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ниверситет\диплом\модель\"/>
    </mc:Choice>
  </mc:AlternateContent>
  <xr:revisionPtr revIDLastSave="0" documentId="13_ncr:1_{8DFA4772-3904-47B7-BD6E-2618FC2F79C0}" xr6:coauthVersionLast="43" xr6:coauthVersionMax="43" xr10:uidLastSave="{00000000-0000-0000-0000-000000000000}"/>
  <bookViews>
    <workbookView xWindow="-108" yWindow="-108" windowWidth="23256" windowHeight="12576" tabRatio="606" xr2:uid="{5B6E31DF-6735-4510-8EDE-8532B0E3F22E}"/>
  </bookViews>
  <sheets>
    <sheet name="GDP_growth" sheetId="1" r:id="rId1"/>
    <sheet name="Лист2" sheetId="4" r:id="rId2"/>
    <sheet name="Лист1" sheetId="2" r:id="rId3"/>
    <sheet name="Table B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5" i="1" l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" i="1"/>
  <c r="Z128" i="4" l="1"/>
  <c r="AA128" i="4"/>
  <c r="AB128" i="4"/>
  <c r="AC128" i="4"/>
  <c r="AD128" i="4"/>
  <c r="Y128" i="4"/>
  <c r="X128" i="4"/>
  <c r="W127" i="4"/>
  <c r="AC127" i="4"/>
  <c r="AD127" i="4"/>
  <c r="AD126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" i="4"/>
  <c r="AC118" i="4"/>
  <c r="AC119" i="4"/>
  <c r="AC120" i="4"/>
  <c r="AC121" i="4"/>
  <c r="AC122" i="4"/>
  <c r="AC123" i="4"/>
  <c r="AC124" i="4"/>
  <c r="AC125" i="4"/>
  <c r="AC126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" i="4"/>
  <c r="AB121" i="4"/>
  <c r="AB122" i="4"/>
  <c r="AB123" i="4"/>
  <c r="AB124" i="4"/>
  <c r="AB125" i="4"/>
  <c r="AB126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" i="4"/>
  <c r="AA121" i="4"/>
  <c r="AA122" i="4"/>
  <c r="AA123" i="4"/>
  <c r="AA124" i="4"/>
  <c r="AA125" i="4"/>
  <c r="AA12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" i="4"/>
  <c r="Z127" i="4"/>
  <c r="Z4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" i="4"/>
  <c r="Y122" i="4"/>
  <c r="Y123" i="4"/>
  <c r="Y124" i="4"/>
  <c r="Y125" i="4"/>
  <c r="Y126" i="4"/>
  <c r="Y113" i="4"/>
  <c r="Y114" i="4"/>
  <c r="Y115" i="4"/>
  <c r="Y116" i="4"/>
  <c r="Y117" i="4"/>
  <c r="Y118" i="4"/>
  <c r="Y119" i="4"/>
  <c r="Y120" i="4"/>
  <c r="Y121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71" i="4"/>
  <c r="Y72" i="4"/>
  <c r="Y73" i="4"/>
  <c r="Y74" i="4"/>
  <c r="Y75" i="4"/>
  <c r="Y76" i="4"/>
  <c r="Y77" i="4"/>
  <c r="Y78" i="4"/>
  <c r="Y79" i="4"/>
  <c r="Y80" i="4"/>
  <c r="Y8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W126" i="4"/>
  <c r="W125" i="4"/>
  <c r="W124" i="4"/>
  <c r="W123" i="4"/>
  <c r="W122" i="4"/>
  <c r="W121" i="4"/>
  <c r="W120" i="4"/>
  <c r="W119" i="4"/>
  <c r="W118" i="4"/>
  <c r="W117" i="4"/>
  <c r="W116" i="4"/>
  <c r="W115" i="4"/>
  <c r="W114" i="4"/>
  <c r="W113" i="4"/>
  <c r="W112" i="4"/>
  <c r="W111" i="4"/>
  <c r="W110" i="4"/>
  <c r="W109" i="4"/>
  <c r="W108" i="4"/>
  <c r="W107" i="4"/>
  <c r="W106" i="4"/>
  <c r="W105" i="4"/>
  <c r="W104" i="4"/>
  <c r="W103" i="4"/>
  <c r="W102" i="4"/>
  <c r="W101" i="4"/>
  <c r="W100" i="4"/>
  <c r="W99" i="4"/>
  <c r="W98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W32" i="4"/>
  <c r="W31" i="4"/>
  <c r="W30" i="4"/>
  <c r="W29" i="4"/>
  <c r="W28" i="4"/>
  <c r="W27" i="4"/>
  <c r="W26" i="4"/>
  <c r="W25" i="4"/>
  <c r="W24" i="4"/>
  <c r="W23" i="4"/>
  <c r="W22" i="4"/>
  <c r="W21" i="4"/>
  <c r="W20" i="4"/>
  <c r="W19" i="4"/>
  <c r="W18" i="4"/>
  <c r="W17" i="4"/>
  <c r="W16" i="4"/>
  <c r="W15" i="4"/>
  <c r="W14" i="4"/>
  <c r="W13" i="4"/>
  <c r="W12" i="4"/>
  <c r="W11" i="4"/>
  <c r="W10" i="4"/>
  <c r="W9" i="4"/>
  <c r="W8" i="4"/>
  <c r="W7" i="4"/>
  <c r="W6" i="4"/>
  <c r="W5" i="4"/>
  <c r="W4" i="4"/>
  <c r="W3" i="4"/>
  <c r="W2" i="4"/>
  <c r="AH18" i="1" l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2" i="1"/>
  <c r="K126" i="3" l="1"/>
  <c r="K122" i="3"/>
  <c r="K121" i="3"/>
  <c r="K119" i="3"/>
  <c r="K116" i="3"/>
  <c r="K115" i="3"/>
  <c r="K108" i="3"/>
  <c r="K107" i="3"/>
  <c r="K112" i="3"/>
  <c r="K104" i="3"/>
  <c r="K93" i="3"/>
  <c r="K88" i="3"/>
  <c r="K83" i="3"/>
  <c r="K80" i="3"/>
  <c r="K76" i="3"/>
  <c r="K71" i="3"/>
  <c r="K68" i="3"/>
  <c r="K67" i="3"/>
  <c r="K64" i="3"/>
  <c r="K63" i="3"/>
  <c r="K60" i="3"/>
  <c r="K56" i="3"/>
  <c r="K53" i="3"/>
  <c r="K52" i="3"/>
  <c r="K51" i="3"/>
  <c r="K50" i="3"/>
  <c r="K47" i="3"/>
  <c r="K45" i="3"/>
  <c r="K44" i="3"/>
  <c r="K43" i="3"/>
  <c r="J45" i="3"/>
  <c r="K32" i="3"/>
  <c r="K33" i="3"/>
  <c r="K36" i="3"/>
  <c r="K38" i="3"/>
  <c r="K39" i="3"/>
  <c r="K40" i="3"/>
  <c r="K48" i="3"/>
  <c r="K49" i="3"/>
  <c r="K54" i="3"/>
  <c r="K55" i="3"/>
  <c r="K57" i="3"/>
  <c r="K61" i="3"/>
  <c r="K66" i="3"/>
  <c r="K77" i="3"/>
  <c r="K84" i="3"/>
  <c r="K87" i="3"/>
  <c r="K94" i="3"/>
  <c r="K95" i="3"/>
  <c r="K96" i="3"/>
  <c r="K98" i="3"/>
  <c r="K99" i="3"/>
  <c r="K100" i="3"/>
  <c r="K102" i="3"/>
  <c r="K105" i="3"/>
  <c r="K106" i="3"/>
  <c r="K109" i="3"/>
  <c r="K110" i="3"/>
  <c r="K120" i="3"/>
  <c r="K31" i="3"/>
  <c r="K22" i="3"/>
  <c r="J22" i="3"/>
  <c r="K16" i="3"/>
  <c r="J16" i="3"/>
  <c r="K14" i="3"/>
  <c r="J14" i="3"/>
  <c r="K9" i="3"/>
  <c r="K4" i="3"/>
  <c r="K5" i="3"/>
  <c r="K6" i="3"/>
  <c r="K7" i="3"/>
  <c r="K15" i="3"/>
  <c r="K20" i="3"/>
  <c r="K23" i="3"/>
  <c r="K24" i="3"/>
  <c r="K2" i="3"/>
  <c r="J108" i="3"/>
  <c r="J4" i="3"/>
  <c r="J5" i="3"/>
  <c r="J6" i="3"/>
  <c r="J7" i="3"/>
  <c r="J9" i="3"/>
  <c r="J15" i="3"/>
  <c r="J2" i="3"/>
  <c r="E46" i="2" l="1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J122" i="3" l="1"/>
  <c r="J121" i="3"/>
  <c r="J119" i="3"/>
  <c r="J116" i="3"/>
  <c r="J115" i="3"/>
  <c r="J112" i="3"/>
  <c r="J107" i="3"/>
  <c r="J104" i="3"/>
  <c r="J88" i="3"/>
  <c r="J80" i="3"/>
  <c r="J76" i="3"/>
  <c r="J71" i="3"/>
  <c r="J68" i="3"/>
  <c r="J67" i="3"/>
  <c r="J64" i="3"/>
  <c r="J63" i="3"/>
  <c r="J60" i="3"/>
  <c r="J56" i="3"/>
  <c r="J53" i="3"/>
  <c r="J52" i="3"/>
  <c r="J51" i="3"/>
  <c r="J50" i="3"/>
  <c r="J47" i="3"/>
  <c r="J44" i="3"/>
  <c r="J43" i="3"/>
  <c r="J31" i="3"/>
  <c r="J32" i="3"/>
  <c r="J33" i="3"/>
  <c r="J36" i="3"/>
  <c r="J38" i="3"/>
  <c r="J39" i="3"/>
  <c r="J40" i="3"/>
  <c r="J48" i="3"/>
  <c r="J49" i="3"/>
  <c r="J54" i="3"/>
  <c r="J55" i="3"/>
  <c r="J57" i="3"/>
  <c r="J61" i="3"/>
  <c r="J66" i="3"/>
  <c r="J77" i="3"/>
  <c r="J83" i="3"/>
  <c r="J84" i="3"/>
  <c r="J93" i="3"/>
  <c r="J94" i="3"/>
  <c r="J95" i="3"/>
  <c r="J96" i="3"/>
  <c r="J98" i="3"/>
  <c r="J99" i="3"/>
  <c r="J100" i="3"/>
  <c r="J102" i="3"/>
  <c r="J105" i="3"/>
  <c r="J106" i="3"/>
  <c r="J109" i="3"/>
  <c r="J110" i="3"/>
  <c r="J120" i="3"/>
  <c r="J20" i="3"/>
  <c r="J23" i="3"/>
  <c r="J24" i="3"/>
</calcChain>
</file>

<file path=xl/sharedStrings.xml><?xml version="1.0" encoding="utf-8"?>
<sst xmlns="http://schemas.openxmlformats.org/spreadsheetml/2006/main" count="1698" uniqueCount="468">
  <si>
    <t>Country Name</t>
  </si>
  <si>
    <t>Country Code</t>
  </si>
  <si>
    <t>GDP_growth</t>
  </si>
  <si>
    <t>Cog_skills</t>
  </si>
  <si>
    <t>Basic</t>
  </si>
  <si>
    <t>Advanced</t>
  </si>
  <si>
    <t>Investment</t>
  </si>
  <si>
    <t>Life_exp</t>
  </si>
  <si>
    <t>Pop</t>
  </si>
  <si>
    <t>Trade</t>
  </si>
  <si>
    <t>GDP09</t>
  </si>
  <si>
    <t>GEI</t>
  </si>
  <si>
    <t>Inflation</t>
  </si>
  <si>
    <t>SchoolingBL</t>
  </si>
  <si>
    <t>Albania</t>
  </si>
  <si>
    <t>ALB</t>
  </si>
  <si>
    <t>Algeria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</si>
  <si>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</si>
  <si>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</si>
  <si>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</si>
  <si>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</si>
  <si>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</si>
  <si>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</si>
  <si>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</si>
  <si>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</si>
  <si>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</si>
  <si>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</si>
  <si>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</si>
  <si>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</si>
  <si>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</si>
  <si>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Belgium</t>
  </si>
  <si>
    <t>BEL</t>
  </si>
  <si>
    <t>Belize</t>
  </si>
  <si>
    <t>BLZ</t>
  </si>
  <si>
    <t>Benin</t>
  </si>
  <si>
    <t>BEN</t>
  </si>
  <si>
    <t>Bosnia and Herzegovina</t>
  </si>
  <si>
    <t>BIH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</si>
  <si>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</si>
  <si>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</si>
  <si>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</si>
  <si>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</si>
  <si>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</si>
  <si>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</si>
  <si>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</si>
  <si>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</si>
  <si>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</si>
  <si>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</si>
  <si>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Cameroon</t>
  </si>
  <si>
    <t>CMR</t>
  </si>
  <si>
    <t>Canada</t>
  </si>
  <si>
    <t>CAN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</si>
  <si>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</si>
  <si>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</si>
  <si>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</si>
  <si>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</si>
  <si>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</si>
  <si>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</si>
  <si>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</si>
  <si>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</si>
  <si>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</si>
  <si>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</si>
  <si>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</si>
  <si>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</si>
  <si>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</si>
  <si>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</si>
  <si>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</si>
  <si>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</si>
  <si>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</si>
  <si>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</si>
  <si>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</si>
  <si>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</si>
  <si>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</si>
  <si>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</si>
  <si>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</si>
  <si>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Denmark</t>
  </si>
  <si>
    <t>DNK</t>
  </si>
  <si>
    <t>Dominican Republic</t>
  </si>
  <si>
    <t>DOM</t>
  </si>
  <si>
    <t>Ecuador</t>
  </si>
  <si>
    <t>ECU</t>
  </si>
  <si>
    <t>EGY</t>
  </si>
  <si>
    <t>El Salvador</t>
  </si>
  <si>
    <t>SLV</t>
  </si>
  <si>
    <t>Estonia</t>
  </si>
  <si>
    <t>EST</t>
  </si>
  <si>
    <t>Finland</t>
  </si>
  <si>
    <t>FIN</t>
  </si>
  <si>
    <t>France</t>
  </si>
  <si>
    <t>FRA</t>
  </si>
  <si>
    <t>Gabon</t>
  </si>
  <si>
    <t>GAB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</si>
  <si>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</si>
  <si>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</si>
  <si>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</si>
  <si>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</si>
  <si>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</si>
  <si>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</si>
  <si>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</si>
  <si>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</si>
  <si>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</si>
  <si>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</si>
  <si>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Hong Kong SAR, China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</si>
  <si>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</si>
  <si>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</si>
  <si>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</si>
  <si>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</si>
  <si>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</si>
  <si>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</si>
  <si>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</si>
  <si>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</si>
  <si>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</si>
  <si>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IRN</t>
  </si>
  <si>
    <t>Ireland</t>
  </si>
  <si>
    <t>IRL</t>
  </si>
  <si>
    <t>Israel</t>
  </si>
  <si>
    <t>ISR</t>
  </si>
  <si>
    <t>Italy</t>
  </si>
  <si>
    <t>ITA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</si>
  <si>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</si>
  <si>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</si>
  <si>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</si>
  <si>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</si>
  <si>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</si>
  <si>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</si>
  <si>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</si>
  <si>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</si>
  <si>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</t>
  </si>
  <si>
    <t>Kuwait</t>
  </si>
  <si>
    <t>KWT</t>
  </si>
  <si>
    <t>Kyrgyz Republic</t>
  </si>
  <si>
    <t>KGZ</t>
  </si>
  <si>
    <t>Latvia</t>
  </si>
  <si>
    <t>LVA</t>
  </si>
  <si>
    <t>Lebanon</t>
  </si>
  <si>
    <t>LBN</t>
  </si>
  <si>
    <t>Lesotho</t>
  </si>
  <si>
    <t>LSO</t>
  </si>
  <si>
    <t>Lithuania</t>
  </si>
  <si>
    <t>LTU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</si>
  <si>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</si>
  <si>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</si>
  <si>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</si>
  <si>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</si>
  <si>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</si>
  <si>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</si>
  <si>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</si>
  <si>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</si>
  <si>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</si>
  <si>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</si>
  <si>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</si>
  <si>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</si>
  <si>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</si>
  <si>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</si>
  <si>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</si>
  <si>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</si>
  <si>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</si>
  <si>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</si>
  <si>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</si>
  <si>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</si>
  <si>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</si>
  <si>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</si>
  <si>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</si>
  <si>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</si>
  <si>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</si>
  <si>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</si>
  <si>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</si>
  <si>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</si>
  <si>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</si>
  <si>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</si>
  <si>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Namibia</t>
  </si>
  <si>
    <t>NAM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</si>
  <si>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</si>
  <si>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</si>
  <si>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</si>
  <si>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</si>
  <si>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</si>
  <si>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</si>
  <si>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</si>
  <si>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</si>
  <si>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</si>
  <si>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</si>
  <si>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</si>
  <si>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</si>
  <si>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Oman</t>
  </si>
  <si>
    <t>OMN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</si>
  <si>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</si>
  <si>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</si>
  <si>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</si>
  <si>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</si>
  <si>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</si>
  <si>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</si>
  <si>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</si>
  <si>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</si>
  <si>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</si>
  <si>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</si>
  <si>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</si>
  <si>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</si>
  <si>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</si>
  <si>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</si>
  <si>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</si>
  <si>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</si>
  <si>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</si>
  <si>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</si>
  <si>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Russian Federation</t>
  </si>
  <si>
    <t>RUS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</si>
  <si>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</si>
  <si>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</si>
  <si>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</si>
  <si>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</si>
  <si>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</si>
  <si>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</si>
  <si>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</si>
  <si>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</si>
  <si>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Singapore</t>
  </si>
  <si>
    <t>SGP</t>
  </si>
  <si>
    <t>Slovak Republic</t>
  </si>
  <si>
    <t>SVK</t>
  </si>
  <si>
    <t>Slovenia</t>
  </si>
  <si>
    <t>SVN</t>
  </si>
  <si>
    <t>South Africa</t>
  </si>
  <si>
    <t>ZAF</t>
  </si>
  <si>
    <t>Spain</t>
  </si>
  <si>
    <t>ESP</t>
  </si>
  <si>
    <t>Sweden</t>
  </si>
  <si>
    <t>SWE</t>
  </si>
  <si>
    <t>Switzerland</t>
  </si>
  <si>
    <t>CHE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</si>
  <si>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</si>
  <si>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</si>
  <si>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</si>
  <si>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</si>
  <si>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</si>
  <si>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</si>
  <si>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</si>
  <si>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</si>
  <si>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</si>
  <si>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</si>
  <si>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</si>
  <si>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</si>
  <si>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</si>
  <si>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</si>
  <si>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</si>
  <si>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</si>
  <si>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</si>
  <si>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</si>
  <si>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</si>
  <si>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</si>
  <si>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</si>
  <si>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</si>
  <si>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</si>
  <si>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</si>
  <si>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Venezuela, RB</t>
  </si>
  <si>
    <t>VEN</t>
  </si>
  <si>
    <t>YEM</t>
  </si>
  <si>
    <t>Zambia</t>
  </si>
  <si>
    <t>ZMB</t>
  </si>
  <si>
    <t>Zimbabwe</t>
  </si>
  <si>
    <t>ZWE</t>
  </si>
  <si>
    <t>Congo, Rep,</t>
  </si>
  <si>
    <t>Egypt, Arab Rep,</t>
  </si>
  <si>
    <t>Iran, Islamic Rep,</t>
  </si>
  <si>
    <t>Korea, Rep,</t>
  </si>
  <si>
    <t>Yemen, Rep,</t>
  </si>
  <si>
    <t>OECD</t>
  </si>
  <si>
    <t>Developed</t>
  </si>
  <si>
    <t>Secondary</t>
  </si>
  <si>
    <t>PIAAC_num</t>
  </si>
  <si>
    <t>PIAAC_lit</t>
  </si>
  <si>
    <t>PIAAC_ps</t>
  </si>
  <si>
    <t>Taiwan (Chinese Taipei)</t>
  </si>
  <si>
    <t>TWN</t>
  </si>
  <si>
    <t>Swaziland</t>
  </si>
  <si>
    <t>SWZ</t>
  </si>
  <si>
    <t>Slovak Rep.</t>
  </si>
  <si>
    <t>Russian Fed.</t>
  </si>
  <si>
    <t>ROM</t>
  </si>
  <si>
    <t>Palestine</t>
  </si>
  <si>
    <t>PSE</t>
  </si>
  <si>
    <t>Macedonia</t>
  </si>
  <si>
    <t>MKD</t>
  </si>
  <si>
    <t>Macao-China</t>
  </si>
  <si>
    <t>Liechtenstein</t>
  </si>
  <si>
    <t>LIE</t>
  </si>
  <si>
    <t>Korea, Rep.</t>
  </si>
  <si>
    <t>Iran</t>
  </si>
  <si>
    <t>Hong Kong</t>
  </si>
  <si>
    <t>GER</t>
  </si>
  <si>
    <t>Egypt</t>
  </si>
  <si>
    <t>Czech Rep.</t>
  </si>
  <si>
    <t>top</t>
  </si>
  <si>
    <t>basic</t>
  </si>
  <si>
    <t>lowsec</t>
  </si>
  <si>
    <t>cognitive</t>
  </si>
  <si>
    <t>gsample</t>
  </si>
  <si>
    <t>Country</t>
  </si>
  <si>
    <t>Code</t>
  </si>
  <si>
    <t>HW12</t>
  </si>
  <si>
    <t>Afghanistan</t>
  </si>
  <si>
    <t>American Samoa</t>
  </si>
  <si>
    <t>Andorra</t>
  </si>
  <si>
    <t>Angola</t>
  </si>
  <si>
    <t>Antigua and Barbuda</t>
  </si>
  <si>
    <t>Arab World</t>
  </si>
  <si>
    <t>Aruba</t>
  </si>
  <si>
    <t>Bahamas, The</t>
  </si>
  <si>
    <t>Bangladesh</t>
  </si>
  <si>
    <t>Barbados</t>
  </si>
  <si>
    <t>Belarus</t>
  </si>
  <si>
    <t>Bermuda</t>
  </si>
  <si>
    <t>Bhutan</t>
  </si>
  <si>
    <t>Bolivia</t>
  </si>
  <si>
    <t>British Virgin Islands</t>
  </si>
  <si>
    <t>Brunei Darussalam</t>
  </si>
  <si>
    <t>Cabo Verde</t>
  </si>
  <si>
    <t>Cambodia</t>
  </si>
  <si>
    <t>Caribbean small states</t>
  </si>
  <si>
    <t>Cayman Islands</t>
  </si>
  <si>
    <t>Central African Republic</t>
  </si>
  <si>
    <t>Central Europe and the Baltics</t>
  </si>
  <si>
    <t>Channel Islands</t>
  </si>
  <si>
    <t>Congo, Dem. Rep.</t>
  </si>
  <si>
    <t>Congo, Rep.</t>
  </si>
  <si>
    <t>Curacao</t>
  </si>
  <si>
    <t>Djibouti</t>
  </si>
  <si>
    <t>Dominica</t>
  </si>
  <si>
    <t>Early-demographic dividend</t>
  </si>
  <si>
    <t>East Asia &amp; Pacific</t>
  </si>
  <si>
    <t>East Asia &amp; Pacific (excluding high income)</t>
  </si>
  <si>
    <t>East Asia &amp; Pacific (IDA &amp; IBRD countries)</t>
  </si>
  <si>
    <t>Egypt, Arab Rep.</t>
  </si>
  <si>
    <t>Equatorial Guinea</t>
  </si>
  <si>
    <t>Eritrea</t>
  </si>
  <si>
    <t>Eswatini</t>
  </si>
  <si>
    <t>Ethiopia</t>
  </si>
  <si>
    <t>Euro area</t>
  </si>
  <si>
    <t>Europe &amp; Central Asia</t>
  </si>
  <si>
    <t>Europe &amp; Central Asia (excluding high income)</t>
  </si>
  <si>
    <t>Europe &amp; Central Asia (IDA &amp; IBRD countries)</t>
  </si>
  <si>
    <t>European Union</t>
  </si>
  <si>
    <t>Faroe Islands</t>
  </si>
  <si>
    <t>Fiji</t>
  </si>
  <si>
    <t>Fragile and conflict affected situations</t>
  </si>
  <si>
    <t>French Polynesia</t>
  </si>
  <si>
    <t>Gambia, The</t>
  </si>
  <si>
    <t>Gibraltar</t>
  </si>
  <si>
    <t>Greenland</t>
  </si>
  <si>
    <t>Grenada</t>
  </si>
  <si>
    <t>Guam</t>
  </si>
  <si>
    <t>Guinea</t>
  </si>
  <si>
    <t>Guinea-Bissau</t>
  </si>
  <si>
    <t>Guyana</t>
  </si>
  <si>
    <t>Haiti</t>
  </si>
  <si>
    <t>Heavily indebted poor countries (HIPC)</t>
  </si>
  <si>
    <t>High income</t>
  </si>
  <si>
    <t>Honduras</t>
  </si>
  <si>
    <t>IBRD only</t>
  </si>
  <si>
    <t>IDA &amp; IBRD total</t>
  </si>
  <si>
    <t>IDA blend</t>
  </si>
  <si>
    <t>IDA only</t>
  </si>
  <si>
    <t>IDA total</t>
  </si>
  <si>
    <t>Iran, Islamic Rep.</t>
  </si>
  <si>
    <t>Iraq</t>
  </si>
  <si>
    <t>Isle of Man</t>
  </si>
  <si>
    <t>Jamaica</t>
  </si>
  <si>
    <t>Kiribati</t>
  </si>
  <si>
    <t>Korea, Dem. People’s Rep.</t>
  </si>
  <si>
    <t>Kosovo</t>
  </si>
  <si>
    <t>Lao PDR</t>
  </si>
  <si>
    <t>Late-demographic dividend</t>
  </si>
  <si>
    <t>Latin America &amp; Caribbean</t>
  </si>
  <si>
    <t>Latin America &amp; Caribbean (excluding high income)</t>
  </si>
  <si>
    <t>Latin America &amp; the Caribbean (IDA &amp; IBRD countries)</t>
  </si>
  <si>
    <t>Least developed countries: UN classification</t>
  </si>
  <si>
    <t>Liberia</t>
  </si>
  <si>
    <t>Libya</t>
  </si>
  <si>
    <t>Low &amp; middle income</t>
  </si>
  <si>
    <t>Low income</t>
  </si>
  <si>
    <t>Lower middle income</t>
  </si>
  <si>
    <t>Macedonia, FYR</t>
  </si>
  <si>
    <t>Maldives</t>
  </si>
  <si>
    <t>Marshall Islands</t>
  </si>
  <si>
    <t>Micronesia, Fed. Sts.</t>
  </si>
  <si>
    <t>Middle East &amp; North Africa</t>
  </si>
  <si>
    <t>Middle East &amp; North Africa (excluding high income)</t>
  </si>
  <si>
    <t>Middle East &amp; North Africa (IDA &amp; IBRD countries)</t>
  </si>
  <si>
    <t>Middle income</t>
  </si>
  <si>
    <t>Monaco</t>
  </si>
  <si>
    <t>Myanmar</t>
  </si>
  <si>
    <t>Nauru</t>
  </si>
  <si>
    <t>Nepal</t>
  </si>
  <si>
    <t>New Caledonia</t>
  </si>
  <si>
    <t>North America</t>
  </si>
  <si>
    <t>Northern Mariana Islands</t>
  </si>
  <si>
    <t>Not classified</t>
  </si>
  <si>
    <t>OECD members</t>
  </si>
  <si>
    <t>Other small states</t>
  </si>
  <si>
    <t>Pacific island small states</t>
  </si>
  <si>
    <t>Pakistan</t>
  </si>
  <si>
    <t>Palau</t>
  </si>
  <si>
    <t>Post-demographic dividend</t>
  </si>
  <si>
    <t>Pre-demographic dividend</t>
  </si>
  <si>
    <t>Puerto Rico</t>
  </si>
  <si>
    <t>Rwanda</t>
  </si>
  <si>
    <t>Samoa</t>
  </si>
  <si>
    <t>San Marino</t>
  </si>
  <si>
    <t>Sao Tome and Principe</t>
  </si>
  <si>
    <t>Sierra Leone</t>
  </si>
  <si>
    <t>Sint Maarten (Dutch part)</t>
  </si>
  <si>
    <t>Small states</t>
  </si>
  <si>
    <t>Solomon Islands</t>
  </si>
  <si>
    <t>Somalia</t>
  </si>
  <si>
    <t>South Asia</t>
  </si>
  <si>
    <t>South Asia (IDA &amp; IBRD)</t>
  </si>
  <si>
    <t>South Sudan</t>
  </si>
  <si>
    <t>Sri Lanka</t>
  </si>
  <si>
    <t>St. Kitts and Nevis</t>
  </si>
  <si>
    <t>St. Lucia</t>
  </si>
  <si>
    <t>St. Martin (French part)</t>
  </si>
  <si>
    <t>St. Vincent and the Grenadines</t>
  </si>
  <si>
    <t>Sub-Saharan Africa</t>
  </si>
  <si>
    <t>Sub-Saharan Africa (excluding high income)</t>
  </si>
  <si>
    <t>Sub-Saharan Africa (IDA &amp; IBRD countries)</t>
  </si>
  <si>
    <t>Sudan</t>
  </si>
  <si>
    <t>Suriname</t>
  </si>
  <si>
    <t>Syrian Arab Republic</t>
  </si>
  <si>
    <t>Tajikistan</t>
  </si>
  <si>
    <t>Timor-Leste</t>
  </si>
  <si>
    <t>Tonga</t>
  </si>
  <si>
    <t>Turkmenistan</t>
  </si>
  <si>
    <t>Turks and Caicos Islands</t>
  </si>
  <si>
    <t>Tuvalu</t>
  </si>
  <si>
    <t>Upper middle income</t>
  </si>
  <si>
    <t>Uzbekistan</t>
  </si>
  <si>
    <t>Vanuatu</t>
  </si>
  <si>
    <t>Vietnam</t>
  </si>
  <si>
    <t>Virgin Islands (U.S.)</t>
  </si>
  <si>
    <t>West Bank and Gaza</t>
  </si>
  <si>
    <t>World</t>
  </si>
  <si>
    <t>Yemen, Rep.</t>
  </si>
  <si>
    <t>..</t>
  </si>
  <si>
    <t>PISA_science</t>
  </si>
  <si>
    <t>PISA_math</t>
  </si>
  <si>
    <t>Schooling</t>
  </si>
  <si>
    <t>Schooling1</t>
  </si>
  <si>
    <t>SchoolingBL1</t>
  </si>
  <si>
    <t>NetMig</t>
  </si>
  <si>
    <t>Pup_teach</t>
  </si>
  <si>
    <t>Public_share</t>
  </si>
  <si>
    <t>EAP</t>
  </si>
  <si>
    <t>ECA</t>
  </si>
  <si>
    <t>LAC</t>
  </si>
  <si>
    <t>MENA</t>
  </si>
  <si>
    <t>SA</t>
  </si>
  <si>
    <t>Nam</t>
  </si>
  <si>
    <t>SSA</t>
  </si>
  <si>
    <t>Fuel</t>
  </si>
  <si>
    <t>DevelopedUN</t>
  </si>
  <si>
    <t>DevelopingUN</t>
  </si>
  <si>
    <t>TransitionUN</t>
  </si>
  <si>
    <t>LeastDUN</t>
  </si>
  <si>
    <t>High_Inc</t>
  </si>
  <si>
    <t>Upp_Mid_Inc</t>
  </si>
  <si>
    <t>Low_Mid_Inc</t>
  </si>
  <si>
    <t>Low_Inc</t>
  </si>
  <si>
    <t>IEF</t>
  </si>
  <si>
    <t>Prop_right</t>
  </si>
  <si>
    <t>Lab_free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</si>
</sst>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1" fillId="0" borderId="0" xfId="0" applyFont="1"/>
    <xf numFmtId="0" fontId="3" fillId="0" borderId="0" xfId="1"/>
    <xf numFmtId="164" fontId="3" fillId="0" borderId="0" xfId="1" applyNumberFormat="1"/>
    <xf numFmtId="2" fontId="3" fillId="0" borderId="0" xfId="1" applyNumberFormat="1"/>
  </cellXfs>
  <cellStyles count="2">
    <cellStyle name="Обычный" xfId="0" builtinId="0"/>
    <cellStyle name="Обычный 2" xfId="1" xr:uid="{6BBFE9CB-4B57-4D19-977B-F400FF3419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6DF4-787B-4DA1-BF76-B42031F376BD}">
  <dimension ref="A1:AT126"/>
  <sheetViews>
    <sheetView tabSelected="1" workbookViewId="0">
      <pane ySplit="1" topLeftCell="A2" activePane="bottomLeft" state="frozen"/>
      <selection pane="bottomLeft" activeCell="AR1" sqref="AR1:AT126"/>
    </sheetView>
  </sheetViews>
  <sheetFormatPr defaultRowHeight="14.4" x14ac:dyDescent="0.3"/>
  <cols>
    <col min="2" max="2" width="5" customWidth="1"/>
    <col min="3" max="3" width="12" style="3" customWidth="1"/>
    <col min="4" max="4" width="9.44140625" style="3" bestFit="1" customWidth="1"/>
    <col min="5" max="5" width="9" style="3" bestFit="1" customWidth="1"/>
    <col min="9" max="9" width="11.5546875" style="3" customWidth="1"/>
    <col min="10" max="10" width="11.6640625" style="3" customWidth="1"/>
    <col min="11" max="18" width="9" style="3" bestFit="1" customWidth="1"/>
    <col min="24" max="24" width="9" style="3" bestFit="1" customWidth="1"/>
    <col min="25" max="25" width="11.5546875" style="3" customWidth="1"/>
    <col min="27" max="27" width="10.44140625" customWidth="1"/>
    <col min="28" max="33" width="5" customWidth="1"/>
    <col min="35" max="35" width="5" customWidth="1"/>
  </cols>
  <sheetData>
    <row r="1" spans="1:46" s="1" customFormat="1" x14ac:dyDescent="0.3">
      <c r="A1" s="1" t="s">
        <v>0</v>
      </c>
      <c r="B1" s="1" t="s">
        <v>1</v>
      </c>
      <c r="C1" s="2" t="s">
        <v>2</v>
      </c>
      <c r="D1" s="2" t="s">
        <v>10</v>
      </c>
      <c r="E1" s="2" t="s">
        <v>3</v>
      </c>
      <c r="F1" s="1" t="s">
        <v>297</v>
      </c>
      <c r="G1" s="1" t="s">
        <v>441</v>
      </c>
      <c r="H1" s="1" t="s">
        <v>442</v>
      </c>
      <c r="I1" s="2" t="s">
        <v>13</v>
      </c>
      <c r="J1" s="2" t="s">
        <v>443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11</v>
      </c>
      <c r="R1" s="2" t="s">
        <v>12</v>
      </c>
      <c r="S1" s="1" t="s">
        <v>265</v>
      </c>
      <c r="T1" s="1" t="s">
        <v>264</v>
      </c>
      <c r="U1" s="1" t="s">
        <v>267</v>
      </c>
      <c r="V1" s="1" t="s">
        <v>268</v>
      </c>
      <c r="W1" s="1" t="s">
        <v>269</v>
      </c>
      <c r="X1" s="2" t="s">
        <v>444</v>
      </c>
      <c r="Y1" s="2" t="s">
        <v>445</v>
      </c>
      <c r="Z1" s="1" t="s">
        <v>446</v>
      </c>
      <c r="AA1" s="1" t="s">
        <v>447</v>
      </c>
      <c r="AB1" s="1" t="s">
        <v>449</v>
      </c>
      <c r="AC1" s="1" t="s">
        <v>450</v>
      </c>
      <c r="AD1" s="1" t="s">
        <v>451</v>
      </c>
      <c r="AE1" s="1" t="s">
        <v>452</v>
      </c>
      <c r="AF1" s="1" t="s">
        <v>454</v>
      </c>
      <c r="AG1" s="1" t="s">
        <v>453</v>
      </c>
      <c r="AH1" s="1" t="s">
        <v>455</v>
      </c>
      <c r="AI1" s="1" t="s">
        <v>456</v>
      </c>
      <c r="AJ1" s="1" t="s">
        <v>457</v>
      </c>
      <c r="AK1" s="1" t="s">
        <v>458</v>
      </c>
      <c r="AL1" s="1" t="s">
        <v>459</v>
      </c>
      <c r="AM1" s="1" t="s">
        <v>460</v>
      </c>
      <c r="AN1" s="1" t="s">
        <v>461</v>
      </c>
      <c r="AO1" s="1" t="s">
        <v>462</v>
      </c>
      <c r="AP1" s="1" t="s">
        <v>463</v>
      </c>
      <c r="AQ1" s="1" t="s">
        <v>464</v>
      </c>
      <c r="AR1" s="1" t="s">
        <v>465</v>
      </c>
      <c r="AS1" s="1" t="s">
        <v>466</v>
      </c>
      <c r="AT1" s="1" t="s">
        <v>467</v>
      </c>
    </row>
    <row r="2" spans="1:46" x14ac:dyDescent="0.3">
      <c r="A2" t="s">
        <v>14</v>
      </c>
      <c r="B2" t="s">
        <v>15</v>
      </c>
      <c r="C2" s="3">
        <v>2.8688410531659514</v>
      </c>
      <c r="D2" s="3">
        <v>3928.3421433855042</v>
      </c>
      <c r="E2" s="3">
        <v>438</v>
      </c>
      <c r="F2">
        <v>3.7850000000000001</v>
      </c>
      <c r="G2">
        <v>397.373213559178</v>
      </c>
      <c r="H2">
        <v>394.32933335631401</v>
      </c>
      <c r="I2" s="3">
        <v>7.319</v>
      </c>
      <c r="J2" s="3">
        <v>11.305972608695653</v>
      </c>
      <c r="K2" s="3">
        <v>0.62</v>
      </c>
      <c r="L2" s="3">
        <v>0.09</v>
      </c>
      <c r="M2" s="3">
        <v>8.4283868049003743E-2</v>
      </c>
      <c r="N2" s="3">
        <v>77.442125000000004</v>
      </c>
      <c r="O2" s="3">
        <v>-0.28198236208944727</v>
      </c>
      <c r="P2" s="3">
        <v>76.133379511813317</v>
      </c>
      <c r="Q2" s="3">
        <v>-0.14756331111111112</v>
      </c>
      <c r="R2" s="3">
        <v>1.5072815851826233</v>
      </c>
      <c r="S2">
        <v>0</v>
      </c>
      <c r="T2">
        <v>0</v>
      </c>
      <c r="X2" s="3">
        <v>11.305972608695653</v>
      </c>
      <c r="Y2" s="3">
        <v>7.319</v>
      </c>
      <c r="Z2">
        <v>-2.3065788893371651E-2</v>
      </c>
      <c r="AA2">
        <v>16.019755772181913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f>1-SUM(AB2:AG2)</f>
        <v>0</v>
      </c>
      <c r="AI2">
        <v>0</v>
      </c>
      <c r="AJ2">
        <v>0</v>
      </c>
      <c r="AK2">
        <f t="shared" ref="AK2:AK33" si="0">1-AJ2-AL2-AM2</f>
        <v>0</v>
      </c>
      <c r="AL2">
        <v>1</v>
      </c>
      <c r="AM2">
        <v>0</v>
      </c>
      <c r="AN2">
        <v>0</v>
      </c>
      <c r="AO2">
        <v>1</v>
      </c>
      <c r="AP2">
        <v>0</v>
      </c>
      <c r="AQ2">
        <v>0</v>
      </c>
      <c r="AR2">
        <v>64.400000000000006</v>
      </c>
      <c r="AS2">
        <v>54</v>
      </c>
      <c r="AT2">
        <v>50.7</v>
      </c>
    </row>
    <row r="3" spans="1:46" x14ac:dyDescent="0.3">
      <c r="A3" t="s">
        <v>16</v>
      </c>
      <c r="B3" t="s">
        <v>17</v>
      </c>
      <c r="C3" s="3">
        <v>1.0459813327658543</v>
      </c>
      <c r="D3" s="3">
        <v>4386.0388955889093</v>
      </c>
      <c r="E3" s="3">
        <v>413</v>
      </c>
      <c r="I3" s="3">
        <v>3.96</v>
      </c>
      <c r="J3" s="3">
        <v>11.034157058823528</v>
      </c>
      <c r="K3" s="3">
        <v>0.59</v>
      </c>
      <c r="L3" s="3">
        <v>0.01</v>
      </c>
      <c r="M3" s="3">
        <v>7.6139066027411735</v>
      </c>
      <c r="N3" s="3">
        <v>75.27225</v>
      </c>
      <c r="O3" s="3">
        <v>1.888234740298999</v>
      </c>
      <c r="P3" s="3">
        <v>63.50584106197919</v>
      </c>
      <c r="Q3" s="3">
        <v>-0.53382180000000012</v>
      </c>
      <c r="R3" s="3">
        <v>3.2988386403604975</v>
      </c>
      <c r="S3">
        <v>0</v>
      </c>
      <c r="T3">
        <v>0</v>
      </c>
      <c r="X3" s="3">
        <v>11.034157058823528</v>
      </c>
      <c r="Y3" s="3">
        <v>3.96</v>
      </c>
      <c r="Z3">
        <v>-2.511976942401851E-3</v>
      </c>
      <c r="AA3">
        <v>21.373165462328039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f t="shared" ref="AH3:AH66" si="1">1-SUM(AB3:AG3)</f>
        <v>0</v>
      </c>
      <c r="AI3">
        <v>1</v>
      </c>
      <c r="AJ3">
        <v>0</v>
      </c>
      <c r="AK3">
        <f t="shared" si="0"/>
        <v>1</v>
      </c>
      <c r="AL3">
        <v>0</v>
      </c>
      <c r="AM3">
        <v>0</v>
      </c>
      <c r="AN3">
        <v>0</v>
      </c>
      <c r="AO3">
        <v>1</v>
      </c>
      <c r="AP3">
        <v>0</v>
      </c>
      <c r="AQ3">
        <v>0</v>
      </c>
      <c r="AR3">
        <v>46.5</v>
      </c>
      <c r="AS3">
        <v>38.200000000000003</v>
      </c>
      <c r="AT3">
        <v>49.5</v>
      </c>
    </row>
    <row r="4" spans="1:46" x14ac:dyDescent="0.3">
      <c r="A4" t="s">
        <v>18</v>
      </c>
      <c r="B4" t="s">
        <v>19</v>
      </c>
      <c r="C4" s="3">
        <v>0.39574940016616567</v>
      </c>
      <c r="D4" s="3">
        <v>9428.5025411717634</v>
      </c>
      <c r="E4" s="3">
        <v>446</v>
      </c>
      <c r="F4">
        <v>3.92</v>
      </c>
      <c r="G4">
        <v>405.63200498559502</v>
      </c>
      <c r="H4">
        <v>388.431709907141</v>
      </c>
      <c r="I4" s="3">
        <v>7.8879999999999999</v>
      </c>
      <c r="J4" s="3">
        <v>13.391316399999999</v>
      </c>
      <c r="K4" s="3">
        <v>0.64</v>
      </c>
      <c r="L4" s="3">
        <v>0.1</v>
      </c>
      <c r="M4" s="3">
        <v>3.7302650723091202</v>
      </c>
      <c r="N4" s="3">
        <v>76.005750000000006</v>
      </c>
      <c r="O4" s="3">
        <v>1.0215220797396021</v>
      </c>
      <c r="P4" s="3">
        <v>29.570059619475622</v>
      </c>
      <c r="Q4" s="3">
        <v>-0.11316362222222222</v>
      </c>
      <c r="R4" s="3">
        <v>26.502978210778714</v>
      </c>
      <c r="S4">
        <v>0</v>
      </c>
      <c r="T4">
        <v>0</v>
      </c>
      <c r="X4" s="3">
        <v>13.391316399999999</v>
      </c>
      <c r="Y4" s="3">
        <v>7.8879999999999999</v>
      </c>
      <c r="Z4">
        <v>6.2740227714683315E-4</v>
      </c>
      <c r="AA4">
        <v>10.206199981548169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f t="shared" si="1"/>
        <v>0</v>
      </c>
      <c r="AI4">
        <v>0</v>
      </c>
      <c r="AJ4">
        <v>0</v>
      </c>
      <c r="AK4">
        <f t="shared" si="0"/>
        <v>1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50.4</v>
      </c>
      <c r="AS4">
        <v>32.4</v>
      </c>
      <c r="AT4">
        <v>46.1</v>
      </c>
    </row>
    <row r="5" spans="1:46" x14ac:dyDescent="0.3">
      <c r="A5" t="s">
        <v>20</v>
      </c>
      <c r="B5" t="s">
        <v>21</v>
      </c>
      <c r="C5" s="3">
        <v>1.8709528377550981</v>
      </c>
      <c r="D5" s="3">
        <v>3136.8117272055811</v>
      </c>
      <c r="E5" s="3">
        <v>513</v>
      </c>
      <c r="F5">
        <v>4.4288129999999999</v>
      </c>
      <c r="I5" s="3">
        <v>9.7370000000000001</v>
      </c>
      <c r="J5" s="3">
        <v>11.482070769230766</v>
      </c>
      <c r="K5" s="3">
        <v>0.87</v>
      </c>
      <c r="L5" s="3">
        <v>0.18</v>
      </c>
      <c r="M5" s="3">
        <v>-7.7055822098332136</v>
      </c>
      <c r="N5" s="3">
        <v>73.899624999999986</v>
      </c>
      <c r="O5" s="3">
        <v>8.4608718602803792E-2</v>
      </c>
      <c r="P5" s="3">
        <v>73.138990408474527</v>
      </c>
      <c r="Q5" s="3">
        <v>-0.10239151111111111</v>
      </c>
      <c r="R5" s="3">
        <v>3.2603403106070252</v>
      </c>
      <c r="S5">
        <v>0</v>
      </c>
      <c r="T5">
        <v>0</v>
      </c>
      <c r="X5" s="3">
        <v>11.482070769230766</v>
      </c>
      <c r="Y5" s="3">
        <v>9.7370000000000001</v>
      </c>
      <c r="Z5">
        <v>-9.5613594519377235E-3</v>
      </c>
      <c r="AA5">
        <v>9.5864566167195733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f t="shared" si="1"/>
        <v>0</v>
      </c>
      <c r="AI5">
        <v>0</v>
      </c>
      <c r="AJ5">
        <v>0</v>
      </c>
      <c r="AK5">
        <f t="shared" si="0"/>
        <v>0</v>
      </c>
      <c r="AL5">
        <v>1</v>
      </c>
      <c r="AM5">
        <v>0</v>
      </c>
      <c r="AN5">
        <v>0</v>
      </c>
      <c r="AO5">
        <v>0</v>
      </c>
      <c r="AP5">
        <v>1</v>
      </c>
      <c r="AQ5">
        <v>0</v>
      </c>
      <c r="AR5">
        <v>70.3</v>
      </c>
      <c r="AS5">
        <v>55.5</v>
      </c>
      <c r="AT5">
        <v>72.400000000000006</v>
      </c>
    </row>
    <row r="6" spans="1:46" x14ac:dyDescent="0.3">
      <c r="A6" t="s">
        <v>22</v>
      </c>
      <c r="B6" t="s">
        <v>23</v>
      </c>
      <c r="C6" s="3">
        <v>0.86317447398725733</v>
      </c>
      <c r="D6" s="3">
        <v>51689.913555850158</v>
      </c>
      <c r="E6" s="3">
        <v>577</v>
      </c>
      <c r="F6">
        <v>5.0936579999999996</v>
      </c>
      <c r="G6">
        <v>521.49474631530802</v>
      </c>
      <c r="H6">
        <v>504.15076631112299</v>
      </c>
      <c r="I6" s="3">
        <v>10.791999999999998</v>
      </c>
      <c r="J6" s="3">
        <v>18.634601999999997</v>
      </c>
      <c r="K6" s="3">
        <v>0.95</v>
      </c>
      <c r="L6" s="3">
        <v>0.39</v>
      </c>
      <c r="M6" s="3">
        <v>1.3213705416956241</v>
      </c>
      <c r="N6" s="3">
        <v>82.066158536585377</v>
      </c>
      <c r="O6" s="3">
        <v>1.6264868934551622</v>
      </c>
      <c r="P6" s="3">
        <v>42.212404933022611</v>
      </c>
      <c r="Q6" s="3">
        <v>1.6342425555555553</v>
      </c>
      <c r="R6" s="3">
        <v>2.0108349798399732</v>
      </c>
      <c r="S6">
        <v>1</v>
      </c>
      <c r="T6">
        <v>1</v>
      </c>
      <c r="U6">
        <v>263</v>
      </c>
      <c r="V6">
        <v>280</v>
      </c>
      <c r="W6">
        <v>289</v>
      </c>
      <c r="X6" s="3">
        <v>18.634601999999997</v>
      </c>
      <c r="Y6" s="3">
        <v>10.791999999999998</v>
      </c>
      <c r="Z6">
        <v>3.7357307810122226E-2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f t="shared" si="1"/>
        <v>0</v>
      </c>
      <c r="AI6">
        <v>0</v>
      </c>
      <c r="AJ6">
        <v>1</v>
      </c>
      <c r="AK6">
        <f t="shared" si="0"/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81</v>
      </c>
      <c r="AS6">
        <v>81.7</v>
      </c>
      <c r="AT6">
        <v>84.1</v>
      </c>
    </row>
    <row r="7" spans="1:46" x14ac:dyDescent="0.3">
      <c r="A7" t="s">
        <v>24</v>
      </c>
      <c r="B7" t="s">
        <v>25</v>
      </c>
      <c r="C7" s="3">
        <v>0.26312069306474467</v>
      </c>
      <c r="D7" s="3">
        <v>46123.490688904581</v>
      </c>
      <c r="E7" s="3">
        <v>581</v>
      </c>
      <c r="F7">
        <v>5.0892239999999997</v>
      </c>
      <c r="G7">
        <v>505.781247067636</v>
      </c>
      <c r="H7">
        <v>505.54074324980098</v>
      </c>
      <c r="I7" s="3">
        <v>8.282</v>
      </c>
      <c r="J7" s="3">
        <v>14.208342105263153</v>
      </c>
      <c r="K7" s="3">
        <v>0.97</v>
      </c>
      <c r="L7" s="3">
        <v>0.41</v>
      </c>
      <c r="M7" s="3">
        <v>1.1042793701883038</v>
      </c>
      <c r="N7" s="3">
        <v>80.942378048780498</v>
      </c>
      <c r="O7" s="3">
        <v>0.63284384191049725</v>
      </c>
      <c r="P7" s="3">
        <v>101.32701949469333</v>
      </c>
      <c r="Q7" s="3">
        <v>1.5906716666666665</v>
      </c>
      <c r="R7" s="3">
        <v>1.6904834589205977</v>
      </c>
      <c r="S7">
        <v>1</v>
      </c>
      <c r="T7">
        <v>1</v>
      </c>
      <c r="U7">
        <v>268</v>
      </c>
      <c r="V7">
        <v>269</v>
      </c>
      <c r="W7">
        <v>284</v>
      </c>
      <c r="X7" s="3">
        <v>14.208342105263153</v>
      </c>
      <c r="Y7" s="3">
        <v>8.282</v>
      </c>
      <c r="Z7">
        <v>2.152985083307659E-2</v>
      </c>
      <c r="AA7">
        <v>10.983567204968683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f t="shared" si="1"/>
        <v>0</v>
      </c>
      <c r="AI7">
        <v>0</v>
      </c>
      <c r="AJ7">
        <v>1</v>
      </c>
      <c r="AK7">
        <f t="shared" si="0"/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72.3</v>
      </c>
      <c r="AS7">
        <v>86</v>
      </c>
      <c r="AT7">
        <v>67.599999999999994</v>
      </c>
    </row>
    <row r="8" spans="1:46" x14ac:dyDescent="0.3">
      <c r="A8" t="s">
        <v>26</v>
      </c>
      <c r="B8" t="s">
        <v>27</v>
      </c>
      <c r="C8" s="3">
        <v>1.1482088679421847</v>
      </c>
      <c r="D8" s="3">
        <v>5639.0016894049986</v>
      </c>
      <c r="E8" s="3">
        <v>458</v>
      </c>
      <c r="I8" s="4"/>
      <c r="J8" s="3">
        <v>10.726773999999999</v>
      </c>
      <c r="K8" s="3">
        <v>0.77</v>
      </c>
      <c r="L8" s="3">
        <v>0.05</v>
      </c>
      <c r="M8" s="3">
        <v>3.3054854701927479</v>
      </c>
      <c r="N8" s="3">
        <v>71.47175</v>
      </c>
      <c r="O8" s="3">
        <v>1.3127614406663535</v>
      </c>
      <c r="P8" s="3">
        <v>78.444736887758481</v>
      </c>
      <c r="Q8" s="3">
        <v>-0.49217892222222226</v>
      </c>
      <c r="R8" s="3">
        <v>4.6565916334464372</v>
      </c>
      <c r="S8">
        <v>0</v>
      </c>
      <c r="T8">
        <v>0</v>
      </c>
      <c r="Y8" s="4"/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f t="shared" si="1"/>
        <v>0</v>
      </c>
      <c r="AI8">
        <v>1</v>
      </c>
      <c r="AJ8">
        <v>0</v>
      </c>
      <c r="AK8">
        <f t="shared" si="0"/>
        <v>0</v>
      </c>
      <c r="AL8">
        <v>1</v>
      </c>
      <c r="AM8">
        <v>0</v>
      </c>
      <c r="AN8">
        <v>0</v>
      </c>
      <c r="AO8">
        <v>1</v>
      </c>
      <c r="AP8">
        <v>0</v>
      </c>
      <c r="AQ8">
        <v>0</v>
      </c>
      <c r="AR8">
        <v>63.6</v>
      </c>
      <c r="AS8">
        <v>50.5</v>
      </c>
      <c r="AT8">
        <v>75</v>
      </c>
    </row>
    <row r="9" spans="1:46" x14ac:dyDescent="0.3">
      <c r="A9" t="s">
        <v>28</v>
      </c>
      <c r="B9" t="s">
        <v>29</v>
      </c>
      <c r="C9" s="3">
        <v>0.30288989703782931</v>
      </c>
      <c r="D9" s="3">
        <v>20797.005217903781</v>
      </c>
      <c r="E9" s="3">
        <v>451</v>
      </c>
      <c r="F9">
        <v>4.114287</v>
      </c>
      <c r="I9" s="3">
        <v>8.282</v>
      </c>
      <c r="J9" s="3">
        <v>11.827968260869566</v>
      </c>
      <c r="K9" s="3">
        <v>0.72</v>
      </c>
      <c r="L9" s="3">
        <v>0.05</v>
      </c>
      <c r="M9" s="3">
        <v>1.6479500502058784</v>
      </c>
      <c r="N9" s="3">
        <v>76.40925</v>
      </c>
      <c r="O9" s="3">
        <v>3.2446913535924802</v>
      </c>
      <c r="P9" s="3">
        <v>157.44343145345667</v>
      </c>
      <c r="Q9" s="3">
        <v>0.46977908888888886</v>
      </c>
      <c r="R9" s="3">
        <v>0.25832113379321225</v>
      </c>
      <c r="S9">
        <v>0</v>
      </c>
      <c r="T9">
        <v>0</v>
      </c>
      <c r="X9" s="3">
        <v>11.827968260869566</v>
      </c>
      <c r="Y9" s="3">
        <v>8.282</v>
      </c>
      <c r="Z9">
        <v>9.4873687713191726E-2</v>
      </c>
      <c r="AA9">
        <v>19.065386891365055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f t="shared" si="1"/>
        <v>0</v>
      </c>
      <c r="AI9">
        <v>1</v>
      </c>
      <c r="AJ9">
        <v>0</v>
      </c>
      <c r="AK9">
        <f t="shared" si="0"/>
        <v>1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68.5</v>
      </c>
      <c r="AS9">
        <v>64.2</v>
      </c>
      <c r="AT9">
        <v>78.7</v>
      </c>
    </row>
    <row r="10" spans="1:46" x14ac:dyDescent="0.3">
      <c r="A10" t="s">
        <v>30</v>
      </c>
      <c r="B10" t="s">
        <v>31</v>
      </c>
      <c r="C10" s="3">
        <v>0.28381220563560167</v>
      </c>
      <c r="D10" s="3">
        <v>43591.271882782079</v>
      </c>
      <c r="E10" s="3">
        <v>590</v>
      </c>
      <c r="G10">
        <v>504.867653046562</v>
      </c>
      <c r="H10">
        <v>514.52924472735697</v>
      </c>
      <c r="I10" s="3">
        <v>9.1490000000000009</v>
      </c>
      <c r="J10" s="3">
        <v>15.473204999999997</v>
      </c>
      <c r="K10" s="3">
        <v>0.92</v>
      </c>
      <c r="L10" s="3">
        <v>0.46</v>
      </c>
      <c r="M10" s="3">
        <v>1.158140988812832</v>
      </c>
      <c r="N10" s="3">
        <v>80.631097560975604</v>
      </c>
      <c r="O10" s="3">
        <v>0.66649788802015786</v>
      </c>
      <c r="P10" s="3">
        <v>159.4789957727038</v>
      </c>
      <c r="Q10" s="3">
        <v>1.4823594444444446</v>
      </c>
      <c r="R10" s="3">
        <v>1.4140644857840574</v>
      </c>
      <c r="S10">
        <v>1</v>
      </c>
      <c r="T10">
        <v>1</v>
      </c>
      <c r="U10">
        <v>280</v>
      </c>
      <c r="V10">
        <v>275</v>
      </c>
      <c r="W10">
        <v>281</v>
      </c>
      <c r="X10" s="3">
        <v>15.473204999999997</v>
      </c>
      <c r="Y10" s="3">
        <v>9.1490000000000009</v>
      </c>
      <c r="Z10">
        <v>2.2187218329895404E-2</v>
      </c>
      <c r="AA10">
        <v>8.6757124662399274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f t="shared" si="1"/>
        <v>0</v>
      </c>
      <c r="AI10">
        <v>0</v>
      </c>
      <c r="AJ10">
        <v>1</v>
      </c>
      <c r="AK10">
        <f t="shared" si="0"/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67.8</v>
      </c>
      <c r="AS10">
        <v>83.3</v>
      </c>
      <c r="AT10">
        <v>61.1</v>
      </c>
    </row>
    <row r="11" spans="1:46" x14ac:dyDescent="0.3">
      <c r="A11" t="s">
        <v>32</v>
      </c>
      <c r="B11" t="s">
        <v>33</v>
      </c>
      <c r="C11" s="3">
        <v>-0.26546133175604958</v>
      </c>
      <c r="D11" s="3">
        <v>4303.5855561643475</v>
      </c>
      <c r="E11" s="3">
        <v>374</v>
      </c>
      <c r="I11" s="3">
        <v>8.9390000000000018</v>
      </c>
      <c r="J11" s="3">
        <v>12.611569999999999</v>
      </c>
      <c r="K11" s="3">
        <v>0.43</v>
      </c>
      <c r="L11" s="3">
        <v>0.06</v>
      </c>
      <c r="M11" s="3">
        <v>2.5345774574662396</v>
      </c>
      <c r="N11" s="3">
        <v>69.914249999999996</v>
      </c>
      <c r="O11" s="3">
        <v>2.2438980551935352</v>
      </c>
      <c r="P11" s="3">
        <v>119.43901478473555</v>
      </c>
      <c r="Q11" s="3">
        <v>-0.50745017777777779</v>
      </c>
      <c r="R11" s="3">
        <v>1.4842725335159248</v>
      </c>
      <c r="S11">
        <v>0</v>
      </c>
      <c r="T11">
        <v>0</v>
      </c>
      <c r="X11" s="3">
        <v>12.611569999999999</v>
      </c>
      <c r="Y11" s="3">
        <v>8.9390000000000018</v>
      </c>
      <c r="Z11">
        <v>2.039415672116553E-2</v>
      </c>
      <c r="AA11">
        <v>19.590260072187956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f t="shared" si="1"/>
        <v>0</v>
      </c>
      <c r="AI11">
        <v>0</v>
      </c>
      <c r="AJ11">
        <v>0</v>
      </c>
      <c r="AK11">
        <f t="shared" si="0"/>
        <v>1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58.6</v>
      </c>
      <c r="AS11">
        <v>43.5</v>
      </c>
      <c r="AT11">
        <v>53.6</v>
      </c>
    </row>
    <row r="12" spans="1:46" x14ac:dyDescent="0.3">
      <c r="A12" t="s">
        <v>34</v>
      </c>
      <c r="B12" t="s">
        <v>35</v>
      </c>
      <c r="C12" s="3">
        <v>1.3215555138655855</v>
      </c>
      <c r="D12" s="3">
        <v>763.1547180392248</v>
      </c>
      <c r="E12" s="3">
        <v>269</v>
      </c>
      <c r="I12" s="3">
        <v>2.15</v>
      </c>
      <c r="J12" s="3">
        <v>4.6422331250000006</v>
      </c>
      <c r="K12" s="3">
        <v>0.3</v>
      </c>
      <c r="L12" s="3">
        <v>7.0000000000000007E-2</v>
      </c>
      <c r="M12" s="3">
        <v>10.46090028585434</v>
      </c>
      <c r="N12" s="3">
        <v>59.976249999999993</v>
      </c>
      <c r="O12" s="3">
        <v>2.786362027352582</v>
      </c>
      <c r="P12" s="3">
        <v>59.937956377443896</v>
      </c>
      <c r="Q12" s="3">
        <v>-0.55580118888888874</v>
      </c>
      <c r="R12" s="3">
        <v>1.7585834473077346</v>
      </c>
      <c r="S12">
        <v>0</v>
      </c>
      <c r="T12">
        <v>0</v>
      </c>
      <c r="X12" s="3">
        <v>4.6422331250000006</v>
      </c>
      <c r="Y12" s="3">
        <v>2.15</v>
      </c>
      <c r="Z12">
        <v>-2.6196323401719308E-3</v>
      </c>
      <c r="AA12">
        <v>24.686841249465939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f t="shared" si="1"/>
        <v>1</v>
      </c>
      <c r="AI12">
        <v>0</v>
      </c>
      <c r="AJ12">
        <v>0</v>
      </c>
      <c r="AK12">
        <f t="shared" si="0"/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59.2</v>
      </c>
      <c r="AS12">
        <v>36</v>
      </c>
      <c r="AT12">
        <v>52.4</v>
      </c>
    </row>
    <row r="13" spans="1:46" x14ac:dyDescent="0.3">
      <c r="A13" t="s">
        <v>36</v>
      </c>
      <c r="B13" t="s">
        <v>37</v>
      </c>
      <c r="C13" s="3">
        <v>2.0100064819676664</v>
      </c>
      <c r="D13" s="3">
        <v>4545.0398681788511</v>
      </c>
      <c r="E13" s="3">
        <v>487</v>
      </c>
      <c r="I13" s="4"/>
      <c r="J13" s="4"/>
      <c r="K13" s="3">
        <v>0.86</v>
      </c>
      <c r="L13" s="3">
        <v>0.1</v>
      </c>
      <c r="M13" s="3">
        <v>0.28167286502277811</v>
      </c>
      <c r="N13" s="3">
        <v>76.317875000000015</v>
      </c>
      <c r="O13" s="3">
        <v>-0.78455402059038426</v>
      </c>
      <c r="P13" s="3">
        <v>86.610035584504814</v>
      </c>
      <c r="Q13" s="3">
        <v>-0.55161546666666661</v>
      </c>
      <c r="R13" s="3">
        <v>1.1025940994954513</v>
      </c>
      <c r="S13">
        <v>0</v>
      </c>
      <c r="T13">
        <v>0</v>
      </c>
      <c r="X13" s="4"/>
      <c r="Y13" s="4"/>
      <c r="Z13">
        <v>-2.2473806914156486E-2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f t="shared" si="1"/>
        <v>0</v>
      </c>
      <c r="AI13">
        <v>0</v>
      </c>
      <c r="AJ13">
        <v>0</v>
      </c>
      <c r="AK13">
        <f t="shared" si="0"/>
        <v>0</v>
      </c>
      <c r="AL13">
        <v>1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60.2</v>
      </c>
      <c r="AS13">
        <v>41.2</v>
      </c>
      <c r="AT13">
        <v>59.3</v>
      </c>
    </row>
    <row r="14" spans="1:46" x14ac:dyDescent="0.3">
      <c r="A14" t="s">
        <v>38</v>
      </c>
      <c r="B14" t="s">
        <v>39</v>
      </c>
      <c r="C14" s="3">
        <v>1.6797944157834652</v>
      </c>
      <c r="D14" s="3">
        <v>5948.8532480704507</v>
      </c>
      <c r="E14" s="3">
        <v>379</v>
      </c>
      <c r="F14">
        <v>3.5754329999999999</v>
      </c>
      <c r="I14" s="3">
        <v>5.7690000000000001</v>
      </c>
      <c r="J14" s="3">
        <v>8.6288392000000016</v>
      </c>
      <c r="K14" s="3">
        <v>0.37</v>
      </c>
      <c r="L14" s="3">
        <v>0.01</v>
      </c>
      <c r="M14" s="3">
        <v>3.7582012554743565</v>
      </c>
      <c r="N14" s="3">
        <v>62.871875000000003</v>
      </c>
      <c r="O14" s="3">
        <v>1.8146727185041145</v>
      </c>
      <c r="P14" s="3">
        <v>100.66321079501101</v>
      </c>
      <c r="Q14" s="3">
        <v>0.45202201111111112</v>
      </c>
      <c r="R14" s="3">
        <v>6.747601859898702</v>
      </c>
      <c r="S14">
        <v>0</v>
      </c>
      <c r="T14">
        <v>0</v>
      </c>
      <c r="X14" s="3">
        <v>8.6288392000000016</v>
      </c>
      <c r="Y14" s="3">
        <v>5.7690000000000001</v>
      </c>
      <c r="Z14">
        <v>6.8624286379847608E-3</v>
      </c>
      <c r="AA14">
        <v>16.789581558921114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 t="shared" si="1"/>
        <v>1</v>
      </c>
      <c r="AI14">
        <v>0</v>
      </c>
      <c r="AJ14">
        <v>0</v>
      </c>
      <c r="AK14">
        <f t="shared" si="0"/>
        <v>1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70.099999999999994</v>
      </c>
      <c r="AS14">
        <v>58.1</v>
      </c>
      <c r="AT14">
        <v>68.599999999999994</v>
      </c>
    </row>
    <row r="15" spans="1:46" x14ac:dyDescent="0.3">
      <c r="A15" t="s">
        <v>40</v>
      </c>
      <c r="B15" t="s">
        <v>41</v>
      </c>
      <c r="C15" s="3">
        <v>0.29176035393360977</v>
      </c>
      <c r="D15" s="3">
        <v>10538.77828167121</v>
      </c>
      <c r="E15" s="3">
        <v>441</v>
      </c>
      <c r="F15">
        <v>3.6375000000000002</v>
      </c>
      <c r="G15">
        <v>404.71052925846499</v>
      </c>
      <c r="H15">
        <v>391.45988895417503</v>
      </c>
      <c r="I15" s="3">
        <v>4.7990000000000004</v>
      </c>
      <c r="J15" s="3">
        <v>13.902735714285711</v>
      </c>
      <c r="K15" s="3">
        <v>0.61</v>
      </c>
      <c r="L15" s="3">
        <v>0.08</v>
      </c>
      <c r="M15" s="3">
        <v>-1.548496484189182</v>
      </c>
      <c r="N15" s="3">
        <v>74.575000000000003</v>
      </c>
      <c r="O15" s="3">
        <v>0.9014566353343505</v>
      </c>
      <c r="P15" s="3">
        <v>24.331697303706029</v>
      </c>
      <c r="Q15" s="3">
        <v>-0.13893501111111109</v>
      </c>
      <c r="R15" s="3">
        <v>7.4231227500664581</v>
      </c>
      <c r="S15">
        <v>0</v>
      </c>
      <c r="T15">
        <v>0</v>
      </c>
      <c r="X15" s="3">
        <v>13.902735714285711</v>
      </c>
      <c r="Y15" s="3">
        <v>4.7990000000000004</v>
      </c>
      <c r="Z15">
        <v>1.1137012565032317E-4</v>
      </c>
      <c r="AA15">
        <v>16.676426569620745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f t="shared" si="1"/>
        <v>0</v>
      </c>
      <c r="AI15">
        <v>0</v>
      </c>
      <c r="AJ15">
        <v>0</v>
      </c>
      <c r="AK15">
        <f t="shared" si="0"/>
        <v>1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52.9</v>
      </c>
      <c r="AS15">
        <v>55</v>
      </c>
      <c r="AT15">
        <v>52.3</v>
      </c>
    </row>
    <row r="16" spans="1:46" x14ac:dyDescent="0.3">
      <c r="A16" t="s">
        <v>42</v>
      </c>
      <c r="B16" t="s">
        <v>43</v>
      </c>
      <c r="C16" s="3">
        <v>2.1180309212345145</v>
      </c>
      <c r="D16" s="3">
        <v>6709.5273146706249</v>
      </c>
      <c r="E16" s="3">
        <v>552</v>
      </c>
      <c r="F16">
        <v>4.7892060000000001</v>
      </c>
      <c r="G16">
        <v>446.46870937619298</v>
      </c>
      <c r="H16">
        <v>438.738259877416</v>
      </c>
      <c r="I16" s="3">
        <v>8.2289999999999992</v>
      </c>
      <c r="J16" s="3">
        <v>12.343135937500001</v>
      </c>
      <c r="K16" s="3">
        <v>0.91</v>
      </c>
      <c r="L16" s="3">
        <v>0.35</v>
      </c>
      <c r="M16" s="3">
        <v>-4.1767923177848747</v>
      </c>
      <c r="N16" s="3">
        <v>74.244817073170751</v>
      </c>
      <c r="O16" s="3">
        <v>-0.63559063620720968</v>
      </c>
      <c r="P16" s="3">
        <v>120.27057485770017</v>
      </c>
      <c r="Q16" s="3">
        <v>0.17064244444444443</v>
      </c>
      <c r="R16" s="3">
        <v>2.2559103770668134</v>
      </c>
      <c r="S16">
        <v>0</v>
      </c>
      <c r="T16">
        <v>0</v>
      </c>
      <c r="X16" s="3">
        <v>12.343135937500001</v>
      </c>
      <c r="Y16" s="3">
        <v>8.2289999999999992</v>
      </c>
      <c r="Z16">
        <v>-3.3707702593497261E-3</v>
      </c>
      <c r="AA16">
        <v>11.829518000284819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f t="shared" si="1"/>
        <v>0</v>
      </c>
      <c r="AI16">
        <v>0</v>
      </c>
      <c r="AJ16">
        <v>0</v>
      </c>
      <c r="AK16">
        <f t="shared" si="0"/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67.900000000000006</v>
      </c>
      <c r="AS16">
        <v>62.5</v>
      </c>
      <c r="AT16">
        <v>68.3</v>
      </c>
    </row>
    <row r="17" spans="1:46" x14ac:dyDescent="0.3">
      <c r="A17" t="s">
        <v>44</v>
      </c>
      <c r="B17" t="s">
        <v>45</v>
      </c>
      <c r="C17" s="3">
        <v>2.2136077140752994</v>
      </c>
      <c r="D17" s="3">
        <v>562.84193540074182</v>
      </c>
      <c r="E17" s="3">
        <v>341</v>
      </c>
      <c r="I17" s="4"/>
      <c r="J17" s="3">
        <v>2.6665296296296299</v>
      </c>
      <c r="K17" s="3">
        <v>0.4</v>
      </c>
      <c r="L17" s="3">
        <v>0.08</v>
      </c>
      <c r="M17" s="3">
        <v>8.6191011930314314</v>
      </c>
      <c r="N17" s="3">
        <v>58.53725</v>
      </c>
      <c r="O17" s="3">
        <v>2.9713021583092076</v>
      </c>
      <c r="P17" s="3">
        <v>51.012701651202725</v>
      </c>
      <c r="Q17" s="3">
        <v>-0.5887464555555556</v>
      </c>
      <c r="R17" s="3">
        <v>2.1481305487911615</v>
      </c>
      <c r="S17">
        <v>0</v>
      </c>
      <c r="T17">
        <v>0</v>
      </c>
      <c r="Y17" s="4"/>
      <c r="Z17">
        <v>-7.0279308545020801E-3</v>
      </c>
      <c r="AA17">
        <v>25.589577601506171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 t="shared" si="1"/>
        <v>1</v>
      </c>
      <c r="AI17">
        <v>0</v>
      </c>
      <c r="AJ17">
        <v>0</v>
      </c>
      <c r="AK17">
        <f t="shared" si="0"/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1</v>
      </c>
      <c r="AR17">
        <v>59.6</v>
      </c>
      <c r="AS17">
        <v>38.200000000000003</v>
      </c>
      <c r="AT17">
        <v>53.3</v>
      </c>
    </row>
    <row r="18" spans="1:46" x14ac:dyDescent="0.3">
      <c r="A18" t="s">
        <v>46</v>
      </c>
      <c r="B18" t="s">
        <v>47</v>
      </c>
      <c r="C18" s="3">
        <v>-0.62921613863002157</v>
      </c>
      <c r="D18" s="3">
        <v>227.71515598587817</v>
      </c>
      <c r="E18" s="3">
        <v>348</v>
      </c>
      <c r="I18" s="3">
        <v>1.8850000000000002</v>
      </c>
      <c r="J18" s="3">
        <v>4.4165204166666667</v>
      </c>
      <c r="K18" s="3">
        <v>0.4</v>
      </c>
      <c r="L18" s="3">
        <v>0.1</v>
      </c>
      <c r="M18" s="3">
        <v>-1.143297735259921</v>
      </c>
      <c r="N18" s="3">
        <v>55.989249999999998</v>
      </c>
      <c r="O18" s="3">
        <v>3.1094275043612765</v>
      </c>
      <c r="P18" s="3">
        <v>37.18836421107661</v>
      </c>
      <c r="Q18" s="3">
        <v>-1.1821701111111114</v>
      </c>
      <c r="R18" s="3">
        <v>9.8541109663092818</v>
      </c>
      <c r="S18">
        <v>0</v>
      </c>
      <c r="T18">
        <v>0</v>
      </c>
      <c r="X18" s="3">
        <v>4.4165204166666667</v>
      </c>
      <c r="Y18" s="3">
        <v>1.8850000000000002</v>
      </c>
      <c r="Z18">
        <v>-2.8350311382697078E-3</v>
      </c>
      <c r="AA18">
        <v>19.159354607264202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f t="shared" si="1"/>
        <v>1</v>
      </c>
      <c r="AI18">
        <v>0</v>
      </c>
      <c r="AJ18">
        <v>0</v>
      </c>
      <c r="AK18">
        <f t="shared" si="0"/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53.2</v>
      </c>
      <c r="AS18">
        <v>25.7</v>
      </c>
      <c r="AT18">
        <v>67.400000000000006</v>
      </c>
    </row>
    <row r="19" spans="1:46" x14ac:dyDescent="0.3">
      <c r="A19" t="s">
        <v>48</v>
      </c>
      <c r="B19" t="s">
        <v>49</v>
      </c>
      <c r="C19" s="3">
        <v>1.6262011256693414</v>
      </c>
      <c r="D19" s="3">
        <v>1300.8414403226727</v>
      </c>
      <c r="E19" s="3">
        <v>401</v>
      </c>
      <c r="I19" s="3">
        <v>3.915</v>
      </c>
      <c r="J19" s="3">
        <v>7.98553380952381</v>
      </c>
      <c r="K19" s="3">
        <v>0.51</v>
      </c>
      <c r="L19" s="3">
        <v>0.11</v>
      </c>
      <c r="M19" s="3">
        <v>5.4694005609808647</v>
      </c>
      <c r="N19" s="3">
        <v>56.490499999999997</v>
      </c>
      <c r="O19" s="3">
        <v>2.6750811818988809</v>
      </c>
      <c r="P19" s="3">
        <v>50.572638897007067</v>
      </c>
      <c r="Q19" s="3">
        <v>-0.84202134444444443</v>
      </c>
      <c r="R19" s="3">
        <v>1.7544033407489097</v>
      </c>
      <c r="S19">
        <v>0</v>
      </c>
      <c r="T19">
        <v>0</v>
      </c>
      <c r="X19" s="3">
        <v>7.98553380952381</v>
      </c>
      <c r="Y19" s="3">
        <v>3.915</v>
      </c>
      <c r="Z19">
        <v>-1.3526766131585904E-3</v>
      </c>
      <c r="AA19">
        <v>24.452788714704838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f t="shared" si="1"/>
        <v>1</v>
      </c>
      <c r="AI19">
        <v>1</v>
      </c>
      <c r="AJ19">
        <v>0</v>
      </c>
      <c r="AK19">
        <f t="shared" si="0"/>
        <v>1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51.8</v>
      </c>
      <c r="AS19">
        <v>43.5</v>
      </c>
      <c r="AT19">
        <v>47.8</v>
      </c>
    </row>
    <row r="20" spans="1:46" x14ac:dyDescent="0.3">
      <c r="A20" t="s">
        <v>50</v>
      </c>
      <c r="B20" t="s">
        <v>51</v>
      </c>
      <c r="C20" s="3">
        <v>0.64318935655057097</v>
      </c>
      <c r="D20" s="3">
        <v>46543.79219991128</v>
      </c>
      <c r="E20" s="3">
        <v>586</v>
      </c>
      <c r="F20">
        <v>5.0378340000000001</v>
      </c>
      <c r="G20">
        <v>525.46096975171099</v>
      </c>
      <c r="H20">
        <v>518.07039959595102</v>
      </c>
      <c r="I20" s="3">
        <v>10.392000000000001</v>
      </c>
      <c r="J20" s="3">
        <v>16.030572857142857</v>
      </c>
      <c r="K20" s="3">
        <v>0.96</v>
      </c>
      <c r="L20" s="3">
        <v>0.42</v>
      </c>
      <c r="M20" s="3">
        <v>1.2025623551337945</v>
      </c>
      <c r="N20" s="3">
        <v>81.666353658536593</v>
      </c>
      <c r="O20" s="3">
        <v>1.1007704982313755</v>
      </c>
      <c r="P20" s="3">
        <v>62.567583161142501</v>
      </c>
      <c r="Q20" s="3">
        <v>1.780089888888889</v>
      </c>
      <c r="R20" s="3">
        <v>1.1920527527925993</v>
      </c>
      <c r="S20">
        <v>1</v>
      </c>
      <c r="T20">
        <v>1</v>
      </c>
      <c r="U20">
        <v>265</v>
      </c>
      <c r="V20">
        <v>273</v>
      </c>
      <c r="W20">
        <v>282</v>
      </c>
      <c r="X20" s="3">
        <v>16.030572857142857</v>
      </c>
      <c r="Y20" s="3">
        <v>10.392000000000001</v>
      </c>
      <c r="Z20">
        <v>3.1468011774625056E-2</v>
      </c>
      <c r="AA20">
        <v>16.165653991699223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f t="shared" si="1"/>
        <v>0</v>
      </c>
      <c r="AI20">
        <v>0</v>
      </c>
      <c r="AJ20">
        <v>1</v>
      </c>
      <c r="AK20">
        <f t="shared" si="0"/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78.5</v>
      </c>
      <c r="AS20">
        <v>88.3</v>
      </c>
      <c r="AT20">
        <v>73.099999999999994</v>
      </c>
    </row>
    <row r="21" spans="1:46" x14ac:dyDescent="0.3">
      <c r="A21" t="s">
        <v>52</v>
      </c>
      <c r="B21" t="s">
        <v>53</v>
      </c>
      <c r="C21" s="3">
        <v>0.34891804943172627</v>
      </c>
      <c r="D21" s="3">
        <v>815.96804721537728</v>
      </c>
      <c r="E21" s="3">
        <v>276</v>
      </c>
      <c r="I21" s="4"/>
      <c r="J21" s="3">
        <v>3.9921017647058825</v>
      </c>
      <c r="K21" s="3">
        <v>0.31</v>
      </c>
      <c r="L21" s="3">
        <v>7.0000000000000007E-2</v>
      </c>
      <c r="M21" s="3">
        <v>2.0720643736501865</v>
      </c>
      <c r="N21" s="3">
        <v>51.432749999999999</v>
      </c>
      <c r="O21" s="3">
        <v>3.2374422762862256</v>
      </c>
      <c r="P21" s="3">
        <v>74.694097480339096</v>
      </c>
      <c r="Q21" s="3">
        <v>-1.4535527777777777</v>
      </c>
      <c r="R21" s="3">
        <v>-0.88011184340708348</v>
      </c>
      <c r="S21">
        <v>0</v>
      </c>
      <c r="T21">
        <v>0</v>
      </c>
      <c r="Y21" s="4"/>
      <c r="Z21">
        <v>4.2709872691347912E-3</v>
      </c>
      <c r="AA21">
        <v>34.368214845657356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f t="shared" si="1"/>
        <v>1</v>
      </c>
      <c r="AI21">
        <v>1</v>
      </c>
      <c r="AJ21">
        <v>0</v>
      </c>
      <c r="AK21">
        <f t="shared" si="0"/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49</v>
      </c>
      <c r="AS21">
        <v>30.6</v>
      </c>
      <c r="AT21">
        <v>44.9</v>
      </c>
    </row>
    <row r="22" spans="1:46" x14ac:dyDescent="0.3">
      <c r="A22" t="s">
        <v>54</v>
      </c>
      <c r="B22" t="s">
        <v>55</v>
      </c>
      <c r="C22" s="3">
        <v>2.0391052779222907</v>
      </c>
      <c r="D22" s="3">
        <v>12268.441153071946</v>
      </c>
      <c r="E22" s="3">
        <v>468</v>
      </c>
      <c r="F22">
        <v>4.0493050000000004</v>
      </c>
      <c r="G22">
        <v>444.93391969494701</v>
      </c>
      <c r="H22">
        <v>422.63235540551898</v>
      </c>
      <c r="I22" s="3">
        <v>7.8579999999999997</v>
      </c>
      <c r="J22" s="3">
        <v>12.685007307692306</v>
      </c>
      <c r="K22" s="3">
        <v>0.72</v>
      </c>
      <c r="L22" s="3">
        <v>0.12</v>
      </c>
      <c r="M22" s="3">
        <v>3.1447484524954268</v>
      </c>
      <c r="N22" s="3">
        <v>78.876999999999995</v>
      </c>
      <c r="O22" s="3">
        <v>0.89200313545239596</v>
      </c>
      <c r="P22" s="3">
        <v>64.030498834627977</v>
      </c>
      <c r="Q22" s="3">
        <v>1.1569481666666666</v>
      </c>
      <c r="R22" s="3">
        <v>4.4563035829822741</v>
      </c>
      <c r="S22">
        <v>0</v>
      </c>
      <c r="T22">
        <v>1</v>
      </c>
      <c r="U22">
        <v>206</v>
      </c>
      <c r="V22">
        <v>220</v>
      </c>
      <c r="W22">
        <v>252</v>
      </c>
      <c r="X22" s="3">
        <v>12.685007307692306</v>
      </c>
      <c r="Y22" s="3">
        <v>7.8579999999999997</v>
      </c>
      <c r="Z22">
        <v>4.696369966379111E-3</v>
      </c>
      <c r="AA22">
        <v>25.660235977172864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f t="shared" si="1"/>
        <v>0</v>
      </c>
      <c r="AI22">
        <v>0</v>
      </c>
      <c r="AJ22">
        <v>0</v>
      </c>
      <c r="AK22">
        <f t="shared" si="0"/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76.5</v>
      </c>
      <c r="AS22">
        <v>68.2</v>
      </c>
      <c r="AT22">
        <v>64.3</v>
      </c>
    </row>
    <row r="23" spans="1:46" x14ac:dyDescent="0.3">
      <c r="A23" t="s">
        <v>56</v>
      </c>
      <c r="B23" t="s">
        <v>57</v>
      </c>
      <c r="C23" s="3">
        <v>7.5637649706138843</v>
      </c>
      <c r="D23" s="3">
        <v>4142.0382859786796</v>
      </c>
      <c r="E23" s="3">
        <v>517</v>
      </c>
      <c r="F23">
        <v>4.9394479999999996</v>
      </c>
      <c r="G23">
        <v>580.11783084822503</v>
      </c>
      <c r="H23">
        <v>612.67553630545297</v>
      </c>
      <c r="I23" s="3">
        <v>5.8289999999999997</v>
      </c>
      <c r="J23" s="3">
        <v>9.2226755172413792</v>
      </c>
      <c r="K23" s="3">
        <v>0.9</v>
      </c>
      <c r="L23" s="3">
        <v>0.23</v>
      </c>
      <c r="M23" s="3">
        <v>9.9786566323471444</v>
      </c>
      <c r="N23" s="3">
        <v>75.66749999999999</v>
      </c>
      <c r="O23" s="3">
        <v>0.50616449749277392</v>
      </c>
      <c r="P23" s="3">
        <v>44.214943791517669</v>
      </c>
      <c r="Q23" s="3">
        <v>0.20078504444444445</v>
      </c>
      <c r="R23" s="3">
        <v>2.8549583065356976</v>
      </c>
      <c r="S23">
        <v>0</v>
      </c>
      <c r="T23">
        <v>0</v>
      </c>
      <c r="X23" s="3">
        <v>9.2226755172413792</v>
      </c>
      <c r="Y23" s="3">
        <v>5.8289999999999997</v>
      </c>
      <c r="Z23">
        <v>-1.2146373879804984E-3</v>
      </c>
      <c r="AA23">
        <v>17.644523208205761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f t="shared" si="1"/>
        <v>0</v>
      </c>
      <c r="AI23">
        <v>0</v>
      </c>
      <c r="AJ23">
        <v>0</v>
      </c>
      <c r="AK23">
        <f t="shared" si="0"/>
        <v>1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57.4</v>
      </c>
      <c r="AS23">
        <v>48.3</v>
      </c>
      <c r="AT23">
        <v>63.4</v>
      </c>
    </row>
    <row r="24" spans="1:46" x14ac:dyDescent="0.3">
      <c r="A24" t="s">
        <v>58</v>
      </c>
      <c r="B24" t="s">
        <v>59</v>
      </c>
      <c r="C24" s="3">
        <v>2.6300818179114946</v>
      </c>
      <c r="D24" s="3">
        <v>6037.1298095106422</v>
      </c>
      <c r="E24" s="3">
        <v>440</v>
      </c>
      <c r="F24">
        <v>4.1521229999999996</v>
      </c>
      <c r="G24">
        <v>398.67863161580101</v>
      </c>
      <c r="H24">
        <v>376.48860107282098</v>
      </c>
      <c r="I24" s="3">
        <v>5.7439999999999998</v>
      </c>
      <c r="J24" s="3">
        <v>9.8740956666666637</v>
      </c>
      <c r="K24" s="3">
        <v>0.64</v>
      </c>
      <c r="L24" s="3">
        <v>7.0000000000000007E-2</v>
      </c>
      <c r="M24" s="3">
        <v>4.8700597259497584</v>
      </c>
      <c r="N24" s="3">
        <v>73.761375000000001</v>
      </c>
      <c r="O24" s="3">
        <v>0.98540335875826046</v>
      </c>
      <c r="P24" s="3">
        <v>36.877769891694342</v>
      </c>
      <c r="Q24" s="3">
        <v>-3.9351822222222221E-2</v>
      </c>
      <c r="R24" s="3">
        <v>3.9450792436357349</v>
      </c>
      <c r="S24">
        <v>0</v>
      </c>
      <c r="T24">
        <v>0</v>
      </c>
      <c r="X24" s="3">
        <v>9.8740956666666637</v>
      </c>
      <c r="Y24" s="3">
        <v>5.7439999999999998</v>
      </c>
      <c r="Z24">
        <v>-3.0444665449718914E-3</v>
      </c>
      <c r="AA24">
        <v>20.913913726806648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f t="shared" si="1"/>
        <v>0</v>
      </c>
      <c r="AI24">
        <v>1</v>
      </c>
      <c r="AJ24">
        <v>0</v>
      </c>
      <c r="AK24">
        <f t="shared" si="0"/>
        <v>1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69.7</v>
      </c>
      <c r="AS24">
        <v>63.8</v>
      </c>
      <c r="AT24">
        <v>77.900000000000006</v>
      </c>
    </row>
    <row r="25" spans="1:46" x14ac:dyDescent="0.3">
      <c r="A25" t="s">
        <v>60</v>
      </c>
      <c r="B25" t="s">
        <v>61</v>
      </c>
      <c r="C25" s="3">
        <v>0.57021728802014904</v>
      </c>
      <c r="D25" s="3">
        <v>1298.0073467865045</v>
      </c>
      <c r="E25" s="3">
        <v>292</v>
      </c>
      <c r="I25" s="4"/>
      <c r="J25" s="3">
        <v>8.9130900000000004</v>
      </c>
      <c r="K25" s="3">
        <v>0.33</v>
      </c>
      <c r="L25" s="3">
        <v>0.08</v>
      </c>
      <c r="M25" s="3">
        <v>7.4148856677069324</v>
      </c>
      <c r="N25" s="3">
        <v>62.685750000000006</v>
      </c>
      <c r="O25" s="3">
        <v>2.3757748918119868</v>
      </c>
      <c r="P25" s="3">
        <v>38.966453156676188</v>
      </c>
      <c r="Q25" s="3">
        <v>-1.6364790000000002</v>
      </c>
      <c r="R25" s="3">
        <v>1.7530980877782933</v>
      </c>
      <c r="S25">
        <v>0</v>
      </c>
      <c r="T25">
        <v>0</v>
      </c>
      <c r="Y25" s="4"/>
      <c r="Z25">
        <v>-1.3050506965767528E-2</v>
      </c>
      <c r="AA25">
        <v>19.602853230067673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f t="shared" si="1"/>
        <v>1</v>
      </c>
      <c r="AI25">
        <v>0</v>
      </c>
      <c r="AJ25">
        <v>0</v>
      </c>
      <c r="AK25">
        <f t="shared" si="0"/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55.8</v>
      </c>
      <c r="AS25">
        <v>37.299999999999997</v>
      </c>
      <c r="AT25">
        <v>50.6</v>
      </c>
    </row>
    <row r="26" spans="1:46" x14ac:dyDescent="0.3">
      <c r="A26" t="s">
        <v>259</v>
      </c>
      <c r="B26" t="s">
        <v>62</v>
      </c>
      <c r="C26" s="3">
        <v>0.59115978794983137</v>
      </c>
      <c r="D26" s="3">
        <v>2595.7484992310447</v>
      </c>
      <c r="E26" s="3">
        <v>301</v>
      </c>
      <c r="I26" s="3">
        <v>4.4450000000000003</v>
      </c>
      <c r="J26" s="3">
        <v>10.849025000000001</v>
      </c>
      <c r="K26" s="3">
        <v>0.34</v>
      </c>
      <c r="L26" s="3">
        <v>0.08</v>
      </c>
      <c r="M26" s="3">
        <v>1.4172665715667319</v>
      </c>
      <c r="N26" s="3">
        <v>62.328374999999994</v>
      </c>
      <c r="O26" s="3">
        <v>2.7281006975606887</v>
      </c>
      <c r="P26" s="3">
        <v>145.83335155431956</v>
      </c>
      <c r="Q26" s="3">
        <v>-1.1555538888888888</v>
      </c>
      <c r="R26" s="3">
        <v>-2.5444714322856217</v>
      </c>
      <c r="S26">
        <v>0</v>
      </c>
      <c r="T26">
        <v>0</v>
      </c>
      <c r="X26" s="3">
        <v>10.849025000000001</v>
      </c>
      <c r="Y26" s="3">
        <v>4.4450000000000003</v>
      </c>
      <c r="Z26">
        <v>8.4252424044834633E-4</v>
      </c>
      <c r="AA26">
        <v>20.111524801987859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f t="shared" si="1"/>
        <v>1</v>
      </c>
      <c r="AI26">
        <v>1</v>
      </c>
      <c r="AJ26">
        <v>0</v>
      </c>
      <c r="AK26">
        <f t="shared" si="0"/>
        <v>1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40</v>
      </c>
      <c r="AS26">
        <v>34.799999999999997</v>
      </c>
      <c r="AT26">
        <v>37.5</v>
      </c>
    </row>
    <row r="27" spans="1:46" x14ac:dyDescent="0.3">
      <c r="A27" t="s">
        <v>63</v>
      </c>
      <c r="B27" t="s">
        <v>64</v>
      </c>
      <c r="C27" s="3">
        <v>2.1711951156757832</v>
      </c>
      <c r="D27" s="3">
        <v>7911.7951996065694</v>
      </c>
      <c r="E27" s="3">
        <v>486</v>
      </c>
      <c r="G27">
        <v>429.35096754224799</v>
      </c>
      <c r="H27">
        <v>406.99986698879297</v>
      </c>
      <c r="I27" s="3">
        <v>6.4340000000000002</v>
      </c>
      <c r="J27" s="3">
        <v>9.6418219999999994</v>
      </c>
      <c r="K27" s="3">
        <v>0.81</v>
      </c>
      <c r="L27" s="3">
        <v>0.12</v>
      </c>
      <c r="M27" s="3">
        <v>2.6576617699798013</v>
      </c>
      <c r="N27" s="3">
        <v>79.189499999999995</v>
      </c>
      <c r="O27" s="3">
        <v>1.1347038064969088</v>
      </c>
      <c r="P27" s="3">
        <v>66.818485755477752</v>
      </c>
      <c r="Q27" s="3">
        <v>0.370421</v>
      </c>
      <c r="R27" s="3">
        <v>4.7655667595950524</v>
      </c>
      <c r="S27">
        <v>0</v>
      </c>
      <c r="T27">
        <v>0</v>
      </c>
      <c r="X27" s="3">
        <v>9.6418219999999994</v>
      </c>
      <c r="Y27" s="3">
        <v>6.4340000000000002</v>
      </c>
      <c r="Z27">
        <v>3.7817620688819793E-3</v>
      </c>
      <c r="AA27">
        <v>18.419779241085049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f t="shared" si="1"/>
        <v>0</v>
      </c>
      <c r="AI27">
        <v>0</v>
      </c>
      <c r="AJ27">
        <v>0</v>
      </c>
      <c r="AK27">
        <f t="shared" si="0"/>
        <v>1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65</v>
      </c>
      <c r="AS27">
        <v>51.6</v>
      </c>
      <c r="AT27">
        <v>53.9</v>
      </c>
    </row>
    <row r="28" spans="1:46" x14ac:dyDescent="0.3">
      <c r="A28" t="s">
        <v>65</v>
      </c>
      <c r="B28" t="s">
        <v>66</v>
      </c>
      <c r="C28" s="3">
        <v>3.4149854809191424</v>
      </c>
      <c r="D28" s="3">
        <v>1223.5106165957432</v>
      </c>
      <c r="E28" s="3">
        <v>313</v>
      </c>
      <c r="I28" s="4"/>
      <c r="J28" s="3">
        <v>5.0708290909090916</v>
      </c>
      <c r="K28" s="3">
        <v>0.34</v>
      </c>
      <c r="L28" s="3">
        <v>0.06</v>
      </c>
      <c r="M28" s="3">
        <v>27.056468373726926</v>
      </c>
      <c r="N28" s="3">
        <v>51.732250000000001</v>
      </c>
      <c r="O28" s="3">
        <v>2.4438788826366244</v>
      </c>
      <c r="P28" s="3">
        <v>80.528975110961781</v>
      </c>
      <c r="Q28" s="3">
        <v>-0.94326005555555548</v>
      </c>
      <c r="R28" s="3">
        <v>2.2708557535587506</v>
      </c>
      <c r="S28">
        <v>0</v>
      </c>
      <c r="T28">
        <v>0</v>
      </c>
      <c r="Y28" s="4"/>
      <c r="Z28">
        <v>2.0180689170276145E-3</v>
      </c>
      <c r="AA28">
        <v>25.327975273132299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si="1"/>
        <v>1</v>
      </c>
      <c r="AI28">
        <v>0</v>
      </c>
      <c r="AJ28">
        <v>0</v>
      </c>
      <c r="AK28">
        <f t="shared" si="0"/>
        <v>1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</v>
      </c>
      <c r="AR28">
        <v>73.3</v>
      </c>
      <c r="AS28">
        <v>70.3</v>
      </c>
      <c r="AT28">
        <v>77.7</v>
      </c>
    </row>
    <row r="29" spans="1:46" x14ac:dyDescent="0.3">
      <c r="A29" t="s">
        <v>67</v>
      </c>
      <c r="B29" t="s">
        <v>68</v>
      </c>
      <c r="C29" s="3">
        <v>0.46706172084729441</v>
      </c>
      <c r="D29" s="3">
        <v>13713.653276306877</v>
      </c>
      <c r="E29" s="3">
        <v>552</v>
      </c>
      <c r="G29">
        <v>491.35658283422998</v>
      </c>
      <c r="H29">
        <v>471.131460759248</v>
      </c>
      <c r="I29" s="3">
        <v>8.7039999999999988</v>
      </c>
      <c r="J29" s="3">
        <v>12.90896</v>
      </c>
      <c r="K29" s="3">
        <v>0.93</v>
      </c>
      <c r="L29" s="3">
        <v>0.33</v>
      </c>
      <c r="M29" s="3">
        <v>-2.9943816925865132</v>
      </c>
      <c r="N29" s="3">
        <v>77.03079268292683</v>
      </c>
      <c r="O29" s="3">
        <v>-0.45157515354709549</v>
      </c>
      <c r="P29" s="3">
        <v>86.014757701456773</v>
      </c>
      <c r="Q29" s="3">
        <v>0.60800493333333328</v>
      </c>
      <c r="R29" s="3">
        <v>0.96336309190728919</v>
      </c>
      <c r="S29">
        <v>0</v>
      </c>
      <c r="T29">
        <v>0</v>
      </c>
      <c r="X29" s="3">
        <v>12.90896</v>
      </c>
      <c r="Y29" s="3">
        <v>8.7039999999999988</v>
      </c>
      <c r="Z29">
        <v>-8.6887027888484774E-3</v>
      </c>
      <c r="AA29">
        <v>10.87493848800659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f t="shared" si="1"/>
        <v>0</v>
      </c>
      <c r="AI29">
        <v>0</v>
      </c>
      <c r="AJ29">
        <v>0</v>
      </c>
      <c r="AK29">
        <f t="shared" si="0"/>
        <v>1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59.4</v>
      </c>
      <c r="AS29">
        <v>65.5</v>
      </c>
      <c r="AT29">
        <v>43.3</v>
      </c>
    </row>
    <row r="30" spans="1:46" x14ac:dyDescent="0.3">
      <c r="A30" t="s">
        <v>69</v>
      </c>
      <c r="B30" t="s">
        <v>70</v>
      </c>
      <c r="C30" s="3">
        <v>2.0688393764384978</v>
      </c>
      <c r="D30" s="3">
        <v>5550.7059729728335</v>
      </c>
      <c r="E30" s="3">
        <v>543</v>
      </c>
      <c r="I30" s="3">
        <v>7.8090000000000002</v>
      </c>
      <c r="J30" s="3">
        <v>12.5170075</v>
      </c>
      <c r="K30" s="3">
        <v>0.87</v>
      </c>
      <c r="L30" s="3">
        <v>0.31</v>
      </c>
      <c r="M30" s="3">
        <v>2.459248930247087</v>
      </c>
      <c r="N30" s="3">
        <v>79.253999999999991</v>
      </c>
      <c r="O30" s="3">
        <v>0.17049558774648055</v>
      </c>
      <c r="P30" s="3">
        <v>37.192370080427729</v>
      </c>
      <c r="Q30" s="3">
        <v>-0.25426272222222218</v>
      </c>
      <c r="R30" s="3">
        <v>3.0114166458799017</v>
      </c>
      <c r="S30">
        <v>0</v>
      </c>
      <c r="T30">
        <v>0</v>
      </c>
      <c r="X30" s="3">
        <v>12.5170075</v>
      </c>
      <c r="Y30" s="3">
        <v>7.8090000000000002</v>
      </c>
      <c r="Z30">
        <v>-8.0076009933687242E-3</v>
      </c>
      <c r="AA30">
        <v>11.19013663342125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f t="shared" si="1"/>
        <v>0</v>
      </c>
      <c r="AI30">
        <v>0</v>
      </c>
      <c r="AJ30">
        <v>0</v>
      </c>
      <c r="AK30">
        <f t="shared" si="0"/>
        <v>1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33.9</v>
      </c>
      <c r="AS30">
        <v>32.4</v>
      </c>
      <c r="AT30">
        <v>20</v>
      </c>
    </row>
    <row r="31" spans="1:46" x14ac:dyDescent="0.3">
      <c r="A31" t="s">
        <v>71</v>
      </c>
      <c r="B31" t="s">
        <v>72</v>
      </c>
      <c r="C31" s="3">
        <v>-1.0945740051620636</v>
      </c>
      <c r="D31" s="3">
        <v>31223.621779934299</v>
      </c>
      <c r="E31" s="3">
        <v>506</v>
      </c>
      <c r="F31">
        <v>4.5421199999999997</v>
      </c>
      <c r="G31">
        <v>437.67645896249797</v>
      </c>
      <c r="I31" s="3">
        <v>8.3069999999999986</v>
      </c>
      <c r="J31" s="3">
        <v>11.052604827586206</v>
      </c>
      <c r="K31" s="3">
        <v>0.87</v>
      </c>
      <c r="L31" s="3">
        <v>0.15</v>
      </c>
      <c r="M31" s="3">
        <v>-1.375882895811843</v>
      </c>
      <c r="N31" s="3">
        <v>79.890625</v>
      </c>
      <c r="O31" s="3">
        <v>0.96362933833026765</v>
      </c>
      <c r="P31" s="3">
        <v>117.50792750019974</v>
      </c>
      <c r="Q31" s="3">
        <v>1.2602558111111111</v>
      </c>
      <c r="R31" s="3">
        <v>0.30596382231005415</v>
      </c>
      <c r="S31">
        <v>1</v>
      </c>
      <c r="T31">
        <v>0</v>
      </c>
      <c r="X31" s="3">
        <v>11.052604827586206</v>
      </c>
      <c r="Y31" s="3">
        <v>8.3069999999999986</v>
      </c>
      <c r="Z31">
        <v>2.0512993974707652E-2</v>
      </c>
      <c r="AA31">
        <v>14.355406834528996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f t="shared" si="1"/>
        <v>0</v>
      </c>
      <c r="AI31">
        <v>0</v>
      </c>
      <c r="AJ31">
        <v>1</v>
      </c>
      <c r="AK31">
        <f t="shared" si="0"/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67.900000000000006</v>
      </c>
      <c r="AS31">
        <v>75.400000000000006</v>
      </c>
      <c r="AT31">
        <v>58.6</v>
      </c>
    </row>
    <row r="32" spans="1:46" x14ac:dyDescent="0.3">
      <c r="A32" t="s">
        <v>73</v>
      </c>
      <c r="B32" t="s">
        <v>74</v>
      </c>
      <c r="C32" s="3">
        <v>1.2104232435930744</v>
      </c>
      <c r="D32" s="3">
        <v>19424.2730588798</v>
      </c>
      <c r="E32" s="3">
        <v>580</v>
      </c>
      <c r="F32">
        <v>5.1079369999999997</v>
      </c>
      <c r="G32">
        <v>508.29907935427002</v>
      </c>
      <c r="H32">
        <v>498.95788231768</v>
      </c>
      <c r="I32" s="3">
        <v>11.014999999999999</v>
      </c>
      <c r="J32" s="3">
        <v>13.178346451612905</v>
      </c>
      <c r="K32" s="3">
        <v>0.97</v>
      </c>
      <c r="L32" s="3">
        <v>0.4</v>
      </c>
      <c r="M32" s="3">
        <v>0.2850556766211238</v>
      </c>
      <c r="N32" s="3">
        <v>78.045121951219528</v>
      </c>
      <c r="O32" s="3">
        <v>0.21900947339107341</v>
      </c>
      <c r="P32" s="3">
        <v>143.87579358281494</v>
      </c>
      <c r="Q32" s="3">
        <v>0.96463796666666668</v>
      </c>
      <c r="R32" s="3">
        <v>1.1413017761851876</v>
      </c>
      <c r="S32">
        <v>1</v>
      </c>
      <c r="T32">
        <v>1</v>
      </c>
      <c r="U32">
        <v>276</v>
      </c>
      <c r="V32">
        <v>274</v>
      </c>
      <c r="W32">
        <v>283</v>
      </c>
      <c r="X32" s="3">
        <v>13.178346451612905</v>
      </c>
      <c r="Y32" s="3">
        <v>11.014999999999999</v>
      </c>
      <c r="Z32">
        <v>5.6856013871822118E-3</v>
      </c>
      <c r="AA32">
        <v>11.905274854387551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f t="shared" si="1"/>
        <v>0</v>
      </c>
      <c r="AI32">
        <v>0</v>
      </c>
      <c r="AJ32">
        <v>1</v>
      </c>
      <c r="AK32">
        <f t="shared" si="0"/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73.3</v>
      </c>
      <c r="AS32">
        <v>70.3</v>
      </c>
      <c r="AT32">
        <v>77.7</v>
      </c>
    </row>
    <row r="33" spans="1:46" x14ac:dyDescent="0.3">
      <c r="A33" t="s">
        <v>75</v>
      </c>
      <c r="B33" t="s">
        <v>76</v>
      </c>
      <c r="C33" s="3">
        <v>0.21785518105580731</v>
      </c>
      <c r="D33" s="3">
        <v>57229.051637888115</v>
      </c>
      <c r="E33" s="3">
        <v>571</v>
      </c>
      <c r="F33">
        <v>4.9621829999999996</v>
      </c>
      <c r="G33">
        <v>498.47420142946902</v>
      </c>
      <c r="H33">
        <v>500.02675662541401</v>
      </c>
      <c r="I33" s="3">
        <v>8.9429999999999996</v>
      </c>
      <c r="J33" s="3">
        <v>14.892289166666666</v>
      </c>
      <c r="K33" s="3">
        <v>0.94</v>
      </c>
      <c r="L33" s="3">
        <v>0.38</v>
      </c>
      <c r="M33" s="3">
        <v>0.49577074056246317</v>
      </c>
      <c r="N33" s="3">
        <v>79.994512195121956</v>
      </c>
      <c r="O33" s="3">
        <v>0.54461858940505892</v>
      </c>
      <c r="P33" s="3">
        <v>100.22787472682471</v>
      </c>
      <c r="Q33" s="3">
        <v>1.9719694444444444</v>
      </c>
      <c r="R33" s="3">
        <v>1.2108033504738183</v>
      </c>
      <c r="S33">
        <v>1</v>
      </c>
      <c r="T33">
        <v>1</v>
      </c>
      <c r="U33">
        <v>278</v>
      </c>
      <c r="V33">
        <v>271</v>
      </c>
      <c r="W33">
        <v>283</v>
      </c>
      <c r="X33" s="3">
        <v>14.892289166666666</v>
      </c>
      <c r="Y33" s="3">
        <v>8.9429999999999996</v>
      </c>
      <c r="Z33">
        <v>1.6145103238760661E-2</v>
      </c>
      <c r="AA33">
        <v>9.2358014242989661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f t="shared" si="1"/>
        <v>0</v>
      </c>
      <c r="AI33">
        <v>0</v>
      </c>
      <c r="AJ33">
        <v>1</v>
      </c>
      <c r="AK33">
        <f t="shared" si="0"/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</v>
      </c>
      <c r="AR33">
        <v>75.099999999999994</v>
      </c>
      <c r="AS33">
        <v>86.7</v>
      </c>
      <c r="AT33">
        <v>85.8</v>
      </c>
    </row>
    <row r="34" spans="1:46" x14ac:dyDescent="0.3">
      <c r="A34" t="s">
        <v>77</v>
      </c>
      <c r="B34" t="s">
        <v>78</v>
      </c>
      <c r="C34" s="3">
        <v>3.8073473649254845</v>
      </c>
      <c r="D34" s="3">
        <v>5101.2167515836345</v>
      </c>
      <c r="E34" s="3">
        <v>380</v>
      </c>
      <c r="I34" s="3">
        <v>5.5200000000000005</v>
      </c>
      <c r="J34" s="3">
        <v>8.379036000000001</v>
      </c>
      <c r="K34" s="3">
        <v>0.36</v>
      </c>
      <c r="L34" s="3">
        <v>0.05</v>
      </c>
      <c r="M34" s="3">
        <v>4.6924507372880333</v>
      </c>
      <c r="N34" s="3">
        <v>73.188500000000005</v>
      </c>
      <c r="O34" s="3">
        <v>1.2325074164850642</v>
      </c>
      <c r="P34" s="3">
        <v>55.280220012360957</v>
      </c>
      <c r="Q34" s="3">
        <v>-0.46862714444444442</v>
      </c>
      <c r="R34" s="3">
        <v>3.7805880638901623</v>
      </c>
      <c r="S34">
        <v>0</v>
      </c>
      <c r="T34">
        <v>0</v>
      </c>
      <c r="X34" s="3">
        <v>8.379036000000001</v>
      </c>
      <c r="Y34" s="3">
        <v>5.5200000000000005</v>
      </c>
      <c r="Z34">
        <v>-1.4561396350742275E-2</v>
      </c>
      <c r="AA34">
        <v>27.021065303257519</v>
      </c>
      <c r="AB34">
        <v>0</v>
      </c>
      <c r="AC34">
        <v>0</v>
      </c>
      <c r="AD34">
        <v>1</v>
      </c>
      <c r="AE34">
        <v>0</v>
      </c>
      <c r="AF34">
        <v>0</v>
      </c>
      <c r="AG34">
        <v>0</v>
      </c>
      <c r="AH34">
        <f t="shared" si="1"/>
        <v>0</v>
      </c>
      <c r="AI34">
        <v>0</v>
      </c>
      <c r="AJ34">
        <v>0</v>
      </c>
      <c r="AK34">
        <f t="shared" ref="AK34:AK65" si="2">1-AJ34-AL34-AM34</f>
        <v>1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62.9</v>
      </c>
      <c r="AS34">
        <v>56.1</v>
      </c>
      <c r="AT34">
        <v>56.2</v>
      </c>
    </row>
    <row r="35" spans="1:46" x14ac:dyDescent="0.3">
      <c r="A35" t="s">
        <v>79</v>
      </c>
      <c r="B35" t="s">
        <v>80</v>
      </c>
      <c r="C35" s="3">
        <v>1.4685610515341097</v>
      </c>
      <c r="D35" s="3">
        <v>4573.2470841831037</v>
      </c>
      <c r="E35" s="3">
        <v>399</v>
      </c>
      <c r="I35" s="3">
        <v>6.2120000000000006</v>
      </c>
      <c r="J35" s="3">
        <v>10.480667272727272</v>
      </c>
      <c r="K35" s="3">
        <v>0.46</v>
      </c>
      <c r="L35" s="3">
        <v>0.05</v>
      </c>
      <c r="M35" s="3">
        <v>2.5291317655490166</v>
      </c>
      <c r="N35" s="3">
        <v>75.570875000000001</v>
      </c>
      <c r="O35" s="3">
        <v>1.5597040505730253</v>
      </c>
      <c r="P35" s="3">
        <v>53.572300328836327</v>
      </c>
      <c r="Q35" s="3">
        <v>-0.52928974444444443</v>
      </c>
      <c r="R35" s="3">
        <v>2.9168115201778275</v>
      </c>
      <c r="S35">
        <v>0</v>
      </c>
      <c r="T35">
        <v>0</v>
      </c>
      <c r="X35" s="3">
        <v>10.480667272727272</v>
      </c>
      <c r="Y35" s="3">
        <v>6.2120000000000006</v>
      </c>
      <c r="Z35">
        <v>-2.1578270246551631E-3</v>
      </c>
      <c r="AA35">
        <v>15.155265254359083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f t="shared" si="1"/>
        <v>0</v>
      </c>
      <c r="AI35">
        <v>1</v>
      </c>
      <c r="AJ35">
        <v>0</v>
      </c>
      <c r="AK35">
        <f t="shared" si="2"/>
        <v>1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49.3</v>
      </c>
      <c r="AS35">
        <v>38.700000000000003</v>
      </c>
      <c r="AT35">
        <v>47.3</v>
      </c>
    </row>
    <row r="36" spans="1:46" x14ac:dyDescent="0.3">
      <c r="A36" t="s">
        <v>260</v>
      </c>
      <c r="B36" t="s">
        <v>81</v>
      </c>
      <c r="C36" s="3">
        <v>1.4124151450505198</v>
      </c>
      <c r="D36" s="3">
        <v>2524.3813419191943</v>
      </c>
      <c r="E36" s="3">
        <v>431</v>
      </c>
      <c r="F36">
        <v>4.0299459999999998</v>
      </c>
      <c r="I36" s="3">
        <v>3.9820000000000002</v>
      </c>
      <c r="J36" s="3">
        <v>8.825852727272725</v>
      </c>
      <c r="K36" s="3">
        <v>0.59</v>
      </c>
      <c r="L36" s="3">
        <v>0.06</v>
      </c>
      <c r="M36" s="3">
        <v>3.010798327705539</v>
      </c>
      <c r="N36" s="3">
        <v>70.832125000000005</v>
      </c>
      <c r="O36" s="3">
        <v>2.072419397579349</v>
      </c>
      <c r="P36" s="3">
        <v>41.996635239929574</v>
      </c>
      <c r="Q36" s="3">
        <v>-0.63853947777777775</v>
      </c>
      <c r="R36" s="3">
        <v>12.389740765904394</v>
      </c>
      <c r="S36">
        <v>0</v>
      </c>
      <c r="T36">
        <v>0</v>
      </c>
      <c r="X36" s="3">
        <v>8.825852727272725</v>
      </c>
      <c r="Y36" s="3">
        <v>3.9820000000000002</v>
      </c>
      <c r="Z36">
        <v>-2.9754588860777262E-3</v>
      </c>
      <c r="AA36">
        <v>21.346928381150779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>
        <f t="shared" si="1"/>
        <v>0</v>
      </c>
      <c r="AI36">
        <v>1</v>
      </c>
      <c r="AJ36">
        <v>0</v>
      </c>
      <c r="AK36">
        <f t="shared" si="2"/>
        <v>1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52.6</v>
      </c>
      <c r="AS36">
        <v>35.4</v>
      </c>
      <c r="AT36">
        <v>51.3</v>
      </c>
    </row>
    <row r="37" spans="1:46" x14ac:dyDescent="0.3">
      <c r="A37" t="s">
        <v>82</v>
      </c>
      <c r="B37" t="s">
        <v>83</v>
      </c>
      <c r="C37" s="3">
        <v>1.5467231243631434</v>
      </c>
      <c r="D37" s="3">
        <v>2943.8768552898091</v>
      </c>
      <c r="E37" s="3">
        <v>398</v>
      </c>
      <c r="I37" s="3">
        <v>4.806</v>
      </c>
      <c r="J37" s="3">
        <v>10.083736499999999</v>
      </c>
      <c r="K37" s="3">
        <v>0.48</v>
      </c>
      <c r="L37" s="3">
        <v>0.01</v>
      </c>
      <c r="M37" s="3">
        <v>-8.8888888888808051E-3</v>
      </c>
      <c r="N37" s="3">
        <v>72.590249999999997</v>
      </c>
      <c r="O37" s="3">
        <v>0.47617205413646846</v>
      </c>
      <c r="P37" s="3">
        <v>74.890282843903307</v>
      </c>
      <c r="Q37" s="3">
        <v>-0.1447384111111111</v>
      </c>
      <c r="R37" s="3">
        <v>1.5995320500917041</v>
      </c>
      <c r="S37">
        <v>0</v>
      </c>
      <c r="T37">
        <v>0</v>
      </c>
      <c r="X37" s="3">
        <v>10.083736499999999</v>
      </c>
      <c r="Y37" s="3">
        <v>4.806</v>
      </c>
      <c r="Z37">
        <v>-3.521255117902973E-2</v>
      </c>
      <c r="AA37">
        <v>27.255934034075061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f t="shared" si="1"/>
        <v>0</v>
      </c>
      <c r="AI37">
        <v>0</v>
      </c>
      <c r="AJ37">
        <v>0</v>
      </c>
      <c r="AK37">
        <f t="shared" si="2"/>
        <v>1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64.099999999999994</v>
      </c>
      <c r="AS37">
        <v>45.3</v>
      </c>
      <c r="AT37">
        <v>54.5</v>
      </c>
    </row>
    <row r="38" spans="1:46" x14ac:dyDescent="0.3">
      <c r="A38" t="s">
        <v>84</v>
      </c>
      <c r="B38" t="s">
        <v>85</v>
      </c>
      <c r="C38" s="3">
        <v>1.6132621151063138</v>
      </c>
      <c r="D38" s="3">
        <v>14282.603499009698</v>
      </c>
      <c r="E38" s="3">
        <v>594</v>
      </c>
      <c r="F38">
        <v>5.1915129999999996</v>
      </c>
      <c r="G38">
        <v>541.40475616408696</v>
      </c>
      <c r="H38">
        <v>520.54552167678605</v>
      </c>
      <c r="I38" s="3">
        <v>9.4559999999999995</v>
      </c>
      <c r="J38" s="3">
        <v>14.483718888888891</v>
      </c>
      <c r="K38" s="3">
        <v>0.97</v>
      </c>
      <c r="L38" s="3">
        <v>0.46</v>
      </c>
      <c r="M38" s="3">
        <v>2.3288920806571713</v>
      </c>
      <c r="N38" s="3">
        <v>76.53902439024391</v>
      </c>
      <c r="O38" s="3">
        <v>-0.18104436333807963</v>
      </c>
      <c r="P38" s="3">
        <v>153.91451815050368</v>
      </c>
      <c r="Q38" s="3">
        <v>1.0444980333333334</v>
      </c>
      <c r="R38" s="3">
        <v>2.4923533215759273</v>
      </c>
      <c r="S38">
        <v>1</v>
      </c>
      <c r="T38">
        <v>1</v>
      </c>
      <c r="U38">
        <v>273</v>
      </c>
      <c r="V38">
        <v>276</v>
      </c>
      <c r="W38">
        <v>278</v>
      </c>
      <c r="X38" s="3">
        <v>14.483718888888891</v>
      </c>
      <c r="Y38" s="3">
        <v>9.4559999999999995</v>
      </c>
      <c r="Z38">
        <v>-5.8725350101825084E-3</v>
      </c>
      <c r="AA38">
        <v>9.7778554396195911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f t="shared" si="1"/>
        <v>0</v>
      </c>
      <c r="AI38">
        <v>0</v>
      </c>
      <c r="AJ38">
        <v>1</v>
      </c>
      <c r="AK38">
        <f t="shared" si="2"/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79.099999999999994</v>
      </c>
      <c r="AS38">
        <v>82.6</v>
      </c>
      <c r="AT38">
        <v>56.9</v>
      </c>
    </row>
    <row r="39" spans="1:46" x14ac:dyDescent="0.3">
      <c r="A39" t="s">
        <v>86</v>
      </c>
      <c r="B39" t="s">
        <v>87</v>
      </c>
      <c r="C39" s="3">
        <v>-0.47264717217935015</v>
      </c>
      <c r="D39" s="3">
        <v>45065.75349435924</v>
      </c>
      <c r="E39" s="3">
        <v>605</v>
      </c>
      <c r="F39">
        <v>5.1263009999999998</v>
      </c>
      <c r="G39">
        <v>545.44193998788103</v>
      </c>
      <c r="H39">
        <v>518.75033528297899</v>
      </c>
      <c r="I39" s="3">
        <v>7.6890000000000018</v>
      </c>
      <c r="J39" s="3">
        <v>15.023888749999996</v>
      </c>
      <c r="K39" s="3">
        <v>0.97</v>
      </c>
      <c r="L39" s="3">
        <v>0.52</v>
      </c>
      <c r="M39" s="3">
        <v>-0.32587486661143811</v>
      </c>
      <c r="N39" s="3">
        <v>80.763109756097577</v>
      </c>
      <c r="O39" s="3">
        <v>0.40632589859596668</v>
      </c>
      <c r="P39" s="3">
        <v>75.89651530721784</v>
      </c>
      <c r="Q39" s="3">
        <v>2.0746691111111115</v>
      </c>
      <c r="R39" s="3">
        <v>1.7340123163994119</v>
      </c>
      <c r="S39">
        <v>1</v>
      </c>
      <c r="T39">
        <v>1</v>
      </c>
      <c r="U39">
        <v>282</v>
      </c>
      <c r="V39">
        <v>288</v>
      </c>
      <c r="W39">
        <v>289</v>
      </c>
      <c r="X39" s="3">
        <v>15.023888749999996</v>
      </c>
      <c r="Y39" s="3">
        <v>7.6890000000000018</v>
      </c>
      <c r="Z39">
        <v>1.3873211760705422E-2</v>
      </c>
      <c r="AA39">
        <v>12.5909008026123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f t="shared" si="1"/>
        <v>0</v>
      </c>
      <c r="AI39">
        <v>0</v>
      </c>
      <c r="AJ39">
        <v>1</v>
      </c>
      <c r="AK39">
        <f t="shared" si="2"/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74</v>
      </c>
      <c r="AS39">
        <v>90.6</v>
      </c>
      <c r="AT39">
        <v>53.4</v>
      </c>
    </row>
    <row r="40" spans="1:46" x14ac:dyDescent="0.3">
      <c r="A40" t="s">
        <v>88</v>
      </c>
      <c r="B40" t="s">
        <v>89</v>
      </c>
      <c r="C40" s="3">
        <v>0.29905214881571851</v>
      </c>
      <c r="D40" s="3">
        <v>40052.305120403907</v>
      </c>
      <c r="E40" s="3">
        <v>576</v>
      </c>
      <c r="F40">
        <v>5.0400479999999996</v>
      </c>
      <c r="G40">
        <v>498.97089415148099</v>
      </c>
      <c r="H40">
        <v>494.98467432064001</v>
      </c>
      <c r="I40" s="3">
        <v>7.5050000000000008</v>
      </c>
      <c r="J40" s="3">
        <v>13.977509687500001</v>
      </c>
      <c r="K40" s="3">
        <v>0.96</v>
      </c>
      <c r="L40" s="3">
        <v>0.39</v>
      </c>
      <c r="M40" s="3">
        <v>0.81173703441605793</v>
      </c>
      <c r="N40" s="3">
        <v>82.074695121951223</v>
      </c>
      <c r="O40" s="3">
        <v>0.46374145353960494</v>
      </c>
      <c r="P40" s="3">
        <v>58.868038937542082</v>
      </c>
      <c r="Q40" s="3">
        <v>1.4100623333333333</v>
      </c>
      <c r="R40" s="3">
        <v>0.80756466974566388</v>
      </c>
      <c r="S40">
        <v>1</v>
      </c>
      <c r="T40">
        <v>1</v>
      </c>
      <c r="U40">
        <v>254</v>
      </c>
      <c r="V40">
        <v>262</v>
      </c>
      <c r="X40" s="3">
        <v>13.977509687500001</v>
      </c>
      <c r="Y40" s="3">
        <v>7.5050000000000008</v>
      </c>
      <c r="Z40">
        <v>5.7349128859925944E-3</v>
      </c>
      <c r="AA40">
        <v>12.890734179266566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f t="shared" si="1"/>
        <v>0</v>
      </c>
      <c r="AI40">
        <v>0</v>
      </c>
      <c r="AJ40">
        <v>1</v>
      </c>
      <c r="AK40">
        <f t="shared" si="2"/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63.3</v>
      </c>
      <c r="AS40">
        <v>85</v>
      </c>
      <c r="AT40">
        <v>44.1</v>
      </c>
    </row>
    <row r="41" spans="1:46" x14ac:dyDescent="0.3">
      <c r="A41" t="s">
        <v>90</v>
      </c>
      <c r="B41" t="s">
        <v>91</v>
      </c>
      <c r="C41" s="3">
        <v>0.84928715058444326</v>
      </c>
      <c r="D41" s="3">
        <v>8449.9387107630682</v>
      </c>
      <c r="E41" s="3">
        <v>398</v>
      </c>
      <c r="I41" s="3">
        <v>4.806</v>
      </c>
      <c r="J41" s="3">
        <v>10.747426153846154</v>
      </c>
      <c r="K41" s="3">
        <v>0.51</v>
      </c>
      <c r="L41" s="3">
        <v>7.0000000000000007E-2</v>
      </c>
      <c r="M41" s="3">
        <v>5.4670737712382618</v>
      </c>
      <c r="N41" s="3">
        <v>64.308125000000004</v>
      </c>
      <c r="O41" s="3">
        <v>3.0687575059244594</v>
      </c>
      <c r="P41" s="3">
        <v>82.09394270504059</v>
      </c>
      <c r="Q41" s="3">
        <v>-0.79546111111111117</v>
      </c>
      <c r="R41" s="3">
        <v>-0.81494950642210839</v>
      </c>
      <c r="S41">
        <v>0</v>
      </c>
      <c r="T41">
        <v>0</v>
      </c>
      <c r="X41" s="3">
        <v>10.747426153846154</v>
      </c>
      <c r="Y41" s="3">
        <v>4.806</v>
      </c>
      <c r="Z41">
        <v>2.5551758179904276E-2</v>
      </c>
      <c r="AA41">
        <v>21.399510097503672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 t="shared" si="1"/>
        <v>1</v>
      </c>
      <c r="AI41">
        <v>1</v>
      </c>
      <c r="AJ41">
        <v>0</v>
      </c>
      <c r="AK41">
        <f t="shared" si="2"/>
        <v>1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58.6</v>
      </c>
      <c r="AS41">
        <v>35.9</v>
      </c>
      <c r="AT41">
        <v>58.4</v>
      </c>
    </row>
    <row r="42" spans="1:46" x14ac:dyDescent="0.3">
      <c r="A42" t="s">
        <v>92</v>
      </c>
      <c r="B42" t="s">
        <v>93</v>
      </c>
      <c r="C42" s="3">
        <v>4.8005227404805373</v>
      </c>
      <c r="D42" s="3">
        <v>2753.6392849575063</v>
      </c>
      <c r="E42" s="3">
        <v>465</v>
      </c>
      <c r="I42" s="4"/>
      <c r="J42" s="3">
        <v>11.829353333333332</v>
      </c>
      <c r="K42" s="3">
        <v>0.74</v>
      </c>
      <c r="L42" s="3">
        <v>0.08</v>
      </c>
      <c r="M42" s="3">
        <v>8.7485763331739435</v>
      </c>
      <c r="N42" s="3">
        <v>72.857624999999999</v>
      </c>
      <c r="O42" s="3">
        <v>-0.89802868431814631</v>
      </c>
      <c r="P42" s="3">
        <v>97.950104399544344</v>
      </c>
      <c r="Q42" s="3">
        <v>0.47916216666666678</v>
      </c>
      <c r="R42" s="3">
        <v>4.0136385884426948</v>
      </c>
      <c r="S42">
        <v>0</v>
      </c>
      <c r="T42">
        <v>0</v>
      </c>
      <c r="Y42" s="4"/>
      <c r="Z42">
        <v>-4.7639135626789189E-2</v>
      </c>
      <c r="AA42">
        <v>7.6864450573921204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f t="shared" si="1"/>
        <v>0</v>
      </c>
      <c r="AI42">
        <v>0</v>
      </c>
      <c r="AJ42">
        <v>0</v>
      </c>
      <c r="AK42">
        <f t="shared" si="2"/>
        <v>0</v>
      </c>
      <c r="AL42">
        <v>1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76</v>
      </c>
      <c r="AS42">
        <v>55.1</v>
      </c>
      <c r="AT42">
        <v>75.900000000000006</v>
      </c>
    </row>
    <row r="43" spans="1:46" x14ac:dyDescent="0.3">
      <c r="A43" t="s">
        <v>94</v>
      </c>
      <c r="B43" t="s">
        <v>95</v>
      </c>
      <c r="C43" s="3">
        <v>1.1410468619674863</v>
      </c>
      <c r="D43" s="3">
        <v>40086.104759441718</v>
      </c>
      <c r="E43" s="3">
        <v>582</v>
      </c>
      <c r="F43">
        <v>4.9561190000000002</v>
      </c>
      <c r="G43">
        <v>524.12079925700505</v>
      </c>
      <c r="H43">
        <v>513.52505581992898</v>
      </c>
      <c r="I43" s="3">
        <v>8.7789999999999999</v>
      </c>
      <c r="J43" s="3">
        <v>15.421874285714285</v>
      </c>
      <c r="K43" s="3">
        <v>0.96</v>
      </c>
      <c r="L43" s="3">
        <v>0.42</v>
      </c>
      <c r="M43" s="3">
        <v>0.76403081832332498</v>
      </c>
      <c r="N43" s="3">
        <v>80.457926829268303</v>
      </c>
      <c r="O43" s="3">
        <v>7.8868307196166665E-2</v>
      </c>
      <c r="P43" s="3">
        <v>82.981499360587691</v>
      </c>
      <c r="Q43" s="3">
        <v>1.6404207777777779</v>
      </c>
      <c r="R43" s="3">
        <v>1.5294415056589434</v>
      </c>
      <c r="S43">
        <v>1</v>
      </c>
      <c r="T43">
        <v>1</v>
      </c>
      <c r="U43">
        <v>272</v>
      </c>
      <c r="V43">
        <v>270</v>
      </c>
      <c r="W43">
        <v>283</v>
      </c>
      <c r="X43" s="3">
        <v>15.421874285714285</v>
      </c>
      <c r="Y43" s="3">
        <v>8.7789999999999999</v>
      </c>
      <c r="Z43">
        <v>2.2235153362636963E-2</v>
      </c>
      <c r="AA43">
        <v>14.351857291327592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f t="shared" si="1"/>
        <v>0</v>
      </c>
      <c r="AI43">
        <v>0</v>
      </c>
      <c r="AJ43">
        <v>1</v>
      </c>
      <c r="AK43">
        <f t="shared" si="2"/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73.8</v>
      </c>
      <c r="AS43">
        <v>82.9</v>
      </c>
      <c r="AT43">
        <v>42.8</v>
      </c>
    </row>
    <row r="44" spans="1:46" x14ac:dyDescent="0.3">
      <c r="A44" t="s">
        <v>96</v>
      </c>
      <c r="B44" t="s">
        <v>97</v>
      </c>
      <c r="C44" s="3">
        <v>4.1756397060361001</v>
      </c>
      <c r="D44" s="3">
        <v>1247.4630657882492</v>
      </c>
      <c r="E44" s="3">
        <v>328</v>
      </c>
      <c r="F44">
        <v>3.6028210000000001</v>
      </c>
      <c r="I44" s="3">
        <v>5.0589999999999993</v>
      </c>
      <c r="J44" s="3">
        <v>8.0965469230769216</v>
      </c>
      <c r="K44" s="3">
        <v>0.17</v>
      </c>
      <c r="L44" s="3">
        <v>0.01</v>
      </c>
      <c r="M44" s="3">
        <v>1.2877250907606863</v>
      </c>
      <c r="N44" s="3">
        <v>61.686624999999999</v>
      </c>
      <c r="O44" s="3">
        <v>2.3683043309223191</v>
      </c>
      <c r="P44" s="3">
        <v>74.654008731213864</v>
      </c>
      <c r="Q44" s="3">
        <v>-0.12469566666666666</v>
      </c>
      <c r="R44" s="3">
        <v>19.525092358817361</v>
      </c>
      <c r="S44">
        <v>0</v>
      </c>
      <c r="T44">
        <v>0</v>
      </c>
      <c r="X44" s="3">
        <v>8.0965469230769216</v>
      </c>
      <c r="Y44" s="3">
        <v>5.0589999999999993</v>
      </c>
      <c r="Z44">
        <v>-2.7055801592151029E-3</v>
      </c>
      <c r="AA44">
        <v>19.655079296657018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 t="shared" si="1"/>
        <v>1</v>
      </c>
      <c r="AI44">
        <v>0</v>
      </c>
      <c r="AJ44">
        <v>0</v>
      </c>
      <c r="AK44">
        <f t="shared" si="2"/>
        <v>1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56.2</v>
      </c>
      <c r="AS44">
        <v>51.6</v>
      </c>
      <c r="AT44">
        <v>57.4</v>
      </c>
    </row>
    <row r="45" spans="1:46" x14ac:dyDescent="0.3">
      <c r="A45" t="s">
        <v>98</v>
      </c>
      <c r="B45" t="s">
        <v>99</v>
      </c>
      <c r="C45" s="3">
        <v>-2.7817179361544868</v>
      </c>
      <c r="D45" s="3">
        <v>28514.810094261393</v>
      </c>
      <c r="E45" s="3">
        <v>534</v>
      </c>
      <c r="F45">
        <v>3.6028210000000001</v>
      </c>
      <c r="G45">
        <v>466.72202948882199</v>
      </c>
      <c r="H45">
        <v>452.973426858908</v>
      </c>
      <c r="I45" s="3">
        <v>8.1110000000000007</v>
      </c>
      <c r="J45" s="3">
        <v>12.823979666666665</v>
      </c>
      <c r="K45" s="3">
        <v>0.9</v>
      </c>
      <c r="L45" s="3">
        <v>0.26</v>
      </c>
      <c r="M45" s="3">
        <v>-8.0767589474499921</v>
      </c>
      <c r="N45" s="3">
        <v>80.83567073170731</v>
      </c>
      <c r="O45" s="3">
        <v>-0.32302362638198784</v>
      </c>
      <c r="P45" s="3">
        <v>60.383742081037354</v>
      </c>
      <c r="Q45" s="3">
        <v>0.4069105111111111</v>
      </c>
      <c r="R45" s="3">
        <v>-0.20271734183010576</v>
      </c>
      <c r="S45">
        <v>1</v>
      </c>
      <c r="T45">
        <v>1</v>
      </c>
      <c r="U45">
        <v>252</v>
      </c>
      <c r="V45">
        <v>254</v>
      </c>
      <c r="W45">
        <v>257</v>
      </c>
      <c r="X45" s="3">
        <v>12.823979666666665</v>
      </c>
      <c r="Y45" s="3">
        <v>8.1110000000000007</v>
      </c>
      <c r="Z45">
        <v>-4.9998969060620312E-3</v>
      </c>
      <c r="AA45">
        <v>15.173416562982508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f t="shared" si="1"/>
        <v>0</v>
      </c>
      <c r="AI45">
        <v>0</v>
      </c>
      <c r="AJ45">
        <v>1</v>
      </c>
      <c r="AK45">
        <f t="shared" si="2"/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55</v>
      </c>
      <c r="AS45">
        <v>52.5</v>
      </c>
      <c r="AT45">
        <v>51</v>
      </c>
    </row>
    <row r="46" spans="1:46" x14ac:dyDescent="0.3">
      <c r="A46" t="s">
        <v>100</v>
      </c>
      <c r="B46" t="s">
        <v>101</v>
      </c>
      <c r="C46" s="3">
        <v>1.015765378452566</v>
      </c>
      <c r="D46" s="3">
        <v>2806.986761796562</v>
      </c>
      <c r="E46" s="3">
        <v>400</v>
      </c>
      <c r="I46" s="3">
        <v>3.1199999999999997</v>
      </c>
      <c r="J46" s="3">
        <v>5.6970656250000014</v>
      </c>
      <c r="K46" s="3">
        <v>0.44</v>
      </c>
      <c r="L46" s="3">
        <v>0.06</v>
      </c>
      <c r="M46" s="3">
        <v>2.5726771847001859</v>
      </c>
      <c r="N46" s="3">
        <v>72.337500000000006</v>
      </c>
      <c r="O46" s="3">
        <v>2.0955595159584148</v>
      </c>
      <c r="P46" s="3">
        <v>55.935785578248307</v>
      </c>
      <c r="Q46" s="3">
        <v>-0.69495823333333329</v>
      </c>
      <c r="R46" s="3">
        <v>3.9858145012788038</v>
      </c>
      <c r="S46">
        <v>0</v>
      </c>
      <c r="T46">
        <v>0</v>
      </c>
      <c r="X46" s="3">
        <v>5.6970656250000014</v>
      </c>
      <c r="Y46" s="3">
        <v>3.1199999999999997</v>
      </c>
      <c r="Z46">
        <v>-3.0033913298325005E-3</v>
      </c>
      <c r="AA46">
        <v>15.195102635551905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f t="shared" si="1"/>
        <v>0</v>
      </c>
      <c r="AI46">
        <v>0</v>
      </c>
      <c r="AJ46">
        <v>0</v>
      </c>
      <c r="AK46">
        <f t="shared" si="2"/>
        <v>1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55</v>
      </c>
      <c r="AS46">
        <v>52.5</v>
      </c>
      <c r="AT46">
        <v>51</v>
      </c>
    </row>
    <row r="47" spans="1:46" x14ac:dyDescent="0.3">
      <c r="A47" t="s">
        <v>102</v>
      </c>
      <c r="B47" t="s">
        <v>103</v>
      </c>
      <c r="C47" s="3">
        <v>2.0904711645555349</v>
      </c>
      <c r="D47" s="3">
        <v>30711.484755804267</v>
      </c>
      <c r="E47" s="3">
        <v>605</v>
      </c>
      <c r="F47">
        <v>5.1949199999999998</v>
      </c>
      <c r="G47">
        <v>554.93743439573905</v>
      </c>
      <c r="H47">
        <v>561.24109645455098</v>
      </c>
      <c r="I47" s="3">
        <v>8.6259999999999994</v>
      </c>
      <c r="J47" s="3">
        <v>10.610072222222222</v>
      </c>
      <c r="K47" s="3">
        <v>0.97</v>
      </c>
      <c r="L47" s="3">
        <v>0.53</v>
      </c>
      <c r="M47" s="3">
        <v>3.1625772758402997</v>
      </c>
      <c r="N47" s="3">
        <v>83.621646341463418</v>
      </c>
      <c r="O47" s="3">
        <v>0.6721601852835013</v>
      </c>
      <c r="P47" s="3">
        <v>401.15467697666514</v>
      </c>
      <c r="Q47" s="3">
        <v>1.7933904444444444</v>
      </c>
      <c r="R47" s="3">
        <v>2.2481233934262357</v>
      </c>
      <c r="S47">
        <v>1</v>
      </c>
      <c r="T47">
        <v>0</v>
      </c>
      <c r="X47" s="3">
        <v>10.610072222222222</v>
      </c>
      <c r="Y47" s="3">
        <v>8.6259999999999994</v>
      </c>
      <c r="Z47">
        <v>1.5149734228855821E-2</v>
      </c>
      <c r="AA47">
        <v>22.931509609880123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f t="shared" si="1"/>
        <v>0</v>
      </c>
      <c r="AI47">
        <v>0</v>
      </c>
      <c r="AJ47">
        <v>1</v>
      </c>
      <c r="AK47">
        <f t="shared" si="2"/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89.8</v>
      </c>
      <c r="AS47">
        <v>93.7</v>
      </c>
      <c r="AT47">
        <v>89.1</v>
      </c>
    </row>
    <row r="48" spans="1:46" x14ac:dyDescent="0.3">
      <c r="A48" t="s">
        <v>104</v>
      </c>
      <c r="B48" t="s">
        <v>105</v>
      </c>
      <c r="C48" s="3">
        <v>1.4027266186925529</v>
      </c>
      <c r="D48" s="3">
        <v>12974.144180495832</v>
      </c>
      <c r="E48" s="3">
        <v>581</v>
      </c>
      <c r="F48">
        <v>5.045274</v>
      </c>
      <c r="G48">
        <v>494.30235122168199</v>
      </c>
      <c r="H48">
        <v>477.04445501548798</v>
      </c>
      <c r="I48" s="3">
        <v>9.6149999999999984</v>
      </c>
      <c r="J48" s="3">
        <v>12.455833870967743</v>
      </c>
      <c r="K48" s="3">
        <v>0.96</v>
      </c>
      <c r="L48" s="3">
        <v>0.42</v>
      </c>
      <c r="M48" s="3">
        <v>-0.4414282169833762</v>
      </c>
      <c r="N48" s="3">
        <v>75.062500000000014</v>
      </c>
      <c r="O48" s="3">
        <v>-0.28824341451462543</v>
      </c>
      <c r="P48" s="3">
        <v>164.75936034352765</v>
      </c>
      <c r="Q48" s="3">
        <v>0.58878263333333325</v>
      </c>
      <c r="R48" s="3">
        <v>2.7604941151362237</v>
      </c>
      <c r="S48">
        <v>0</v>
      </c>
      <c r="T48">
        <v>1</v>
      </c>
      <c r="X48" s="3">
        <v>12.455833870967743</v>
      </c>
      <c r="Y48" s="3">
        <v>9.6149999999999984</v>
      </c>
      <c r="Z48">
        <v>3.0444341974300779E-3</v>
      </c>
      <c r="AA48">
        <v>10.257394969463338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f t="shared" si="1"/>
        <v>0</v>
      </c>
      <c r="AI48">
        <v>0</v>
      </c>
      <c r="AJ48">
        <v>0</v>
      </c>
      <c r="AK48">
        <f t="shared" si="2"/>
        <v>1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65.8</v>
      </c>
      <c r="AS48">
        <v>60.1</v>
      </c>
      <c r="AT48">
        <v>64.400000000000006</v>
      </c>
    </row>
    <row r="49" spans="1:46" x14ac:dyDescent="0.3">
      <c r="A49" t="s">
        <v>106</v>
      </c>
      <c r="B49" t="s">
        <v>107</v>
      </c>
      <c r="C49" s="3">
        <v>0.84844119250049088</v>
      </c>
      <c r="D49" s="3">
        <v>43354.768452266624</v>
      </c>
      <c r="E49" s="3">
        <v>552</v>
      </c>
      <c r="F49">
        <v>4.9355659999999997</v>
      </c>
      <c r="G49">
        <v>478.15459619459</v>
      </c>
      <c r="H49">
        <v>492.79569723949197</v>
      </c>
      <c r="I49" s="3">
        <v>8.6359999999999992</v>
      </c>
      <c r="J49" s="3">
        <v>15.246761071428571</v>
      </c>
      <c r="K49" s="3">
        <v>0.92</v>
      </c>
      <c r="L49" s="3">
        <v>0.3</v>
      </c>
      <c r="M49" s="3">
        <v>3.1671745089647638</v>
      </c>
      <c r="N49" s="3">
        <v>82.347865853658547</v>
      </c>
      <c r="O49" s="3">
        <v>0.80564510817267632</v>
      </c>
      <c r="P49" s="3">
        <v>97.790174929591558</v>
      </c>
      <c r="Q49" s="3">
        <v>1.5117507777777779</v>
      </c>
      <c r="R49" s="3">
        <v>4.0589974173823045</v>
      </c>
      <c r="S49">
        <v>1</v>
      </c>
      <c r="T49">
        <v>1</v>
      </c>
      <c r="X49" s="3">
        <v>15.246761071428571</v>
      </c>
      <c r="Y49" s="3">
        <v>8.6359999999999992</v>
      </c>
      <c r="Z49">
        <v>-6.056892156333692E-4</v>
      </c>
      <c r="AA49">
        <v>10.522145271301275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f t="shared" si="1"/>
        <v>0</v>
      </c>
      <c r="AI49">
        <v>0</v>
      </c>
      <c r="AJ49">
        <v>1</v>
      </c>
      <c r="AK49">
        <f t="shared" si="2"/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74.400000000000006</v>
      </c>
      <c r="AS49">
        <v>85</v>
      </c>
      <c r="AT49">
        <v>62.6</v>
      </c>
    </row>
    <row r="50" spans="1:46" x14ac:dyDescent="0.3">
      <c r="A50" t="s">
        <v>108</v>
      </c>
      <c r="B50" t="s">
        <v>109</v>
      </c>
      <c r="C50" s="3">
        <v>6.0675483534308716</v>
      </c>
      <c r="D50" s="3">
        <v>1237.3397859447089</v>
      </c>
      <c r="E50" s="3">
        <v>419</v>
      </c>
      <c r="F50">
        <v>4.2814249999999996</v>
      </c>
      <c r="I50" s="3">
        <v>3.4620000000000006</v>
      </c>
      <c r="J50" s="3">
        <v>7.9526399999999997</v>
      </c>
      <c r="K50" s="3">
        <v>0.56000000000000005</v>
      </c>
      <c r="L50" s="3">
        <v>0.03</v>
      </c>
      <c r="M50" s="3">
        <v>6.7978393847004277</v>
      </c>
      <c r="N50" s="3">
        <v>67.478875000000002</v>
      </c>
      <c r="O50" s="3">
        <v>1.2457381517042019</v>
      </c>
      <c r="P50" s="3">
        <v>48.224007527281607</v>
      </c>
      <c r="Q50" s="3">
        <v>-2.9940388888888884E-2</v>
      </c>
      <c r="R50" s="3">
        <v>5.5166966046978967</v>
      </c>
      <c r="S50">
        <v>0</v>
      </c>
      <c r="T50">
        <v>0</v>
      </c>
      <c r="X50" s="3">
        <v>7.9526399999999997</v>
      </c>
      <c r="Y50" s="3">
        <v>3.4620000000000006</v>
      </c>
      <c r="Z50">
        <v>-1.9353550518842856E-3</v>
      </c>
      <c r="AA50">
        <v>27.897396405537915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f t="shared" si="1"/>
        <v>0</v>
      </c>
      <c r="AI50">
        <v>0</v>
      </c>
      <c r="AJ50">
        <v>0</v>
      </c>
      <c r="AK50">
        <f t="shared" si="2"/>
        <v>1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52.6</v>
      </c>
      <c r="AS50">
        <v>55.4</v>
      </c>
      <c r="AT50">
        <v>41.6</v>
      </c>
    </row>
    <row r="51" spans="1:46" x14ac:dyDescent="0.3">
      <c r="A51" t="s">
        <v>110</v>
      </c>
      <c r="B51" t="s">
        <v>111</v>
      </c>
      <c r="C51" s="3">
        <v>4.1024440478690751</v>
      </c>
      <c r="D51" s="3">
        <v>2970.0441310657966</v>
      </c>
      <c r="E51" s="3">
        <v>436</v>
      </c>
      <c r="F51">
        <v>3.8798729999999999</v>
      </c>
      <c r="G51">
        <v>381.91148486595699</v>
      </c>
      <c r="H51">
        <v>375.11445168174799</v>
      </c>
      <c r="I51" s="3">
        <v>4.3659999999999997</v>
      </c>
      <c r="J51" s="3">
        <v>9.5652372413793127</v>
      </c>
      <c r="K51" s="3">
        <v>0.62</v>
      </c>
      <c r="L51" s="3">
        <v>0.05</v>
      </c>
      <c r="M51" s="3">
        <v>11.333188628722203</v>
      </c>
      <c r="N51" s="3">
        <v>68.588750000000005</v>
      </c>
      <c r="O51" s="3">
        <v>1.2378885735648755</v>
      </c>
      <c r="P51" s="3">
        <v>45.289625009673465</v>
      </c>
      <c r="Q51" s="3">
        <v>-0.16365596666666668</v>
      </c>
      <c r="R51" s="3">
        <v>6.2081261532772709</v>
      </c>
      <c r="S51">
        <v>0</v>
      </c>
      <c r="T51">
        <v>0</v>
      </c>
      <c r="X51" s="3">
        <v>9.5652372413793127</v>
      </c>
      <c r="Y51" s="3">
        <v>4.3659999999999997</v>
      </c>
      <c r="Z51">
        <v>-3.2400445097505734E-3</v>
      </c>
      <c r="AA51">
        <v>13.945870312777435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f t="shared" si="1"/>
        <v>0</v>
      </c>
      <c r="AI51">
        <v>1</v>
      </c>
      <c r="AJ51">
        <v>0</v>
      </c>
      <c r="AK51">
        <f t="shared" si="2"/>
        <v>1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0</v>
      </c>
      <c r="AR51">
        <v>61.9</v>
      </c>
      <c r="AS51">
        <v>48.3</v>
      </c>
      <c r="AT51">
        <v>48.9</v>
      </c>
    </row>
    <row r="52" spans="1:46" x14ac:dyDescent="0.3">
      <c r="A52" t="s">
        <v>261</v>
      </c>
      <c r="B52" t="s">
        <v>112</v>
      </c>
      <c r="C52" s="3">
        <v>1.2498052241520097</v>
      </c>
      <c r="D52" s="3">
        <v>6247.6916601155735</v>
      </c>
      <c r="E52" s="3">
        <v>451</v>
      </c>
      <c r="F52">
        <v>4.2185879999999996</v>
      </c>
      <c r="H52">
        <v>375.11445168174799</v>
      </c>
      <c r="I52" s="3">
        <v>4.9930000000000003</v>
      </c>
      <c r="J52" s="3">
        <v>9.9437241176470597</v>
      </c>
      <c r="K52" s="3">
        <v>0.71</v>
      </c>
      <c r="L52" s="3">
        <v>0.05</v>
      </c>
      <c r="M52" s="3">
        <v>-9.0329059678411899E-2</v>
      </c>
      <c r="N52" s="3">
        <v>74.859625000000008</v>
      </c>
      <c r="O52" s="3">
        <v>1.2012836636782889</v>
      </c>
      <c r="P52" s="3">
        <v>44.886976869007036</v>
      </c>
      <c r="Q52" s="3">
        <v>-0.40901613333333331</v>
      </c>
      <c r="R52" s="3">
        <v>14.325712628154568</v>
      </c>
      <c r="S52">
        <v>0</v>
      </c>
      <c r="T52">
        <v>0</v>
      </c>
      <c r="X52" s="3">
        <v>9.9437241176470597</v>
      </c>
      <c r="Y52" s="3">
        <v>4.9930000000000003</v>
      </c>
      <c r="Z52">
        <v>-4.3100870016733444E-3</v>
      </c>
      <c r="AA52">
        <v>27.571542944226952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f t="shared" si="1"/>
        <v>0</v>
      </c>
      <c r="AI52">
        <v>1</v>
      </c>
      <c r="AJ52">
        <v>0</v>
      </c>
      <c r="AK52">
        <f t="shared" si="2"/>
        <v>1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50.5</v>
      </c>
      <c r="AS52">
        <v>32.4</v>
      </c>
      <c r="AT52">
        <v>54.5</v>
      </c>
    </row>
    <row r="53" spans="1:46" x14ac:dyDescent="0.3">
      <c r="A53" t="s">
        <v>113</v>
      </c>
      <c r="B53" t="s">
        <v>114</v>
      </c>
      <c r="C53" s="3">
        <v>4.5876085546460281</v>
      </c>
      <c r="D53" s="3">
        <v>48071.719565805521</v>
      </c>
      <c r="E53" s="3">
        <v>578</v>
      </c>
      <c r="F53">
        <v>4.9945700000000004</v>
      </c>
      <c r="G53">
        <v>522.00395919666198</v>
      </c>
      <c r="H53">
        <v>501.497460196644</v>
      </c>
      <c r="I53" s="3">
        <v>9.7149999999999999</v>
      </c>
      <c r="J53" s="3">
        <v>13.406859062499999</v>
      </c>
      <c r="K53" s="3">
        <v>0.95</v>
      </c>
      <c r="L53" s="3">
        <v>0.41</v>
      </c>
      <c r="M53" s="3">
        <v>7.9313155232510617</v>
      </c>
      <c r="N53" s="3">
        <v>80.992073170731715</v>
      </c>
      <c r="O53" s="3">
        <v>0.77439743670842487</v>
      </c>
      <c r="P53" s="3">
        <v>199.2703188711514</v>
      </c>
      <c r="Q53" s="3">
        <v>1.4364063333333332</v>
      </c>
      <c r="R53" s="3">
        <v>0.12212860954545907</v>
      </c>
      <c r="S53">
        <v>1</v>
      </c>
      <c r="T53">
        <v>1</v>
      </c>
      <c r="U53">
        <v>256</v>
      </c>
      <c r="V53">
        <v>267</v>
      </c>
      <c r="W53">
        <v>277</v>
      </c>
      <c r="X53" s="3">
        <v>13.406859062499999</v>
      </c>
      <c r="Y53" s="3">
        <v>9.7149999999999999</v>
      </c>
      <c r="Z53">
        <v>-1.2776656556928462E-2</v>
      </c>
      <c r="AA53">
        <v>15.308086713155108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f t="shared" si="1"/>
        <v>0</v>
      </c>
      <c r="AI53">
        <v>0</v>
      </c>
      <c r="AJ53">
        <v>1</v>
      </c>
      <c r="AK53">
        <f t="shared" si="2"/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76.7</v>
      </c>
      <c r="AS53">
        <v>85.8</v>
      </c>
      <c r="AT53">
        <v>73.599999999999994</v>
      </c>
    </row>
    <row r="54" spans="1:46" x14ac:dyDescent="0.3">
      <c r="A54" t="s">
        <v>115</v>
      </c>
      <c r="B54" t="s">
        <v>116</v>
      </c>
      <c r="C54" s="3">
        <v>1.4671225831618244</v>
      </c>
      <c r="D54" s="3">
        <v>29658.522632153028</v>
      </c>
      <c r="E54" s="3">
        <v>510</v>
      </c>
      <c r="F54">
        <v>4.6862969999999997</v>
      </c>
      <c r="G54">
        <v>470.07266182272701</v>
      </c>
      <c r="H54">
        <v>466.48143014930997</v>
      </c>
      <c r="I54" s="3">
        <v>10.412000000000001</v>
      </c>
      <c r="J54" s="3">
        <v>13.81527043478261</v>
      </c>
      <c r="K54" s="3">
        <v>0.78</v>
      </c>
      <c r="L54" s="3">
        <v>0.25</v>
      </c>
      <c r="M54" s="3">
        <v>4.7218970711670192</v>
      </c>
      <c r="N54" s="3">
        <v>81.879573170731703</v>
      </c>
      <c r="O54" s="3">
        <v>1.9518688517721254</v>
      </c>
      <c r="P54" s="3">
        <v>65.154568116740322</v>
      </c>
      <c r="Q54" s="3">
        <v>1.3184812222222222</v>
      </c>
      <c r="R54" s="3">
        <v>2.0612004326656574</v>
      </c>
      <c r="S54">
        <v>1</v>
      </c>
      <c r="T54">
        <v>1</v>
      </c>
      <c r="U54">
        <v>251</v>
      </c>
      <c r="V54">
        <v>255</v>
      </c>
      <c r="W54">
        <v>274</v>
      </c>
      <c r="X54" s="3">
        <v>13.81527043478261</v>
      </c>
      <c r="Y54" s="3">
        <v>10.412000000000001</v>
      </c>
      <c r="Z54">
        <v>4.1016411813613561E-3</v>
      </c>
      <c r="AA54">
        <v>10.501056989034021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f t="shared" si="1"/>
        <v>0</v>
      </c>
      <c r="AI54">
        <v>0</v>
      </c>
      <c r="AJ54">
        <v>1</v>
      </c>
      <c r="AK54">
        <f t="shared" si="2"/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69.7</v>
      </c>
      <c r="AS54">
        <v>71.900000000000006</v>
      </c>
      <c r="AT54">
        <v>64.3</v>
      </c>
    </row>
    <row r="55" spans="1:46" x14ac:dyDescent="0.3">
      <c r="A55" t="s">
        <v>117</v>
      </c>
      <c r="B55" t="s">
        <v>118</v>
      </c>
      <c r="C55" s="3">
        <v>-0.79632055468076934</v>
      </c>
      <c r="D55" s="3">
        <v>35363.4004619474</v>
      </c>
      <c r="E55" s="3">
        <v>561</v>
      </c>
      <c r="F55">
        <v>4.7576080000000003</v>
      </c>
      <c r="G55">
        <v>493.54148180495298</v>
      </c>
      <c r="H55">
        <v>485.32118101255298</v>
      </c>
      <c r="I55" s="3">
        <v>7.444</v>
      </c>
      <c r="J55" s="3">
        <v>13.564614062500004</v>
      </c>
      <c r="K55" s="3">
        <v>0.94</v>
      </c>
      <c r="L55" s="3">
        <v>0.34</v>
      </c>
      <c r="M55" s="3">
        <v>-2.7438273885130227</v>
      </c>
      <c r="N55" s="3">
        <v>82.371036585365857</v>
      </c>
      <c r="O55" s="3">
        <v>0.32107216569495228</v>
      </c>
      <c r="P55" s="3">
        <v>54.859626608123023</v>
      </c>
      <c r="Q55" s="3">
        <v>0.44222354444444445</v>
      </c>
      <c r="R55" s="3">
        <v>1.079124586340293</v>
      </c>
      <c r="S55">
        <v>1</v>
      </c>
      <c r="T55">
        <v>1</v>
      </c>
      <c r="U55">
        <v>247</v>
      </c>
      <c r="V55">
        <v>250</v>
      </c>
      <c r="X55" s="3">
        <v>13.564614062500004</v>
      </c>
      <c r="Y55" s="3">
        <v>7.444</v>
      </c>
      <c r="Z55">
        <v>5.1090331449585354E-3</v>
      </c>
      <c r="AA55">
        <v>10.133188696468576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f t="shared" si="1"/>
        <v>0</v>
      </c>
      <c r="AI55">
        <v>0</v>
      </c>
      <c r="AJ55">
        <v>1</v>
      </c>
      <c r="AK55">
        <f t="shared" si="2"/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62.5</v>
      </c>
      <c r="AS55">
        <v>74.599999999999994</v>
      </c>
      <c r="AT55">
        <v>52.9</v>
      </c>
    </row>
    <row r="56" spans="1:46" x14ac:dyDescent="0.3">
      <c r="A56" t="s">
        <v>119</v>
      </c>
      <c r="B56" t="s">
        <v>120</v>
      </c>
      <c r="C56" s="3">
        <v>0.83857036671577923</v>
      </c>
      <c r="D56" s="3">
        <v>42724.760369950614</v>
      </c>
      <c r="E56" s="3">
        <v>614</v>
      </c>
      <c r="F56">
        <v>5.3104329999999997</v>
      </c>
      <c r="G56">
        <v>546.73559977509501</v>
      </c>
      <c r="H56">
        <v>536.40691823420798</v>
      </c>
      <c r="I56" s="3">
        <v>9.6589999999999989</v>
      </c>
      <c r="J56" s="3">
        <v>13.488104137931035</v>
      </c>
      <c r="K56" s="3">
        <v>0.98</v>
      </c>
      <c r="L56" s="3">
        <v>0.56000000000000005</v>
      </c>
      <c r="M56" s="3">
        <v>0.33004295912041454</v>
      </c>
      <c r="N56" s="3">
        <v>83.27000000000001</v>
      </c>
      <c r="O56" s="3">
        <v>-0.11137006274075291</v>
      </c>
      <c r="P56" s="3">
        <v>31.586163756030103</v>
      </c>
      <c r="Q56" s="3">
        <v>1.6138864444444445</v>
      </c>
      <c r="R56" s="3">
        <v>-0.14782558649872929</v>
      </c>
      <c r="S56">
        <v>1</v>
      </c>
      <c r="T56">
        <v>1</v>
      </c>
      <c r="U56">
        <v>288</v>
      </c>
      <c r="V56">
        <v>296</v>
      </c>
      <c r="W56">
        <v>294</v>
      </c>
      <c r="X56" s="3">
        <v>13.488104137931035</v>
      </c>
      <c r="Y56" s="3">
        <v>9.6589999999999989</v>
      </c>
      <c r="Z56">
        <v>2.3889384572397792E-3</v>
      </c>
      <c r="AA56">
        <v>17.198275844256074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 t="shared" si="1"/>
        <v>0</v>
      </c>
      <c r="AI56">
        <v>0</v>
      </c>
      <c r="AJ56">
        <v>1</v>
      </c>
      <c r="AK56">
        <f t="shared" si="2"/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69.599999999999994</v>
      </c>
      <c r="AS56">
        <v>89.4</v>
      </c>
      <c r="AT56">
        <v>77.5</v>
      </c>
    </row>
    <row r="57" spans="1:46" x14ac:dyDescent="0.3">
      <c r="A57" t="s">
        <v>121</v>
      </c>
      <c r="B57" t="s">
        <v>122</v>
      </c>
      <c r="C57" s="3">
        <v>-1.6790767871676024</v>
      </c>
      <c r="D57" s="3">
        <v>3786.5334807751228</v>
      </c>
      <c r="E57" s="3">
        <v>479</v>
      </c>
      <c r="F57">
        <v>4.2637090000000004</v>
      </c>
      <c r="G57">
        <v>409.36721468725</v>
      </c>
      <c r="H57">
        <v>385.595556395556</v>
      </c>
      <c r="I57" s="3">
        <v>6.1920000000000002</v>
      </c>
      <c r="J57" s="3">
        <v>11.210678749999998</v>
      </c>
      <c r="K57" s="3">
        <v>0.76</v>
      </c>
      <c r="L57" s="3">
        <v>0.15</v>
      </c>
      <c r="M57" s="3">
        <v>-0.40522295199737673</v>
      </c>
      <c r="N57" s="3">
        <v>73.798749999999984</v>
      </c>
      <c r="O57" s="3">
        <v>4.4681481098044964</v>
      </c>
      <c r="P57" s="3">
        <v>109.3946440971016</v>
      </c>
      <c r="Q57" s="3">
        <v>9.5973911111111115E-2</v>
      </c>
      <c r="R57" s="3">
        <v>4.0135748762761336</v>
      </c>
      <c r="S57">
        <v>0</v>
      </c>
      <c r="T57">
        <v>0</v>
      </c>
      <c r="X57" s="3">
        <v>11.210678749999998</v>
      </c>
      <c r="Y57" s="3">
        <v>6.1920000000000002</v>
      </c>
      <c r="Z57">
        <v>6.1011954473234091E-2</v>
      </c>
      <c r="AA57">
        <v>20.144166088104242</v>
      </c>
      <c r="AB57">
        <v>0</v>
      </c>
      <c r="AC57">
        <v>0</v>
      </c>
      <c r="AD57">
        <v>0</v>
      </c>
      <c r="AE57">
        <v>1</v>
      </c>
      <c r="AF57">
        <v>0</v>
      </c>
      <c r="AG57">
        <v>0</v>
      </c>
      <c r="AH57">
        <f t="shared" si="1"/>
        <v>0</v>
      </c>
      <c r="AI57">
        <v>0</v>
      </c>
      <c r="AJ57">
        <v>0</v>
      </c>
      <c r="AK57">
        <f t="shared" si="2"/>
        <v>1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66.7</v>
      </c>
      <c r="AS57">
        <v>60.1</v>
      </c>
      <c r="AT57">
        <v>58.1</v>
      </c>
    </row>
    <row r="58" spans="1:46" x14ac:dyDescent="0.3">
      <c r="A58" t="s">
        <v>123</v>
      </c>
      <c r="B58" t="s">
        <v>124</v>
      </c>
      <c r="C58" s="3">
        <v>2.53647198206215</v>
      </c>
      <c r="D58" s="3">
        <v>8573.7082939504235</v>
      </c>
      <c r="E58" s="3">
        <v>528</v>
      </c>
      <c r="G58">
        <v>424.70752297396399</v>
      </c>
      <c r="H58">
        <v>431.79840850507901</v>
      </c>
      <c r="I58" s="3">
        <v>8.0340000000000007</v>
      </c>
      <c r="J58" s="3">
        <v>12.884398749999999</v>
      </c>
      <c r="K58" s="3">
        <v>0.88</v>
      </c>
      <c r="L58" s="3">
        <v>0.26</v>
      </c>
      <c r="M58" s="3">
        <v>5.3333333333333321</v>
      </c>
      <c r="N58" s="3">
        <v>70.21057926829269</v>
      </c>
      <c r="O58" s="3">
        <v>1.5606414409405789</v>
      </c>
      <c r="P58" s="3">
        <v>66.789833950600908</v>
      </c>
      <c r="Q58" s="3">
        <v>-0.26461887777777776</v>
      </c>
      <c r="R58" s="3">
        <v>9.8769463065061736</v>
      </c>
      <c r="S58">
        <v>0</v>
      </c>
      <c r="T58">
        <v>0</v>
      </c>
      <c r="X58" s="3">
        <v>12.884398749999999</v>
      </c>
      <c r="Y58" s="3">
        <v>8.0340000000000007</v>
      </c>
      <c r="Z58">
        <v>4.7584014115218181E-3</v>
      </c>
      <c r="AB58">
        <v>0</v>
      </c>
      <c r="AC58">
        <v>1</v>
      </c>
      <c r="AD58">
        <v>0</v>
      </c>
      <c r="AE58">
        <v>0</v>
      </c>
      <c r="AF58">
        <v>0</v>
      </c>
      <c r="AG58">
        <v>0</v>
      </c>
      <c r="AH58">
        <f t="shared" si="1"/>
        <v>0</v>
      </c>
      <c r="AI58">
        <v>1</v>
      </c>
      <c r="AJ58">
        <v>0</v>
      </c>
      <c r="AK58">
        <f t="shared" si="2"/>
        <v>0</v>
      </c>
      <c r="AL58">
        <v>1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69</v>
      </c>
      <c r="AS58">
        <v>56.1</v>
      </c>
      <c r="AT58">
        <v>82.5</v>
      </c>
    </row>
    <row r="59" spans="1:46" x14ac:dyDescent="0.3">
      <c r="A59" t="s">
        <v>125</v>
      </c>
      <c r="B59" t="s">
        <v>126</v>
      </c>
      <c r="C59" s="3">
        <v>2.8022288924551568</v>
      </c>
      <c r="D59" s="3">
        <v>917.02471506642894</v>
      </c>
      <c r="E59" s="3">
        <v>409</v>
      </c>
      <c r="I59" s="3">
        <v>4.2180000000000009</v>
      </c>
      <c r="J59" s="3">
        <v>8.0787152941176466</v>
      </c>
      <c r="K59" s="3">
        <v>0.47</v>
      </c>
      <c r="L59" s="3">
        <v>0.06</v>
      </c>
      <c r="M59" s="3">
        <v>6.1598764820226721</v>
      </c>
      <c r="N59" s="3">
        <v>64.893875000000008</v>
      </c>
      <c r="O59" s="3">
        <v>2.6515799398954432</v>
      </c>
      <c r="P59" s="3">
        <v>49.549818213018966</v>
      </c>
      <c r="Q59" s="3">
        <v>-0.44325717777777773</v>
      </c>
      <c r="R59" s="3">
        <v>8.2153860399342804</v>
      </c>
      <c r="S59">
        <v>0</v>
      </c>
      <c r="T59">
        <v>0</v>
      </c>
      <c r="X59" s="3">
        <v>8.0787152941176466</v>
      </c>
      <c r="Y59" s="3">
        <v>4.2180000000000009</v>
      </c>
      <c r="Z59">
        <v>-1.0758014262790985E-3</v>
      </c>
      <c r="AA59">
        <v>29.629748874240434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f t="shared" si="1"/>
        <v>1</v>
      </c>
      <c r="AI59">
        <v>0</v>
      </c>
      <c r="AJ59">
        <v>0</v>
      </c>
      <c r="AK59">
        <f t="shared" si="2"/>
        <v>1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53.5</v>
      </c>
      <c r="AS59">
        <v>45.1</v>
      </c>
      <c r="AT59">
        <v>62.4</v>
      </c>
    </row>
    <row r="60" spans="1:46" x14ac:dyDescent="0.3">
      <c r="A60" t="s">
        <v>262</v>
      </c>
      <c r="B60" t="s">
        <v>127</v>
      </c>
      <c r="C60" s="3">
        <v>2.5846055648469042</v>
      </c>
      <c r="D60" s="3">
        <v>20843.134800493197</v>
      </c>
      <c r="E60" s="3">
        <v>620</v>
      </c>
      <c r="F60">
        <v>5.3375760000000003</v>
      </c>
      <c r="I60" s="3">
        <v>9.0670000000000002</v>
      </c>
      <c r="J60" s="3">
        <v>13.411470624999998</v>
      </c>
      <c r="K60" s="3">
        <v>0.98</v>
      </c>
      <c r="L60" s="3">
        <v>0.6</v>
      </c>
      <c r="M60" s="3">
        <v>4.1151877868039248</v>
      </c>
      <c r="N60" s="3">
        <v>81.064329268292695</v>
      </c>
      <c r="O60" s="3">
        <v>0.53321262065364428</v>
      </c>
      <c r="P60" s="3">
        <v>94.025012883746228</v>
      </c>
      <c r="Q60" s="3">
        <v>1.1345243333333332</v>
      </c>
      <c r="R60" s="3">
        <v>1.9359360633676534</v>
      </c>
      <c r="S60">
        <v>1</v>
      </c>
      <c r="T60">
        <v>1</v>
      </c>
      <c r="U60">
        <v>263</v>
      </c>
      <c r="V60">
        <v>273</v>
      </c>
      <c r="W60">
        <v>283</v>
      </c>
      <c r="X60" s="3">
        <v>13.411470624999998</v>
      </c>
      <c r="Y60" s="3">
        <v>9.0670000000000002</v>
      </c>
      <c r="Z60">
        <v>-7.4264074609333276E-4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f t="shared" si="1"/>
        <v>0</v>
      </c>
      <c r="AI60">
        <v>0</v>
      </c>
      <c r="AJ60">
        <v>1</v>
      </c>
      <c r="AK60">
        <f t="shared" si="2"/>
        <v>0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50.9</v>
      </c>
      <c r="AS60">
        <v>48</v>
      </c>
      <c r="AT60">
        <v>71.900000000000006</v>
      </c>
    </row>
    <row r="61" spans="1:46" x14ac:dyDescent="0.3">
      <c r="A61" t="s">
        <v>128</v>
      </c>
      <c r="B61" t="s">
        <v>129</v>
      </c>
      <c r="C61" s="3">
        <v>-3.7898095136650798</v>
      </c>
      <c r="D61" s="3">
        <v>41936.816771193087</v>
      </c>
      <c r="E61" s="3">
        <v>393</v>
      </c>
      <c r="F61">
        <v>4.0459769999999997</v>
      </c>
      <c r="I61" s="3">
        <v>5.0309999999999988</v>
      </c>
      <c r="J61" s="3">
        <v>10.897088333333334</v>
      </c>
      <c r="K61" s="3">
        <v>0.49</v>
      </c>
      <c r="L61" s="3">
        <v>0.02</v>
      </c>
      <c r="M61" s="3">
        <v>5.4272025139604443</v>
      </c>
      <c r="N61" s="3">
        <v>74.278374999999983</v>
      </c>
      <c r="O61" s="3">
        <v>4.9379391044284473</v>
      </c>
      <c r="P61" s="3">
        <v>97.222363891355101</v>
      </c>
      <c r="Q61" s="3">
        <v>-2.7492799999999991E-2</v>
      </c>
      <c r="R61" s="3">
        <v>-0.8906933702990929</v>
      </c>
      <c r="S61">
        <v>0</v>
      </c>
      <c r="T61">
        <v>0</v>
      </c>
      <c r="X61" s="3">
        <v>10.897088333333334</v>
      </c>
      <c r="Y61" s="3">
        <v>5.0309999999999988</v>
      </c>
      <c r="Z61">
        <v>0.11074579582848738</v>
      </c>
      <c r="AA61">
        <v>11.454198220196885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f t="shared" si="1"/>
        <v>0</v>
      </c>
      <c r="AI61">
        <v>1</v>
      </c>
      <c r="AJ61">
        <v>0</v>
      </c>
      <c r="AK61">
        <f t="shared" si="2"/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0</v>
      </c>
      <c r="AR61">
        <v>65.099999999999994</v>
      </c>
      <c r="AS61">
        <v>55.5</v>
      </c>
      <c r="AT61">
        <v>61.5</v>
      </c>
    </row>
    <row r="62" spans="1:46" x14ac:dyDescent="0.3">
      <c r="A62" t="s">
        <v>130</v>
      </c>
      <c r="B62" t="s">
        <v>131</v>
      </c>
      <c r="C62" s="3">
        <v>2.2385697211766864</v>
      </c>
      <c r="D62" s="3">
        <v>894.81795864928972</v>
      </c>
      <c r="E62" s="3">
        <v>367</v>
      </c>
      <c r="I62" s="3">
        <v>8.0350000000000001</v>
      </c>
      <c r="J62" s="3">
        <v>11.994808823529411</v>
      </c>
      <c r="K62" s="3">
        <v>0.28000000000000003</v>
      </c>
      <c r="L62" s="3">
        <v>0.02</v>
      </c>
      <c r="M62" s="3">
        <v>6.37139506391064</v>
      </c>
      <c r="N62" s="3">
        <v>70.026829268292687</v>
      </c>
      <c r="O62" s="3">
        <v>1.7062476186993312</v>
      </c>
      <c r="P62" s="3">
        <v>124.51247212420552</v>
      </c>
      <c r="Q62" s="3">
        <v>-0.77204933333333337</v>
      </c>
      <c r="R62" s="3">
        <v>7.8723609994449602</v>
      </c>
      <c r="S62">
        <v>0</v>
      </c>
      <c r="T62">
        <v>0</v>
      </c>
      <c r="X62" s="3">
        <v>11.994808823529411</v>
      </c>
      <c r="Y62" s="3">
        <v>8.0350000000000001</v>
      </c>
      <c r="Z62">
        <v>-2.0363807100850652E-2</v>
      </c>
      <c r="AA62">
        <v>13.538729429245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f t="shared" si="1"/>
        <v>0</v>
      </c>
      <c r="AI62">
        <v>0</v>
      </c>
      <c r="AJ62">
        <v>0</v>
      </c>
      <c r="AK62">
        <f t="shared" si="2"/>
        <v>0</v>
      </c>
      <c r="AL62">
        <v>1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61.1</v>
      </c>
      <c r="AS62">
        <v>50.9</v>
      </c>
      <c r="AT62">
        <v>79.8</v>
      </c>
    </row>
    <row r="63" spans="1:46" x14ac:dyDescent="0.3">
      <c r="A63" t="s">
        <v>132</v>
      </c>
      <c r="B63" t="s">
        <v>133</v>
      </c>
      <c r="C63" s="3">
        <v>1.9615221068606843</v>
      </c>
      <c r="D63" s="3">
        <v>11547.990767554089</v>
      </c>
      <c r="E63" s="3">
        <v>569</v>
      </c>
      <c r="F63">
        <v>4.8030429999999997</v>
      </c>
      <c r="G63">
        <v>502.18619208773998</v>
      </c>
      <c r="H63">
        <v>490.57102141135903</v>
      </c>
      <c r="I63" s="3">
        <v>7.7590000000000021</v>
      </c>
      <c r="J63" s="3">
        <v>13.929721363636361</v>
      </c>
      <c r="K63" s="3">
        <v>0.97</v>
      </c>
      <c r="L63" s="3">
        <v>0.36</v>
      </c>
      <c r="M63" s="3">
        <v>-0.6613710005082033</v>
      </c>
      <c r="N63" s="3">
        <v>73.879268292682923</v>
      </c>
      <c r="O63" s="3">
        <v>-1.2780704182161109</v>
      </c>
      <c r="P63" s="3">
        <v>117.01616886310096</v>
      </c>
      <c r="Q63" s="3">
        <v>0.85745545555555558</v>
      </c>
      <c r="R63" s="3">
        <v>0.69532725127538852</v>
      </c>
      <c r="S63">
        <v>1</v>
      </c>
      <c r="T63">
        <v>1</v>
      </c>
      <c r="X63" s="3">
        <v>13.929721363636361</v>
      </c>
      <c r="Y63" s="3">
        <v>7.7590000000000021</v>
      </c>
      <c r="Z63">
        <v>-3.3351509128502536E-2</v>
      </c>
      <c r="AA63">
        <v>9.8577591025310944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f t="shared" si="1"/>
        <v>0</v>
      </c>
      <c r="AI63">
        <v>0</v>
      </c>
      <c r="AJ63">
        <v>1</v>
      </c>
      <c r="AK63">
        <f t="shared" si="2"/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74.8</v>
      </c>
      <c r="AS63">
        <v>72.599999999999994</v>
      </c>
      <c r="AT63">
        <v>72</v>
      </c>
    </row>
    <row r="64" spans="1:46" x14ac:dyDescent="0.3">
      <c r="A64" t="s">
        <v>134</v>
      </c>
      <c r="B64" t="s">
        <v>135</v>
      </c>
      <c r="C64" s="3">
        <v>-1.0299865967720305</v>
      </c>
      <c r="D64" s="3">
        <v>8501.1085106163409</v>
      </c>
      <c r="E64" s="3">
        <v>447</v>
      </c>
      <c r="F64">
        <v>3.9497409999999999</v>
      </c>
      <c r="I64" s="4"/>
      <c r="J64" s="3">
        <v>12.846564285714285</v>
      </c>
      <c r="K64" s="3">
        <v>0.71</v>
      </c>
      <c r="L64" s="3">
        <v>0.05</v>
      </c>
      <c r="M64" s="3">
        <v>3.1397367673684613</v>
      </c>
      <c r="N64" s="3">
        <v>78.924125000000004</v>
      </c>
      <c r="O64" s="3">
        <v>4.3523838304165441</v>
      </c>
      <c r="P64" s="3">
        <v>84.693731265233382</v>
      </c>
      <c r="Q64" s="3">
        <v>-0.4066487333333334</v>
      </c>
      <c r="R64" s="3">
        <v>3.6089886826392266</v>
      </c>
      <c r="S64">
        <v>0</v>
      </c>
      <c r="T64">
        <v>0</v>
      </c>
      <c r="Y64" s="4"/>
      <c r="Z64">
        <v>0.11479468945900914</v>
      </c>
      <c r="AA64">
        <v>8.8749508857727033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f t="shared" si="1"/>
        <v>0</v>
      </c>
      <c r="AI64">
        <v>0</v>
      </c>
      <c r="AJ64">
        <v>0</v>
      </c>
      <c r="AK64">
        <f t="shared" si="2"/>
        <v>1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0</v>
      </c>
      <c r="AR64">
        <v>53.3</v>
      </c>
      <c r="AS64">
        <v>43.8</v>
      </c>
      <c r="AT64">
        <v>49.5</v>
      </c>
    </row>
    <row r="65" spans="1:46" x14ac:dyDescent="0.3">
      <c r="A65" t="s">
        <v>136</v>
      </c>
      <c r="B65" t="s">
        <v>137</v>
      </c>
      <c r="C65" s="3">
        <v>2.047714606632427</v>
      </c>
      <c r="D65" s="3">
        <v>1102.62196043893</v>
      </c>
      <c r="E65" s="3">
        <v>350</v>
      </c>
      <c r="I65" s="3">
        <v>4.9410000000000007</v>
      </c>
      <c r="J65" s="3">
        <v>8.9486288461538468</v>
      </c>
      <c r="K65" s="3">
        <v>0.28999999999999998</v>
      </c>
      <c r="L65" s="3">
        <v>0.05</v>
      </c>
      <c r="M65" s="3">
        <v>6.9243926254683252</v>
      </c>
      <c r="N65" s="3">
        <v>52.306624999999997</v>
      </c>
      <c r="O65" s="3">
        <v>1.226506612128818</v>
      </c>
      <c r="P65" s="3">
        <v>132.99506034282561</v>
      </c>
      <c r="Q65" s="3">
        <v>-0.51156841111111107</v>
      </c>
      <c r="R65" s="3">
        <v>6.6284873000096649</v>
      </c>
      <c r="S65">
        <v>0</v>
      </c>
      <c r="T65">
        <v>0</v>
      </c>
      <c r="X65" s="3">
        <v>8.9486288461538468</v>
      </c>
      <c r="Y65" s="3">
        <v>4.9410000000000007</v>
      </c>
      <c r="Z65">
        <v>-1.0458220109520903E-2</v>
      </c>
      <c r="AA65">
        <v>22.737033353533061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f t="shared" si="1"/>
        <v>1</v>
      </c>
      <c r="AI65">
        <v>0</v>
      </c>
      <c r="AJ65">
        <v>0</v>
      </c>
      <c r="AK65">
        <f t="shared" si="2"/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0</v>
      </c>
      <c r="AR65">
        <v>53.9</v>
      </c>
      <c r="AS65">
        <v>51.6</v>
      </c>
      <c r="AT65">
        <v>57.7</v>
      </c>
    </row>
    <row r="66" spans="1:46" x14ac:dyDescent="0.3">
      <c r="A66" t="s">
        <v>138</v>
      </c>
      <c r="B66" t="s">
        <v>139</v>
      </c>
      <c r="C66" s="3">
        <v>2.7307690565269271</v>
      </c>
      <c r="D66" s="3">
        <v>11546.822251311605</v>
      </c>
      <c r="E66" s="3">
        <v>566</v>
      </c>
      <c r="F66">
        <v>4.7790809999999997</v>
      </c>
      <c r="G66">
        <v>495.70008639690201</v>
      </c>
      <c r="H66">
        <v>478.82327743335799</v>
      </c>
      <c r="I66" s="3">
        <v>8.1960000000000015</v>
      </c>
      <c r="J66" s="3">
        <v>14.343732105263161</v>
      </c>
      <c r="K66" s="3">
        <v>0.97</v>
      </c>
      <c r="L66" s="3">
        <v>0.34</v>
      </c>
      <c r="M66" s="3">
        <v>2.0778330181871869</v>
      </c>
      <c r="N66" s="3">
        <v>73.835670731707324</v>
      </c>
      <c r="O66" s="3">
        <v>-1.368075084169343</v>
      </c>
      <c r="P66" s="3">
        <v>148.93508259344617</v>
      </c>
      <c r="Q66" s="3">
        <v>0.89268634444444439</v>
      </c>
      <c r="R66" s="3">
        <v>1.6485164746699832</v>
      </c>
      <c r="S66">
        <v>1</v>
      </c>
      <c r="T66">
        <v>1</v>
      </c>
      <c r="U66">
        <v>267</v>
      </c>
      <c r="V66">
        <v>267</v>
      </c>
      <c r="W66">
        <v>258</v>
      </c>
      <c r="X66" s="3">
        <v>14.343732105263161</v>
      </c>
      <c r="Y66" s="3">
        <v>8.1960000000000015</v>
      </c>
      <c r="Z66">
        <v>-2.8888683496278204E-2</v>
      </c>
      <c r="AA66">
        <v>10.069305062294008</v>
      </c>
      <c r="AB66">
        <v>0</v>
      </c>
      <c r="AC66">
        <v>1</v>
      </c>
      <c r="AD66">
        <v>0</v>
      </c>
      <c r="AE66">
        <v>0</v>
      </c>
      <c r="AF66">
        <v>0</v>
      </c>
      <c r="AG66">
        <v>0</v>
      </c>
      <c r="AH66">
        <f t="shared" si="1"/>
        <v>0</v>
      </c>
      <c r="AI66">
        <v>0</v>
      </c>
      <c r="AJ66">
        <v>1</v>
      </c>
      <c r="AK66">
        <f t="shared" ref="AK66:AK97" si="3">1-AJ66-AL66-AM66</f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75.8</v>
      </c>
      <c r="AS66">
        <v>73</v>
      </c>
      <c r="AT66">
        <v>63.6</v>
      </c>
    </row>
    <row r="67" spans="1:46" x14ac:dyDescent="0.3">
      <c r="A67" t="s">
        <v>140</v>
      </c>
      <c r="B67" t="s">
        <v>141</v>
      </c>
      <c r="C67" s="3">
        <v>-3.4770822517114337E-2</v>
      </c>
      <c r="D67" s="3">
        <v>101939.61339791922</v>
      </c>
      <c r="E67" s="3">
        <v>576</v>
      </c>
      <c r="F67">
        <v>4.6414039999999996</v>
      </c>
      <c r="G67">
        <v>491.215175670468</v>
      </c>
      <c r="H67">
        <v>489.845098037208</v>
      </c>
      <c r="I67" s="3">
        <v>8.5109999999999992</v>
      </c>
      <c r="J67" s="3">
        <v>11.318635238095238</v>
      </c>
      <c r="K67" s="3">
        <v>0.96</v>
      </c>
      <c r="L67" s="3">
        <v>0.41</v>
      </c>
      <c r="M67" s="3">
        <v>1.670723275756433</v>
      </c>
      <c r="N67" s="3">
        <v>81.532926829268291</v>
      </c>
      <c r="O67" s="3">
        <v>2.270715701906449</v>
      </c>
      <c r="P67" s="3">
        <v>361.17424783990901</v>
      </c>
      <c r="Q67" s="3">
        <v>1.6971396666666663</v>
      </c>
      <c r="R67" s="3">
        <v>1.980659792176793</v>
      </c>
      <c r="S67">
        <v>1</v>
      </c>
      <c r="T67">
        <v>1</v>
      </c>
      <c r="X67" s="3">
        <v>11.318635238095238</v>
      </c>
      <c r="Y67" s="3">
        <v>8.5109999999999992</v>
      </c>
      <c r="Z67">
        <v>6.6827480255769914E-2</v>
      </c>
      <c r="AA67">
        <v>11.216271747242313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f t="shared" ref="AH67:AH126" si="4">1-SUM(AB67:AG67)</f>
        <v>0</v>
      </c>
      <c r="AI67">
        <v>0</v>
      </c>
      <c r="AJ67">
        <v>1</v>
      </c>
      <c r="AK67">
        <f t="shared" si="3"/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75.900000000000006</v>
      </c>
      <c r="AS67">
        <v>85.8</v>
      </c>
      <c r="AT67">
        <v>43.8</v>
      </c>
    </row>
    <row r="68" spans="1:46" x14ac:dyDescent="0.3">
      <c r="A68" t="s">
        <v>142</v>
      </c>
      <c r="B68" t="s">
        <v>143</v>
      </c>
      <c r="C68" s="3">
        <v>3.7806559600180583</v>
      </c>
      <c r="D68" s="3">
        <v>42739.194341486807</v>
      </c>
      <c r="E68" s="3">
        <v>589</v>
      </c>
      <c r="F68">
        <v>5.26</v>
      </c>
      <c r="G68">
        <v>520.57087533384799</v>
      </c>
      <c r="H68">
        <v>538.13449473391802</v>
      </c>
      <c r="I68" s="3">
        <v>5.7069999999999999</v>
      </c>
      <c r="J68" s="3">
        <v>13.426323333333331</v>
      </c>
      <c r="K68" s="3">
        <v>0.97</v>
      </c>
      <c r="L68" s="3">
        <v>0.46</v>
      </c>
      <c r="M68" s="3">
        <v>1.9530125932197819</v>
      </c>
      <c r="N68" s="3">
        <v>83.212250000000012</v>
      </c>
      <c r="O68" s="3">
        <v>2.1216797100284577</v>
      </c>
      <c r="P68" s="3">
        <v>117.59448319039052</v>
      </c>
      <c r="Q68" s="3">
        <v>1.2974643333333333</v>
      </c>
      <c r="R68" s="3">
        <v>4.9005760756255494</v>
      </c>
      <c r="S68">
        <v>1</v>
      </c>
      <c r="T68">
        <v>0</v>
      </c>
      <c r="X68" s="3">
        <v>13.426323333333331</v>
      </c>
      <c r="Y68" s="3">
        <v>5.7069999999999999</v>
      </c>
      <c r="Z68">
        <v>5.7720530193881618E-2</v>
      </c>
      <c r="AA68">
        <v>20.058620503074238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 t="shared" si="4"/>
        <v>0</v>
      </c>
      <c r="AI68">
        <v>0</v>
      </c>
      <c r="AJ68">
        <v>1</v>
      </c>
      <c r="AK68">
        <f t="shared" si="3"/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70.7</v>
      </c>
      <c r="AS68">
        <v>60</v>
      </c>
      <c r="AT68">
        <v>50</v>
      </c>
    </row>
    <row r="69" spans="1:46" x14ac:dyDescent="0.3">
      <c r="A69" t="s">
        <v>144</v>
      </c>
      <c r="B69" t="s">
        <v>145</v>
      </c>
      <c r="C69" s="3">
        <v>-0.77298619246524602</v>
      </c>
      <c r="D69" s="3">
        <v>423.30574079914726</v>
      </c>
      <c r="E69" s="3">
        <v>389</v>
      </c>
      <c r="I69" s="4"/>
      <c r="J69" s="3">
        <v>7.8630933333333344</v>
      </c>
      <c r="K69" s="3">
        <v>0.51</v>
      </c>
      <c r="L69" s="3">
        <v>0.15</v>
      </c>
      <c r="M69" s="3">
        <v>-1.1405268273236748</v>
      </c>
      <c r="N69" s="3">
        <v>64.470624999999998</v>
      </c>
      <c r="O69" s="3">
        <v>2.7322120297639154</v>
      </c>
      <c r="P69" s="3">
        <v>69.85944934751862</v>
      </c>
      <c r="Q69" s="3">
        <v>-1.1029678444444444</v>
      </c>
      <c r="R69" s="3">
        <v>7.2335862656937326</v>
      </c>
      <c r="S69">
        <v>0</v>
      </c>
      <c r="T69">
        <v>0</v>
      </c>
      <c r="Y69" s="4"/>
      <c r="Z69">
        <v>-3.1446207061732058E-4</v>
      </c>
      <c r="AA69">
        <v>23.402672004699717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f t="shared" si="4"/>
        <v>1</v>
      </c>
      <c r="AI69">
        <v>0</v>
      </c>
      <c r="AJ69">
        <v>0</v>
      </c>
      <c r="AK69">
        <f t="shared" si="3"/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1</v>
      </c>
      <c r="AR69">
        <v>57.4</v>
      </c>
      <c r="AS69">
        <v>34.799999999999997</v>
      </c>
      <c r="AT69">
        <v>43.8</v>
      </c>
    </row>
    <row r="70" spans="1:46" x14ac:dyDescent="0.3">
      <c r="A70" t="s">
        <v>146</v>
      </c>
      <c r="B70" t="s">
        <v>147</v>
      </c>
      <c r="C70" s="3">
        <v>1.6301273652238453</v>
      </c>
      <c r="D70" s="3">
        <v>442.55463795934861</v>
      </c>
      <c r="E70" s="3">
        <v>337</v>
      </c>
      <c r="I70" s="3">
        <v>2.8289999999999997</v>
      </c>
      <c r="J70" s="3">
        <v>6.5056334615384639</v>
      </c>
      <c r="K70" s="3">
        <v>0.24</v>
      </c>
      <c r="L70" s="3">
        <v>0.05</v>
      </c>
      <c r="M70" s="3">
        <v>5.9460467662432812</v>
      </c>
      <c r="N70" s="3">
        <v>60.054750000000006</v>
      </c>
      <c r="O70" s="3">
        <v>2.9567039930033574</v>
      </c>
      <c r="P70" s="3">
        <v>65.08273633464826</v>
      </c>
      <c r="Q70" s="3">
        <v>-0.55244263333333332</v>
      </c>
      <c r="R70" s="3">
        <v>17.053695593462539</v>
      </c>
      <c r="S70">
        <v>0</v>
      </c>
      <c r="T70">
        <v>0</v>
      </c>
      <c r="X70" s="3">
        <v>6.5056334615384639</v>
      </c>
      <c r="Y70" s="3">
        <v>2.8289999999999997</v>
      </c>
      <c r="Z70">
        <v>-2.5428217469405361E-3</v>
      </c>
      <c r="AA70">
        <v>45.005590438842752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f t="shared" si="4"/>
        <v>1</v>
      </c>
      <c r="AI70">
        <v>0</v>
      </c>
      <c r="AJ70">
        <v>0</v>
      </c>
      <c r="AK70">
        <f t="shared" si="3"/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1</v>
      </c>
      <c r="AR70">
        <v>52.2</v>
      </c>
      <c r="AS70">
        <v>36</v>
      </c>
      <c r="AT70">
        <v>56.9</v>
      </c>
    </row>
    <row r="71" spans="1:46" x14ac:dyDescent="0.3">
      <c r="A71" t="s">
        <v>148</v>
      </c>
      <c r="B71" t="s">
        <v>149</v>
      </c>
      <c r="C71" s="3">
        <v>2.9562551223610791</v>
      </c>
      <c r="D71" s="3">
        <v>8599.4355237406107</v>
      </c>
      <c r="E71" s="3">
        <v>513</v>
      </c>
      <c r="F71">
        <v>4.8384390000000002</v>
      </c>
      <c r="G71">
        <v>419.50264853366099</v>
      </c>
      <c r="H71">
        <v>420.51296761905297</v>
      </c>
      <c r="I71" s="3">
        <v>6.9490000000000007</v>
      </c>
      <c r="J71" s="3">
        <v>11.067238095238096</v>
      </c>
      <c r="K71" s="3">
        <v>0.89</v>
      </c>
      <c r="L71" s="3">
        <v>0.2</v>
      </c>
      <c r="M71" s="3">
        <v>6.7601645966986439</v>
      </c>
      <c r="N71" s="3">
        <v>74.682749999999999</v>
      </c>
      <c r="O71" s="3">
        <v>1.7109175485834458</v>
      </c>
      <c r="P71" s="3">
        <v>144.71533609888172</v>
      </c>
      <c r="Q71" s="3">
        <v>0.98024370000000005</v>
      </c>
      <c r="R71" s="3">
        <v>1.7480684734863923</v>
      </c>
      <c r="S71">
        <v>0</v>
      </c>
      <c r="T71">
        <v>0</v>
      </c>
      <c r="X71" s="3">
        <v>11.067238095238096</v>
      </c>
      <c r="Y71" s="3">
        <v>6.9490000000000007</v>
      </c>
      <c r="Z71">
        <v>1.7350634780147083E-2</v>
      </c>
      <c r="AA71">
        <v>20.29483235848917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f t="shared" si="4"/>
        <v>0</v>
      </c>
      <c r="AI71">
        <v>0</v>
      </c>
      <c r="AJ71">
        <v>0</v>
      </c>
      <c r="AK71">
        <f t="shared" si="3"/>
        <v>1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73.8</v>
      </c>
      <c r="AS71">
        <v>85.3</v>
      </c>
      <c r="AT71">
        <v>73.099999999999994</v>
      </c>
    </row>
    <row r="72" spans="1:46" x14ac:dyDescent="0.3">
      <c r="A72" t="s">
        <v>150</v>
      </c>
      <c r="B72" t="s">
        <v>151</v>
      </c>
      <c r="C72" s="3">
        <v>1.2372866604874244</v>
      </c>
      <c r="D72" s="3">
        <v>693.54606844602586</v>
      </c>
      <c r="E72" s="3">
        <v>284</v>
      </c>
      <c r="I72" s="3">
        <v>0.92100000000000004</v>
      </c>
      <c r="J72" s="3">
        <v>3.0197061904761902</v>
      </c>
      <c r="K72" s="3">
        <v>0.31</v>
      </c>
      <c r="L72" s="3">
        <v>7.0000000000000007E-2</v>
      </c>
      <c r="M72" s="3">
        <v>21.141925714504126</v>
      </c>
      <c r="N72" s="3">
        <v>56.353500000000004</v>
      </c>
      <c r="O72" s="3">
        <v>3.0128429438400652</v>
      </c>
      <c r="P72" s="3">
        <v>59.539271147979747</v>
      </c>
      <c r="Q72" s="3">
        <v>-0.92783049999999989</v>
      </c>
      <c r="R72" s="3">
        <v>3.8475655564687532</v>
      </c>
      <c r="S72">
        <v>0</v>
      </c>
      <c r="T72">
        <v>0</v>
      </c>
      <c r="X72" s="3">
        <v>3.0197061904761902</v>
      </c>
      <c r="Y72" s="3">
        <v>0.92100000000000004</v>
      </c>
      <c r="Z72">
        <v>-1.4840760073256708E-2</v>
      </c>
      <c r="AA72">
        <v>22.065291510687935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f t="shared" si="4"/>
        <v>1</v>
      </c>
      <c r="AI72">
        <v>0</v>
      </c>
      <c r="AJ72">
        <v>0</v>
      </c>
      <c r="AK72">
        <f t="shared" si="3"/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</v>
      </c>
      <c r="AR72">
        <v>58.6</v>
      </c>
      <c r="AS72">
        <v>36.700000000000003</v>
      </c>
      <c r="AT72">
        <v>51.1</v>
      </c>
    </row>
    <row r="73" spans="1:46" x14ac:dyDescent="0.3">
      <c r="A73" t="s">
        <v>152</v>
      </c>
      <c r="B73" t="s">
        <v>153</v>
      </c>
      <c r="C73" s="3">
        <v>2.8548715192712502</v>
      </c>
      <c r="D73" s="3">
        <v>20466.563602253911</v>
      </c>
      <c r="E73" s="3">
        <v>529</v>
      </c>
      <c r="I73" s="3">
        <v>8.1020000000000003</v>
      </c>
      <c r="J73" s="3">
        <v>12.676078387096775</v>
      </c>
      <c r="K73" s="3">
        <v>0.83</v>
      </c>
      <c r="L73" s="3">
        <v>0.3</v>
      </c>
      <c r="M73" s="3">
        <v>7.8786693204534304</v>
      </c>
      <c r="N73" s="3">
        <v>81.302439024390253</v>
      </c>
      <c r="O73" s="3">
        <v>1.4224865351107603</v>
      </c>
      <c r="P73" s="3">
        <v>292.06701693280189</v>
      </c>
      <c r="Q73" s="3">
        <v>1.1008404777777778</v>
      </c>
      <c r="R73" s="3">
        <v>2.4391987071883707</v>
      </c>
      <c r="S73">
        <v>1</v>
      </c>
      <c r="T73">
        <v>0</v>
      </c>
      <c r="X73" s="3">
        <v>12.676078387096775</v>
      </c>
      <c r="Y73" s="3">
        <v>8.1020000000000003</v>
      </c>
      <c r="Z73">
        <v>1.6054449818416909E-2</v>
      </c>
      <c r="AA73">
        <v>11.91030705941691</v>
      </c>
      <c r="AB73">
        <v>0</v>
      </c>
      <c r="AC73">
        <v>0</v>
      </c>
      <c r="AD73">
        <v>0</v>
      </c>
      <c r="AE73">
        <v>1</v>
      </c>
      <c r="AF73">
        <v>0</v>
      </c>
      <c r="AG73">
        <v>0</v>
      </c>
      <c r="AH73">
        <f t="shared" si="4"/>
        <v>0</v>
      </c>
      <c r="AI73">
        <v>0</v>
      </c>
      <c r="AJ73">
        <v>1</v>
      </c>
      <c r="AK73">
        <f t="shared" si="3"/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67.7</v>
      </c>
      <c r="AS73">
        <v>67.7</v>
      </c>
      <c r="AT73">
        <v>57.2</v>
      </c>
    </row>
    <row r="74" spans="1:46" x14ac:dyDescent="0.3">
      <c r="A74" t="s">
        <v>154</v>
      </c>
      <c r="B74" t="s">
        <v>155</v>
      </c>
      <c r="C74" s="3">
        <v>0.69002263372819228</v>
      </c>
      <c r="D74" s="3">
        <v>1180.7794044429249</v>
      </c>
      <c r="E74" s="3">
        <v>211</v>
      </c>
      <c r="I74" s="3">
        <v>2.7589999999999999</v>
      </c>
      <c r="J74" s="3">
        <v>5.5924949999999995</v>
      </c>
      <c r="K74" s="3">
        <v>0.25</v>
      </c>
      <c r="L74" s="3">
        <v>0.06</v>
      </c>
      <c r="M74" s="3">
        <v>5.8359556259576983</v>
      </c>
      <c r="N74" s="3">
        <v>62.551249999999996</v>
      </c>
      <c r="O74" s="3">
        <v>2.891004526494739</v>
      </c>
      <c r="P74" s="3">
        <v>112.05133274033909</v>
      </c>
      <c r="Q74" s="3">
        <v>-0.91403955555555549</v>
      </c>
      <c r="R74" s="3">
        <v>3.7978640803419634</v>
      </c>
      <c r="S74">
        <v>0</v>
      </c>
      <c r="T74">
        <v>0</v>
      </c>
      <c r="X74" s="3">
        <v>5.5924949999999995</v>
      </c>
      <c r="Y74" s="3">
        <v>2.7589999999999999</v>
      </c>
      <c r="Z74">
        <v>8.1063278167478742E-3</v>
      </c>
      <c r="AA74">
        <v>24.308857265271648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f t="shared" si="4"/>
        <v>1</v>
      </c>
      <c r="AI74">
        <v>0</v>
      </c>
      <c r="AJ74">
        <v>0</v>
      </c>
      <c r="AK74">
        <f t="shared" si="3"/>
        <v>0</v>
      </c>
      <c r="AL74">
        <v>0</v>
      </c>
      <c r="AM74">
        <v>1</v>
      </c>
      <c r="AN74">
        <v>0</v>
      </c>
      <c r="AO74">
        <v>0</v>
      </c>
      <c r="AP74">
        <v>1</v>
      </c>
      <c r="AQ74">
        <v>0</v>
      </c>
      <c r="AR74">
        <v>54.4</v>
      </c>
      <c r="AS74">
        <v>22.5</v>
      </c>
      <c r="AT74">
        <v>57.4</v>
      </c>
    </row>
    <row r="75" spans="1:46" x14ac:dyDescent="0.3">
      <c r="A75" t="s">
        <v>156</v>
      </c>
      <c r="B75" t="s">
        <v>157</v>
      </c>
      <c r="C75" s="3">
        <v>3.5431086085661607</v>
      </c>
      <c r="D75" s="3">
        <v>7683.1293038148242</v>
      </c>
      <c r="E75" s="3">
        <v>446</v>
      </c>
      <c r="I75" s="3">
        <v>6.2189999999999994</v>
      </c>
      <c r="J75" s="3">
        <v>10.841837037037035</v>
      </c>
      <c r="K75" s="3">
        <v>0.6</v>
      </c>
      <c r="L75" s="3">
        <v>0.13</v>
      </c>
      <c r="M75" s="3">
        <v>0.37580920568764181</v>
      </c>
      <c r="N75" s="3">
        <v>73.742439024390237</v>
      </c>
      <c r="O75" s="3">
        <v>0.18152100057833442</v>
      </c>
      <c r="P75" s="3">
        <v>109.09475040696361</v>
      </c>
      <c r="Q75" s="3">
        <v>0.92624803333333339</v>
      </c>
      <c r="R75" s="3">
        <v>1.6428760265910951</v>
      </c>
      <c r="S75">
        <v>0</v>
      </c>
      <c r="T75">
        <v>0</v>
      </c>
      <c r="X75" s="3">
        <v>10.841837037037035</v>
      </c>
      <c r="Y75" s="3">
        <v>6.2189999999999994</v>
      </c>
      <c r="Z75">
        <v>-4.8089709065023628E-3</v>
      </c>
      <c r="AA75">
        <v>22.053858227199981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f t="shared" si="4"/>
        <v>1</v>
      </c>
      <c r="AI75">
        <v>0</v>
      </c>
      <c r="AJ75">
        <v>0</v>
      </c>
      <c r="AK75">
        <f t="shared" si="3"/>
        <v>1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74.7</v>
      </c>
      <c r="AS75">
        <v>64.400000000000006</v>
      </c>
      <c r="AT75">
        <v>68.8</v>
      </c>
    </row>
    <row r="76" spans="1:46" x14ac:dyDescent="0.3">
      <c r="A76" t="s">
        <v>158</v>
      </c>
      <c r="B76" t="s">
        <v>159</v>
      </c>
      <c r="C76" s="3">
        <v>0.72934475305829005</v>
      </c>
      <c r="D76" s="3">
        <v>8712.1405969855496</v>
      </c>
      <c r="E76" s="3">
        <v>466</v>
      </c>
      <c r="F76">
        <v>3.9975000000000001</v>
      </c>
      <c r="G76">
        <v>414.92014771534701</v>
      </c>
      <c r="H76">
        <v>413.281466667708</v>
      </c>
      <c r="I76" s="3">
        <v>5.968</v>
      </c>
      <c r="J76" s="3">
        <v>10.767056206896552</v>
      </c>
      <c r="K76" s="3">
        <v>0.73</v>
      </c>
      <c r="L76" s="3">
        <v>0.1</v>
      </c>
      <c r="M76" s="3">
        <v>1.145000157137321</v>
      </c>
      <c r="N76" s="3">
        <v>76.51124999999999</v>
      </c>
      <c r="O76" s="3">
        <v>1.4205539758483476</v>
      </c>
      <c r="P76" s="3">
        <v>66.619938798364558</v>
      </c>
      <c r="Q76" s="3">
        <v>0.2054874888888889</v>
      </c>
      <c r="R76" s="3">
        <v>4.2948254400497836</v>
      </c>
      <c r="S76">
        <v>0</v>
      </c>
      <c r="T76">
        <v>1</v>
      </c>
      <c r="X76" s="3">
        <v>10.767056206896552</v>
      </c>
      <c r="Y76" s="3">
        <v>5.968</v>
      </c>
      <c r="Z76">
        <v>-2.4027517580741944E-3</v>
      </c>
      <c r="AA76">
        <v>17.06382126278347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f t="shared" si="4"/>
        <v>0</v>
      </c>
      <c r="AI76">
        <v>0</v>
      </c>
      <c r="AJ76">
        <v>0</v>
      </c>
      <c r="AK76">
        <f t="shared" si="3"/>
        <v>1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0</v>
      </c>
      <c r="AR76">
        <v>63.6</v>
      </c>
      <c r="AS76">
        <v>58.1</v>
      </c>
      <c r="AT76">
        <v>57.9</v>
      </c>
    </row>
    <row r="77" spans="1:46" x14ac:dyDescent="0.3">
      <c r="A77" t="s">
        <v>160</v>
      </c>
      <c r="B77" t="s">
        <v>161</v>
      </c>
      <c r="C77" s="3">
        <v>3.398462249816125</v>
      </c>
      <c r="D77" s="3">
        <v>1521.8555708595604</v>
      </c>
      <c r="E77" s="3">
        <v>515</v>
      </c>
      <c r="F77">
        <v>4.5304209999999996</v>
      </c>
      <c r="I77" s="3">
        <v>7.8680000000000003</v>
      </c>
      <c r="J77" s="3">
        <v>11.63682642857143</v>
      </c>
      <c r="K77" s="3">
        <v>0.89</v>
      </c>
      <c r="L77" s="3">
        <v>0.18</v>
      </c>
      <c r="M77" s="3">
        <v>0.36777780117803854</v>
      </c>
      <c r="N77" s="3">
        <v>70.59075</v>
      </c>
      <c r="O77" s="3">
        <v>-6.3540766249693681E-2</v>
      </c>
      <c r="P77" s="3">
        <v>120.17901404856845</v>
      </c>
      <c r="Q77" s="3">
        <v>-0.55670747777777774</v>
      </c>
      <c r="R77" s="3">
        <v>6.7462863726030218</v>
      </c>
      <c r="S77">
        <v>0</v>
      </c>
      <c r="T77">
        <v>0</v>
      </c>
      <c r="X77" s="3">
        <v>11.63682642857143</v>
      </c>
      <c r="Y77" s="3">
        <v>7.8680000000000003</v>
      </c>
      <c r="Z77">
        <v>-3.3556000912367337E-3</v>
      </c>
      <c r="AA77">
        <v>12.596359586715689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f t="shared" si="4"/>
        <v>0</v>
      </c>
      <c r="AI77">
        <v>0</v>
      </c>
      <c r="AJ77">
        <v>0</v>
      </c>
      <c r="AK77">
        <f t="shared" si="3"/>
        <v>0</v>
      </c>
      <c r="AL77">
        <v>1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58</v>
      </c>
      <c r="AS77">
        <v>49.6</v>
      </c>
      <c r="AT77">
        <v>38.9</v>
      </c>
    </row>
    <row r="78" spans="1:46" x14ac:dyDescent="0.3">
      <c r="A78" t="s">
        <v>162</v>
      </c>
      <c r="B78" t="s">
        <v>163</v>
      </c>
      <c r="C78" s="3">
        <v>5.1518965491075095</v>
      </c>
      <c r="D78" s="3">
        <v>2533.1757369875249</v>
      </c>
      <c r="E78" s="3">
        <v>470</v>
      </c>
      <c r="I78" s="3">
        <v>6.7040000000000006</v>
      </c>
      <c r="J78" s="3">
        <v>10.115007499999999</v>
      </c>
      <c r="K78" s="3">
        <v>0.79</v>
      </c>
      <c r="L78" s="3">
        <v>0.05</v>
      </c>
      <c r="M78" s="3">
        <v>9.2396011226519299</v>
      </c>
      <c r="N78" s="3">
        <v>68.264624999999995</v>
      </c>
      <c r="O78" s="3">
        <v>1.7471370939688822</v>
      </c>
      <c r="P78" s="3">
        <v>106.71408890888367</v>
      </c>
      <c r="Q78" s="3">
        <v>-0.46909028888888887</v>
      </c>
      <c r="R78" s="3">
        <v>10.429975035522896</v>
      </c>
      <c r="S78">
        <v>0</v>
      </c>
      <c r="T78">
        <v>0</v>
      </c>
      <c r="X78" s="3">
        <v>10.115007499999999</v>
      </c>
      <c r="Y78" s="3">
        <v>6.7040000000000006</v>
      </c>
      <c r="Z78">
        <v>-5.1038827144200723E-3</v>
      </c>
      <c r="AA78">
        <v>19.839604655901585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f t="shared" si="4"/>
        <v>0</v>
      </c>
      <c r="AI78">
        <v>0</v>
      </c>
      <c r="AJ78">
        <v>0</v>
      </c>
      <c r="AK78">
        <f t="shared" si="3"/>
        <v>1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54.8</v>
      </c>
      <c r="AS78">
        <v>51.3</v>
      </c>
      <c r="AT78">
        <v>76.599999999999994</v>
      </c>
    </row>
    <row r="79" spans="1:46" x14ac:dyDescent="0.3">
      <c r="A79" t="s">
        <v>164</v>
      </c>
      <c r="B79" t="s">
        <v>165</v>
      </c>
      <c r="C79" s="3">
        <v>1.42335223110331</v>
      </c>
      <c r="D79" s="3">
        <v>6518.536503255802</v>
      </c>
      <c r="E79" s="3">
        <v>467</v>
      </c>
      <c r="G79">
        <v>410.097602262549</v>
      </c>
      <c r="H79">
        <v>409.626613284347</v>
      </c>
      <c r="I79" s="4"/>
      <c r="J79" s="3">
        <v>13.870035000000001</v>
      </c>
      <c r="K79" s="3">
        <v>0.74</v>
      </c>
      <c r="L79" s="3">
        <v>0.11</v>
      </c>
      <c r="M79" s="3">
        <v>3.3476572789132981</v>
      </c>
      <c r="N79" s="3">
        <v>76.140375000000006</v>
      </c>
      <c r="O79" s="3">
        <v>9.8647348633051524E-2</v>
      </c>
      <c r="P79" s="3">
        <v>103.60507857242932</v>
      </c>
      <c r="Q79" s="3">
        <v>0.12705206666666669</v>
      </c>
      <c r="R79" s="3">
        <v>2.1969587060733082</v>
      </c>
      <c r="S79">
        <v>0</v>
      </c>
      <c r="T79">
        <v>0</v>
      </c>
      <c r="Y79" s="4"/>
      <c r="Z79">
        <v>-4.4353512149418435E-3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f t="shared" si="4"/>
        <v>0</v>
      </c>
      <c r="AI79">
        <v>0</v>
      </c>
      <c r="AJ79">
        <v>0</v>
      </c>
      <c r="AK79">
        <f t="shared" si="3"/>
        <v>0</v>
      </c>
      <c r="AL79">
        <v>1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62</v>
      </c>
      <c r="AS79">
        <v>58</v>
      </c>
      <c r="AT79">
        <v>67.400000000000006</v>
      </c>
    </row>
    <row r="80" spans="1:46" x14ac:dyDescent="0.3">
      <c r="A80" t="s">
        <v>166</v>
      </c>
      <c r="B80" t="s">
        <v>167</v>
      </c>
      <c r="C80" s="3">
        <v>2.2932692210958598</v>
      </c>
      <c r="D80" s="3">
        <v>2765.8561538627901</v>
      </c>
      <c r="E80" s="3">
        <v>377</v>
      </c>
      <c r="F80">
        <v>3.3271980000000001</v>
      </c>
      <c r="I80" s="3">
        <v>2.6469999999999998</v>
      </c>
      <c r="J80" s="3">
        <v>6.9817948275862074</v>
      </c>
      <c r="K80" s="3">
        <v>0.43</v>
      </c>
      <c r="L80" s="3">
        <v>0.01</v>
      </c>
      <c r="M80" s="3">
        <v>2.490840272074283</v>
      </c>
      <c r="N80" s="3">
        <v>74.799250000000001</v>
      </c>
      <c r="O80" s="3">
        <v>1.3689018644433624</v>
      </c>
      <c r="P80" s="3">
        <v>79.450898658050775</v>
      </c>
      <c r="Q80" s="3">
        <v>-9.9031788888888889E-2</v>
      </c>
      <c r="R80" s="3">
        <v>0.76138170226702095</v>
      </c>
      <c r="S80">
        <v>0</v>
      </c>
      <c r="T80">
        <v>0</v>
      </c>
      <c r="X80" s="3">
        <v>6.9817948275862074</v>
      </c>
      <c r="Y80" s="3">
        <v>2.6469999999999998</v>
      </c>
      <c r="Z80">
        <v>-8.2033536331380576E-3</v>
      </c>
      <c r="AA80">
        <v>18.362156589825947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0</v>
      </c>
      <c r="AH80">
        <f t="shared" si="4"/>
        <v>0</v>
      </c>
      <c r="AI80">
        <v>0</v>
      </c>
      <c r="AJ80">
        <v>0</v>
      </c>
      <c r="AK80">
        <f t="shared" si="3"/>
        <v>1</v>
      </c>
      <c r="AL80">
        <v>0</v>
      </c>
      <c r="AM80">
        <v>0</v>
      </c>
      <c r="AN80">
        <v>0</v>
      </c>
      <c r="AO80">
        <v>0</v>
      </c>
      <c r="AP80">
        <v>1</v>
      </c>
      <c r="AQ80">
        <v>0</v>
      </c>
      <c r="AR80">
        <v>61.5</v>
      </c>
      <c r="AS80">
        <v>55</v>
      </c>
      <c r="AT80">
        <v>33.799999999999997</v>
      </c>
    </row>
    <row r="81" spans="1:46" x14ac:dyDescent="0.3">
      <c r="A81" t="s">
        <v>168</v>
      </c>
      <c r="B81" t="s">
        <v>169</v>
      </c>
      <c r="C81" s="3">
        <v>3.1863048267642426</v>
      </c>
      <c r="D81" s="3">
        <v>404.59502036053067</v>
      </c>
      <c r="E81" s="3">
        <v>376</v>
      </c>
      <c r="I81" s="3">
        <v>1.1469999999999998</v>
      </c>
      <c r="J81" s="3">
        <v>5.7092122222222237</v>
      </c>
      <c r="K81" s="3">
        <v>0.38</v>
      </c>
      <c r="L81" s="3">
        <v>0.05</v>
      </c>
      <c r="M81" s="3">
        <v>23.170961191232539</v>
      </c>
      <c r="N81" s="3">
        <v>56.196124999999995</v>
      </c>
      <c r="O81" s="3">
        <v>2.9031989904374798</v>
      </c>
      <c r="P81" s="3">
        <v>101.04378696137407</v>
      </c>
      <c r="Q81" s="3">
        <v>-0.69284508888888885</v>
      </c>
      <c r="R81" s="3">
        <v>5.9576038118989247</v>
      </c>
      <c r="S81">
        <v>0</v>
      </c>
      <c r="T81">
        <v>0</v>
      </c>
      <c r="X81" s="3">
        <v>5.7092122222222237</v>
      </c>
      <c r="Y81" s="3">
        <v>1.1469999999999998</v>
      </c>
      <c r="Z81">
        <v>-9.0814200057637729E-4</v>
      </c>
      <c r="AA81">
        <v>31.612745285034187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f t="shared" si="4"/>
        <v>1</v>
      </c>
      <c r="AI81">
        <v>0</v>
      </c>
      <c r="AJ81">
        <v>0</v>
      </c>
      <c r="AK81">
        <f t="shared" si="3"/>
        <v>0</v>
      </c>
      <c r="AL81">
        <v>0</v>
      </c>
      <c r="AM81">
        <v>1</v>
      </c>
      <c r="AN81">
        <v>0</v>
      </c>
      <c r="AO81">
        <v>0</v>
      </c>
      <c r="AP81">
        <v>0</v>
      </c>
      <c r="AQ81">
        <v>1</v>
      </c>
      <c r="AR81">
        <v>49.9</v>
      </c>
      <c r="AS81">
        <v>40.6</v>
      </c>
      <c r="AT81">
        <v>41</v>
      </c>
    </row>
    <row r="82" spans="1:46" x14ac:dyDescent="0.3">
      <c r="A82" t="s">
        <v>170</v>
      </c>
      <c r="B82" t="s">
        <v>171</v>
      </c>
      <c r="C82" s="3">
        <v>1.6930671559148212</v>
      </c>
      <c r="D82" s="3">
        <v>4978.6799980053729</v>
      </c>
      <c r="E82" s="3">
        <v>350</v>
      </c>
      <c r="I82" s="3">
        <v>5.2549999999999999</v>
      </c>
      <c r="J82" s="3">
        <v>11.677042499999999</v>
      </c>
      <c r="K82" s="3">
        <v>0.28999999999999998</v>
      </c>
      <c r="L82" s="3">
        <v>0.05</v>
      </c>
      <c r="M82" s="3">
        <v>4.5307995438833428</v>
      </c>
      <c r="N82" s="3">
        <v>61.068374999999989</v>
      </c>
      <c r="O82" s="3">
        <v>2.0527702628844189</v>
      </c>
      <c r="P82" s="3">
        <v>104.04258162640225</v>
      </c>
      <c r="Q82" s="3">
        <v>0.14456365555555553</v>
      </c>
      <c r="R82" s="3">
        <v>6.8254861379433169</v>
      </c>
      <c r="S82">
        <v>0</v>
      </c>
      <c r="T82">
        <v>0</v>
      </c>
      <c r="X82" s="3">
        <v>11.677042499999999</v>
      </c>
      <c r="Y82" s="3">
        <v>5.2549999999999999</v>
      </c>
      <c r="Z82">
        <v>-7.440270667449986E-4</v>
      </c>
      <c r="AA82">
        <v>22.613296917506634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f t="shared" si="4"/>
        <v>1</v>
      </c>
      <c r="AI82">
        <v>0</v>
      </c>
      <c r="AJ82">
        <v>0</v>
      </c>
      <c r="AK82">
        <f t="shared" si="3"/>
        <v>1</v>
      </c>
      <c r="AL82">
        <v>0</v>
      </c>
      <c r="AM82">
        <v>0</v>
      </c>
      <c r="AN82">
        <v>0</v>
      </c>
      <c r="AO82">
        <v>1</v>
      </c>
      <c r="AP82">
        <v>0</v>
      </c>
      <c r="AQ82">
        <v>0</v>
      </c>
      <c r="AR82">
        <v>62.5</v>
      </c>
      <c r="AS82">
        <v>53.8</v>
      </c>
      <c r="AT82">
        <v>84.4</v>
      </c>
    </row>
    <row r="83" spans="1:46" x14ac:dyDescent="0.3">
      <c r="A83" t="s">
        <v>172</v>
      </c>
      <c r="B83" t="s">
        <v>173</v>
      </c>
      <c r="C83" s="3">
        <v>0.33141000535330062</v>
      </c>
      <c r="D83" s="3">
        <v>49897.225168325705</v>
      </c>
      <c r="E83" s="3">
        <v>591</v>
      </c>
      <c r="F83">
        <v>5.1149519999999997</v>
      </c>
      <c r="G83">
        <v>522.05582172580296</v>
      </c>
      <c r="H83">
        <v>522.97175819268102</v>
      </c>
      <c r="I83" s="3">
        <v>9.766</v>
      </c>
      <c r="J83" s="3">
        <v>14.887106333333332</v>
      </c>
      <c r="K83" s="3">
        <v>0.98</v>
      </c>
      <c r="L83" s="3">
        <v>0.43</v>
      </c>
      <c r="M83" s="3">
        <v>0.33186138181878433</v>
      </c>
      <c r="N83" s="3">
        <v>81.199085365853662</v>
      </c>
      <c r="O83" s="3">
        <v>0.45489297960543368</v>
      </c>
      <c r="P83" s="3">
        <v>148.22383814413666</v>
      </c>
      <c r="Q83" s="3">
        <v>1.7989976666666669</v>
      </c>
      <c r="R83" s="3">
        <v>0.76257085864102381</v>
      </c>
      <c r="S83">
        <v>1</v>
      </c>
      <c r="T83">
        <v>1</v>
      </c>
      <c r="U83">
        <v>280</v>
      </c>
      <c r="V83">
        <v>284</v>
      </c>
      <c r="W83">
        <v>286</v>
      </c>
      <c r="X83" s="3">
        <v>14.887106333333332</v>
      </c>
      <c r="Y83" s="3">
        <v>9.766</v>
      </c>
      <c r="Z83">
        <v>4.2056075528253828E-3</v>
      </c>
      <c r="AA83">
        <v>14.625626405080157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f t="shared" si="4"/>
        <v>0</v>
      </c>
      <c r="AI83">
        <v>0</v>
      </c>
      <c r="AJ83">
        <v>1</v>
      </c>
      <c r="AK83">
        <f t="shared" si="3"/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75.8</v>
      </c>
      <c r="AS83">
        <v>87.4</v>
      </c>
      <c r="AT83">
        <v>70.5</v>
      </c>
    </row>
    <row r="84" spans="1:46" x14ac:dyDescent="0.3">
      <c r="A84" t="s">
        <v>174</v>
      </c>
      <c r="B84" t="s">
        <v>175</v>
      </c>
      <c r="C84" s="3">
        <v>1.3888131676223705</v>
      </c>
      <c r="D84" s="3">
        <v>33743.993234693342</v>
      </c>
      <c r="E84" s="3">
        <v>579</v>
      </c>
      <c r="F84">
        <v>4.9784930000000003</v>
      </c>
      <c r="G84">
        <v>515.63631870057202</v>
      </c>
      <c r="H84">
        <v>499.74990282758603</v>
      </c>
      <c r="I84" s="3">
        <v>11.372000000000002</v>
      </c>
      <c r="J84" s="3">
        <v>14.739567916666665</v>
      </c>
      <c r="K84" s="3">
        <v>0.94</v>
      </c>
      <c r="L84" s="3">
        <v>0.41</v>
      </c>
      <c r="M84" s="3">
        <v>3.3618830780620832</v>
      </c>
      <c r="N84" s="3">
        <v>81.168414634146345</v>
      </c>
      <c r="O84" s="3">
        <v>1.3124673951630641</v>
      </c>
      <c r="P84" s="3">
        <v>49.595776294732481</v>
      </c>
      <c r="Q84" s="3">
        <v>1.8368011111111113</v>
      </c>
      <c r="R84" s="3">
        <v>2.0562183582878881</v>
      </c>
      <c r="S84">
        <v>1</v>
      </c>
      <c r="T84">
        <v>1</v>
      </c>
      <c r="U84">
        <v>271</v>
      </c>
      <c r="V84">
        <v>281</v>
      </c>
      <c r="W84">
        <v>287</v>
      </c>
      <c r="X84" s="3">
        <v>14.739567916666665</v>
      </c>
      <c r="Y84" s="3">
        <v>11.372000000000002</v>
      </c>
      <c r="Z84">
        <v>1.8070171892878927E-2</v>
      </c>
      <c r="AA84">
        <v>15.193685114383701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0</v>
      </c>
      <c r="AH84">
        <f t="shared" si="4"/>
        <v>0</v>
      </c>
      <c r="AI84">
        <v>0</v>
      </c>
      <c r="AJ84">
        <v>1</v>
      </c>
      <c r="AK84">
        <f t="shared" si="3"/>
        <v>0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</v>
      </c>
      <c r="AR84">
        <v>83.7</v>
      </c>
      <c r="AS84">
        <v>96.1</v>
      </c>
      <c r="AT84">
        <v>86.2</v>
      </c>
    </row>
    <row r="85" spans="1:46" x14ac:dyDescent="0.3">
      <c r="A85" t="s">
        <v>176</v>
      </c>
      <c r="B85" t="s">
        <v>177</v>
      </c>
      <c r="C85" s="3">
        <v>2.9998966651430661</v>
      </c>
      <c r="D85" s="3">
        <v>1480.3765290159317</v>
      </c>
      <c r="E85" s="3">
        <v>409</v>
      </c>
      <c r="I85" s="3">
        <v>4.4390000000000001</v>
      </c>
      <c r="J85" s="3">
        <v>7.0277349999999998</v>
      </c>
      <c r="K85" s="3">
        <v>0.49</v>
      </c>
      <c r="L85" s="3">
        <v>0.05</v>
      </c>
      <c r="M85" s="3">
        <v>4.8348232531701285</v>
      </c>
      <c r="N85" s="3">
        <v>74.431000000000012</v>
      </c>
      <c r="O85" s="3">
        <v>1.173287551198521</v>
      </c>
      <c r="P85" s="3">
        <v>102.58485513415486</v>
      </c>
      <c r="Q85" s="3">
        <v>-0.83638837777777775</v>
      </c>
      <c r="R85" s="3">
        <v>6.3957521790704481</v>
      </c>
      <c r="S85">
        <v>0</v>
      </c>
      <c r="T85">
        <v>0</v>
      </c>
      <c r="X85" s="3">
        <v>7.0277349999999998</v>
      </c>
      <c r="Y85" s="3">
        <v>4.4390000000000001</v>
      </c>
      <c r="Z85">
        <v>-2.003695880389128E-2</v>
      </c>
      <c r="AA85">
        <v>30.670069924716294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0</v>
      </c>
      <c r="AH85">
        <f t="shared" si="4"/>
        <v>0</v>
      </c>
      <c r="AI85">
        <v>0</v>
      </c>
      <c r="AJ85">
        <v>0</v>
      </c>
      <c r="AK85">
        <f t="shared" si="3"/>
        <v>1</v>
      </c>
      <c r="AL85">
        <v>0</v>
      </c>
      <c r="AM85">
        <v>0</v>
      </c>
      <c r="AN85">
        <v>0</v>
      </c>
      <c r="AO85">
        <v>0</v>
      </c>
      <c r="AP85">
        <v>1</v>
      </c>
      <c r="AQ85">
        <v>0</v>
      </c>
      <c r="AR85">
        <v>59.2</v>
      </c>
      <c r="AS85">
        <v>31.1</v>
      </c>
      <c r="AT85">
        <v>55.6</v>
      </c>
    </row>
    <row r="86" spans="1:46" x14ac:dyDescent="0.3">
      <c r="A86" t="s">
        <v>178</v>
      </c>
      <c r="B86" t="s">
        <v>179</v>
      </c>
      <c r="C86" s="3">
        <v>1.463748706875549</v>
      </c>
      <c r="D86" s="3">
        <v>333.71011146423791</v>
      </c>
      <c r="E86" s="3">
        <v>256</v>
      </c>
      <c r="I86" s="3">
        <v>0.99400000000000011</v>
      </c>
      <c r="J86" s="3">
        <v>2.3001504761904763</v>
      </c>
      <c r="K86" s="3">
        <v>0.28000000000000003</v>
      </c>
      <c r="L86" s="3">
        <v>0.06</v>
      </c>
      <c r="M86" s="3">
        <v>8.1271063978698557</v>
      </c>
      <c r="N86" s="3">
        <v>58.288875000000004</v>
      </c>
      <c r="O86" s="3">
        <v>3.8203164937772121</v>
      </c>
      <c r="P86" s="3">
        <v>60.901615944442142</v>
      </c>
      <c r="Q86" s="3">
        <v>-0.65715942222222223</v>
      </c>
      <c r="R86" s="3">
        <v>2.3163665641980944</v>
      </c>
      <c r="S86">
        <v>0</v>
      </c>
      <c r="T86">
        <v>0</v>
      </c>
      <c r="X86" s="3">
        <v>2.3001504761904763</v>
      </c>
      <c r="Y86" s="3">
        <v>0.99400000000000011</v>
      </c>
      <c r="Z86">
        <v>-1.4669837423656805E-3</v>
      </c>
      <c r="AA86">
        <v>25.751253468649718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f t="shared" si="4"/>
        <v>1</v>
      </c>
      <c r="AI86">
        <v>0</v>
      </c>
      <c r="AJ86">
        <v>0</v>
      </c>
      <c r="AK86">
        <f t="shared" si="3"/>
        <v>0</v>
      </c>
      <c r="AL86">
        <v>0</v>
      </c>
      <c r="AM86">
        <v>1</v>
      </c>
      <c r="AN86">
        <v>0</v>
      </c>
      <c r="AO86">
        <v>0</v>
      </c>
      <c r="AP86">
        <v>0</v>
      </c>
      <c r="AQ86">
        <v>1</v>
      </c>
      <c r="AR86">
        <v>50.8</v>
      </c>
      <c r="AS86">
        <v>33.799999999999997</v>
      </c>
      <c r="AT86">
        <v>46.1</v>
      </c>
    </row>
    <row r="87" spans="1:46" x14ac:dyDescent="0.3">
      <c r="A87" t="s">
        <v>180</v>
      </c>
      <c r="B87" t="s">
        <v>181</v>
      </c>
      <c r="C87" s="3">
        <v>1.7534397615362265</v>
      </c>
      <c r="D87" s="3">
        <v>2178.898758878493</v>
      </c>
      <c r="E87" s="3">
        <v>399</v>
      </c>
      <c r="F87">
        <v>4.1537670000000002</v>
      </c>
      <c r="I87" s="4"/>
      <c r="J87" s="3">
        <v>7.1467654545454558</v>
      </c>
      <c r="K87" s="3">
        <v>0.48</v>
      </c>
      <c r="L87" s="3">
        <v>0.02</v>
      </c>
      <c r="M87" s="3">
        <v>6.820782165475638</v>
      </c>
      <c r="N87" s="3">
        <v>51.911624999999994</v>
      </c>
      <c r="O87" s="3">
        <v>2.652549674120749</v>
      </c>
      <c r="P87" s="3">
        <v>34.182321650020377</v>
      </c>
      <c r="Q87" s="3">
        <v>-1.0742726</v>
      </c>
      <c r="R87" s="3">
        <v>7.7676202114131598</v>
      </c>
      <c r="S87">
        <v>0</v>
      </c>
      <c r="T87">
        <v>0</v>
      </c>
      <c r="Y87" s="4"/>
      <c r="Z87">
        <v>-1.6824155535562452E-3</v>
      </c>
      <c r="AA87">
        <v>31.835301001866654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f t="shared" si="4"/>
        <v>1</v>
      </c>
      <c r="AI87">
        <v>1</v>
      </c>
      <c r="AJ87">
        <v>0</v>
      </c>
      <c r="AK87">
        <f t="shared" si="3"/>
        <v>1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0</v>
      </c>
      <c r="AR87">
        <v>57.1</v>
      </c>
      <c r="AS87">
        <v>35.299999999999997</v>
      </c>
      <c r="AT87">
        <v>73.900000000000006</v>
      </c>
    </row>
    <row r="88" spans="1:46" x14ac:dyDescent="0.3">
      <c r="A88" t="s">
        <v>182</v>
      </c>
      <c r="B88" t="s">
        <v>183</v>
      </c>
      <c r="C88" s="3">
        <v>4.4313134480237042E-2</v>
      </c>
      <c r="D88" s="3">
        <v>88259.967719830907</v>
      </c>
      <c r="E88" s="3">
        <v>549</v>
      </c>
      <c r="F88">
        <v>4.8302019999999999</v>
      </c>
      <c r="G88">
        <v>494.52393474130798</v>
      </c>
      <c r="H88">
        <v>489.37307034875499</v>
      </c>
      <c r="I88" s="3">
        <v>9.8760000000000012</v>
      </c>
      <c r="J88" s="3">
        <v>14.670820937499998</v>
      </c>
      <c r="K88" s="3">
        <v>0.92</v>
      </c>
      <c r="L88" s="3">
        <v>0.28999999999999998</v>
      </c>
      <c r="M88" s="3">
        <v>1.1155997592572442</v>
      </c>
      <c r="N88" s="3">
        <v>81.650609756097566</v>
      </c>
      <c r="O88" s="3">
        <v>1.137507110871113</v>
      </c>
      <c r="P88" s="3">
        <v>68.29845133844573</v>
      </c>
      <c r="Q88" s="3">
        <v>1.8775749999999998</v>
      </c>
      <c r="R88" s="3">
        <v>1.5155515822262073</v>
      </c>
      <c r="S88">
        <v>1</v>
      </c>
      <c r="T88">
        <v>1</v>
      </c>
      <c r="U88">
        <v>278</v>
      </c>
      <c r="V88">
        <v>278</v>
      </c>
      <c r="W88">
        <v>286</v>
      </c>
      <c r="X88" s="3">
        <v>14.670820937499998</v>
      </c>
      <c r="Y88" s="3">
        <v>9.8760000000000012</v>
      </c>
      <c r="Z88">
        <v>3.536450309770639E-2</v>
      </c>
      <c r="AA88">
        <v>9.1404275894165021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f t="shared" si="4"/>
        <v>0</v>
      </c>
      <c r="AI88">
        <v>0</v>
      </c>
      <c r="AJ88">
        <v>1</v>
      </c>
      <c r="AK88">
        <f t="shared" si="3"/>
        <v>0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74</v>
      </c>
      <c r="AS88">
        <v>86.7</v>
      </c>
      <c r="AT88">
        <v>48.8</v>
      </c>
    </row>
    <row r="89" spans="1:46" x14ac:dyDescent="0.3">
      <c r="A89" t="s">
        <v>184</v>
      </c>
      <c r="B89" t="s">
        <v>185</v>
      </c>
      <c r="C89" s="3">
        <v>-1.8158024187685509</v>
      </c>
      <c r="D89" s="3">
        <v>19408.634023805174</v>
      </c>
      <c r="E89" s="3">
        <v>421</v>
      </c>
      <c r="I89" s="4"/>
      <c r="J89" s="3">
        <v>8.304015652173911</v>
      </c>
      <c r="K89" s="3">
        <v>0.59</v>
      </c>
      <c r="L89" s="3">
        <v>0.04</v>
      </c>
      <c r="M89" s="3">
        <v>1.9388888918836262</v>
      </c>
      <c r="N89" s="3">
        <v>76.246750000000006</v>
      </c>
      <c r="O89" s="3">
        <v>5.7670563176943199</v>
      </c>
      <c r="P89" s="3">
        <v>107.79513915565451</v>
      </c>
      <c r="Q89" s="3">
        <v>0.24992702222222224</v>
      </c>
      <c r="R89" s="3">
        <v>-0.9269762001523042</v>
      </c>
      <c r="S89">
        <v>0</v>
      </c>
      <c r="T89">
        <v>0</v>
      </c>
      <c r="Y89" s="4"/>
      <c r="Z89">
        <v>0.18322401751895534</v>
      </c>
      <c r="AA89">
        <v>13.405017573257972</v>
      </c>
      <c r="AB89">
        <v>0</v>
      </c>
      <c r="AC89">
        <v>0</v>
      </c>
      <c r="AD89">
        <v>0</v>
      </c>
      <c r="AE89">
        <v>1</v>
      </c>
      <c r="AF89">
        <v>0</v>
      </c>
      <c r="AG89">
        <v>0</v>
      </c>
      <c r="AH89">
        <f t="shared" si="4"/>
        <v>0</v>
      </c>
      <c r="AI89">
        <v>1</v>
      </c>
      <c r="AJ89">
        <v>0</v>
      </c>
      <c r="AK89">
        <f t="shared" si="3"/>
        <v>1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62.1</v>
      </c>
      <c r="AS89">
        <v>60.8</v>
      </c>
      <c r="AT89">
        <v>70.3</v>
      </c>
    </row>
    <row r="90" spans="1:46" x14ac:dyDescent="0.3">
      <c r="A90" t="s">
        <v>186</v>
      </c>
      <c r="B90" t="s">
        <v>187</v>
      </c>
      <c r="C90" s="3">
        <v>4.4454376252141987</v>
      </c>
      <c r="D90" s="3">
        <v>7772.0050218176702</v>
      </c>
      <c r="E90" s="3">
        <v>416</v>
      </c>
      <c r="I90" s="3">
        <v>7.3210000000000006</v>
      </c>
      <c r="J90" s="3">
        <v>11.326269032258066</v>
      </c>
      <c r="K90" s="3">
        <v>0.52</v>
      </c>
      <c r="L90" s="3">
        <v>0.05</v>
      </c>
      <c r="M90" s="3">
        <v>8.7079888654262056</v>
      </c>
      <c r="N90" s="3">
        <v>77.317000000000007</v>
      </c>
      <c r="O90" s="3">
        <v>1.7026897807239889</v>
      </c>
      <c r="P90" s="3">
        <v>126.58958759278711</v>
      </c>
      <c r="Q90" s="3">
        <v>0.18604468888888889</v>
      </c>
      <c r="R90" s="3">
        <v>4.1527047780400528</v>
      </c>
      <c r="S90">
        <v>0</v>
      </c>
      <c r="T90">
        <v>0</v>
      </c>
      <c r="X90" s="3">
        <v>11.326269032258066</v>
      </c>
      <c r="Y90" s="3">
        <v>7.3210000000000006</v>
      </c>
      <c r="Z90">
        <v>7.5609951206419852E-3</v>
      </c>
      <c r="AA90">
        <v>19.244606344323405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0</v>
      </c>
      <c r="AH90">
        <f t="shared" si="4"/>
        <v>0</v>
      </c>
      <c r="AI90">
        <v>0</v>
      </c>
      <c r="AJ90">
        <v>0</v>
      </c>
      <c r="AK90">
        <f t="shared" si="3"/>
        <v>1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0</v>
      </c>
      <c r="AR90">
        <v>52.8</v>
      </c>
      <c r="AS90">
        <v>36.4</v>
      </c>
      <c r="AT90">
        <v>37.799999999999997</v>
      </c>
    </row>
    <row r="91" spans="1:46" x14ac:dyDescent="0.3">
      <c r="A91" t="s">
        <v>188</v>
      </c>
      <c r="B91" t="s">
        <v>189</v>
      </c>
      <c r="C91" s="3">
        <v>3.4380818519996348</v>
      </c>
      <c r="D91" s="3">
        <v>1862.6320539680844</v>
      </c>
      <c r="E91" s="3">
        <v>482</v>
      </c>
      <c r="I91" s="3">
        <v>2.6809999999999996</v>
      </c>
      <c r="J91" s="3">
        <v>4.1335425000000008</v>
      </c>
      <c r="K91" s="3">
        <v>0.91</v>
      </c>
      <c r="L91" s="3">
        <v>7.0000000000000007E-2</v>
      </c>
      <c r="M91" s="5"/>
      <c r="N91" s="3">
        <v>65.007125000000002</v>
      </c>
      <c r="O91" s="3">
        <v>2.1701940988548714</v>
      </c>
      <c r="P91" s="5"/>
      <c r="Q91" s="3">
        <v>-0.68657943333333327</v>
      </c>
      <c r="R91" s="3">
        <v>2.8175459001063121</v>
      </c>
      <c r="S91">
        <v>0</v>
      </c>
      <c r="T91">
        <v>0</v>
      </c>
      <c r="X91" s="3">
        <v>4.1335425000000008</v>
      </c>
      <c r="Y91" s="3">
        <v>2.6809999999999996</v>
      </c>
      <c r="Z91">
        <v>-1.2801259031165421E-4</v>
      </c>
      <c r="AA91">
        <v>21.244423916465365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f t="shared" si="4"/>
        <v>0</v>
      </c>
      <c r="AI91">
        <v>0</v>
      </c>
      <c r="AJ91">
        <v>0</v>
      </c>
      <c r="AK91">
        <f t="shared" si="3"/>
        <v>1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50.9</v>
      </c>
      <c r="AS91">
        <v>37.700000000000003</v>
      </c>
      <c r="AT91">
        <v>67.400000000000006</v>
      </c>
    </row>
    <row r="92" spans="1:46" x14ac:dyDescent="0.3">
      <c r="A92" t="s">
        <v>190</v>
      </c>
      <c r="B92" t="s">
        <v>191</v>
      </c>
      <c r="C92" s="3">
        <v>3.1250333467970202</v>
      </c>
      <c r="D92" s="3">
        <v>3996.0563205531885</v>
      </c>
      <c r="E92" s="3">
        <v>414</v>
      </c>
      <c r="I92" s="3">
        <v>5.7260000000000009</v>
      </c>
      <c r="J92" s="3">
        <v>9.58522125</v>
      </c>
      <c r="K92" s="3">
        <v>0.52</v>
      </c>
      <c r="L92" s="3">
        <v>0.06</v>
      </c>
      <c r="M92" s="3">
        <v>5.5881930145148715</v>
      </c>
      <c r="N92" s="3">
        <v>72.665499999999994</v>
      </c>
      <c r="O92" s="3">
        <v>1.3222325299879201</v>
      </c>
      <c r="P92" s="3">
        <v>70.012801214476823</v>
      </c>
      <c r="Q92" s="3">
        <v>-0.88027822222222218</v>
      </c>
      <c r="R92" s="3">
        <v>3.7473574127455009</v>
      </c>
      <c r="S92">
        <v>0</v>
      </c>
      <c r="T92">
        <v>0</v>
      </c>
      <c r="X92" s="3">
        <v>9.58522125</v>
      </c>
      <c r="Y92" s="3">
        <v>5.7260000000000009</v>
      </c>
      <c r="Z92">
        <v>-1.2841708006534364E-2</v>
      </c>
      <c r="AA92">
        <v>11.466665812901084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f t="shared" si="4"/>
        <v>0</v>
      </c>
      <c r="AI92">
        <v>0</v>
      </c>
      <c r="AJ92">
        <v>0</v>
      </c>
      <c r="AK92">
        <f t="shared" si="3"/>
        <v>1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62.4</v>
      </c>
      <c r="AS92">
        <v>38.200000000000003</v>
      </c>
      <c r="AT92">
        <v>28.5</v>
      </c>
    </row>
    <row r="93" spans="1:46" x14ac:dyDescent="0.3">
      <c r="A93" t="s">
        <v>192</v>
      </c>
      <c r="B93" t="s">
        <v>193</v>
      </c>
      <c r="C93" s="3">
        <v>3.0903878174752339</v>
      </c>
      <c r="D93" s="3">
        <v>4695.6751665672155</v>
      </c>
      <c r="E93" s="3">
        <v>405</v>
      </c>
      <c r="F93">
        <v>3.125</v>
      </c>
      <c r="G93">
        <v>373.113448374386</v>
      </c>
      <c r="H93">
        <v>368.10254712735599</v>
      </c>
      <c r="I93" s="3">
        <v>6.8489999999999993</v>
      </c>
      <c r="J93" s="3">
        <v>11.246820714285715</v>
      </c>
      <c r="K93" s="3">
        <v>0.5</v>
      </c>
      <c r="L93" s="3">
        <v>0.04</v>
      </c>
      <c r="M93" s="3">
        <v>4.1467354773950706</v>
      </c>
      <c r="N93" s="3">
        <v>74.209125</v>
      </c>
      <c r="O93" s="3">
        <v>1.2891167718861576</v>
      </c>
      <c r="P93" s="3">
        <v>49.134513884827754</v>
      </c>
      <c r="Q93" s="3">
        <v>-0.20812726666666667</v>
      </c>
      <c r="R93" s="3">
        <v>3.1992743561018213</v>
      </c>
      <c r="S93">
        <v>0</v>
      </c>
      <c r="T93">
        <v>0</v>
      </c>
      <c r="X93" s="3">
        <v>11.246820714285715</v>
      </c>
      <c r="Y93" s="3">
        <v>6.8489999999999993</v>
      </c>
      <c r="Z93">
        <v>-6.7697959804320414E-3</v>
      </c>
      <c r="AA93">
        <v>20.058486498319187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f t="shared" si="4"/>
        <v>0</v>
      </c>
      <c r="AI93">
        <v>0</v>
      </c>
      <c r="AJ93">
        <v>0</v>
      </c>
      <c r="AK93">
        <f t="shared" si="3"/>
        <v>1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68.900000000000006</v>
      </c>
      <c r="AS93">
        <v>58.3</v>
      </c>
      <c r="AT93">
        <v>62.8</v>
      </c>
    </row>
    <row r="94" spans="1:46" x14ac:dyDescent="0.3">
      <c r="A94" t="s">
        <v>194</v>
      </c>
      <c r="B94" t="s">
        <v>195</v>
      </c>
      <c r="C94" s="3">
        <v>4.0823620207714519</v>
      </c>
      <c r="D94" s="3">
        <v>2010.799316054907</v>
      </c>
      <c r="E94" s="3">
        <v>389</v>
      </c>
      <c r="F94">
        <v>3.6470039999999999</v>
      </c>
      <c r="I94" s="3">
        <v>6.6059999999999999</v>
      </c>
      <c r="J94" s="3">
        <v>10.558843703703703</v>
      </c>
      <c r="K94" s="3">
        <v>0.44</v>
      </c>
      <c r="L94" s="3">
        <v>0.03</v>
      </c>
      <c r="M94" s="3">
        <v>11.769049542329588</v>
      </c>
      <c r="N94" s="3">
        <v>68.631875000000008</v>
      </c>
      <c r="O94" s="3">
        <v>1.611677084532011</v>
      </c>
      <c r="P94" s="3">
        <v>65.705709797663459</v>
      </c>
      <c r="Q94" s="3">
        <v>5.6756244444444444E-2</v>
      </c>
      <c r="R94" s="3">
        <v>2.4024306317676243</v>
      </c>
      <c r="S94">
        <v>0</v>
      </c>
      <c r="T94">
        <v>0</v>
      </c>
      <c r="X94" s="3">
        <v>10.558843703703703</v>
      </c>
      <c r="Y94" s="3">
        <v>6.6059999999999999</v>
      </c>
      <c r="Z94">
        <v>-6.4527827379591979E-3</v>
      </c>
      <c r="AA94">
        <v>33.813808023929596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  <c r="AH94">
        <f t="shared" si="4"/>
        <v>0</v>
      </c>
      <c r="AI94">
        <v>0</v>
      </c>
      <c r="AJ94">
        <v>0</v>
      </c>
      <c r="AK94">
        <f t="shared" si="3"/>
        <v>1</v>
      </c>
      <c r="AL94">
        <v>0</v>
      </c>
      <c r="AM94">
        <v>0</v>
      </c>
      <c r="AN94">
        <v>0</v>
      </c>
      <c r="AO94">
        <v>0</v>
      </c>
      <c r="AP94">
        <v>1</v>
      </c>
      <c r="AQ94">
        <v>0</v>
      </c>
      <c r="AR94">
        <v>65.599999999999994</v>
      </c>
      <c r="AS94">
        <v>49.2</v>
      </c>
      <c r="AT94">
        <v>57.2</v>
      </c>
    </row>
    <row r="95" spans="1:46" x14ac:dyDescent="0.3">
      <c r="A95" t="s">
        <v>196</v>
      </c>
      <c r="B95" t="s">
        <v>197</v>
      </c>
      <c r="C95" s="3">
        <v>3.3196298282726326</v>
      </c>
      <c r="D95" s="3">
        <v>12124.607195456885</v>
      </c>
      <c r="E95" s="3">
        <v>545</v>
      </c>
      <c r="F95">
        <v>4.8457569999999999</v>
      </c>
      <c r="G95">
        <v>525.81644543816901</v>
      </c>
      <c r="H95">
        <v>517.50109681795504</v>
      </c>
      <c r="I95" s="3">
        <v>8.9990000000000006</v>
      </c>
      <c r="J95" s="3">
        <v>12.961133125000002</v>
      </c>
      <c r="K95" s="3">
        <v>0.89</v>
      </c>
      <c r="L95" s="3">
        <v>0.3</v>
      </c>
      <c r="M95" s="3">
        <v>2.4301974145653449</v>
      </c>
      <c r="N95" s="3">
        <v>76.86097560975611</v>
      </c>
      <c r="O95" s="3">
        <v>-4.3777206008167369E-2</v>
      </c>
      <c r="P95" s="3">
        <v>91.005941717699102</v>
      </c>
      <c r="Q95" s="3">
        <v>0.683396788888889</v>
      </c>
      <c r="R95" s="3">
        <v>1.6489929046485814</v>
      </c>
      <c r="S95">
        <v>0</v>
      </c>
      <c r="T95">
        <v>1</v>
      </c>
      <c r="U95">
        <v>260</v>
      </c>
      <c r="V95">
        <v>267</v>
      </c>
      <c r="W95">
        <v>275</v>
      </c>
      <c r="X95" s="3">
        <v>12.961133125000002</v>
      </c>
      <c r="Y95" s="3">
        <v>8.9990000000000006</v>
      </c>
      <c r="Z95">
        <v>-1.6303862169225899E-3</v>
      </c>
      <c r="AA95">
        <v>11.711282491683976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f t="shared" si="4"/>
        <v>0</v>
      </c>
      <c r="AI95">
        <v>0</v>
      </c>
      <c r="AJ95">
        <v>0</v>
      </c>
      <c r="AK95">
        <f t="shared" si="3"/>
        <v>1</v>
      </c>
      <c r="AL95">
        <v>0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68.3</v>
      </c>
      <c r="AS95">
        <v>60.8</v>
      </c>
      <c r="AT95">
        <v>61.5</v>
      </c>
    </row>
    <row r="96" spans="1:46" x14ac:dyDescent="0.3">
      <c r="A96" t="s">
        <v>198</v>
      </c>
      <c r="B96" t="s">
        <v>199</v>
      </c>
      <c r="C96" s="3">
        <v>0.1660828034307858</v>
      </c>
      <c r="D96" s="3">
        <v>22128.845520189872</v>
      </c>
      <c r="E96" s="3">
        <v>524</v>
      </c>
      <c r="F96">
        <v>4.0622259999999999</v>
      </c>
      <c r="G96">
        <v>489.27473198151898</v>
      </c>
      <c r="H96">
        <v>487.06318134390301</v>
      </c>
      <c r="I96" s="3">
        <v>5.3920000000000003</v>
      </c>
      <c r="J96" s="3">
        <v>12.903886785714286</v>
      </c>
      <c r="K96" s="3">
        <v>0.88</v>
      </c>
      <c r="L96" s="3">
        <v>0.23</v>
      </c>
      <c r="M96" s="3">
        <v>-2.8124734850476454</v>
      </c>
      <c r="N96" s="3">
        <v>80.336585365853665</v>
      </c>
      <c r="O96" s="3">
        <v>-0.28185360603456455</v>
      </c>
      <c r="P96" s="3">
        <v>75.524863271500351</v>
      </c>
      <c r="Q96" s="3">
        <v>1.1256597666666668</v>
      </c>
      <c r="R96" s="3">
        <v>1.0006457390820158</v>
      </c>
      <c r="S96">
        <v>1</v>
      </c>
      <c r="T96">
        <v>1</v>
      </c>
      <c r="X96" s="3">
        <v>12.903886785714286</v>
      </c>
      <c r="Y96" s="3">
        <v>5.3920000000000003</v>
      </c>
      <c r="Z96">
        <v>-8.1135720161794357E-3</v>
      </c>
      <c r="AA96">
        <v>11.833801383063904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f t="shared" si="4"/>
        <v>0</v>
      </c>
      <c r="AI96">
        <v>0</v>
      </c>
      <c r="AJ96">
        <v>1</v>
      </c>
      <c r="AK96">
        <f t="shared" si="3"/>
        <v>0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62.6</v>
      </c>
      <c r="AS96">
        <v>73.3</v>
      </c>
      <c r="AT96">
        <v>43.4</v>
      </c>
    </row>
    <row r="97" spans="1:46" x14ac:dyDescent="0.3">
      <c r="A97" t="s">
        <v>200</v>
      </c>
      <c r="B97" t="s">
        <v>201</v>
      </c>
      <c r="C97" s="3">
        <v>-0.21650390573432787</v>
      </c>
      <c r="D97" s="3">
        <v>65769.007179438777</v>
      </c>
      <c r="E97" s="3">
        <v>371</v>
      </c>
      <c r="G97">
        <v>383.642553387497</v>
      </c>
      <c r="H97">
        <v>376.44839863470003</v>
      </c>
      <c r="I97" s="3">
        <v>5.5220000000000002</v>
      </c>
      <c r="J97" s="3">
        <v>12.0280536</v>
      </c>
      <c r="K97" s="3">
        <v>0.37</v>
      </c>
      <c r="L97" s="3">
        <v>0.04</v>
      </c>
      <c r="M97" s="3">
        <v>6.5181359123105729</v>
      </c>
      <c r="N97" s="3">
        <v>77.668750000000017</v>
      </c>
      <c r="O97" s="3">
        <v>7.1294417231765159</v>
      </c>
      <c r="P97" s="3">
        <v>93.73939670897505</v>
      </c>
      <c r="Q97" s="3">
        <v>0.88223679999999982</v>
      </c>
      <c r="R97" s="3">
        <v>-1.677751519992583</v>
      </c>
      <c r="S97">
        <v>0</v>
      </c>
      <c r="T97">
        <v>0</v>
      </c>
      <c r="X97" s="3">
        <v>12.0280536</v>
      </c>
      <c r="Y97" s="3">
        <v>5.5220000000000002</v>
      </c>
      <c r="Z97">
        <v>0.18057335316357226</v>
      </c>
      <c r="AA97">
        <v>10.153696894645691</v>
      </c>
      <c r="AB97">
        <v>0</v>
      </c>
      <c r="AC97">
        <v>0</v>
      </c>
      <c r="AD97">
        <v>0</v>
      </c>
      <c r="AE97">
        <v>1</v>
      </c>
      <c r="AF97">
        <v>0</v>
      </c>
      <c r="AG97">
        <v>0</v>
      </c>
      <c r="AH97">
        <f t="shared" si="4"/>
        <v>0</v>
      </c>
      <c r="AI97">
        <v>1</v>
      </c>
      <c r="AJ97">
        <v>0</v>
      </c>
      <c r="AK97">
        <f t="shared" si="3"/>
        <v>1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</v>
      </c>
      <c r="AR97">
        <v>73.099999999999994</v>
      </c>
      <c r="AS97">
        <v>74.8</v>
      </c>
      <c r="AT97">
        <v>65.400000000000006</v>
      </c>
    </row>
    <row r="98" spans="1:46" x14ac:dyDescent="0.3">
      <c r="A98" t="s">
        <v>202</v>
      </c>
      <c r="B98" t="s">
        <v>203</v>
      </c>
      <c r="C98" s="3">
        <v>2.5604191733888575</v>
      </c>
      <c r="D98" s="3">
        <v>8397.4017202589966</v>
      </c>
      <c r="E98" s="3">
        <v>523</v>
      </c>
      <c r="F98">
        <v>4.5622319999999998</v>
      </c>
      <c r="G98">
        <v>438.76805621174998</v>
      </c>
      <c r="H98">
        <v>444.55424278764298</v>
      </c>
      <c r="I98" s="3">
        <v>5.6800000000000006</v>
      </c>
      <c r="J98" s="3">
        <v>12.16937590909091</v>
      </c>
      <c r="K98" s="3">
        <v>0.88</v>
      </c>
      <c r="L98" s="3">
        <v>0.22</v>
      </c>
      <c r="M98" s="3">
        <v>-0.88169083402766235</v>
      </c>
      <c r="N98" s="3">
        <v>74.4548780487805</v>
      </c>
      <c r="O98" s="3">
        <v>-0.52697997668497298</v>
      </c>
      <c r="P98" s="3">
        <v>78.288377330744709</v>
      </c>
      <c r="Q98" s="3">
        <v>-0.19625975555555555</v>
      </c>
      <c r="R98" s="3">
        <v>3.3171266150852907</v>
      </c>
      <c r="S98">
        <v>0</v>
      </c>
      <c r="T98">
        <v>0</v>
      </c>
      <c r="X98" s="3">
        <v>12.16937590909091</v>
      </c>
      <c r="Y98" s="3">
        <v>5.6800000000000006</v>
      </c>
      <c r="Z98">
        <v>-1.1307884660881997E-2</v>
      </c>
      <c r="AA98">
        <v>14.007497605823335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f t="shared" si="4"/>
        <v>0</v>
      </c>
      <c r="AI98">
        <v>0</v>
      </c>
      <c r="AJ98">
        <v>0</v>
      </c>
      <c r="AK98">
        <f t="shared" ref="AK98:AK126" si="5">1-AJ98-AL98-AM98</f>
        <v>1</v>
      </c>
      <c r="AL98">
        <v>0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69.7</v>
      </c>
      <c r="AS98">
        <v>63.9</v>
      </c>
      <c r="AT98">
        <v>62.5</v>
      </c>
    </row>
    <row r="99" spans="1:46" x14ac:dyDescent="0.3">
      <c r="A99" t="s">
        <v>204</v>
      </c>
      <c r="B99" t="s">
        <v>205</v>
      </c>
      <c r="C99" s="3">
        <v>0.42266659157464581</v>
      </c>
      <c r="D99" s="3">
        <v>10219.5213064001</v>
      </c>
      <c r="E99" s="3">
        <v>571</v>
      </c>
      <c r="F99">
        <v>4.922034</v>
      </c>
      <c r="G99">
        <v>486.29548996519497</v>
      </c>
      <c r="H99">
        <v>482.16941566331701</v>
      </c>
      <c r="I99" s="3">
        <v>8.7160000000000011</v>
      </c>
      <c r="J99" s="3">
        <v>12.802395499999999</v>
      </c>
      <c r="K99" s="3">
        <v>0.96</v>
      </c>
      <c r="L99" s="3">
        <v>0.38</v>
      </c>
      <c r="M99" s="3">
        <v>0.58012778189405934</v>
      </c>
      <c r="N99" s="3">
        <v>70.17070121951221</v>
      </c>
      <c r="O99" s="3">
        <v>0.13559947198875222</v>
      </c>
      <c r="P99" s="3">
        <v>47.758242887296625</v>
      </c>
      <c r="Q99" s="3">
        <v>-0.30204783333333335</v>
      </c>
      <c r="R99" s="3">
        <v>8.7692276765845225</v>
      </c>
      <c r="S99">
        <v>0</v>
      </c>
      <c r="T99">
        <v>0</v>
      </c>
      <c r="U99">
        <v>270</v>
      </c>
      <c r="V99">
        <v>275</v>
      </c>
      <c r="W99">
        <v>276</v>
      </c>
      <c r="X99" s="3">
        <v>12.802395499999999</v>
      </c>
      <c r="Y99" s="3">
        <v>8.7160000000000011</v>
      </c>
      <c r="Z99">
        <v>6.3222442720091889E-3</v>
      </c>
      <c r="AA99">
        <v>8.8271518707275369</v>
      </c>
      <c r="AB99">
        <v>0</v>
      </c>
      <c r="AC99">
        <v>1</v>
      </c>
      <c r="AD99">
        <v>0</v>
      </c>
      <c r="AE99">
        <v>0</v>
      </c>
      <c r="AF99">
        <v>0</v>
      </c>
      <c r="AG99">
        <v>0</v>
      </c>
      <c r="AH99">
        <f t="shared" si="4"/>
        <v>0</v>
      </c>
      <c r="AI99">
        <v>1</v>
      </c>
      <c r="AJ99">
        <v>0</v>
      </c>
      <c r="AK99">
        <f t="shared" si="5"/>
        <v>0</v>
      </c>
      <c r="AL99">
        <v>1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57.1</v>
      </c>
      <c r="AS99">
        <v>47.6</v>
      </c>
      <c r="AT99">
        <v>50.8</v>
      </c>
    </row>
    <row r="100" spans="1:46" x14ac:dyDescent="0.3">
      <c r="A100" t="s">
        <v>206</v>
      </c>
      <c r="B100" t="s">
        <v>207</v>
      </c>
      <c r="C100" s="3">
        <v>0.58548024363156514</v>
      </c>
      <c r="D100" s="3">
        <v>18861.109998395186</v>
      </c>
      <c r="E100" s="3">
        <v>388</v>
      </c>
      <c r="F100">
        <v>3.663144</v>
      </c>
      <c r="I100" s="3">
        <v>5.4909999999999997</v>
      </c>
      <c r="J100" s="3">
        <v>11.278594999999999</v>
      </c>
      <c r="K100" s="3">
        <v>0.41</v>
      </c>
      <c r="L100" s="3">
        <v>0</v>
      </c>
      <c r="M100" s="3">
        <v>1.8783866144417753</v>
      </c>
      <c r="N100" s="3">
        <v>73.987625000000008</v>
      </c>
      <c r="O100" s="3">
        <v>2.6535290088053345</v>
      </c>
      <c r="P100" s="3">
        <v>77.46151813781438</v>
      </c>
      <c r="Q100" s="3">
        <v>6.7610344444444442E-2</v>
      </c>
      <c r="R100" s="3">
        <v>0.55371150928008539</v>
      </c>
      <c r="S100">
        <v>0</v>
      </c>
      <c r="T100">
        <v>0</v>
      </c>
      <c r="X100" s="3">
        <v>11.278594999999999</v>
      </c>
      <c r="Y100" s="3">
        <v>5.4909999999999997</v>
      </c>
      <c r="Z100">
        <v>3.6288564784663246E-2</v>
      </c>
      <c r="AA100">
        <v>11.711646715799967</v>
      </c>
      <c r="AB100">
        <v>0</v>
      </c>
      <c r="AC100">
        <v>0</v>
      </c>
      <c r="AD100">
        <v>0</v>
      </c>
      <c r="AE100">
        <v>1</v>
      </c>
      <c r="AF100">
        <v>0</v>
      </c>
      <c r="AG100">
        <v>0</v>
      </c>
      <c r="AH100">
        <f t="shared" si="4"/>
        <v>0</v>
      </c>
      <c r="AI100">
        <v>1</v>
      </c>
      <c r="AJ100">
        <v>0</v>
      </c>
      <c r="AK100">
        <f t="shared" si="5"/>
        <v>1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58.4</v>
      </c>
      <c r="AS100">
        <v>51.3</v>
      </c>
      <c r="AT100">
        <v>73.3</v>
      </c>
    </row>
    <row r="101" spans="1:46" x14ac:dyDescent="0.3">
      <c r="A101" t="s">
        <v>208</v>
      </c>
      <c r="B101" t="s">
        <v>209</v>
      </c>
      <c r="C101" s="3">
        <v>1.6069744937582788</v>
      </c>
      <c r="D101" s="3">
        <v>1247.4978204553877</v>
      </c>
      <c r="E101" s="3">
        <v>318</v>
      </c>
      <c r="I101" s="3">
        <v>2.2530000000000001</v>
      </c>
      <c r="J101" s="3">
        <v>5.1214030769230767</v>
      </c>
      <c r="K101" s="3">
        <v>0.37</v>
      </c>
      <c r="L101" s="3">
        <v>0.08</v>
      </c>
      <c r="M101" s="3">
        <v>10.025569390685215</v>
      </c>
      <c r="N101" s="3">
        <v>65.511124999999993</v>
      </c>
      <c r="O101" s="3">
        <v>2.9049447682315748</v>
      </c>
      <c r="P101" s="3">
        <v>56.679548961875213</v>
      </c>
      <c r="Q101" s="3">
        <v>-0.45736426666666663</v>
      </c>
      <c r="R101" s="3">
        <v>0.86871010717716812</v>
      </c>
      <c r="S101">
        <v>0</v>
      </c>
      <c r="T101">
        <v>0</v>
      </c>
      <c r="X101" s="3">
        <v>5.1214030769230767</v>
      </c>
      <c r="Y101" s="3">
        <v>2.2530000000000001</v>
      </c>
      <c r="Z101">
        <v>-6.8028885866666632E-3</v>
      </c>
      <c r="AA101">
        <v>25.300533135732007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f t="shared" si="4"/>
        <v>1</v>
      </c>
      <c r="AI101">
        <v>0</v>
      </c>
      <c r="AJ101">
        <v>0</v>
      </c>
      <c r="AK101">
        <f t="shared" si="5"/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55.9</v>
      </c>
      <c r="AS101">
        <v>44</v>
      </c>
      <c r="AT101">
        <v>38.9</v>
      </c>
    </row>
    <row r="102" spans="1:46" x14ac:dyDescent="0.3">
      <c r="A102" t="s">
        <v>210</v>
      </c>
      <c r="B102" t="s">
        <v>211</v>
      </c>
      <c r="C102" s="3">
        <v>0.95801271995916837</v>
      </c>
      <c r="D102" s="3">
        <v>5358.8437417654013</v>
      </c>
      <c r="E102" s="3">
        <v>508</v>
      </c>
      <c r="F102">
        <v>4.446758</v>
      </c>
      <c r="G102">
        <v>444.80411087113799</v>
      </c>
      <c r="H102">
        <v>448.85913024760498</v>
      </c>
      <c r="I102" s="3">
        <v>7.8679999999999994</v>
      </c>
      <c r="J102" s="3">
        <v>13.383183333333331</v>
      </c>
      <c r="K102" s="3">
        <v>0.86</v>
      </c>
      <c r="L102" s="3">
        <v>0.2</v>
      </c>
      <c r="M102" s="3">
        <v>-1.0724514723692964</v>
      </c>
      <c r="N102" s="3">
        <v>74.842987804878049</v>
      </c>
      <c r="O102" s="3">
        <v>-0.50715860075064667</v>
      </c>
      <c r="P102" s="3">
        <v>93.259599891235865</v>
      </c>
      <c r="Q102" s="3">
        <v>1.2898422222222225E-2</v>
      </c>
      <c r="R102" s="3">
        <v>5.1329110045654334</v>
      </c>
      <c r="S102">
        <v>0</v>
      </c>
      <c r="T102">
        <v>0</v>
      </c>
      <c r="X102" s="3">
        <v>13.383183333333331</v>
      </c>
      <c r="Y102" s="3">
        <v>7.8679999999999994</v>
      </c>
      <c r="Z102">
        <v>-1.0506083694554229E-2</v>
      </c>
      <c r="AA102">
        <v>10.183657407760617</v>
      </c>
      <c r="AB102">
        <v>0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f t="shared" si="4"/>
        <v>0</v>
      </c>
      <c r="AI102">
        <v>0</v>
      </c>
      <c r="AJ102">
        <v>0</v>
      </c>
      <c r="AK102">
        <f t="shared" si="5"/>
        <v>0</v>
      </c>
      <c r="AL102">
        <v>1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58.9</v>
      </c>
      <c r="AS102">
        <v>50.3</v>
      </c>
      <c r="AT102">
        <v>65.900000000000006</v>
      </c>
    </row>
    <row r="103" spans="1:46" x14ac:dyDescent="0.3">
      <c r="A103" t="s">
        <v>212</v>
      </c>
      <c r="B103" t="s">
        <v>213</v>
      </c>
      <c r="C103" s="3">
        <v>3.2543939405373346</v>
      </c>
      <c r="D103" s="3">
        <v>10486.189890895372</v>
      </c>
      <c r="E103" s="3">
        <v>417</v>
      </c>
      <c r="I103" s="4"/>
      <c r="J103" s="3">
        <v>11.012264</v>
      </c>
      <c r="K103" s="3">
        <v>0.49</v>
      </c>
      <c r="L103" s="3">
        <v>0.06</v>
      </c>
      <c r="M103" s="3">
        <v>4.461513638278567</v>
      </c>
      <c r="N103" s="3">
        <v>73.529268292682943</v>
      </c>
      <c r="O103" s="3">
        <v>1.0812132494731981</v>
      </c>
      <c r="P103" s="3">
        <v>194.55368135372507</v>
      </c>
      <c r="Q103" s="3">
        <v>0.32855837777777774</v>
      </c>
      <c r="R103" s="3">
        <v>5.1318176880900621</v>
      </c>
      <c r="S103">
        <v>0</v>
      </c>
      <c r="T103">
        <v>0</v>
      </c>
      <c r="Y103" s="4"/>
      <c r="Z103">
        <v>-1.767963531574214E-2</v>
      </c>
      <c r="AA103">
        <v>15.691893997192375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f t="shared" si="4"/>
        <v>1</v>
      </c>
      <c r="AI103">
        <v>0</v>
      </c>
      <c r="AJ103">
        <v>0</v>
      </c>
      <c r="AK103">
        <f t="shared" si="5"/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61.8</v>
      </c>
      <c r="AS103">
        <v>55.2</v>
      </c>
      <c r="AT103">
        <v>55.9</v>
      </c>
    </row>
    <row r="104" spans="1:46" ht="14.4" customHeight="1" x14ac:dyDescent="0.3">
      <c r="A104" t="s">
        <v>214</v>
      </c>
      <c r="B104" t="s">
        <v>215</v>
      </c>
      <c r="C104" s="3">
        <v>2.9980880132455336</v>
      </c>
      <c r="D104" s="3">
        <v>41133.299810058597</v>
      </c>
      <c r="E104" s="3">
        <v>619</v>
      </c>
      <c r="F104">
        <v>5.3304309999999999</v>
      </c>
      <c r="G104">
        <v>551.49315664282506</v>
      </c>
      <c r="H104">
        <v>573.46831429663996</v>
      </c>
      <c r="I104" s="3">
        <v>6.9289999999999994</v>
      </c>
      <c r="J104" s="4"/>
      <c r="K104" s="3">
        <v>0.95</v>
      </c>
      <c r="L104" s="3">
        <v>0.59</v>
      </c>
      <c r="M104" s="3">
        <v>4.8864922090679261</v>
      </c>
      <c r="N104" s="3">
        <v>82.100304878048775</v>
      </c>
      <c r="O104" s="3">
        <v>1.6462480404277597</v>
      </c>
      <c r="P104" s="3">
        <v>352.38067750401171</v>
      </c>
      <c r="Q104" s="3">
        <v>2.1931745555555557</v>
      </c>
      <c r="R104" s="3">
        <v>1.0232599653399934</v>
      </c>
      <c r="S104">
        <v>1</v>
      </c>
      <c r="T104">
        <v>0</v>
      </c>
      <c r="U104">
        <v>257</v>
      </c>
      <c r="V104">
        <v>258</v>
      </c>
      <c r="W104">
        <v>287</v>
      </c>
      <c r="Z104">
        <v>5.8394707136129112E-2</v>
      </c>
      <c r="AA104">
        <v>20.804646125206581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f t="shared" si="4"/>
        <v>0</v>
      </c>
      <c r="AI104">
        <v>0</v>
      </c>
      <c r="AJ104">
        <v>1</v>
      </c>
      <c r="AK104">
        <f t="shared" si="5"/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88.6</v>
      </c>
      <c r="AS104">
        <v>97.1</v>
      </c>
      <c r="AT104">
        <v>90.8</v>
      </c>
    </row>
    <row r="105" spans="1:46" ht="14.4" customHeight="1" x14ac:dyDescent="0.3">
      <c r="A105" t="s">
        <v>216</v>
      </c>
      <c r="B105" t="s">
        <v>217</v>
      </c>
      <c r="C105" s="3">
        <v>1.9743265802460381</v>
      </c>
      <c r="D105" s="3">
        <v>15818.563947236342</v>
      </c>
      <c r="E105" s="3">
        <v>566</v>
      </c>
      <c r="F105">
        <v>5.0515160000000003</v>
      </c>
      <c r="G105">
        <v>471.19317726605499</v>
      </c>
      <c r="H105">
        <v>481.64474400632503</v>
      </c>
      <c r="I105" s="3">
        <v>10.699000000000002</v>
      </c>
      <c r="J105" s="3">
        <v>13.545727857142856</v>
      </c>
      <c r="K105" s="3">
        <v>0.95</v>
      </c>
      <c r="L105" s="3">
        <v>0.35</v>
      </c>
      <c r="M105" s="3">
        <v>0.71064802403576899</v>
      </c>
      <c r="N105" s="3">
        <v>76.055182926829275</v>
      </c>
      <c r="O105" s="3">
        <v>0.12459343083372275</v>
      </c>
      <c r="P105" s="3">
        <v>173.77400023020886</v>
      </c>
      <c r="Q105" s="3">
        <v>0.84290748888888889</v>
      </c>
      <c r="R105" s="3">
        <v>0.362704745422745</v>
      </c>
      <c r="S105">
        <v>1</v>
      </c>
      <c r="T105">
        <v>1</v>
      </c>
      <c r="U105">
        <v>276</v>
      </c>
      <c r="V105">
        <v>274</v>
      </c>
      <c r="W105">
        <v>281</v>
      </c>
      <c r="X105" s="3">
        <v>13.545727857142856</v>
      </c>
      <c r="Y105" s="3">
        <v>10.699000000000002</v>
      </c>
      <c r="Z105">
        <v>1.5086149347704652E-3</v>
      </c>
      <c r="AA105">
        <v>13.047730565071108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f t="shared" si="4"/>
        <v>0</v>
      </c>
      <c r="AI105">
        <v>0</v>
      </c>
      <c r="AJ105">
        <v>1</v>
      </c>
      <c r="AK105">
        <f t="shared" si="5"/>
        <v>0</v>
      </c>
      <c r="AL105">
        <v>0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65.7</v>
      </c>
      <c r="AS105">
        <v>69</v>
      </c>
      <c r="AT105">
        <v>54.4</v>
      </c>
    </row>
    <row r="106" spans="1:46" ht="14.4" customHeight="1" x14ac:dyDescent="0.3">
      <c r="A106" t="s">
        <v>218</v>
      </c>
      <c r="B106" t="s">
        <v>219</v>
      </c>
      <c r="C106" s="3">
        <v>0.16865630287320085</v>
      </c>
      <c r="D106" s="3">
        <v>23252.096997853412</v>
      </c>
      <c r="E106" s="3">
        <v>557</v>
      </c>
      <c r="F106">
        <v>4.9928920000000003</v>
      </c>
      <c r="G106">
        <v>514.14255496614601</v>
      </c>
      <c r="H106">
        <v>501.12742239095201</v>
      </c>
      <c r="I106" s="3">
        <v>9.9390000000000001</v>
      </c>
      <c r="J106" s="3">
        <v>13.993847727272724</v>
      </c>
      <c r="K106" s="3">
        <v>0.95</v>
      </c>
      <c r="L106" s="3">
        <v>0.31</v>
      </c>
      <c r="M106" s="3">
        <v>-4.5676395961647733</v>
      </c>
      <c r="N106" s="3">
        <v>80.179878048780481</v>
      </c>
      <c r="O106" s="3">
        <v>0.24697303344400223</v>
      </c>
      <c r="P106" s="3">
        <v>139.41301141929478</v>
      </c>
      <c r="Q106" s="3">
        <v>1.0546372444444445</v>
      </c>
      <c r="R106" s="3">
        <v>1.1312720820734465</v>
      </c>
      <c r="S106">
        <v>1</v>
      </c>
      <c r="T106">
        <v>1</v>
      </c>
      <c r="U106">
        <v>258</v>
      </c>
      <c r="V106">
        <v>256</v>
      </c>
      <c r="W106">
        <v>268</v>
      </c>
      <c r="X106" s="3">
        <v>13.993847727272724</v>
      </c>
      <c r="Y106" s="3">
        <v>9.9390000000000001</v>
      </c>
      <c r="Z106">
        <v>5.4799346047629972E-3</v>
      </c>
      <c r="AA106">
        <v>12.470751709408223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f t="shared" si="4"/>
        <v>0</v>
      </c>
      <c r="AI106">
        <v>0</v>
      </c>
      <c r="AJ106">
        <v>1</v>
      </c>
      <c r="AK106">
        <f t="shared" si="5"/>
        <v>0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</v>
      </c>
      <c r="AR106">
        <v>59.2</v>
      </c>
      <c r="AS106">
        <v>75</v>
      </c>
      <c r="AT106">
        <v>60.2</v>
      </c>
    </row>
    <row r="107" spans="1:46" ht="14.4" customHeight="1" x14ac:dyDescent="0.3">
      <c r="A107" t="s">
        <v>220</v>
      </c>
      <c r="B107" t="s">
        <v>221</v>
      </c>
      <c r="C107" s="3">
        <v>0.28782987798369991</v>
      </c>
      <c r="D107" s="3">
        <v>7146.7642572331151</v>
      </c>
      <c r="E107" s="3">
        <v>310</v>
      </c>
      <c r="F107">
        <v>3.0893619999999999</v>
      </c>
      <c r="I107" s="3">
        <v>6.5229999999999988</v>
      </c>
      <c r="J107" s="3">
        <v>11.590227499999997</v>
      </c>
      <c r="K107" s="3">
        <v>0.18</v>
      </c>
      <c r="L107" s="3">
        <v>0.02</v>
      </c>
      <c r="M107" s="3">
        <v>0.8362486780831565</v>
      </c>
      <c r="N107" s="3">
        <v>58.989124999999994</v>
      </c>
      <c r="O107" s="3">
        <v>1.3093882115169855</v>
      </c>
      <c r="P107" s="3">
        <v>60.18512658879682</v>
      </c>
      <c r="Q107" s="3">
        <v>0.35753885555555553</v>
      </c>
      <c r="R107" s="3">
        <v>6.0898019677193718</v>
      </c>
      <c r="S107">
        <v>0</v>
      </c>
      <c r="T107">
        <v>0</v>
      </c>
      <c r="X107" s="3">
        <v>11.590227499999997</v>
      </c>
      <c r="Y107" s="3">
        <v>6.5229999999999988</v>
      </c>
      <c r="Z107">
        <v>1.025344953480356E-2</v>
      </c>
      <c r="AA107">
        <v>28.888845590444717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f t="shared" si="4"/>
        <v>1</v>
      </c>
      <c r="AI107">
        <v>0</v>
      </c>
      <c r="AJ107">
        <v>0</v>
      </c>
      <c r="AK107">
        <f t="shared" si="5"/>
        <v>1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62.3</v>
      </c>
      <c r="AS107">
        <v>67.599999999999994</v>
      </c>
      <c r="AT107">
        <v>58.9</v>
      </c>
    </row>
    <row r="108" spans="1:46" ht="14.4" customHeight="1" x14ac:dyDescent="0.3">
      <c r="A108" t="s">
        <v>222</v>
      </c>
      <c r="B108" t="s">
        <v>223</v>
      </c>
      <c r="C108" s="3">
        <v>7.1916377735642342E-2</v>
      </c>
      <c r="D108" s="3">
        <v>30874.126012677047</v>
      </c>
      <c r="E108" s="3">
        <v>558</v>
      </c>
      <c r="F108">
        <v>4.8290860000000002</v>
      </c>
      <c r="G108">
        <v>496.445822824473</v>
      </c>
      <c r="H108">
        <v>484.319297801971</v>
      </c>
      <c r="I108" s="3">
        <v>7.4129999999999994</v>
      </c>
      <c r="J108" s="3">
        <v>13.904599687499999</v>
      </c>
      <c r="K108" s="3">
        <v>0.94</v>
      </c>
      <c r="L108" s="3">
        <v>0.33</v>
      </c>
      <c r="M108" s="3">
        <v>-2.1475925431189751</v>
      </c>
      <c r="N108" s="3">
        <v>82.496951219512212</v>
      </c>
      <c r="O108" s="3">
        <v>0.14841000652081984</v>
      </c>
      <c r="P108" s="3">
        <v>59.226594960786514</v>
      </c>
      <c r="Q108" s="3">
        <v>1.0808064444444443</v>
      </c>
      <c r="R108" s="3">
        <v>0.27972242338755077</v>
      </c>
      <c r="S108">
        <v>1</v>
      </c>
      <c r="T108">
        <v>1</v>
      </c>
      <c r="U108">
        <v>246</v>
      </c>
      <c r="V108">
        <v>252</v>
      </c>
      <c r="X108" s="3">
        <v>13.904599687499999</v>
      </c>
      <c r="Y108" s="3">
        <v>7.4129999999999994</v>
      </c>
      <c r="Z108">
        <v>-3.9470144991687259E-3</v>
      </c>
      <c r="AA108">
        <v>16.128469308217365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f t="shared" si="4"/>
        <v>0</v>
      </c>
      <c r="AI108">
        <v>0</v>
      </c>
      <c r="AJ108">
        <v>1</v>
      </c>
      <c r="AK108">
        <f t="shared" si="5"/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63.6</v>
      </c>
      <c r="AS108">
        <v>71.2</v>
      </c>
      <c r="AT108">
        <v>55.3</v>
      </c>
    </row>
    <row r="109" spans="1:46" ht="14.4" customHeight="1" x14ac:dyDescent="0.3">
      <c r="A109" t="s">
        <v>224</v>
      </c>
      <c r="B109" t="s">
        <v>225</v>
      </c>
      <c r="C109" s="3">
        <v>0.90401757092952395</v>
      </c>
      <c r="D109" s="3">
        <v>49554.343427972308</v>
      </c>
      <c r="E109" s="3">
        <v>579</v>
      </c>
      <c r="F109">
        <v>5.0130039999999996</v>
      </c>
      <c r="G109">
        <v>484.79896580901101</v>
      </c>
      <c r="H109">
        <v>478.26063590301101</v>
      </c>
      <c r="I109" s="3">
        <v>10.23</v>
      </c>
      <c r="J109" s="3">
        <v>14.150957187499998</v>
      </c>
      <c r="K109" s="3">
        <v>0.97</v>
      </c>
      <c r="L109" s="3">
        <v>0.39</v>
      </c>
      <c r="M109" s="3">
        <v>3.0757670462203444</v>
      </c>
      <c r="N109" s="3">
        <v>81.866158536585374</v>
      </c>
      <c r="O109" s="3">
        <v>0.97778871103726872</v>
      </c>
      <c r="P109" s="3">
        <v>85.739724494122129</v>
      </c>
      <c r="Q109" s="3">
        <v>1.9013741111111113</v>
      </c>
      <c r="R109" s="3">
        <v>1.5776063191960803</v>
      </c>
      <c r="S109">
        <v>1</v>
      </c>
      <c r="T109">
        <v>1</v>
      </c>
      <c r="U109">
        <v>279</v>
      </c>
      <c r="V109">
        <v>279</v>
      </c>
      <c r="W109">
        <v>288</v>
      </c>
      <c r="X109" s="3">
        <v>14.150957187499998</v>
      </c>
      <c r="Y109" s="3">
        <v>10.23</v>
      </c>
      <c r="Z109">
        <v>2.3281640372044058E-2</v>
      </c>
      <c r="AA109">
        <v>10.901399022056946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f t="shared" si="4"/>
        <v>0</v>
      </c>
      <c r="AI109">
        <v>0</v>
      </c>
      <c r="AJ109">
        <v>1</v>
      </c>
      <c r="AK109">
        <f t="shared" si="5"/>
        <v>0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74.900000000000006</v>
      </c>
      <c r="AS109">
        <v>88.6</v>
      </c>
      <c r="AT109">
        <v>53.2</v>
      </c>
    </row>
    <row r="110" spans="1:46" ht="14.4" customHeight="1" x14ac:dyDescent="0.3">
      <c r="A110" t="s">
        <v>226</v>
      </c>
      <c r="B110" t="s">
        <v>227</v>
      </c>
      <c r="C110" s="3">
        <v>0.13742453085625073</v>
      </c>
      <c r="D110" s="3">
        <v>73189.192549718544</v>
      </c>
      <c r="E110" s="3">
        <v>571</v>
      </c>
      <c r="F110">
        <v>4.3976930000000003</v>
      </c>
      <c r="G110">
        <v>515.29752346375903</v>
      </c>
      <c r="H110">
        <v>530.93100395039596</v>
      </c>
      <c r="I110" s="3">
        <v>10.398</v>
      </c>
      <c r="J110" s="3">
        <v>14.032443749999999</v>
      </c>
      <c r="K110" s="3">
        <v>0.92</v>
      </c>
      <c r="L110" s="3">
        <v>0.41</v>
      </c>
      <c r="M110" s="3">
        <v>-0.36778265702910556</v>
      </c>
      <c r="N110" s="3">
        <v>82.684146341463418</v>
      </c>
      <c r="O110" s="3">
        <v>1.1295385561394131</v>
      </c>
      <c r="P110" s="3">
        <v>119.01001437826737</v>
      </c>
      <c r="Q110" s="3">
        <v>1.9538841111111109</v>
      </c>
      <c r="R110" s="3">
        <v>-6.2908081783701969E-2</v>
      </c>
      <c r="S110">
        <v>1</v>
      </c>
      <c r="T110">
        <v>1</v>
      </c>
      <c r="X110" s="3">
        <v>14.032443749999999</v>
      </c>
      <c r="Y110" s="3">
        <v>10.398</v>
      </c>
      <c r="Z110">
        <v>3.9630343441132761E-2</v>
      </c>
      <c r="AA110">
        <v>15.944970130920399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f t="shared" si="4"/>
        <v>0</v>
      </c>
      <c r="AI110">
        <v>0</v>
      </c>
      <c r="AJ110">
        <v>1</v>
      </c>
      <c r="AK110">
        <f t="shared" si="5"/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81.5</v>
      </c>
      <c r="AS110">
        <v>86.9</v>
      </c>
      <c r="AT110">
        <v>72.2</v>
      </c>
    </row>
    <row r="111" spans="1:46" ht="14.4" customHeight="1" x14ac:dyDescent="0.3">
      <c r="A111" t="s">
        <v>228</v>
      </c>
      <c r="B111" t="s">
        <v>229</v>
      </c>
      <c r="C111" s="3">
        <v>3.3982247183463019</v>
      </c>
      <c r="D111" s="3">
        <v>680.80613030850202</v>
      </c>
      <c r="E111" s="3">
        <v>407</v>
      </c>
      <c r="I111" s="3">
        <v>3.7689999999999997</v>
      </c>
      <c r="J111" s="3">
        <v>5.0610740909090897</v>
      </c>
      <c r="K111" s="3">
        <v>0.44</v>
      </c>
      <c r="L111" s="3">
        <v>0.06</v>
      </c>
      <c r="M111" s="3">
        <v>7.1990814359876367</v>
      </c>
      <c r="N111" s="3">
        <v>62.914749999999998</v>
      </c>
      <c r="O111" s="3">
        <v>3.1223619769085809</v>
      </c>
      <c r="P111" s="3">
        <v>46.887888253520401</v>
      </c>
      <c r="Q111" s="3">
        <v>-0.63301762222222224</v>
      </c>
      <c r="R111" s="3">
        <v>7.9212631136301574</v>
      </c>
      <c r="S111">
        <v>0</v>
      </c>
      <c r="T111">
        <v>0</v>
      </c>
      <c r="X111" s="3">
        <v>5.0610740909090897</v>
      </c>
      <c r="Y111" s="3">
        <v>3.7689999999999997</v>
      </c>
      <c r="Z111">
        <v>-3.7822420926332699E-3</v>
      </c>
      <c r="AA111">
        <v>18.518968794080937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f t="shared" si="4"/>
        <v>1</v>
      </c>
      <c r="AI111">
        <v>0</v>
      </c>
      <c r="AJ111">
        <v>0</v>
      </c>
      <c r="AK111">
        <f t="shared" si="5"/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58.6</v>
      </c>
      <c r="AS111">
        <v>33.799999999999997</v>
      </c>
      <c r="AT111">
        <v>64.3</v>
      </c>
    </row>
    <row r="112" spans="1:46" ht="14.4" customHeight="1" x14ac:dyDescent="0.3">
      <c r="A112" t="s">
        <v>230</v>
      </c>
      <c r="B112" t="s">
        <v>231</v>
      </c>
      <c r="C112" s="3">
        <v>2.7787048409203581</v>
      </c>
      <c r="D112" s="3">
        <v>4743.6904717103216</v>
      </c>
      <c r="E112" s="3">
        <v>504</v>
      </c>
      <c r="F112">
        <v>4.5647089999999997</v>
      </c>
      <c r="G112">
        <v>443.99993508944499</v>
      </c>
      <c r="H112">
        <v>426.73749129301098</v>
      </c>
      <c r="I112" s="3">
        <v>4.6609999999999996</v>
      </c>
      <c r="J112" s="3">
        <v>9.5353811538461528</v>
      </c>
      <c r="K112" s="3">
        <v>0.88</v>
      </c>
      <c r="L112" s="3">
        <v>0.17</v>
      </c>
      <c r="M112" s="3">
        <v>2.222853461036888</v>
      </c>
      <c r="N112" s="3">
        <v>74.52024999999999</v>
      </c>
      <c r="O112" s="3">
        <v>0.40844658016006519</v>
      </c>
      <c r="P112" s="3">
        <v>128.97005240364757</v>
      </c>
      <c r="Q112" s="3">
        <v>0.28313412222222223</v>
      </c>
      <c r="R112" s="3">
        <v>2.0767779093520793</v>
      </c>
      <c r="S112">
        <v>0</v>
      </c>
      <c r="T112">
        <v>0</v>
      </c>
      <c r="X112" s="3">
        <v>9.5353811538461528</v>
      </c>
      <c r="Y112" s="3">
        <v>4.6609999999999996</v>
      </c>
      <c r="Z112">
        <v>1.9372036469698065E-3</v>
      </c>
      <c r="AA112">
        <v>20.008293553402559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f t="shared" si="4"/>
        <v>0</v>
      </c>
      <c r="AI112">
        <v>0</v>
      </c>
      <c r="AJ112">
        <v>0</v>
      </c>
      <c r="AK112">
        <f t="shared" si="5"/>
        <v>1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66.2</v>
      </c>
      <c r="AS112">
        <v>51.3</v>
      </c>
      <c r="AT112">
        <v>62.8</v>
      </c>
    </row>
    <row r="113" spans="1:46" ht="14.4" customHeight="1" x14ac:dyDescent="0.3">
      <c r="A113" t="s">
        <v>232</v>
      </c>
      <c r="B113" t="s">
        <v>233</v>
      </c>
      <c r="C113" s="3">
        <v>3.0302281697898303</v>
      </c>
      <c r="D113" s="3">
        <v>510.08403380931543</v>
      </c>
      <c r="E113" s="3">
        <v>344</v>
      </c>
      <c r="I113" s="3">
        <v>3.3200000000000003</v>
      </c>
      <c r="J113" s="3">
        <v>7.7687837499999999</v>
      </c>
      <c r="K113" s="3">
        <v>0.41</v>
      </c>
      <c r="L113" s="3">
        <v>0.08</v>
      </c>
      <c r="M113" s="3">
        <v>16.952313805883584</v>
      </c>
      <c r="N113" s="3">
        <v>58.749375000000001</v>
      </c>
      <c r="O113" s="3">
        <v>2.6162195051933077</v>
      </c>
      <c r="P113" s="3">
        <v>101.11387544672907</v>
      </c>
      <c r="Q113" s="3">
        <v>-1.2631761111111111</v>
      </c>
      <c r="R113" s="3">
        <v>1.3585526895085407</v>
      </c>
      <c r="S113">
        <v>0</v>
      </c>
      <c r="T113">
        <v>0</v>
      </c>
      <c r="X113" s="3">
        <v>7.7687837499999999</v>
      </c>
      <c r="Y113" s="3">
        <v>3.3200000000000003</v>
      </c>
      <c r="Z113">
        <v>-1.3696317527273512E-3</v>
      </c>
      <c r="AA113">
        <v>31.786294082115433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f t="shared" si="4"/>
        <v>1</v>
      </c>
      <c r="AI113">
        <v>0</v>
      </c>
      <c r="AJ113">
        <v>0</v>
      </c>
      <c r="AK113">
        <f t="shared" si="5"/>
        <v>0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1</v>
      </c>
      <c r="AR113">
        <v>53.2</v>
      </c>
      <c r="AS113">
        <v>33.799999999999997</v>
      </c>
      <c r="AT113">
        <v>46.2</v>
      </c>
    </row>
    <row r="114" spans="1:46" x14ac:dyDescent="0.3">
      <c r="A114" t="s">
        <v>234</v>
      </c>
      <c r="B114" t="s">
        <v>235</v>
      </c>
      <c r="C114" s="3">
        <v>-1.1214573980771467</v>
      </c>
      <c r="D114" s="3">
        <v>16226.004097543964</v>
      </c>
      <c r="E114" s="3">
        <v>479</v>
      </c>
      <c r="I114" s="3">
        <v>8.245000000000001</v>
      </c>
      <c r="J114" s="3">
        <v>11.063409230769231</v>
      </c>
      <c r="K114" s="3">
        <v>0.72</v>
      </c>
      <c r="L114" s="3">
        <v>0.16</v>
      </c>
      <c r="M114" s="5"/>
      <c r="N114" s="3">
        <v>70.164749999999998</v>
      </c>
      <c r="O114" s="3">
        <v>0.44502593671068458</v>
      </c>
      <c r="P114" s="5"/>
      <c r="Q114" s="3">
        <v>0.29366935555555551</v>
      </c>
      <c r="R114" s="3">
        <v>-0.19913302603129227</v>
      </c>
      <c r="S114">
        <v>0</v>
      </c>
      <c r="T114">
        <v>0</v>
      </c>
      <c r="X114" s="3">
        <v>11.063409230769231</v>
      </c>
      <c r="Y114" s="3">
        <v>8.245000000000001</v>
      </c>
      <c r="Z114">
        <v>-3.5061107831783189E-3</v>
      </c>
      <c r="AA114">
        <v>22.273295402526848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f t="shared" si="4"/>
        <v>0</v>
      </c>
      <c r="AI114">
        <v>1</v>
      </c>
      <c r="AJ114">
        <v>0</v>
      </c>
      <c r="AK114">
        <f t="shared" si="5"/>
        <v>1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</v>
      </c>
      <c r="AR114">
        <v>61.2</v>
      </c>
      <c r="AS114">
        <v>54.7</v>
      </c>
      <c r="AT114">
        <v>71.400000000000006</v>
      </c>
    </row>
    <row r="115" spans="1:46" x14ac:dyDescent="0.3">
      <c r="A115" t="s">
        <v>236</v>
      </c>
      <c r="B115" t="s">
        <v>237</v>
      </c>
      <c r="C115" s="3">
        <v>0.92025917865171258</v>
      </c>
      <c r="D115" s="3">
        <v>4044.6296885215343</v>
      </c>
      <c r="E115" s="3">
        <v>408</v>
      </c>
      <c r="F115">
        <v>3.795032</v>
      </c>
      <c r="G115">
        <v>398.04645091853303</v>
      </c>
      <c r="H115">
        <v>387.824629620248</v>
      </c>
      <c r="I115" s="3">
        <v>4.2110000000000003</v>
      </c>
      <c r="J115" s="3">
        <v>10.757445000000001</v>
      </c>
      <c r="K115" s="3">
        <v>0.55000000000000004</v>
      </c>
      <c r="L115" s="3">
        <v>0.05</v>
      </c>
      <c r="M115" s="3">
        <v>3.0826974184501492</v>
      </c>
      <c r="N115" s="3">
        <v>75.146124999999998</v>
      </c>
      <c r="O115" s="3">
        <v>1.1402872272606046</v>
      </c>
      <c r="P115" s="3">
        <v>99.30395402974294</v>
      </c>
      <c r="Q115" s="3">
        <v>1.8693555555555521E-3</v>
      </c>
      <c r="R115" s="3">
        <v>4.2597272340702563</v>
      </c>
      <c r="S115">
        <v>0</v>
      </c>
      <c r="T115">
        <v>0</v>
      </c>
      <c r="X115" s="3">
        <v>10.757445000000001</v>
      </c>
      <c r="Y115" s="3">
        <v>4.2110000000000003</v>
      </c>
      <c r="Z115">
        <v>-3.8966738882498801E-3</v>
      </c>
      <c r="AA115">
        <v>19.269850307040745</v>
      </c>
      <c r="AB115">
        <v>0</v>
      </c>
      <c r="AC115">
        <v>0</v>
      </c>
      <c r="AD115">
        <v>0</v>
      </c>
      <c r="AE115">
        <v>1</v>
      </c>
      <c r="AF115">
        <v>0</v>
      </c>
      <c r="AG115">
        <v>0</v>
      </c>
      <c r="AH115">
        <f t="shared" si="4"/>
        <v>0</v>
      </c>
      <c r="AI115">
        <v>0</v>
      </c>
      <c r="AJ115">
        <v>0</v>
      </c>
      <c r="AK115">
        <f t="shared" si="5"/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55.7</v>
      </c>
      <c r="AS115">
        <v>49.6</v>
      </c>
      <c r="AT115">
        <v>56.1</v>
      </c>
    </row>
    <row r="116" spans="1:46" x14ac:dyDescent="0.3">
      <c r="A116" t="s">
        <v>238</v>
      </c>
      <c r="B116" t="s">
        <v>239</v>
      </c>
      <c r="C116" s="3">
        <v>3.9700939601512268</v>
      </c>
      <c r="D116" s="3">
        <v>9973.6648129857076</v>
      </c>
      <c r="E116" s="3">
        <v>499</v>
      </c>
      <c r="F116">
        <v>4.1279640000000004</v>
      </c>
      <c r="G116">
        <v>463.41290907273299</v>
      </c>
      <c r="H116">
        <v>447.98441497895499</v>
      </c>
      <c r="I116" s="3">
        <v>4.5649999999999995</v>
      </c>
      <c r="J116" s="3">
        <v>9.7986714285714278</v>
      </c>
      <c r="K116" s="3">
        <v>0.83</v>
      </c>
      <c r="L116" s="3">
        <v>0.16</v>
      </c>
      <c r="M116" s="3">
        <v>6.1281199342105923</v>
      </c>
      <c r="N116" s="3">
        <v>74.828750000000014</v>
      </c>
      <c r="O116" s="3">
        <v>1.5170505606568467</v>
      </c>
      <c r="P116" s="3">
        <v>49.86021128052667</v>
      </c>
      <c r="Q116" s="3">
        <v>0.26813565555555563</v>
      </c>
      <c r="R116" s="3">
        <v>7.6089439897317295</v>
      </c>
      <c r="S116">
        <v>0</v>
      </c>
      <c r="T116">
        <v>1</v>
      </c>
      <c r="U116">
        <v>219</v>
      </c>
      <c r="V116">
        <v>227</v>
      </c>
      <c r="W116">
        <v>253</v>
      </c>
      <c r="X116" s="3">
        <v>9.7986714285714278</v>
      </c>
      <c r="Y116" s="3">
        <v>4.5649999999999995</v>
      </c>
      <c r="Z116">
        <v>2.0353704787136068E-2</v>
      </c>
      <c r="AA116">
        <v>23.078200860456995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f t="shared" si="4"/>
        <v>0</v>
      </c>
      <c r="AI116">
        <v>0</v>
      </c>
      <c r="AJ116">
        <v>0</v>
      </c>
      <c r="AK116">
        <f t="shared" si="5"/>
        <v>1</v>
      </c>
      <c r="AL116">
        <v>0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65.2</v>
      </c>
      <c r="AS116">
        <v>61.3</v>
      </c>
      <c r="AT116">
        <v>48.5</v>
      </c>
    </row>
    <row r="117" spans="1:46" x14ac:dyDescent="0.3">
      <c r="A117" t="s">
        <v>240</v>
      </c>
      <c r="B117" t="s">
        <v>241</v>
      </c>
      <c r="C117" s="3">
        <v>1.8683406807010716</v>
      </c>
      <c r="D117" s="3">
        <v>583.09708678187587</v>
      </c>
      <c r="E117" s="3">
        <v>367</v>
      </c>
      <c r="I117" s="3">
        <v>3.2290000000000001</v>
      </c>
      <c r="J117" s="3">
        <v>5.0599589473684219</v>
      </c>
      <c r="K117" s="3">
        <v>0.35</v>
      </c>
      <c r="L117" s="3">
        <v>0.05</v>
      </c>
      <c r="M117" s="3">
        <v>5.2377712599766157</v>
      </c>
      <c r="N117" s="3">
        <v>58.401499999999999</v>
      </c>
      <c r="O117" s="3">
        <v>3.3647877632805598</v>
      </c>
      <c r="P117" s="3">
        <v>48.245949249205957</v>
      </c>
      <c r="Q117" s="3">
        <v>-0.55168103333333329</v>
      </c>
      <c r="R117" s="3">
        <v>10.343360996449556</v>
      </c>
      <c r="S117">
        <v>0</v>
      </c>
      <c r="T117">
        <v>0</v>
      </c>
      <c r="X117" s="3">
        <v>5.0599589473684219</v>
      </c>
      <c r="Y117" s="3">
        <v>3.2290000000000001</v>
      </c>
      <c r="Z117">
        <v>-3.8154915421451498E-3</v>
      </c>
      <c r="AA117">
        <v>21.651425298055013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f t="shared" si="4"/>
        <v>1</v>
      </c>
      <c r="AI117">
        <v>0</v>
      </c>
      <c r="AJ117">
        <v>0</v>
      </c>
      <c r="AK117">
        <f t="shared" si="5"/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1</v>
      </c>
      <c r="AR117">
        <v>60.9</v>
      </c>
      <c r="AS117">
        <v>39.299999999999997</v>
      </c>
      <c r="AT117">
        <v>84.6</v>
      </c>
    </row>
    <row r="118" spans="1:46" x14ac:dyDescent="0.3">
      <c r="A118" t="s">
        <v>242</v>
      </c>
      <c r="B118" t="s">
        <v>243</v>
      </c>
      <c r="C118" s="3">
        <v>-0.9098995781271163</v>
      </c>
      <c r="D118" s="3">
        <v>2834.3432451346198</v>
      </c>
      <c r="E118" s="3">
        <v>511</v>
      </c>
      <c r="I118" s="3">
        <v>8.8030000000000008</v>
      </c>
      <c r="J118" s="3">
        <v>13.467758823529412</v>
      </c>
      <c r="K118" s="3">
        <v>0.89</v>
      </c>
      <c r="L118" s="3">
        <v>0.15</v>
      </c>
      <c r="M118" s="3">
        <v>-1.9694792582505853</v>
      </c>
      <c r="N118" s="3">
        <v>70.777591463414637</v>
      </c>
      <c r="O118" s="3">
        <v>-0.34817038315528809</v>
      </c>
      <c r="P118" s="3">
        <v>101.22964540205153</v>
      </c>
      <c r="Q118" s="3">
        <v>-0.62692252222222222</v>
      </c>
      <c r="R118" s="3">
        <v>16.347309573144578</v>
      </c>
      <c r="S118">
        <v>0</v>
      </c>
      <c r="T118">
        <v>0</v>
      </c>
      <c r="X118" s="3">
        <v>13.467758823529412</v>
      </c>
      <c r="Y118" s="3">
        <v>8.8030000000000008</v>
      </c>
      <c r="Z118">
        <v>-3.3086010405400617E-3</v>
      </c>
      <c r="AA118">
        <v>13.1948699951172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f t="shared" si="4"/>
        <v>0</v>
      </c>
      <c r="AI118">
        <v>0</v>
      </c>
      <c r="AJ118">
        <v>0</v>
      </c>
      <c r="AK118">
        <f t="shared" si="5"/>
        <v>0</v>
      </c>
      <c r="AL118">
        <v>1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48.1</v>
      </c>
      <c r="AS118">
        <v>41.4</v>
      </c>
      <c r="AT118">
        <v>48.8</v>
      </c>
    </row>
    <row r="119" spans="1:46" x14ac:dyDescent="0.3">
      <c r="A119" t="s">
        <v>244</v>
      </c>
      <c r="B119" t="s">
        <v>245</v>
      </c>
      <c r="C119" s="3">
        <v>-0.46032693489990906</v>
      </c>
      <c r="D119" s="3">
        <v>37203.397993339044</v>
      </c>
      <c r="E119" s="3">
        <v>499</v>
      </c>
      <c r="F119">
        <v>4.9499979999999999</v>
      </c>
      <c r="G119">
        <v>448.37029586320102</v>
      </c>
      <c r="I119" s="3">
        <v>5.6429999999999998</v>
      </c>
      <c r="J119" s="3">
        <v>9.5475749999999984</v>
      </c>
      <c r="K119" s="3">
        <v>0.81</v>
      </c>
      <c r="L119" s="3">
        <v>0.19</v>
      </c>
      <c r="M119" s="3">
        <v>3.9208074465955036</v>
      </c>
      <c r="N119" s="3">
        <v>76.721999999999994</v>
      </c>
      <c r="O119" s="3">
        <v>3.4448146943003843</v>
      </c>
      <c r="P119" s="3">
        <v>163.34257526498493</v>
      </c>
      <c r="Q119" s="3">
        <v>1.2235716333333333</v>
      </c>
      <c r="R119" s="3">
        <v>-0.16706565514290933</v>
      </c>
      <c r="S119">
        <v>0</v>
      </c>
      <c r="T119">
        <v>0</v>
      </c>
      <c r="X119" s="3">
        <v>9.5475749999999984</v>
      </c>
      <c r="Y119" s="3">
        <v>5.6429999999999998</v>
      </c>
      <c r="Z119">
        <v>4.2975310979788822E-2</v>
      </c>
      <c r="AA119">
        <v>12.178483104705812</v>
      </c>
      <c r="AB119">
        <v>0</v>
      </c>
      <c r="AC119">
        <v>0</v>
      </c>
      <c r="AD119">
        <v>0</v>
      </c>
      <c r="AE119">
        <v>1</v>
      </c>
      <c r="AF119">
        <v>0</v>
      </c>
      <c r="AG119">
        <v>0</v>
      </c>
      <c r="AH119">
        <f t="shared" si="4"/>
        <v>0</v>
      </c>
      <c r="AI119">
        <v>1</v>
      </c>
      <c r="AJ119">
        <v>0</v>
      </c>
      <c r="AK119">
        <f t="shared" si="5"/>
        <v>1</v>
      </c>
      <c r="AL119">
        <v>0</v>
      </c>
      <c r="AM119">
        <v>0</v>
      </c>
      <c r="AN119">
        <v>1</v>
      </c>
      <c r="AO119">
        <v>0</v>
      </c>
      <c r="AP119">
        <v>0</v>
      </c>
      <c r="AQ119">
        <v>0</v>
      </c>
      <c r="AR119">
        <v>76.900000000000006</v>
      </c>
      <c r="AS119">
        <v>76.7</v>
      </c>
      <c r="AT119">
        <v>80.900000000000006</v>
      </c>
    </row>
    <row r="120" spans="1:46" x14ac:dyDescent="0.3">
      <c r="A120" t="s">
        <v>246</v>
      </c>
      <c r="B120" t="s">
        <v>247</v>
      </c>
      <c r="C120" s="3">
        <v>0.55101893477891883</v>
      </c>
      <c r="D120" s="3">
        <v>38545.915816422457</v>
      </c>
      <c r="E120" s="3">
        <v>590</v>
      </c>
      <c r="F120">
        <v>5.4516720000000003</v>
      </c>
      <c r="G120">
        <v>514.12932105489097</v>
      </c>
      <c r="H120">
        <v>493.93423089631602</v>
      </c>
      <c r="I120" s="3">
        <v>9.2509999999999994</v>
      </c>
      <c r="J120" s="3">
        <v>14.126649999999998</v>
      </c>
      <c r="K120" s="3">
        <v>0.94</v>
      </c>
      <c r="L120" s="3">
        <v>0.44</v>
      </c>
      <c r="M120" s="3">
        <v>3.6901846918153121</v>
      </c>
      <c r="N120" s="3">
        <v>80.816463414634143</v>
      </c>
      <c r="O120" s="3">
        <v>0.73306232258487602</v>
      </c>
      <c r="P120" s="3">
        <v>59.428175481720615</v>
      </c>
      <c r="Q120" s="3">
        <v>1.56325</v>
      </c>
      <c r="R120" s="3">
        <v>1.631037602839972</v>
      </c>
      <c r="S120">
        <v>1</v>
      </c>
      <c r="T120">
        <v>1</v>
      </c>
      <c r="U120">
        <v>261</v>
      </c>
      <c r="V120">
        <v>271</v>
      </c>
      <c r="W120">
        <v>279</v>
      </c>
      <c r="X120" s="3">
        <v>14.126649999999998</v>
      </c>
      <c r="Y120" s="3">
        <v>9.2509999999999994</v>
      </c>
      <c r="Z120">
        <v>1.4586540706108861E-2</v>
      </c>
      <c r="AA120">
        <v>13.673960049947114</v>
      </c>
      <c r="AB120">
        <v>0</v>
      </c>
      <c r="AC120">
        <v>1</v>
      </c>
      <c r="AD120">
        <v>0</v>
      </c>
      <c r="AE120">
        <v>0</v>
      </c>
      <c r="AF120">
        <v>0</v>
      </c>
      <c r="AG120">
        <v>0</v>
      </c>
      <c r="AH120">
        <f t="shared" si="4"/>
        <v>0</v>
      </c>
      <c r="AI120">
        <v>0</v>
      </c>
      <c r="AJ120">
        <v>1</v>
      </c>
      <c r="AK120">
        <f t="shared" si="5"/>
        <v>0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76.400000000000006</v>
      </c>
      <c r="AS120">
        <v>93.8</v>
      </c>
      <c r="AT120">
        <v>72.8</v>
      </c>
    </row>
    <row r="121" spans="1:46" x14ac:dyDescent="0.3">
      <c r="A121" t="s">
        <v>248</v>
      </c>
      <c r="B121" t="s">
        <v>249</v>
      </c>
      <c r="C121" s="3">
        <v>0.83333600155348131</v>
      </c>
      <c r="D121" s="3">
        <v>47575.608562748988</v>
      </c>
      <c r="E121" s="3">
        <v>576</v>
      </c>
      <c r="F121">
        <v>4.9026360000000002</v>
      </c>
      <c r="G121">
        <v>497.40981148308703</v>
      </c>
      <c r="H121">
        <v>481.36678627921202</v>
      </c>
      <c r="I121" s="3">
        <v>11.984999999999999</v>
      </c>
      <c r="J121" s="3">
        <v>14.768086666666663</v>
      </c>
      <c r="K121" s="3">
        <v>0.95</v>
      </c>
      <c r="L121" s="3">
        <v>0.4</v>
      </c>
      <c r="M121" s="3">
        <v>1.5481727571119706</v>
      </c>
      <c r="N121" s="3">
        <v>78.659756097560987</v>
      </c>
      <c r="O121" s="3">
        <v>0.7633204514059384</v>
      </c>
      <c r="P121" s="3">
        <v>28.675993963206782</v>
      </c>
      <c r="Q121" s="3">
        <v>1.5111046666666668</v>
      </c>
      <c r="R121" s="3">
        <v>1.4951882589008454</v>
      </c>
      <c r="S121">
        <v>1</v>
      </c>
      <c r="T121">
        <v>1</v>
      </c>
      <c r="U121">
        <v>253</v>
      </c>
      <c r="V121">
        <v>270</v>
      </c>
      <c r="W121">
        <v>277</v>
      </c>
      <c r="X121" s="3">
        <v>14.768086666666663</v>
      </c>
      <c r="Y121" s="3">
        <v>11.984999999999999</v>
      </c>
      <c r="Z121">
        <v>1.4088421043819511E-2</v>
      </c>
      <c r="AA121">
        <v>15.224197758568645</v>
      </c>
      <c r="AB121">
        <v>0</v>
      </c>
      <c r="AC121">
        <v>0</v>
      </c>
      <c r="AD121">
        <v>0</v>
      </c>
      <c r="AE121">
        <v>0</v>
      </c>
      <c r="AF121">
        <v>1</v>
      </c>
      <c r="AG121">
        <v>0</v>
      </c>
      <c r="AH121">
        <f t="shared" si="4"/>
        <v>0</v>
      </c>
      <c r="AI121">
        <v>0</v>
      </c>
      <c r="AJ121">
        <v>1</v>
      </c>
      <c r="AK121">
        <f t="shared" si="5"/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75.099999999999994</v>
      </c>
      <c r="AS121">
        <v>81.3</v>
      </c>
      <c r="AT121">
        <v>91</v>
      </c>
    </row>
    <row r="122" spans="1:46" x14ac:dyDescent="0.3">
      <c r="A122" t="s">
        <v>250</v>
      </c>
      <c r="B122" t="s">
        <v>251</v>
      </c>
      <c r="C122" s="3">
        <v>3.3466397611728413</v>
      </c>
      <c r="D122" s="3">
        <v>11112.456030521744</v>
      </c>
      <c r="E122" s="3">
        <v>485</v>
      </c>
      <c r="F122">
        <v>4.3</v>
      </c>
      <c r="G122">
        <v>415.84293548984601</v>
      </c>
      <c r="H122">
        <v>409.29156793771602</v>
      </c>
      <c r="I122" s="3">
        <v>7.0220000000000002</v>
      </c>
      <c r="J122" s="3">
        <v>13.465638235294117</v>
      </c>
      <c r="K122" s="3">
        <v>0.79</v>
      </c>
      <c r="L122" s="3">
        <v>0.15</v>
      </c>
      <c r="M122" s="3">
        <v>0.70825748375663189</v>
      </c>
      <c r="N122" s="3">
        <v>76.964625000000012</v>
      </c>
      <c r="O122" s="3">
        <v>0.34580617273398523</v>
      </c>
      <c r="P122" s="3">
        <v>48.759267401724337</v>
      </c>
      <c r="Q122" s="3">
        <v>0.51705183333333327</v>
      </c>
      <c r="R122" s="3">
        <v>7.5704719116197436</v>
      </c>
      <c r="S122">
        <v>0</v>
      </c>
      <c r="T122">
        <v>0</v>
      </c>
      <c r="X122" s="3">
        <v>13.465638235294117</v>
      </c>
      <c r="Y122" s="3">
        <v>7.0220000000000002</v>
      </c>
      <c r="Z122">
        <v>-6.5856188082378427E-3</v>
      </c>
      <c r="AA122">
        <v>14.299381776289515</v>
      </c>
      <c r="AB122">
        <v>0</v>
      </c>
      <c r="AC122">
        <v>0</v>
      </c>
      <c r="AD122">
        <v>1</v>
      </c>
      <c r="AE122">
        <v>0</v>
      </c>
      <c r="AF122">
        <v>0</v>
      </c>
      <c r="AG122">
        <v>0</v>
      </c>
      <c r="AH122">
        <f t="shared" si="4"/>
        <v>0</v>
      </c>
      <c r="AI122">
        <v>0</v>
      </c>
      <c r="AJ122">
        <v>0</v>
      </c>
      <c r="AK122">
        <f t="shared" si="5"/>
        <v>1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</v>
      </c>
      <c r="AR122">
        <v>69.7</v>
      </c>
      <c r="AS122">
        <v>70.2</v>
      </c>
      <c r="AT122">
        <v>62.9</v>
      </c>
    </row>
    <row r="123" spans="1:46" x14ac:dyDescent="0.3">
      <c r="A123" t="s">
        <v>252</v>
      </c>
      <c r="B123" t="s">
        <v>253</v>
      </c>
      <c r="C123" s="3">
        <v>-0.69298063217034356</v>
      </c>
      <c r="D123" s="3">
        <v>13961.945161882673</v>
      </c>
      <c r="E123" s="3">
        <v>411</v>
      </c>
      <c r="I123" s="3">
        <v>5.4099999999999993</v>
      </c>
      <c r="J123" s="3">
        <v>10.087808636363636</v>
      </c>
      <c r="K123" s="3">
        <v>0.5</v>
      </c>
      <c r="L123" s="3">
        <v>0.06</v>
      </c>
      <c r="M123" s="3">
        <v>-1.7401233536522023</v>
      </c>
      <c r="N123" s="3">
        <v>73.98962499999999</v>
      </c>
      <c r="O123" s="3">
        <v>1.4196269940390003</v>
      </c>
      <c r="P123" s="3">
        <v>47.844681158718465</v>
      </c>
      <c r="Q123" s="3">
        <v>-1.1934559000000002</v>
      </c>
      <c r="R123" s="3">
        <v>28.654453469529287</v>
      </c>
      <c r="S123">
        <v>0</v>
      </c>
      <c r="T123">
        <v>0</v>
      </c>
      <c r="X123" s="3">
        <v>10.087808636363636</v>
      </c>
      <c r="Y123" s="3">
        <v>5.4099999999999993</v>
      </c>
      <c r="Z123">
        <v>-2.102018195119482E-3</v>
      </c>
      <c r="AA123">
        <v>18.69297695159911</v>
      </c>
      <c r="AB123">
        <v>0</v>
      </c>
      <c r="AC123">
        <v>0</v>
      </c>
      <c r="AD123">
        <v>1</v>
      </c>
      <c r="AE123">
        <v>0</v>
      </c>
      <c r="AF123">
        <v>0</v>
      </c>
      <c r="AG123">
        <v>0</v>
      </c>
      <c r="AH123">
        <f t="shared" si="4"/>
        <v>0</v>
      </c>
      <c r="AI123">
        <v>1</v>
      </c>
      <c r="AJ123">
        <v>0</v>
      </c>
      <c r="AK123">
        <f t="shared" si="5"/>
        <v>1</v>
      </c>
      <c r="AL123">
        <v>0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27</v>
      </c>
      <c r="AS123">
        <v>6.8</v>
      </c>
      <c r="AT123">
        <v>28.5</v>
      </c>
    </row>
    <row r="124" spans="1:46" x14ac:dyDescent="0.3">
      <c r="A124" t="s">
        <v>263</v>
      </c>
      <c r="B124" t="s">
        <v>254</v>
      </c>
      <c r="C124" s="3">
        <v>-5.8587829224279027</v>
      </c>
      <c r="D124" s="3">
        <v>1249.0336779360839</v>
      </c>
      <c r="E124" s="3">
        <v>288</v>
      </c>
      <c r="I124" s="3">
        <v>1.2929999999999999</v>
      </c>
      <c r="J124" s="3">
        <v>8.5285759999999975</v>
      </c>
      <c r="K124" s="3">
        <v>0.31</v>
      </c>
      <c r="L124" s="3">
        <v>0.06</v>
      </c>
      <c r="M124" s="5"/>
      <c r="N124" s="3">
        <v>64.132249999999999</v>
      </c>
      <c r="O124" s="3">
        <v>2.5999565974680854</v>
      </c>
      <c r="P124" s="5"/>
      <c r="Q124" s="3">
        <v>-1.3904655555555554</v>
      </c>
      <c r="R124" s="3">
        <v>11.841948426582077</v>
      </c>
      <c r="S124">
        <v>0</v>
      </c>
      <c r="T124">
        <v>0</v>
      </c>
      <c r="X124" s="3">
        <v>8.5285759999999975</v>
      </c>
      <c r="Y124" s="3">
        <v>1.2929999999999999</v>
      </c>
      <c r="Z124">
        <v>-8.9079021342288213E-3</v>
      </c>
      <c r="AA124">
        <v>25.794344743092868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f t="shared" si="4"/>
        <v>0</v>
      </c>
      <c r="AI124">
        <v>1</v>
      </c>
      <c r="AJ124">
        <v>0</v>
      </c>
      <c r="AK124">
        <f t="shared" si="5"/>
        <v>0</v>
      </c>
      <c r="AL124">
        <v>0</v>
      </c>
      <c r="AM124">
        <v>1</v>
      </c>
      <c r="AN124">
        <v>0</v>
      </c>
      <c r="AO124">
        <v>0</v>
      </c>
      <c r="AP124">
        <v>1</v>
      </c>
      <c r="AQ124">
        <v>0</v>
      </c>
      <c r="AS124">
        <v>37.299999999999997</v>
      </c>
      <c r="AT124">
        <v>54.2</v>
      </c>
    </row>
    <row r="125" spans="1:46" x14ac:dyDescent="0.3">
      <c r="A125" t="s">
        <v>255</v>
      </c>
      <c r="B125" t="s">
        <v>256</v>
      </c>
      <c r="C125" s="3">
        <v>2.7375974358360824</v>
      </c>
      <c r="D125" s="3">
        <v>1365.402344342835</v>
      </c>
      <c r="E125" s="3">
        <v>338</v>
      </c>
      <c r="I125" s="3">
        <v>4.878000000000001</v>
      </c>
      <c r="J125" s="3">
        <v>7.5342290909090908</v>
      </c>
      <c r="K125" s="3">
        <v>0.25</v>
      </c>
      <c r="L125" s="3">
        <v>0.05</v>
      </c>
      <c r="M125" s="5"/>
      <c r="N125" s="3">
        <v>59.086624999999998</v>
      </c>
      <c r="O125" s="3">
        <v>2.9717596779256366</v>
      </c>
      <c r="P125" s="3">
        <v>74.365038426168127</v>
      </c>
      <c r="Q125" s="3">
        <v>-0.62504948888888889</v>
      </c>
      <c r="R125" s="3">
        <v>9.2465398530795895</v>
      </c>
      <c r="S125">
        <v>0</v>
      </c>
      <c r="T125">
        <v>0</v>
      </c>
      <c r="X125" s="3">
        <v>7.5342290909090908</v>
      </c>
      <c r="Y125" s="3">
        <v>4.878000000000001</v>
      </c>
      <c r="Z125">
        <v>-2.3431265516200631E-3</v>
      </c>
      <c r="AA125">
        <v>22.179159981863855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f t="shared" si="4"/>
        <v>1</v>
      </c>
      <c r="AI125">
        <v>0</v>
      </c>
      <c r="AJ125">
        <v>0</v>
      </c>
      <c r="AK125">
        <f t="shared" si="5"/>
        <v>0</v>
      </c>
      <c r="AL125">
        <v>0</v>
      </c>
      <c r="AM125">
        <v>1</v>
      </c>
      <c r="AN125">
        <v>0</v>
      </c>
      <c r="AO125">
        <v>0</v>
      </c>
      <c r="AP125">
        <v>1</v>
      </c>
      <c r="AQ125">
        <v>0</v>
      </c>
      <c r="AR125">
        <v>55.8</v>
      </c>
      <c r="AS125">
        <v>49.6</v>
      </c>
      <c r="AT125">
        <v>48.2</v>
      </c>
    </row>
    <row r="126" spans="1:46" x14ac:dyDescent="0.3">
      <c r="A126" t="s">
        <v>257</v>
      </c>
      <c r="B126" t="s">
        <v>258</v>
      </c>
      <c r="C126" s="3">
        <v>5.8918909610480155</v>
      </c>
      <c r="D126" s="3">
        <v>728.56627361116387</v>
      </c>
      <c r="E126" s="3">
        <v>398</v>
      </c>
      <c r="F126">
        <v>4.107062</v>
      </c>
      <c r="I126" s="3">
        <v>5.2039999999999997</v>
      </c>
      <c r="J126" s="3">
        <v>7.6784500000000016</v>
      </c>
      <c r="K126" s="3">
        <v>0.48</v>
      </c>
      <c r="L126" s="3">
        <v>0.02</v>
      </c>
      <c r="M126" s="3">
        <v>7.1304653376309597</v>
      </c>
      <c r="N126" s="3">
        <v>56.798375000000007</v>
      </c>
      <c r="O126" s="3">
        <v>2.2017748184483534</v>
      </c>
      <c r="P126" s="3">
        <v>64.42843674179808</v>
      </c>
      <c r="Q126" s="3">
        <v>-1.3065009999999999</v>
      </c>
      <c r="R126" s="3">
        <v>13.379892347361936</v>
      </c>
      <c r="S126">
        <v>0</v>
      </c>
      <c r="T126">
        <v>0</v>
      </c>
      <c r="X126" s="3">
        <v>7.6784500000000016</v>
      </c>
      <c r="Y126" s="3">
        <v>5.2039999999999997</v>
      </c>
      <c r="Z126">
        <v>-1.1521870002057868E-2</v>
      </c>
      <c r="AA126">
        <v>24.809506049522987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f t="shared" si="4"/>
        <v>1</v>
      </c>
      <c r="AI126">
        <v>0</v>
      </c>
      <c r="AJ126">
        <v>0</v>
      </c>
      <c r="AK126">
        <f t="shared" si="5"/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44</v>
      </c>
      <c r="AS126">
        <v>27.3</v>
      </c>
      <c r="AT126">
        <v>33.1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63EA-B167-415C-AA3F-68041D3C49C6}">
  <dimension ref="A1:AD128"/>
  <sheetViews>
    <sheetView topLeftCell="A82" workbookViewId="0">
      <selection activeCell="W1" sqref="W1:W1048576"/>
    </sheetView>
  </sheetViews>
  <sheetFormatPr defaultRowHeight="14.4" x14ac:dyDescent="0.3"/>
  <cols>
    <col min="2" max="2" width="12" style="3" customWidth="1"/>
    <col min="3" max="3" width="9.44140625" style="3" bestFit="1" customWidth="1"/>
    <col min="4" max="4" width="9" style="3" bestFit="1" customWidth="1"/>
    <col min="5" max="5" width="11.6640625" style="3" customWidth="1"/>
    <col min="6" max="6" width="9" style="3" bestFit="1" customWidth="1"/>
    <col min="10" max="10" width="9" style="3" bestFit="1" customWidth="1"/>
    <col min="17" max="22" width="5" customWidth="1"/>
  </cols>
  <sheetData>
    <row r="1" spans="1:30" x14ac:dyDescent="0.3">
      <c r="A1" s="1" t="s">
        <v>0</v>
      </c>
      <c r="B1" s="2" t="s">
        <v>2</v>
      </c>
      <c r="C1" s="2" t="s">
        <v>10</v>
      </c>
      <c r="D1" s="2" t="s">
        <v>3</v>
      </c>
      <c r="E1" s="2" t="s">
        <v>443</v>
      </c>
      <c r="F1" s="2" t="s">
        <v>6</v>
      </c>
      <c r="G1" s="1" t="s">
        <v>447</v>
      </c>
      <c r="H1" s="1" t="s">
        <v>448</v>
      </c>
      <c r="I1" s="1" t="s">
        <v>265</v>
      </c>
      <c r="J1" s="2" t="s">
        <v>11</v>
      </c>
      <c r="O1" s="1" t="s">
        <v>0</v>
      </c>
      <c r="P1" s="1" t="s">
        <v>265</v>
      </c>
      <c r="Q1" s="1" t="s">
        <v>449</v>
      </c>
      <c r="R1" s="1" t="s">
        <v>450</v>
      </c>
      <c r="S1" s="1" t="s">
        <v>451</v>
      </c>
      <c r="T1" s="1" t="s">
        <v>452</v>
      </c>
      <c r="U1" s="1" t="s">
        <v>454</v>
      </c>
      <c r="V1" s="1" t="s">
        <v>453</v>
      </c>
      <c r="W1" s="1" t="s">
        <v>455</v>
      </c>
    </row>
    <row r="2" spans="1:30" x14ac:dyDescent="0.3">
      <c r="A2" t="s">
        <v>14</v>
      </c>
      <c r="B2" s="3">
        <v>2.8688410531659514</v>
      </c>
      <c r="C2" s="3">
        <v>3928.3421433855042</v>
      </c>
      <c r="D2" s="3">
        <v>438</v>
      </c>
      <c r="E2" s="3">
        <v>11.305972608695653</v>
      </c>
      <c r="F2" s="3">
        <v>8.4283868049003743E-2</v>
      </c>
      <c r="G2">
        <v>16.019755772181913</v>
      </c>
      <c r="H2">
        <v>89</v>
      </c>
      <c r="I2">
        <v>0</v>
      </c>
      <c r="J2" s="3">
        <v>-0.14756331111111112</v>
      </c>
      <c r="O2" t="s">
        <v>14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f>1-SUM(Q2:V2)</f>
        <v>0</v>
      </c>
      <c r="X2">
        <f>R2+P2</f>
        <v>1</v>
      </c>
      <c r="Y2">
        <f>P2+Q2</f>
        <v>0</v>
      </c>
      <c r="Z2">
        <f>P2+S2</f>
        <v>0</v>
      </c>
      <c r="AA2">
        <f>P2+T2</f>
        <v>0</v>
      </c>
      <c r="AB2">
        <f>P2+U2</f>
        <v>0</v>
      </c>
      <c r="AC2">
        <f>V2+P2</f>
        <v>0</v>
      </c>
      <c r="AD2">
        <f>W2+P2</f>
        <v>0</v>
      </c>
    </row>
    <row r="3" spans="1:30" x14ac:dyDescent="0.3">
      <c r="A3" t="s">
        <v>16</v>
      </c>
      <c r="B3" s="3">
        <v>1.0459813327658543</v>
      </c>
      <c r="C3" s="3">
        <v>4386.0388955889093</v>
      </c>
      <c r="D3" s="3">
        <v>413</v>
      </c>
      <c r="E3" s="3">
        <v>11.034157058823528</v>
      </c>
      <c r="F3" s="3">
        <v>7.6139066027411735</v>
      </c>
      <c r="G3">
        <v>21.373165462328039</v>
      </c>
      <c r="I3">
        <v>0</v>
      </c>
      <c r="J3" s="3">
        <v>-0.53382180000000012</v>
      </c>
      <c r="O3" t="s">
        <v>16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f t="shared" ref="W3:W66" si="0">1-SUM(Q3:V3)</f>
        <v>0</v>
      </c>
      <c r="X3">
        <f t="shared" ref="X3:X66" si="1">R3+P3</f>
        <v>0</v>
      </c>
      <c r="Y3">
        <f t="shared" ref="Y3:Y66" si="2">P3+Q3</f>
        <v>0</v>
      </c>
      <c r="Z3">
        <f t="shared" ref="Z3:Z66" si="3">P3+S3</f>
        <v>0</v>
      </c>
      <c r="AA3">
        <f t="shared" ref="AA3:AA67" si="4">P3+T3</f>
        <v>1</v>
      </c>
      <c r="AB3">
        <f t="shared" ref="AB3:AB66" si="5">P3+U3</f>
        <v>0</v>
      </c>
      <c r="AC3">
        <f t="shared" ref="AC3:AC66" si="6">V3+P3</f>
        <v>0</v>
      </c>
      <c r="AD3">
        <f t="shared" ref="AD3:AD66" si="7">W3+P3</f>
        <v>0</v>
      </c>
    </row>
    <row r="4" spans="1:30" x14ac:dyDescent="0.3">
      <c r="A4" t="s">
        <v>18</v>
      </c>
      <c r="B4" s="3">
        <v>0.39574940016616567</v>
      </c>
      <c r="C4" s="3">
        <v>9428.5025411717634</v>
      </c>
      <c r="D4" s="3">
        <v>446</v>
      </c>
      <c r="E4" s="3">
        <v>13.391316399999999</v>
      </c>
      <c r="F4" s="3">
        <v>3.7302650723091202</v>
      </c>
      <c r="G4">
        <v>10.206199981548169</v>
      </c>
      <c r="H4">
        <v>64</v>
      </c>
      <c r="I4">
        <v>0</v>
      </c>
      <c r="J4" s="3">
        <v>-0.11316362222222222</v>
      </c>
      <c r="O4" t="s">
        <v>18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f t="shared" si="0"/>
        <v>0</v>
      </c>
      <c r="X4">
        <f t="shared" si="1"/>
        <v>0</v>
      </c>
      <c r="Y4">
        <f t="shared" si="2"/>
        <v>0</v>
      </c>
      <c r="Z4">
        <f t="shared" si="3"/>
        <v>1</v>
      </c>
      <c r="AA4">
        <f t="shared" si="4"/>
        <v>0</v>
      </c>
      <c r="AB4">
        <f t="shared" si="5"/>
        <v>0</v>
      </c>
      <c r="AC4">
        <f t="shared" si="6"/>
        <v>0</v>
      </c>
      <c r="AD4">
        <f t="shared" si="7"/>
        <v>0</v>
      </c>
    </row>
    <row r="5" spans="1:30" x14ac:dyDescent="0.3">
      <c r="A5" t="s">
        <v>20</v>
      </c>
      <c r="B5" s="3">
        <v>1.8709528377550981</v>
      </c>
      <c r="C5" s="3">
        <v>3136.8117272055811</v>
      </c>
      <c r="D5" s="3">
        <v>513</v>
      </c>
      <c r="E5" s="3">
        <v>11.482070769230766</v>
      </c>
      <c r="F5" s="3">
        <v>-7.7055822098332136</v>
      </c>
      <c r="G5">
        <v>9.5864566167195733</v>
      </c>
      <c r="I5">
        <v>0</v>
      </c>
      <c r="J5" s="3">
        <v>-0.10239151111111111</v>
      </c>
      <c r="O5" t="s">
        <v>20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f t="shared" si="0"/>
        <v>0</v>
      </c>
      <c r="X5">
        <f t="shared" si="1"/>
        <v>1</v>
      </c>
      <c r="Y5">
        <f t="shared" si="2"/>
        <v>0</v>
      </c>
      <c r="Z5">
        <f t="shared" si="3"/>
        <v>0</v>
      </c>
      <c r="AA5">
        <f t="shared" si="4"/>
        <v>0</v>
      </c>
      <c r="AB5">
        <f t="shared" si="5"/>
        <v>0</v>
      </c>
      <c r="AC5">
        <f t="shared" si="6"/>
        <v>0</v>
      </c>
      <c r="AD5">
        <f t="shared" si="7"/>
        <v>0</v>
      </c>
    </row>
    <row r="6" spans="1:30" x14ac:dyDescent="0.3">
      <c r="A6" t="s">
        <v>22</v>
      </c>
      <c r="B6" s="3">
        <v>0.86317447398725733</v>
      </c>
      <c r="C6" s="3">
        <v>51689.913555850158</v>
      </c>
      <c r="D6" s="3">
        <v>577</v>
      </c>
      <c r="E6" s="3">
        <v>18.634601999999997</v>
      </c>
      <c r="F6" s="3">
        <v>1.3213705416956241</v>
      </c>
      <c r="H6">
        <v>60</v>
      </c>
      <c r="I6">
        <v>1</v>
      </c>
      <c r="J6" s="3">
        <v>1.6342425555555553</v>
      </c>
      <c r="O6" t="s">
        <v>22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0</v>
      </c>
      <c r="X6">
        <f t="shared" si="1"/>
        <v>1</v>
      </c>
      <c r="Y6">
        <f t="shared" si="2"/>
        <v>2</v>
      </c>
      <c r="Z6">
        <f t="shared" si="3"/>
        <v>1</v>
      </c>
      <c r="AA6">
        <f t="shared" si="4"/>
        <v>1</v>
      </c>
      <c r="AB6">
        <f t="shared" si="5"/>
        <v>1</v>
      </c>
      <c r="AC6">
        <f t="shared" si="6"/>
        <v>1</v>
      </c>
      <c r="AD6">
        <f t="shared" si="7"/>
        <v>1</v>
      </c>
    </row>
    <row r="7" spans="1:30" x14ac:dyDescent="0.3">
      <c r="A7" t="s">
        <v>24</v>
      </c>
      <c r="B7" s="3">
        <v>0.26312069306474467</v>
      </c>
      <c r="C7" s="3">
        <v>46123.490688904581</v>
      </c>
      <c r="D7" s="3">
        <v>581</v>
      </c>
      <c r="E7" s="3">
        <v>14.208342105263153</v>
      </c>
      <c r="F7" s="3">
        <v>1.1042793701883038</v>
      </c>
      <c r="G7">
        <v>10.983567204968683</v>
      </c>
      <c r="H7">
        <v>87</v>
      </c>
      <c r="I7">
        <v>1</v>
      </c>
      <c r="J7" s="3">
        <v>1.5906716666666665</v>
      </c>
      <c r="O7" t="s">
        <v>24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f t="shared" si="0"/>
        <v>0</v>
      </c>
      <c r="X7">
        <f t="shared" si="1"/>
        <v>2</v>
      </c>
      <c r="Y7">
        <f t="shared" si="2"/>
        <v>1</v>
      </c>
      <c r="Z7">
        <f t="shared" si="3"/>
        <v>1</v>
      </c>
      <c r="AA7">
        <f t="shared" si="4"/>
        <v>1</v>
      </c>
      <c r="AB7">
        <f t="shared" si="5"/>
        <v>1</v>
      </c>
      <c r="AC7">
        <f t="shared" si="6"/>
        <v>1</v>
      </c>
      <c r="AD7">
        <f t="shared" si="7"/>
        <v>1</v>
      </c>
    </row>
    <row r="8" spans="1:30" x14ac:dyDescent="0.3">
      <c r="A8" t="s">
        <v>26</v>
      </c>
      <c r="B8" s="3">
        <v>1.1482088679421847</v>
      </c>
      <c r="C8" s="3">
        <v>5639.0016894049986</v>
      </c>
      <c r="D8" s="3">
        <v>458</v>
      </c>
      <c r="E8" s="3">
        <v>10.726773999999999</v>
      </c>
      <c r="F8" s="3">
        <v>3.3054854701927479</v>
      </c>
      <c r="H8">
        <v>100</v>
      </c>
      <c r="I8">
        <v>0</v>
      </c>
      <c r="J8" s="3">
        <v>-0.49217892222222226</v>
      </c>
      <c r="O8" t="s">
        <v>26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f t="shared" si="0"/>
        <v>0</v>
      </c>
      <c r="X8">
        <f t="shared" si="1"/>
        <v>1</v>
      </c>
      <c r="Y8">
        <f t="shared" si="2"/>
        <v>0</v>
      </c>
      <c r="Z8">
        <f t="shared" si="3"/>
        <v>0</v>
      </c>
      <c r="AA8">
        <f t="shared" si="4"/>
        <v>0</v>
      </c>
      <c r="AB8">
        <f t="shared" si="5"/>
        <v>0</v>
      </c>
      <c r="AC8">
        <f t="shared" si="6"/>
        <v>0</v>
      </c>
      <c r="AD8">
        <f t="shared" si="7"/>
        <v>0</v>
      </c>
    </row>
    <row r="9" spans="1:30" x14ac:dyDescent="0.3">
      <c r="A9" t="s">
        <v>28</v>
      </c>
      <c r="B9" s="3">
        <v>0.30288989703782931</v>
      </c>
      <c r="C9" s="3">
        <v>20797.005217903781</v>
      </c>
      <c r="D9" s="3">
        <v>451</v>
      </c>
      <c r="E9" s="3">
        <v>11.827968260869566</v>
      </c>
      <c r="F9" s="3">
        <v>1.6479500502058784</v>
      </c>
      <c r="G9">
        <v>19.065386891365055</v>
      </c>
      <c r="I9">
        <v>0</v>
      </c>
      <c r="J9" s="3">
        <v>0.46977908888888886</v>
      </c>
      <c r="O9" t="s">
        <v>28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f t="shared" si="0"/>
        <v>0</v>
      </c>
      <c r="X9">
        <f t="shared" si="1"/>
        <v>0</v>
      </c>
      <c r="Y9">
        <f t="shared" si="2"/>
        <v>0</v>
      </c>
      <c r="Z9">
        <f t="shared" si="3"/>
        <v>0</v>
      </c>
      <c r="AA9">
        <f t="shared" si="4"/>
        <v>1</v>
      </c>
      <c r="AB9">
        <f t="shared" si="5"/>
        <v>0</v>
      </c>
      <c r="AC9">
        <f t="shared" si="6"/>
        <v>0</v>
      </c>
      <c r="AD9">
        <f t="shared" si="7"/>
        <v>0</v>
      </c>
    </row>
    <row r="10" spans="1:30" x14ac:dyDescent="0.3">
      <c r="A10" t="s">
        <v>30</v>
      </c>
      <c r="B10" s="3">
        <v>0.28381220563560167</v>
      </c>
      <c r="C10" s="3">
        <v>43591.271882782079</v>
      </c>
      <c r="D10" s="3">
        <v>590</v>
      </c>
      <c r="E10" s="3">
        <v>15.473204999999997</v>
      </c>
      <c r="F10" s="3">
        <v>1.158140988812832</v>
      </c>
      <c r="G10">
        <v>8.6757124662399274</v>
      </c>
      <c r="H10">
        <v>31</v>
      </c>
      <c r="I10">
        <v>1</v>
      </c>
      <c r="J10" s="3">
        <v>1.4823594444444446</v>
      </c>
      <c r="O10" t="s">
        <v>30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f t="shared" si="0"/>
        <v>0</v>
      </c>
      <c r="X10">
        <f t="shared" si="1"/>
        <v>2</v>
      </c>
      <c r="Y10">
        <f t="shared" si="2"/>
        <v>1</v>
      </c>
      <c r="Z10">
        <f t="shared" si="3"/>
        <v>1</v>
      </c>
      <c r="AA10">
        <f t="shared" si="4"/>
        <v>1</v>
      </c>
      <c r="AB10">
        <f t="shared" si="5"/>
        <v>1</v>
      </c>
      <c r="AC10">
        <f t="shared" si="6"/>
        <v>1</v>
      </c>
      <c r="AD10">
        <f t="shared" si="7"/>
        <v>1</v>
      </c>
    </row>
    <row r="11" spans="1:30" x14ac:dyDescent="0.3">
      <c r="A11" t="s">
        <v>32</v>
      </c>
      <c r="B11" s="3">
        <v>-0.26546133175604958</v>
      </c>
      <c r="C11" s="3">
        <v>4303.5855561643475</v>
      </c>
      <c r="D11" s="3">
        <v>374</v>
      </c>
      <c r="E11" s="3">
        <v>12.611569999999999</v>
      </c>
      <c r="F11" s="3">
        <v>2.5345774574662396</v>
      </c>
      <c r="G11">
        <v>19.590260072187956</v>
      </c>
      <c r="I11">
        <v>0</v>
      </c>
      <c r="J11" s="3">
        <v>-0.50745017777777779</v>
      </c>
      <c r="O11" t="s">
        <v>32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f t="shared" si="0"/>
        <v>0</v>
      </c>
      <c r="X11">
        <f t="shared" si="1"/>
        <v>0</v>
      </c>
      <c r="Y11">
        <f t="shared" si="2"/>
        <v>0</v>
      </c>
      <c r="Z11">
        <f t="shared" si="3"/>
        <v>1</v>
      </c>
      <c r="AA11">
        <f t="shared" si="4"/>
        <v>0</v>
      </c>
      <c r="AB11">
        <f t="shared" si="5"/>
        <v>0</v>
      </c>
      <c r="AC11">
        <f t="shared" si="6"/>
        <v>0</v>
      </c>
      <c r="AD11">
        <f t="shared" si="7"/>
        <v>0</v>
      </c>
    </row>
    <row r="12" spans="1:30" x14ac:dyDescent="0.3">
      <c r="A12" t="s">
        <v>34</v>
      </c>
      <c r="B12" s="3">
        <v>1.3215555138655855</v>
      </c>
      <c r="C12" s="3">
        <v>763.1547180392248</v>
      </c>
      <c r="D12" s="3">
        <v>269</v>
      </c>
      <c r="E12" s="3">
        <v>4.6422331250000006</v>
      </c>
      <c r="F12" s="3">
        <v>10.46090028585434</v>
      </c>
      <c r="G12">
        <v>24.686841249465939</v>
      </c>
      <c r="I12">
        <v>0</v>
      </c>
      <c r="J12" s="3">
        <v>-0.55580118888888874</v>
      </c>
      <c r="O12" t="s">
        <v>34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1</v>
      </c>
      <c r="X12">
        <f t="shared" si="1"/>
        <v>0</v>
      </c>
      <c r="Y12">
        <f t="shared" si="2"/>
        <v>0</v>
      </c>
      <c r="Z12">
        <f t="shared" si="3"/>
        <v>0</v>
      </c>
      <c r="AA12">
        <f t="shared" si="4"/>
        <v>0</v>
      </c>
      <c r="AB12">
        <f t="shared" si="5"/>
        <v>0</v>
      </c>
      <c r="AC12">
        <f t="shared" si="6"/>
        <v>0</v>
      </c>
      <c r="AD12">
        <f t="shared" si="7"/>
        <v>1</v>
      </c>
    </row>
    <row r="13" spans="1:30" x14ac:dyDescent="0.3">
      <c r="A13" t="s">
        <v>36</v>
      </c>
      <c r="B13" s="3">
        <v>2.0100064819676664</v>
      </c>
      <c r="C13" s="3">
        <v>4545.0398681788511</v>
      </c>
      <c r="D13" s="3">
        <v>487</v>
      </c>
      <c r="E13" s="4"/>
      <c r="F13" s="3">
        <v>0.28167286502277811</v>
      </c>
      <c r="I13">
        <v>0</v>
      </c>
      <c r="J13" s="3">
        <v>-0.55161546666666661</v>
      </c>
      <c r="O13" t="s">
        <v>36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f t="shared" si="0"/>
        <v>0</v>
      </c>
      <c r="X13">
        <f t="shared" si="1"/>
        <v>1</v>
      </c>
      <c r="Y13">
        <f t="shared" si="2"/>
        <v>0</v>
      </c>
      <c r="Z13">
        <f t="shared" si="3"/>
        <v>0</v>
      </c>
      <c r="AA13">
        <f t="shared" si="4"/>
        <v>0</v>
      </c>
      <c r="AB13">
        <f t="shared" si="5"/>
        <v>0</v>
      </c>
      <c r="AC13">
        <f t="shared" si="6"/>
        <v>0</v>
      </c>
      <c r="AD13">
        <f t="shared" si="7"/>
        <v>0</v>
      </c>
    </row>
    <row r="14" spans="1:30" x14ac:dyDescent="0.3">
      <c r="A14" t="s">
        <v>38</v>
      </c>
      <c r="B14" s="3">
        <v>1.6797944157834652</v>
      </c>
      <c r="C14" s="3">
        <v>5948.8532480704507</v>
      </c>
      <c r="D14" s="3">
        <v>379</v>
      </c>
      <c r="E14" s="3">
        <v>8.6288392000000016</v>
      </c>
      <c r="F14" s="3">
        <v>3.7582012554743565</v>
      </c>
      <c r="G14">
        <v>16.789581558921114</v>
      </c>
      <c r="I14">
        <v>0</v>
      </c>
      <c r="J14" s="3">
        <v>0.45202201111111112</v>
      </c>
      <c r="O14" t="s">
        <v>38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1</v>
      </c>
      <c r="X14">
        <f t="shared" si="1"/>
        <v>0</v>
      </c>
      <c r="Y14">
        <f t="shared" si="2"/>
        <v>0</v>
      </c>
      <c r="Z14">
        <f t="shared" si="3"/>
        <v>0</v>
      </c>
      <c r="AA14">
        <f t="shared" si="4"/>
        <v>0</v>
      </c>
      <c r="AB14">
        <f t="shared" si="5"/>
        <v>0</v>
      </c>
      <c r="AC14">
        <f t="shared" si="6"/>
        <v>0</v>
      </c>
      <c r="AD14">
        <f t="shared" si="7"/>
        <v>1</v>
      </c>
    </row>
    <row r="15" spans="1:30" x14ac:dyDescent="0.3">
      <c r="A15" t="s">
        <v>40</v>
      </c>
      <c r="B15" s="3">
        <v>0.29176035393360977</v>
      </c>
      <c r="C15" s="3">
        <v>10538.77828167121</v>
      </c>
      <c r="D15" s="3">
        <v>441</v>
      </c>
      <c r="E15" s="3">
        <v>13.902735714285711</v>
      </c>
      <c r="F15" s="3">
        <v>-1.548496484189182</v>
      </c>
      <c r="G15">
        <v>16.676426569620745</v>
      </c>
      <c r="H15">
        <v>88</v>
      </c>
      <c r="I15">
        <v>0</v>
      </c>
      <c r="J15" s="3">
        <v>-0.13893501111111109</v>
      </c>
      <c r="O15" t="s">
        <v>40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f t="shared" si="0"/>
        <v>0</v>
      </c>
      <c r="X15">
        <f t="shared" si="1"/>
        <v>0</v>
      </c>
      <c r="Y15">
        <f t="shared" si="2"/>
        <v>0</v>
      </c>
      <c r="Z15">
        <f t="shared" si="3"/>
        <v>1</v>
      </c>
      <c r="AA15">
        <f t="shared" si="4"/>
        <v>0</v>
      </c>
      <c r="AB15">
        <f t="shared" si="5"/>
        <v>0</v>
      </c>
      <c r="AC15">
        <f t="shared" si="6"/>
        <v>0</v>
      </c>
      <c r="AD15">
        <f t="shared" si="7"/>
        <v>0</v>
      </c>
    </row>
    <row r="16" spans="1:30" x14ac:dyDescent="0.3">
      <c r="A16" t="s">
        <v>42</v>
      </c>
      <c r="B16" s="3">
        <v>2.1180309212345145</v>
      </c>
      <c r="C16" s="3">
        <v>6709.5273146706249</v>
      </c>
      <c r="D16" s="3">
        <v>552</v>
      </c>
      <c r="E16" s="3">
        <v>12.343135937500001</v>
      </c>
      <c r="F16" s="3">
        <v>-4.1767923177848747</v>
      </c>
      <c r="G16">
        <v>11.829518000284819</v>
      </c>
      <c r="H16">
        <v>98</v>
      </c>
      <c r="I16">
        <v>0</v>
      </c>
      <c r="J16" s="3">
        <v>0.17064244444444443</v>
      </c>
      <c r="O16" t="s">
        <v>42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f t="shared" si="0"/>
        <v>0</v>
      </c>
      <c r="X16">
        <f t="shared" si="1"/>
        <v>1</v>
      </c>
      <c r="Y16">
        <f t="shared" si="2"/>
        <v>0</v>
      </c>
      <c r="Z16">
        <f t="shared" si="3"/>
        <v>0</v>
      </c>
      <c r="AA16">
        <f t="shared" si="4"/>
        <v>0</v>
      </c>
      <c r="AB16">
        <f t="shared" si="5"/>
        <v>0</v>
      </c>
      <c r="AC16">
        <f t="shared" si="6"/>
        <v>0</v>
      </c>
      <c r="AD16">
        <f t="shared" si="7"/>
        <v>0</v>
      </c>
    </row>
    <row r="17" spans="1:30" x14ac:dyDescent="0.3">
      <c r="A17" t="s">
        <v>44</v>
      </c>
      <c r="B17" s="3">
        <v>2.2136077140752994</v>
      </c>
      <c r="C17" s="3">
        <v>562.84193540074182</v>
      </c>
      <c r="D17" s="3">
        <v>341</v>
      </c>
      <c r="E17" s="3">
        <v>2.6665296296296299</v>
      </c>
      <c r="F17" s="3">
        <v>8.6191011930314314</v>
      </c>
      <c r="G17">
        <v>25.589577601506171</v>
      </c>
      <c r="I17">
        <v>0</v>
      </c>
      <c r="J17" s="3">
        <v>-0.5887464555555556</v>
      </c>
      <c r="O17" t="s">
        <v>44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 t="shared" si="0"/>
        <v>1</v>
      </c>
      <c r="X17">
        <f t="shared" si="1"/>
        <v>0</v>
      </c>
      <c r="Y17">
        <f t="shared" si="2"/>
        <v>0</v>
      </c>
      <c r="Z17">
        <f t="shared" si="3"/>
        <v>0</v>
      </c>
      <c r="AA17">
        <f t="shared" si="4"/>
        <v>0</v>
      </c>
      <c r="AB17">
        <f t="shared" si="5"/>
        <v>0</v>
      </c>
      <c r="AC17">
        <f t="shared" si="6"/>
        <v>0</v>
      </c>
      <c r="AD17">
        <f t="shared" si="7"/>
        <v>1</v>
      </c>
    </row>
    <row r="18" spans="1:30" x14ac:dyDescent="0.3">
      <c r="A18" t="s">
        <v>46</v>
      </c>
      <c r="B18" s="3">
        <v>-0.62921613863002157</v>
      </c>
      <c r="C18" s="3">
        <v>227.71515598587817</v>
      </c>
      <c r="D18" s="3">
        <v>348</v>
      </c>
      <c r="E18" s="3">
        <v>4.4165204166666667</v>
      </c>
      <c r="F18" s="3">
        <v>-1.143297735259921</v>
      </c>
      <c r="G18">
        <v>19.159354607264202</v>
      </c>
      <c r="I18">
        <v>0</v>
      </c>
      <c r="J18" s="3">
        <v>-1.1821701111111114</v>
      </c>
      <c r="O18" t="s">
        <v>46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 t="shared" si="0"/>
        <v>1</v>
      </c>
      <c r="X18">
        <f t="shared" si="1"/>
        <v>0</v>
      </c>
      <c r="Y18">
        <f t="shared" si="2"/>
        <v>0</v>
      </c>
      <c r="Z18">
        <f t="shared" si="3"/>
        <v>0</v>
      </c>
      <c r="AA18">
        <f t="shared" si="4"/>
        <v>0</v>
      </c>
      <c r="AB18">
        <f t="shared" si="5"/>
        <v>0</v>
      </c>
      <c r="AC18">
        <f t="shared" si="6"/>
        <v>0</v>
      </c>
      <c r="AD18">
        <f t="shared" si="7"/>
        <v>1</v>
      </c>
    </row>
    <row r="19" spans="1:30" x14ac:dyDescent="0.3">
      <c r="A19" t="s">
        <v>48</v>
      </c>
      <c r="B19" s="3">
        <v>1.6262011256693414</v>
      </c>
      <c r="C19" s="3">
        <v>1300.8414403226727</v>
      </c>
      <c r="D19" s="3">
        <v>401</v>
      </c>
      <c r="E19" s="3">
        <v>7.98553380952381</v>
      </c>
      <c r="F19" s="3">
        <v>5.4694005609808647</v>
      </c>
      <c r="G19">
        <v>24.452788714704838</v>
      </c>
      <c r="I19">
        <v>0</v>
      </c>
      <c r="J19" s="3">
        <v>-0.84202134444444443</v>
      </c>
      <c r="O19" t="s">
        <v>48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0"/>
        <v>1</v>
      </c>
      <c r="X19">
        <f t="shared" si="1"/>
        <v>0</v>
      </c>
      <c r="Y19">
        <f t="shared" si="2"/>
        <v>0</v>
      </c>
      <c r="Z19">
        <f t="shared" si="3"/>
        <v>0</v>
      </c>
      <c r="AA19">
        <f t="shared" si="4"/>
        <v>0</v>
      </c>
      <c r="AB19">
        <f t="shared" si="5"/>
        <v>0</v>
      </c>
      <c r="AC19">
        <f t="shared" si="6"/>
        <v>0</v>
      </c>
      <c r="AD19">
        <f t="shared" si="7"/>
        <v>1</v>
      </c>
    </row>
    <row r="20" spans="1:30" x14ac:dyDescent="0.3">
      <c r="A20" t="s">
        <v>50</v>
      </c>
      <c r="B20" s="3">
        <v>0.64318935655057097</v>
      </c>
      <c r="C20" s="3">
        <v>46543.79219991128</v>
      </c>
      <c r="D20" s="3">
        <v>586</v>
      </c>
      <c r="E20" s="3">
        <v>16.030572857142857</v>
      </c>
      <c r="F20" s="3">
        <v>1.2025623551337945</v>
      </c>
      <c r="G20">
        <v>16.165653991699223</v>
      </c>
      <c r="H20">
        <v>93</v>
      </c>
      <c r="I20">
        <v>1</v>
      </c>
      <c r="J20" s="3">
        <v>1.780089888888889</v>
      </c>
      <c r="O20" t="s">
        <v>50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f t="shared" si="0"/>
        <v>0</v>
      </c>
      <c r="X20">
        <f t="shared" si="1"/>
        <v>1</v>
      </c>
      <c r="Y20">
        <f t="shared" si="2"/>
        <v>1</v>
      </c>
      <c r="Z20">
        <f t="shared" si="3"/>
        <v>1</v>
      </c>
      <c r="AA20">
        <f t="shared" si="4"/>
        <v>1</v>
      </c>
      <c r="AB20">
        <f t="shared" si="5"/>
        <v>2</v>
      </c>
      <c r="AC20">
        <f t="shared" si="6"/>
        <v>1</v>
      </c>
      <c r="AD20">
        <f t="shared" si="7"/>
        <v>1</v>
      </c>
    </row>
    <row r="21" spans="1:30" x14ac:dyDescent="0.3">
      <c r="A21" t="s">
        <v>52</v>
      </c>
      <c r="B21" s="3">
        <v>0.34891804943172627</v>
      </c>
      <c r="C21" s="3">
        <v>815.96804721537728</v>
      </c>
      <c r="D21" s="3">
        <v>276</v>
      </c>
      <c r="E21" s="3">
        <v>3.9921017647058825</v>
      </c>
      <c r="F21" s="3">
        <v>2.0720643736501865</v>
      </c>
      <c r="G21">
        <v>34.368214845657356</v>
      </c>
      <c r="I21">
        <v>0</v>
      </c>
      <c r="J21" s="3">
        <v>-1.4535527777777777</v>
      </c>
      <c r="O21" t="s">
        <v>52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 t="shared" si="0"/>
        <v>1</v>
      </c>
      <c r="X21">
        <f t="shared" si="1"/>
        <v>0</v>
      </c>
      <c r="Y21">
        <f t="shared" si="2"/>
        <v>0</v>
      </c>
      <c r="Z21">
        <f t="shared" si="3"/>
        <v>0</v>
      </c>
      <c r="AA21">
        <f t="shared" si="4"/>
        <v>0</v>
      </c>
      <c r="AB21">
        <f t="shared" si="5"/>
        <v>0</v>
      </c>
      <c r="AC21">
        <f t="shared" si="6"/>
        <v>0</v>
      </c>
      <c r="AD21">
        <f>W21+P21</f>
        <v>1</v>
      </c>
    </row>
    <row r="22" spans="1:30" x14ac:dyDescent="0.3">
      <c r="A22" t="s">
        <v>54</v>
      </c>
      <c r="B22" s="3">
        <v>2.0391052779222907</v>
      </c>
      <c r="C22" s="3">
        <v>12268.441153071946</v>
      </c>
      <c r="D22" s="3">
        <v>468</v>
      </c>
      <c r="E22" s="3">
        <v>12.685007307692306</v>
      </c>
      <c r="F22" s="3">
        <v>3.1447484524954268</v>
      </c>
      <c r="G22">
        <v>25.660235977172864</v>
      </c>
      <c r="H22">
        <v>42</v>
      </c>
      <c r="I22">
        <v>0</v>
      </c>
      <c r="J22" s="3">
        <v>1.1569481666666666</v>
      </c>
      <c r="O22" t="s">
        <v>54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f t="shared" si="0"/>
        <v>0</v>
      </c>
      <c r="X22">
        <f t="shared" si="1"/>
        <v>0</v>
      </c>
      <c r="Y22">
        <f>P22+Q22</f>
        <v>0</v>
      </c>
      <c r="Z22">
        <f t="shared" si="3"/>
        <v>1</v>
      </c>
      <c r="AA22">
        <f t="shared" si="4"/>
        <v>0</v>
      </c>
      <c r="AB22">
        <f t="shared" si="5"/>
        <v>0</v>
      </c>
      <c r="AC22">
        <f t="shared" si="6"/>
        <v>0</v>
      </c>
      <c r="AD22">
        <f t="shared" si="7"/>
        <v>0</v>
      </c>
    </row>
    <row r="23" spans="1:30" x14ac:dyDescent="0.3">
      <c r="A23" t="s">
        <v>56</v>
      </c>
      <c r="B23" s="3">
        <v>7.5637649706138843</v>
      </c>
      <c r="C23" s="3">
        <v>4142.0382859786796</v>
      </c>
      <c r="D23" s="3">
        <v>517</v>
      </c>
      <c r="E23" s="3">
        <v>9.2226755172413792</v>
      </c>
      <c r="F23" s="3">
        <v>9.9786566323471444</v>
      </c>
      <c r="G23">
        <v>17.644523208205761</v>
      </c>
      <c r="I23">
        <v>0</v>
      </c>
      <c r="J23" s="3">
        <v>0.20078504444444445</v>
      </c>
      <c r="O23" t="s">
        <v>56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0"/>
        <v>0</v>
      </c>
      <c r="X23">
        <f t="shared" si="1"/>
        <v>0</v>
      </c>
      <c r="Y23">
        <f t="shared" si="2"/>
        <v>1</v>
      </c>
      <c r="Z23">
        <f t="shared" si="3"/>
        <v>0</v>
      </c>
      <c r="AA23">
        <f t="shared" si="4"/>
        <v>0</v>
      </c>
      <c r="AB23">
        <f t="shared" si="5"/>
        <v>0</v>
      </c>
      <c r="AC23">
        <f t="shared" si="6"/>
        <v>0</v>
      </c>
      <c r="AD23">
        <f t="shared" si="7"/>
        <v>0</v>
      </c>
    </row>
    <row r="24" spans="1:30" x14ac:dyDescent="0.3">
      <c r="A24" t="s">
        <v>58</v>
      </c>
      <c r="B24" s="3">
        <v>2.6300818179114946</v>
      </c>
      <c r="C24" s="3">
        <v>6037.1298095106422</v>
      </c>
      <c r="D24" s="3">
        <v>440</v>
      </c>
      <c r="E24" s="3">
        <v>9.8740956666666637</v>
      </c>
      <c r="F24" s="3">
        <v>4.8700597259497584</v>
      </c>
      <c r="G24">
        <v>20.913913726806648</v>
      </c>
      <c r="H24">
        <v>81</v>
      </c>
      <c r="I24">
        <v>0</v>
      </c>
      <c r="J24" s="3">
        <v>-3.9351822222222221E-2</v>
      </c>
      <c r="O24" t="s">
        <v>58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f t="shared" si="0"/>
        <v>0</v>
      </c>
      <c r="X24">
        <f t="shared" si="1"/>
        <v>0</v>
      </c>
      <c r="Y24">
        <f t="shared" si="2"/>
        <v>0</v>
      </c>
      <c r="Z24">
        <f t="shared" si="3"/>
        <v>1</v>
      </c>
      <c r="AA24">
        <f t="shared" si="4"/>
        <v>0</v>
      </c>
      <c r="AB24">
        <f t="shared" si="5"/>
        <v>0</v>
      </c>
      <c r="AC24">
        <f>V24+P24</f>
        <v>0</v>
      </c>
      <c r="AD24">
        <f t="shared" si="7"/>
        <v>0</v>
      </c>
    </row>
    <row r="25" spans="1:30" x14ac:dyDescent="0.3">
      <c r="A25" t="s">
        <v>60</v>
      </c>
      <c r="B25" s="3">
        <v>0.57021728802014904</v>
      </c>
      <c r="C25" s="3">
        <v>1298.0073467865045</v>
      </c>
      <c r="D25" s="3">
        <v>292</v>
      </c>
      <c r="E25" s="3">
        <v>8.9130900000000004</v>
      </c>
      <c r="F25" s="3">
        <v>7.4148856677069324</v>
      </c>
      <c r="G25">
        <v>19.602853230067673</v>
      </c>
      <c r="I25">
        <v>0</v>
      </c>
      <c r="J25" s="3">
        <v>-1.6364790000000002</v>
      </c>
      <c r="O25" t="s">
        <v>60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 t="shared" si="0"/>
        <v>1</v>
      </c>
      <c r="X25">
        <f t="shared" si="1"/>
        <v>0</v>
      </c>
      <c r="Y25">
        <f t="shared" si="2"/>
        <v>0</v>
      </c>
      <c r="Z25">
        <f t="shared" si="3"/>
        <v>0</v>
      </c>
      <c r="AA25">
        <f t="shared" si="4"/>
        <v>0</v>
      </c>
      <c r="AB25">
        <f>P25+U25</f>
        <v>0</v>
      </c>
      <c r="AC25">
        <f t="shared" si="6"/>
        <v>0</v>
      </c>
      <c r="AD25">
        <f t="shared" si="7"/>
        <v>1</v>
      </c>
    </row>
    <row r="26" spans="1:30" x14ac:dyDescent="0.3">
      <c r="A26" t="s">
        <v>259</v>
      </c>
      <c r="B26" s="3">
        <v>0.59115978794983137</v>
      </c>
      <c r="C26" s="3">
        <v>2595.7484992310447</v>
      </c>
      <c r="D26" s="3">
        <v>301</v>
      </c>
      <c r="E26" s="3">
        <v>10.849025000000001</v>
      </c>
      <c r="F26" s="3">
        <v>1.4172665715667319</v>
      </c>
      <c r="G26">
        <v>20.111524801987859</v>
      </c>
      <c r="I26">
        <v>0</v>
      </c>
      <c r="J26" s="3">
        <v>-1.1555538888888888</v>
      </c>
      <c r="O26" t="s">
        <v>259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 t="shared" si="0"/>
        <v>1</v>
      </c>
      <c r="X26">
        <f t="shared" si="1"/>
        <v>0</v>
      </c>
      <c r="Y26">
        <f t="shared" si="2"/>
        <v>0</v>
      </c>
      <c r="Z26">
        <f t="shared" si="3"/>
        <v>0</v>
      </c>
      <c r="AA26">
        <f t="shared" si="4"/>
        <v>0</v>
      </c>
      <c r="AB26">
        <f t="shared" si="5"/>
        <v>0</v>
      </c>
      <c r="AC26">
        <f t="shared" si="6"/>
        <v>0</v>
      </c>
      <c r="AD26">
        <f t="shared" si="7"/>
        <v>1</v>
      </c>
    </row>
    <row r="27" spans="1:30" x14ac:dyDescent="0.3">
      <c r="A27" t="s">
        <v>63</v>
      </c>
      <c r="B27" s="3">
        <v>2.1711951156757832</v>
      </c>
      <c r="C27" s="3">
        <v>7911.7951996065694</v>
      </c>
      <c r="D27" s="3">
        <v>486</v>
      </c>
      <c r="E27" s="3">
        <v>9.6418219999999994</v>
      </c>
      <c r="F27" s="3">
        <v>2.6576617699798013</v>
      </c>
      <c r="G27">
        <v>18.419779241085049</v>
      </c>
      <c r="I27">
        <v>0</v>
      </c>
      <c r="J27" s="3">
        <v>0.370421</v>
      </c>
      <c r="O27" t="s">
        <v>63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f t="shared" si="0"/>
        <v>0</v>
      </c>
      <c r="X27">
        <f t="shared" si="1"/>
        <v>0</v>
      </c>
      <c r="Y27">
        <f t="shared" si="2"/>
        <v>0</v>
      </c>
      <c r="Z27">
        <f t="shared" si="3"/>
        <v>1</v>
      </c>
      <c r="AA27">
        <f t="shared" si="4"/>
        <v>0</v>
      </c>
      <c r="AB27">
        <f t="shared" si="5"/>
        <v>0</v>
      </c>
      <c r="AC27">
        <f t="shared" si="6"/>
        <v>0</v>
      </c>
      <c r="AD27">
        <f t="shared" si="7"/>
        <v>0</v>
      </c>
    </row>
    <row r="28" spans="1:30" x14ac:dyDescent="0.3">
      <c r="A28" t="s">
        <v>65</v>
      </c>
      <c r="B28" s="3">
        <v>3.4149854809191424</v>
      </c>
      <c r="C28" s="3">
        <v>1223.5106165957432</v>
      </c>
      <c r="D28" s="3">
        <v>313</v>
      </c>
      <c r="E28" s="3">
        <v>5.0708290909090916</v>
      </c>
      <c r="F28" s="3">
        <v>27.056468373726926</v>
      </c>
      <c r="G28">
        <v>25.327975273132299</v>
      </c>
      <c r="I28">
        <v>0</v>
      </c>
      <c r="J28" s="3">
        <v>-0.94326005555555548</v>
      </c>
      <c r="O28" t="s">
        <v>65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0"/>
        <v>1</v>
      </c>
      <c r="X28">
        <f t="shared" si="1"/>
        <v>0</v>
      </c>
      <c r="Y28">
        <f t="shared" si="2"/>
        <v>0</v>
      </c>
      <c r="Z28">
        <f t="shared" si="3"/>
        <v>0</v>
      </c>
      <c r="AA28">
        <f t="shared" si="4"/>
        <v>0</v>
      </c>
      <c r="AB28">
        <f t="shared" si="5"/>
        <v>0</v>
      </c>
      <c r="AC28">
        <f t="shared" si="6"/>
        <v>0</v>
      </c>
      <c r="AD28">
        <f t="shared" si="7"/>
        <v>1</v>
      </c>
    </row>
    <row r="29" spans="1:30" x14ac:dyDescent="0.3">
      <c r="A29" t="s">
        <v>67</v>
      </c>
      <c r="B29" s="3">
        <v>0.46706172084729441</v>
      </c>
      <c r="C29" s="3">
        <v>13713.653276306877</v>
      </c>
      <c r="D29" s="3">
        <v>552</v>
      </c>
      <c r="E29" s="3">
        <v>12.90896</v>
      </c>
      <c r="F29" s="3">
        <v>-2.9943816925865132</v>
      </c>
      <c r="G29">
        <v>10.87493848800659</v>
      </c>
      <c r="H29">
        <v>98</v>
      </c>
      <c r="I29">
        <v>0</v>
      </c>
      <c r="J29" s="3">
        <v>0.60800493333333328</v>
      </c>
      <c r="O29" t="s">
        <v>67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f t="shared" si="0"/>
        <v>0</v>
      </c>
      <c r="X29">
        <f t="shared" si="1"/>
        <v>1</v>
      </c>
      <c r="Y29">
        <f t="shared" si="2"/>
        <v>0</v>
      </c>
      <c r="Z29">
        <f t="shared" si="3"/>
        <v>0</v>
      </c>
      <c r="AA29">
        <f t="shared" si="4"/>
        <v>0</v>
      </c>
      <c r="AB29">
        <f t="shared" si="5"/>
        <v>0</v>
      </c>
      <c r="AC29">
        <f t="shared" si="6"/>
        <v>0</v>
      </c>
      <c r="AD29">
        <f t="shared" si="7"/>
        <v>0</v>
      </c>
    </row>
    <row r="30" spans="1:30" x14ac:dyDescent="0.3">
      <c r="A30" t="s">
        <v>69</v>
      </c>
      <c r="B30" s="3">
        <v>2.0688393764384978</v>
      </c>
      <c r="C30" s="3">
        <v>5550.7059729728335</v>
      </c>
      <c r="D30" s="3">
        <v>543</v>
      </c>
      <c r="E30" s="3">
        <v>12.5170075</v>
      </c>
      <c r="F30" s="3">
        <v>2.459248930247087</v>
      </c>
      <c r="G30">
        <v>11.19013663342125</v>
      </c>
      <c r="I30">
        <v>0</v>
      </c>
      <c r="J30" s="3">
        <v>-0.25426272222222218</v>
      </c>
      <c r="O30" t="s">
        <v>69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f t="shared" si="0"/>
        <v>0</v>
      </c>
      <c r="X30">
        <f t="shared" si="1"/>
        <v>0</v>
      </c>
      <c r="Y30">
        <f t="shared" si="2"/>
        <v>0</v>
      </c>
      <c r="Z30">
        <f t="shared" si="3"/>
        <v>1</v>
      </c>
      <c r="AA30">
        <f t="shared" si="4"/>
        <v>0</v>
      </c>
      <c r="AB30">
        <f t="shared" si="5"/>
        <v>0</v>
      </c>
      <c r="AC30">
        <f t="shared" si="6"/>
        <v>0</v>
      </c>
      <c r="AD30">
        <f t="shared" si="7"/>
        <v>0</v>
      </c>
    </row>
    <row r="31" spans="1:30" x14ac:dyDescent="0.3">
      <c r="A31" t="s">
        <v>71</v>
      </c>
      <c r="B31" s="3">
        <v>-1.0945740051620636</v>
      </c>
      <c r="C31" s="3">
        <v>31223.621779934299</v>
      </c>
      <c r="D31" s="3">
        <v>506</v>
      </c>
      <c r="E31" s="3">
        <v>11.052604827586206</v>
      </c>
      <c r="F31" s="3">
        <v>-1.375882895811843</v>
      </c>
      <c r="G31">
        <v>14.355406834528996</v>
      </c>
      <c r="I31">
        <v>1</v>
      </c>
      <c r="J31" s="3">
        <v>1.2602558111111111</v>
      </c>
      <c r="O31" t="s">
        <v>71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f t="shared" si="0"/>
        <v>0</v>
      </c>
      <c r="X31">
        <f t="shared" si="1"/>
        <v>2</v>
      </c>
      <c r="Y31">
        <f t="shared" si="2"/>
        <v>1</v>
      </c>
      <c r="Z31">
        <f t="shared" si="3"/>
        <v>1</v>
      </c>
      <c r="AA31">
        <f t="shared" si="4"/>
        <v>1</v>
      </c>
      <c r="AB31">
        <f t="shared" si="5"/>
        <v>1</v>
      </c>
      <c r="AC31">
        <f t="shared" si="6"/>
        <v>1</v>
      </c>
      <c r="AD31">
        <f t="shared" si="7"/>
        <v>1</v>
      </c>
    </row>
    <row r="32" spans="1:30" x14ac:dyDescent="0.3">
      <c r="A32" t="s">
        <v>73</v>
      </c>
      <c r="B32" s="3">
        <v>1.2104232435930744</v>
      </c>
      <c r="C32" s="3">
        <v>19424.2730588798</v>
      </c>
      <c r="D32" s="3">
        <v>580</v>
      </c>
      <c r="E32" s="3">
        <v>13.178346451612905</v>
      </c>
      <c r="F32" s="3">
        <v>0.2850556766211238</v>
      </c>
      <c r="G32">
        <v>11.905274854387551</v>
      </c>
      <c r="H32">
        <v>96</v>
      </c>
      <c r="I32">
        <v>1</v>
      </c>
      <c r="J32" s="3">
        <v>0.96463796666666668</v>
      </c>
      <c r="O32" t="s">
        <v>73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f t="shared" si="0"/>
        <v>0</v>
      </c>
      <c r="X32">
        <f t="shared" si="1"/>
        <v>2</v>
      </c>
      <c r="Y32">
        <f t="shared" si="2"/>
        <v>1</v>
      </c>
      <c r="Z32">
        <f t="shared" si="3"/>
        <v>1</v>
      </c>
      <c r="AA32">
        <f t="shared" si="4"/>
        <v>1</v>
      </c>
      <c r="AB32">
        <f t="shared" si="5"/>
        <v>1</v>
      </c>
      <c r="AC32">
        <f t="shared" si="6"/>
        <v>1</v>
      </c>
      <c r="AD32">
        <f t="shared" si="7"/>
        <v>1</v>
      </c>
    </row>
    <row r="33" spans="1:30" x14ac:dyDescent="0.3">
      <c r="A33" t="s">
        <v>75</v>
      </c>
      <c r="B33" s="3">
        <v>0.21785518105580731</v>
      </c>
      <c r="C33" s="3">
        <v>57229.051637888115</v>
      </c>
      <c r="D33" s="3">
        <v>571</v>
      </c>
      <c r="E33" s="3">
        <v>14.892289166666666</v>
      </c>
      <c r="F33" s="3">
        <v>0.49577074056246317</v>
      </c>
      <c r="G33">
        <v>9.2358014242989661</v>
      </c>
      <c r="H33">
        <v>77</v>
      </c>
      <c r="I33">
        <v>1</v>
      </c>
      <c r="J33" s="3">
        <v>1.9719694444444444</v>
      </c>
      <c r="O33" t="s">
        <v>75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f t="shared" si="0"/>
        <v>0</v>
      </c>
      <c r="X33">
        <f t="shared" si="1"/>
        <v>2</v>
      </c>
      <c r="Y33">
        <f t="shared" si="2"/>
        <v>1</v>
      </c>
      <c r="Z33">
        <f t="shared" si="3"/>
        <v>1</v>
      </c>
      <c r="AA33">
        <f t="shared" si="4"/>
        <v>1</v>
      </c>
      <c r="AB33">
        <f t="shared" si="5"/>
        <v>1</v>
      </c>
      <c r="AC33">
        <f t="shared" si="6"/>
        <v>1</v>
      </c>
      <c r="AD33">
        <f t="shared" si="7"/>
        <v>1</v>
      </c>
    </row>
    <row r="34" spans="1:30" x14ac:dyDescent="0.3">
      <c r="A34" t="s">
        <v>77</v>
      </c>
      <c r="B34" s="3">
        <v>3.8073473649254845</v>
      </c>
      <c r="C34" s="3">
        <v>5101.2167515836345</v>
      </c>
      <c r="D34" s="3">
        <v>380</v>
      </c>
      <c r="E34" s="3">
        <v>8.379036000000001</v>
      </c>
      <c r="F34" s="3">
        <v>4.6924507372880333</v>
      </c>
      <c r="G34">
        <v>27.021065303257519</v>
      </c>
      <c r="I34">
        <v>0</v>
      </c>
      <c r="J34" s="3">
        <v>-0.46862714444444442</v>
      </c>
      <c r="O34" t="s">
        <v>77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f t="shared" si="0"/>
        <v>0</v>
      </c>
      <c r="X34">
        <f t="shared" si="1"/>
        <v>0</v>
      </c>
      <c r="Y34">
        <f t="shared" si="2"/>
        <v>0</v>
      </c>
      <c r="Z34">
        <f t="shared" si="3"/>
        <v>1</v>
      </c>
      <c r="AA34">
        <f t="shared" si="4"/>
        <v>0</v>
      </c>
      <c r="AB34">
        <f t="shared" si="5"/>
        <v>0</v>
      </c>
      <c r="AC34">
        <f t="shared" si="6"/>
        <v>0</v>
      </c>
      <c r="AD34">
        <f t="shared" si="7"/>
        <v>0</v>
      </c>
    </row>
    <row r="35" spans="1:30" x14ac:dyDescent="0.3">
      <c r="A35" t="s">
        <v>79</v>
      </c>
      <c r="B35" s="3">
        <v>1.4685610515341097</v>
      </c>
      <c r="C35" s="3">
        <v>4573.2470841831037</v>
      </c>
      <c r="D35" s="3">
        <v>399</v>
      </c>
      <c r="E35" s="3">
        <v>10.480667272727272</v>
      </c>
      <c r="F35" s="3">
        <v>2.5291317655490166</v>
      </c>
      <c r="G35">
        <v>15.155265254359083</v>
      </c>
      <c r="I35">
        <v>0</v>
      </c>
      <c r="J35" s="3">
        <v>-0.52928974444444443</v>
      </c>
      <c r="O35" t="s">
        <v>79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f t="shared" si="0"/>
        <v>0</v>
      </c>
      <c r="X35">
        <f t="shared" si="1"/>
        <v>0</v>
      </c>
      <c r="Y35">
        <f>P35+Q35</f>
        <v>0</v>
      </c>
      <c r="Z35">
        <f t="shared" si="3"/>
        <v>1</v>
      </c>
      <c r="AA35">
        <f t="shared" si="4"/>
        <v>0</v>
      </c>
      <c r="AB35">
        <f t="shared" si="5"/>
        <v>0</v>
      </c>
      <c r="AC35">
        <f t="shared" si="6"/>
        <v>0</v>
      </c>
      <c r="AD35">
        <f t="shared" si="7"/>
        <v>0</v>
      </c>
    </row>
    <row r="36" spans="1:30" x14ac:dyDescent="0.3">
      <c r="A36" t="s">
        <v>260</v>
      </c>
      <c r="B36" s="3">
        <v>1.4124151450505198</v>
      </c>
      <c r="C36" s="3">
        <v>2524.3813419191943</v>
      </c>
      <c r="D36" s="3">
        <v>431</v>
      </c>
      <c r="E36" s="3">
        <v>8.825852727272725</v>
      </c>
      <c r="F36" s="3">
        <v>3.010798327705539</v>
      </c>
      <c r="G36">
        <v>21.346928381150779</v>
      </c>
      <c r="I36">
        <v>0</v>
      </c>
      <c r="J36" s="3">
        <v>-0.63853947777777775</v>
      </c>
      <c r="O36" t="s">
        <v>260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f t="shared" si="0"/>
        <v>0</v>
      </c>
      <c r="X36">
        <f t="shared" si="1"/>
        <v>0</v>
      </c>
      <c r="Y36">
        <f t="shared" si="2"/>
        <v>0</v>
      </c>
      <c r="Z36">
        <f t="shared" si="3"/>
        <v>0</v>
      </c>
      <c r="AA36">
        <f t="shared" si="4"/>
        <v>1</v>
      </c>
      <c r="AB36">
        <f t="shared" si="5"/>
        <v>0</v>
      </c>
      <c r="AC36">
        <f t="shared" si="6"/>
        <v>0</v>
      </c>
      <c r="AD36">
        <f t="shared" si="7"/>
        <v>0</v>
      </c>
    </row>
    <row r="37" spans="1:30" x14ac:dyDescent="0.3">
      <c r="A37" t="s">
        <v>82</v>
      </c>
      <c r="B37" s="3">
        <v>1.5467231243631434</v>
      </c>
      <c r="C37" s="3">
        <v>2943.8768552898091</v>
      </c>
      <c r="D37" s="3">
        <v>398</v>
      </c>
      <c r="E37" s="3">
        <v>10.083736499999999</v>
      </c>
      <c r="F37" s="3">
        <v>-8.8888888888808051E-3</v>
      </c>
      <c r="G37">
        <v>27.255934034075061</v>
      </c>
      <c r="I37">
        <v>0</v>
      </c>
      <c r="J37" s="3">
        <v>-0.1447384111111111</v>
      </c>
      <c r="O37" t="s">
        <v>82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f t="shared" si="0"/>
        <v>0</v>
      </c>
      <c r="X37">
        <f t="shared" si="1"/>
        <v>0</v>
      </c>
      <c r="Y37">
        <f t="shared" si="2"/>
        <v>0</v>
      </c>
      <c r="Z37">
        <f t="shared" si="3"/>
        <v>1</v>
      </c>
      <c r="AA37">
        <f t="shared" si="4"/>
        <v>0</v>
      </c>
      <c r="AB37">
        <f t="shared" si="5"/>
        <v>0</v>
      </c>
      <c r="AC37">
        <f t="shared" si="6"/>
        <v>0</v>
      </c>
      <c r="AD37">
        <f>W37+P37</f>
        <v>0</v>
      </c>
    </row>
    <row r="38" spans="1:30" x14ac:dyDescent="0.3">
      <c r="A38" t="s">
        <v>84</v>
      </c>
      <c r="B38" s="3">
        <v>1.6132621151063138</v>
      </c>
      <c r="C38" s="3">
        <v>14282.603499009698</v>
      </c>
      <c r="D38" s="3">
        <v>594</v>
      </c>
      <c r="E38" s="3">
        <v>14.483718888888891</v>
      </c>
      <c r="F38" s="3">
        <v>2.3288920806571713</v>
      </c>
      <c r="G38">
        <v>9.7778554396195911</v>
      </c>
      <c r="H38">
        <v>97</v>
      </c>
      <c r="I38">
        <v>1</v>
      </c>
      <c r="J38" s="3">
        <v>1.0444980333333334</v>
      </c>
      <c r="O38" t="s">
        <v>84</v>
      </c>
      <c r="P38">
        <v>1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f t="shared" si="0"/>
        <v>0</v>
      </c>
      <c r="X38">
        <f t="shared" si="1"/>
        <v>2</v>
      </c>
      <c r="Y38">
        <f t="shared" si="2"/>
        <v>1</v>
      </c>
      <c r="Z38">
        <f t="shared" si="3"/>
        <v>1</v>
      </c>
      <c r="AA38">
        <f t="shared" si="4"/>
        <v>1</v>
      </c>
      <c r="AB38">
        <f t="shared" si="5"/>
        <v>1</v>
      </c>
      <c r="AC38">
        <f t="shared" si="6"/>
        <v>1</v>
      </c>
      <c r="AD38">
        <f t="shared" si="7"/>
        <v>1</v>
      </c>
    </row>
    <row r="39" spans="1:30" x14ac:dyDescent="0.3">
      <c r="A39" t="s">
        <v>86</v>
      </c>
      <c r="B39" s="3">
        <v>-0.47264717217935015</v>
      </c>
      <c r="C39" s="3">
        <v>45065.75349435924</v>
      </c>
      <c r="D39" s="3">
        <v>605</v>
      </c>
      <c r="E39" s="3">
        <v>15.023888749999996</v>
      </c>
      <c r="F39" s="3">
        <v>-0.32587486661143811</v>
      </c>
      <c r="G39">
        <v>12.5909008026123</v>
      </c>
      <c r="H39">
        <v>96</v>
      </c>
      <c r="I39">
        <v>1</v>
      </c>
      <c r="J39" s="3">
        <v>2.0746691111111115</v>
      </c>
      <c r="O39" t="s">
        <v>86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f t="shared" si="0"/>
        <v>0</v>
      </c>
      <c r="X39">
        <f t="shared" si="1"/>
        <v>2</v>
      </c>
      <c r="Y39">
        <f t="shared" si="2"/>
        <v>1</v>
      </c>
      <c r="Z39">
        <f t="shared" si="3"/>
        <v>1</v>
      </c>
      <c r="AA39">
        <f t="shared" si="4"/>
        <v>1</v>
      </c>
      <c r="AB39">
        <f t="shared" si="5"/>
        <v>1</v>
      </c>
      <c r="AC39">
        <f t="shared" si="6"/>
        <v>1</v>
      </c>
      <c r="AD39">
        <f t="shared" si="7"/>
        <v>1</v>
      </c>
    </row>
    <row r="40" spans="1:30" x14ac:dyDescent="0.3">
      <c r="A40" t="s">
        <v>88</v>
      </c>
      <c r="B40" s="3">
        <v>0.29905214881571851</v>
      </c>
      <c r="C40" s="3">
        <v>40052.305120403907</v>
      </c>
      <c r="D40" s="3">
        <v>576</v>
      </c>
      <c r="E40" s="3">
        <v>13.977509687500001</v>
      </c>
      <c r="F40" s="3">
        <v>0.81173703441605793</v>
      </c>
      <c r="G40">
        <v>12.890734179266566</v>
      </c>
      <c r="I40">
        <v>1</v>
      </c>
      <c r="J40" s="3">
        <v>1.4100623333333333</v>
      </c>
      <c r="O40" t="s">
        <v>88</v>
      </c>
      <c r="P40">
        <v>1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f t="shared" si="0"/>
        <v>0</v>
      </c>
      <c r="X40">
        <f t="shared" si="1"/>
        <v>2</v>
      </c>
      <c r="Y40">
        <f t="shared" si="2"/>
        <v>1</v>
      </c>
      <c r="Z40">
        <f t="shared" si="3"/>
        <v>1</v>
      </c>
      <c r="AA40">
        <f t="shared" si="4"/>
        <v>1</v>
      </c>
      <c r="AB40">
        <f t="shared" si="5"/>
        <v>1</v>
      </c>
      <c r="AC40">
        <f t="shared" si="6"/>
        <v>1</v>
      </c>
      <c r="AD40">
        <f t="shared" si="7"/>
        <v>1</v>
      </c>
    </row>
    <row r="41" spans="1:30" x14ac:dyDescent="0.3">
      <c r="A41" t="s">
        <v>90</v>
      </c>
      <c r="B41" s="3">
        <v>0.84928715058444326</v>
      </c>
      <c r="C41" s="3">
        <v>8449.9387107630682</v>
      </c>
      <c r="D41" s="3">
        <v>398</v>
      </c>
      <c r="E41" s="3">
        <v>10.747426153846154</v>
      </c>
      <c r="F41" s="3">
        <v>5.4670737712382618</v>
      </c>
      <c r="G41">
        <v>21.399510097503672</v>
      </c>
      <c r="I41">
        <v>0</v>
      </c>
      <c r="J41" s="3">
        <v>-0.79546111111111117</v>
      </c>
      <c r="O41" t="s">
        <v>90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f t="shared" si="0"/>
        <v>1</v>
      </c>
      <c r="X41">
        <f t="shared" si="1"/>
        <v>0</v>
      </c>
      <c r="Y41">
        <f t="shared" si="2"/>
        <v>0</v>
      </c>
      <c r="Z41">
        <f t="shared" si="3"/>
        <v>0</v>
      </c>
      <c r="AA41">
        <f t="shared" si="4"/>
        <v>0</v>
      </c>
      <c r="AB41">
        <f t="shared" si="5"/>
        <v>0</v>
      </c>
      <c r="AC41">
        <f t="shared" si="6"/>
        <v>0</v>
      </c>
      <c r="AD41">
        <f t="shared" si="7"/>
        <v>1</v>
      </c>
    </row>
    <row r="42" spans="1:30" x14ac:dyDescent="0.3">
      <c r="A42" t="s">
        <v>92</v>
      </c>
      <c r="B42" s="3">
        <v>4.8005227404805373</v>
      </c>
      <c r="C42" s="3">
        <v>2753.6392849575063</v>
      </c>
      <c r="D42" s="3">
        <v>465</v>
      </c>
      <c r="E42" s="3">
        <v>11.829353333333332</v>
      </c>
      <c r="F42" s="3">
        <v>8.7485763331739435</v>
      </c>
      <c r="G42">
        <v>7.6864450573921204</v>
      </c>
      <c r="I42">
        <v>0</v>
      </c>
      <c r="J42" s="3">
        <v>0.47916216666666678</v>
      </c>
      <c r="O42" t="s">
        <v>92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f t="shared" si="0"/>
        <v>0</v>
      </c>
      <c r="X42">
        <f t="shared" si="1"/>
        <v>1</v>
      </c>
      <c r="Y42">
        <f t="shared" si="2"/>
        <v>0</v>
      </c>
      <c r="Z42">
        <f>P42+S42</f>
        <v>0</v>
      </c>
      <c r="AA42">
        <f t="shared" si="4"/>
        <v>0</v>
      </c>
      <c r="AB42">
        <f t="shared" si="5"/>
        <v>0</v>
      </c>
      <c r="AC42">
        <f t="shared" si="6"/>
        <v>0</v>
      </c>
      <c r="AD42">
        <f t="shared" si="7"/>
        <v>0</v>
      </c>
    </row>
    <row r="43" spans="1:30" x14ac:dyDescent="0.3">
      <c r="A43" t="s">
        <v>94</v>
      </c>
      <c r="B43" s="3">
        <v>1.1410468619674863</v>
      </c>
      <c r="C43" s="3">
        <v>40086.104759441718</v>
      </c>
      <c r="D43" s="3">
        <v>582</v>
      </c>
      <c r="E43" s="3">
        <v>15.421874285714285</v>
      </c>
      <c r="F43" s="3">
        <v>0.76403081832332498</v>
      </c>
      <c r="G43">
        <v>14.351857291327592</v>
      </c>
      <c r="H43">
        <v>95</v>
      </c>
      <c r="I43">
        <v>1</v>
      </c>
      <c r="J43" s="3">
        <v>1.6404207777777779</v>
      </c>
      <c r="O43" t="s">
        <v>94</v>
      </c>
      <c r="P43">
        <v>1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f t="shared" si="0"/>
        <v>0</v>
      </c>
      <c r="X43">
        <f t="shared" si="1"/>
        <v>2</v>
      </c>
      <c r="Y43">
        <f t="shared" si="2"/>
        <v>1</v>
      </c>
      <c r="Z43">
        <f t="shared" si="3"/>
        <v>1</v>
      </c>
      <c r="AA43">
        <f t="shared" si="4"/>
        <v>1</v>
      </c>
      <c r="AB43">
        <f t="shared" si="5"/>
        <v>1</v>
      </c>
      <c r="AC43">
        <f>V43+P43</f>
        <v>1</v>
      </c>
      <c r="AD43">
        <f t="shared" si="7"/>
        <v>1</v>
      </c>
    </row>
    <row r="44" spans="1:30" x14ac:dyDescent="0.3">
      <c r="A44" t="s">
        <v>96</v>
      </c>
      <c r="B44" s="3">
        <v>4.1756397060361001</v>
      </c>
      <c r="C44" s="3">
        <v>1247.4630657882492</v>
      </c>
      <c r="D44" s="3">
        <v>328</v>
      </c>
      <c r="E44" s="3">
        <v>8.0965469230769216</v>
      </c>
      <c r="F44" s="3">
        <v>1.2877250907606863</v>
      </c>
      <c r="G44">
        <v>19.655079296657018</v>
      </c>
      <c r="I44">
        <v>0</v>
      </c>
      <c r="J44" s="3">
        <v>-0.12469566666666666</v>
      </c>
      <c r="O44" t="s">
        <v>96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f t="shared" si="0"/>
        <v>1</v>
      </c>
      <c r="X44">
        <f t="shared" si="1"/>
        <v>0</v>
      </c>
      <c r="Y44">
        <f t="shared" si="2"/>
        <v>0</v>
      </c>
      <c r="Z44">
        <f t="shared" si="3"/>
        <v>0</v>
      </c>
      <c r="AA44">
        <f t="shared" si="4"/>
        <v>0</v>
      </c>
      <c r="AB44">
        <f t="shared" si="5"/>
        <v>0</v>
      </c>
      <c r="AC44">
        <f t="shared" si="6"/>
        <v>0</v>
      </c>
      <c r="AD44">
        <f t="shared" si="7"/>
        <v>1</v>
      </c>
    </row>
    <row r="45" spans="1:30" x14ac:dyDescent="0.3">
      <c r="A45" t="s">
        <v>98</v>
      </c>
      <c r="B45" s="3">
        <v>-2.7817179361544868</v>
      </c>
      <c r="C45" s="3">
        <v>28514.810094261393</v>
      </c>
      <c r="D45" s="3">
        <v>534</v>
      </c>
      <c r="E45" s="3">
        <v>12.823979666666665</v>
      </c>
      <c r="F45" s="3">
        <v>-8.0767589474499921</v>
      </c>
      <c r="G45">
        <v>15.173416562982508</v>
      </c>
      <c r="I45">
        <v>1</v>
      </c>
      <c r="J45" s="3">
        <v>0.4069105111111111</v>
      </c>
      <c r="O45" t="s">
        <v>98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f t="shared" si="0"/>
        <v>0</v>
      </c>
      <c r="X45">
        <f t="shared" si="1"/>
        <v>2</v>
      </c>
      <c r="Y45">
        <f t="shared" si="2"/>
        <v>1</v>
      </c>
      <c r="Z45">
        <f t="shared" si="3"/>
        <v>1</v>
      </c>
      <c r="AA45">
        <f t="shared" si="4"/>
        <v>1</v>
      </c>
      <c r="AB45">
        <f>P45+U45</f>
        <v>1</v>
      </c>
      <c r="AC45">
        <f t="shared" si="6"/>
        <v>1</v>
      </c>
      <c r="AD45">
        <f t="shared" si="7"/>
        <v>1</v>
      </c>
    </row>
    <row r="46" spans="1:30" x14ac:dyDescent="0.3">
      <c r="A46" t="s">
        <v>100</v>
      </c>
      <c r="B46" s="3">
        <v>1.015765378452566</v>
      </c>
      <c r="C46" s="3">
        <v>2806.986761796562</v>
      </c>
      <c r="D46" s="3">
        <v>400</v>
      </c>
      <c r="E46" s="3">
        <v>5.6970656250000014</v>
      </c>
      <c r="F46" s="3">
        <v>2.5726771847001859</v>
      </c>
      <c r="G46">
        <v>15.195102635551905</v>
      </c>
      <c r="I46">
        <v>0</v>
      </c>
      <c r="J46" s="3">
        <v>-0.69495823333333329</v>
      </c>
      <c r="O46" t="s">
        <v>100</v>
      </c>
      <c r="P46">
        <v>0</v>
      </c>
      <c r="Q46">
        <v>0</v>
      </c>
      <c r="R46">
        <v>0</v>
      </c>
      <c r="S46">
        <v>1</v>
      </c>
      <c r="T46">
        <v>0</v>
      </c>
      <c r="U46">
        <v>0</v>
      </c>
      <c r="V46">
        <v>0</v>
      </c>
      <c r="W46">
        <f t="shared" si="0"/>
        <v>0</v>
      </c>
      <c r="X46">
        <f t="shared" si="1"/>
        <v>0</v>
      </c>
      <c r="Y46">
        <f t="shared" si="2"/>
        <v>0</v>
      </c>
      <c r="Z46">
        <f t="shared" si="3"/>
        <v>1</v>
      </c>
      <c r="AA46">
        <f t="shared" si="4"/>
        <v>0</v>
      </c>
      <c r="AB46">
        <f t="shared" si="5"/>
        <v>0</v>
      </c>
      <c r="AC46">
        <f t="shared" si="6"/>
        <v>0</v>
      </c>
      <c r="AD46">
        <f t="shared" si="7"/>
        <v>0</v>
      </c>
    </row>
    <row r="47" spans="1:30" x14ac:dyDescent="0.3">
      <c r="A47" t="s">
        <v>102</v>
      </c>
      <c r="B47" s="3">
        <v>2.0904711645555349</v>
      </c>
      <c r="C47" s="3">
        <v>30711.484755804267</v>
      </c>
      <c r="D47" s="3">
        <v>605</v>
      </c>
      <c r="E47" s="3">
        <v>10.610072222222222</v>
      </c>
      <c r="F47" s="3">
        <v>3.1625772758402997</v>
      </c>
      <c r="G47">
        <v>22.931509609880123</v>
      </c>
      <c r="H47">
        <v>7</v>
      </c>
      <c r="I47">
        <v>1</v>
      </c>
      <c r="J47" s="3">
        <v>1.7933904444444444</v>
      </c>
      <c r="O47" t="s">
        <v>102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f t="shared" si="0"/>
        <v>0</v>
      </c>
      <c r="X47">
        <f t="shared" si="1"/>
        <v>1</v>
      </c>
      <c r="Y47">
        <f t="shared" si="2"/>
        <v>2</v>
      </c>
      <c r="Z47">
        <f t="shared" si="3"/>
        <v>1</v>
      </c>
      <c r="AA47">
        <f t="shared" si="4"/>
        <v>1</v>
      </c>
      <c r="AB47">
        <f t="shared" si="5"/>
        <v>1</v>
      </c>
      <c r="AC47">
        <f t="shared" si="6"/>
        <v>1</v>
      </c>
      <c r="AD47">
        <f t="shared" si="7"/>
        <v>1</v>
      </c>
    </row>
    <row r="48" spans="1:30" x14ac:dyDescent="0.3">
      <c r="A48" t="s">
        <v>104</v>
      </c>
      <c r="B48" s="3">
        <v>1.4027266186925529</v>
      </c>
      <c r="C48" s="3">
        <v>12974.144180495832</v>
      </c>
      <c r="D48" s="3">
        <v>581</v>
      </c>
      <c r="E48" s="3">
        <v>12.455833870967743</v>
      </c>
      <c r="F48" s="3">
        <v>-0.4414282169833762</v>
      </c>
      <c r="G48">
        <v>10.257394969463338</v>
      </c>
      <c r="H48">
        <v>87</v>
      </c>
      <c r="I48">
        <v>0</v>
      </c>
      <c r="J48" s="3">
        <v>0.58878263333333325</v>
      </c>
      <c r="O48" t="s">
        <v>104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f t="shared" si="0"/>
        <v>0</v>
      </c>
      <c r="X48">
        <f t="shared" si="1"/>
        <v>1</v>
      </c>
      <c r="Y48">
        <f t="shared" si="2"/>
        <v>0</v>
      </c>
      <c r="Z48">
        <f t="shared" si="3"/>
        <v>0</v>
      </c>
      <c r="AA48">
        <f t="shared" si="4"/>
        <v>0</v>
      </c>
      <c r="AB48">
        <f t="shared" si="5"/>
        <v>0</v>
      </c>
      <c r="AC48">
        <f t="shared" si="6"/>
        <v>0</v>
      </c>
      <c r="AD48">
        <f t="shared" si="7"/>
        <v>0</v>
      </c>
    </row>
    <row r="49" spans="1:30" x14ac:dyDescent="0.3">
      <c r="A49" t="s">
        <v>106</v>
      </c>
      <c r="B49" s="3">
        <v>0.84844119250049088</v>
      </c>
      <c r="C49" s="3">
        <v>43354.768452266624</v>
      </c>
      <c r="D49" s="3">
        <v>552</v>
      </c>
      <c r="E49" s="3">
        <v>15.246761071428571</v>
      </c>
      <c r="F49" s="3">
        <v>3.1671745089647638</v>
      </c>
      <c r="G49">
        <v>10.522145271301275</v>
      </c>
      <c r="H49">
        <v>98</v>
      </c>
      <c r="I49">
        <v>1</v>
      </c>
      <c r="J49" s="3">
        <v>1.5117507777777779</v>
      </c>
      <c r="O49" t="s">
        <v>106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f t="shared" si="0"/>
        <v>0</v>
      </c>
      <c r="X49">
        <f t="shared" si="1"/>
        <v>2</v>
      </c>
      <c r="Y49">
        <f t="shared" si="2"/>
        <v>1</v>
      </c>
      <c r="Z49">
        <f t="shared" si="3"/>
        <v>1</v>
      </c>
      <c r="AA49">
        <f t="shared" si="4"/>
        <v>1</v>
      </c>
      <c r="AB49">
        <f t="shared" si="5"/>
        <v>1</v>
      </c>
      <c r="AC49">
        <f t="shared" si="6"/>
        <v>1</v>
      </c>
      <c r="AD49">
        <f t="shared" si="7"/>
        <v>1</v>
      </c>
    </row>
    <row r="50" spans="1:30" x14ac:dyDescent="0.3">
      <c r="A50" t="s">
        <v>108</v>
      </c>
      <c r="B50" s="3">
        <v>6.0675483534308716</v>
      </c>
      <c r="C50" s="3">
        <v>1237.3397859447089</v>
      </c>
      <c r="D50" s="3">
        <v>419</v>
      </c>
      <c r="E50" s="3">
        <v>7.9526399999999997</v>
      </c>
      <c r="F50" s="3">
        <v>6.7978393847004277</v>
      </c>
      <c r="G50">
        <v>27.897396405537915</v>
      </c>
      <c r="I50">
        <v>0</v>
      </c>
      <c r="J50" s="3">
        <v>-2.9940388888888884E-2</v>
      </c>
      <c r="O50" t="s">
        <v>108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f t="shared" si="0"/>
        <v>0</v>
      </c>
      <c r="X50">
        <f t="shared" si="1"/>
        <v>0</v>
      </c>
      <c r="Y50">
        <f t="shared" si="2"/>
        <v>0</v>
      </c>
      <c r="Z50">
        <f t="shared" si="3"/>
        <v>0</v>
      </c>
      <c r="AA50">
        <f t="shared" si="4"/>
        <v>0</v>
      </c>
      <c r="AB50">
        <f t="shared" si="5"/>
        <v>0</v>
      </c>
      <c r="AC50">
        <f t="shared" si="6"/>
        <v>1</v>
      </c>
      <c r="AD50">
        <f t="shared" si="7"/>
        <v>0</v>
      </c>
    </row>
    <row r="51" spans="1:30" x14ac:dyDescent="0.3">
      <c r="A51" t="s">
        <v>110</v>
      </c>
      <c r="B51" s="3">
        <v>4.1024440478690751</v>
      </c>
      <c r="C51" s="3">
        <v>2970.0441310657966</v>
      </c>
      <c r="D51" s="3">
        <v>436</v>
      </c>
      <c r="E51" s="3">
        <v>9.5652372413793127</v>
      </c>
      <c r="F51" s="3">
        <v>11.333188628722203</v>
      </c>
      <c r="G51">
        <v>13.945870312777435</v>
      </c>
      <c r="H51">
        <v>57</v>
      </c>
      <c r="I51">
        <v>0</v>
      </c>
      <c r="J51" s="3">
        <v>-0.16365596666666668</v>
      </c>
      <c r="O51" t="s">
        <v>110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f t="shared" si="0"/>
        <v>0</v>
      </c>
      <c r="X51">
        <f t="shared" si="1"/>
        <v>0</v>
      </c>
      <c r="Y51">
        <f t="shared" si="2"/>
        <v>1</v>
      </c>
      <c r="Z51">
        <f t="shared" si="3"/>
        <v>0</v>
      </c>
      <c r="AA51">
        <f t="shared" si="4"/>
        <v>0</v>
      </c>
      <c r="AB51">
        <f t="shared" si="5"/>
        <v>0</v>
      </c>
      <c r="AC51">
        <f t="shared" si="6"/>
        <v>0</v>
      </c>
      <c r="AD51">
        <f t="shared" si="7"/>
        <v>0</v>
      </c>
    </row>
    <row r="52" spans="1:30" x14ac:dyDescent="0.3">
      <c r="A52" t="s">
        <v>261</v>
      </c>
      <c r="B52" s="3">
        <v>1.2498052241520097</v>
      </c>
      <c r="C52" s="3">
        <v>6247.6916601155735</v>
      </c>
      <c r="D52" s="3">
        <v>451</v>
      </c>
      <c r="E52" s="3">
        <v>9.9437241176470597</v>
      </c>
      <c r="F52" s="3">
        <v>-9.0329059678411899E-2</v>
      </c>
      <c r="G52">
        <v>27.571542944226952</v>
      </c>
      <c r="I52">
        <v>0</v>
      </c>
      <c r="J52" s="3">
        <v>-0.40901613333333331</v>
      </c>
      <c r="O52" t="s">
        <v>261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f t="shared" si="0"/>
        <v>0</v>
      </c>
      <c r="X52">
        <f t="shared" si="1"/>
        <v>0</v>
      </c>
      <c r="Y52">
        <f>P52+Q52</f>
        <v>0</v>
      </c>
      <c r="Z52">
        <f t="shared" si="3"/>
        <v>0</v>
      </c>
      <c r="AA52">
        <f t="shared" si="4"/>
        <v>1</v>
      </c>
      <c r="AB52">
        <f t="shared" si="5"/>
        <v>0</v>
      </c>
      <c r="AC52">
        <f t="shared" si="6"/>
        <v>0</v>
      </c>
      <c r="AD52">
        <f t="shared" si="7"/>
        <v>0</v>
      </c>
    </row>
    <row r="53" spans="1:30" x14ac:dyDescent="0.3">
      <c r="A53" t="s">
        <v>113</v>
      </c>
      <c r="B53" s="3">
        <v>4.5876085546460281</v>
      </c>
      <c r="C53" s="3">
        <v>48071.719565805521</v>
      </c>
      <c r="D53" s="3">
        <v>578</v>
      </c>
      <c r="E53" s="3">
        <v>13.406859062499999</v>
      </c>
      <c r="F53" s="3">
        <v>7.9313155232510617</v>
      </c>
      <c r="G53">
        <v>15.308086713155108</v>
      </c>
      <c r="H53">
        <v>39</v>
      </c>
      <c r="I53">
        <v>1</v>
      </c>
      <c r="J53" s="3">
        <v>1.4364063333333332</v>
      </c>
      <c r="O53" t="s">
        <v>113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f t="shared" si="0"/>
        <v>0</v>
      </c>
      <c r="X53">
        <f t="shared" si="1"/>
        <v>2</v>
      </c>
      <c r="Y53">
        <f t="shared" si="2"/>
        <v>1</v>
      </c>
      <c r="Z53">
        <f t="shared" si="3"/>
        <v>1</v>
      </c>
      <c r="AA53">
        <f t="shared" si="4"/>
        <v>1</v>
      </c>
      <c r="AB53">
        <f t="shared" si="5"/>
        <v>1</v>
      </c>
      <c r="AC53">
        <f t="shared" si="6"/>
        <v>1</v>
      </c>
      <c r="AD53">
        <f t="shared" si="7"/>
        <v>1</v>
      </c>
    </row>
    <row r="54" spans="1:30" x14ac:dyDescent="0.3">
      <c r="A54" t="s">
        <v>115</v>
      </c>
      <c r="B54" s="3">
        <v>1.4671225831618244</v>
      </c>
      <c r="C54" s="3">
        <v>29658.522632153028</v>
      </c>
      <c r="D54" s="3">
        <v>510</v>
      </c>
      <c r="E54" s="3">
        <v>13.81527043478261</v>
      </c>
      <c r="F54" s="3">
        <v>4.7218970711670192</v>
      </c>
      <c r="G54">
        <v>10.501056989034021</v>
      </c>
      <c r="H54">
        <v>82</v>
      </c>
      <c r="I54">
        <v>1</v>
      </c>
      <c r="J54" s="3">
        <v>1.3184812222222222</v>
      </c>
      <c r="O54" t="s">
        <v>115</v>
      </c>
      <c r="P54">
        <v>1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f t="shared" si="0"/>
        <v>0</v>
      </c>
      <c r="X54">
        <f t="shared" si="1"/>
        <v>1</v>
      </c>
      <c r="Y54">
        <f t="shared" si="2"/>
        <v>1</v>
      </c>
      <c r="Z54">
        <f t="shared" si="3"/>
        <v>1</v>
      </c>
      <c r="AA54">
        <f t="shared" si="4"/>
        <v>2</v>
      </c>
      <c r="AB54">
        <f t="shared" si="5"/>
        <v>1</v>
      </c>
      <c r="AC54">
        <f t="shared" si="6"/>
        <v>1</v>
      </c>
      <c r="AD54">
        <f t="shared" si="7"/>
        <v>1</v>
      </c>
    </row>
    <row r="55" spans="1:30" x14ac:dyDescent="0.3">
      <c r="A55" t="s">
        <v>117</v>
      </c>
      <c r="B55" s="3">
        <v>-0.79632055468076934</v>
      </c>
      <c r="C55" s="3">
        <v>35363.4004619474</v>
      </c>
      <c r="D55" s="3">
        <v>561</v>
      </c>
      <c r="E55" s="3">
        <v>13.564614062500004</v>
      </c>
      <c r="F55" s="3">
        <v>-2.7438273885130227</v>
      </c>
      <c r="G55">
        <v>10.133188696468576</v>
      </c>
      <c r="H55">
        <v>94</v>
      </c>
      <c r="I55">
        <v>1</v>
      </c>
      <c r="J55" s="3">
        <v>0.44222354444444445</v>
      </c>
      <c r="O55" t="s">
        <v>117</v>
      </c>
      <c r="P55">
        <v>1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f t="shared" si="0"/>
        <v>0</v>
      </c>
      <c r="X55">
        <f t="shared" si="1"/>
        <v>2</v>
      </c>
      <c r="Y55">
        <f t="shared" si="2"/>
        <v>1</v>
      </c>
      <c r="Z55">
        <f t="shared" si="3"/>
        <v>1</v>
      </c>
      <c r="AA55">
        <f t="shared" si="4"/>
        <v>1</v>
      </c>
      <c r="AB55">
        <f t="shared" si="5"/>
        <v>1</v>
      </c>
      <c r="AC55">
        <f t="shared" si="6"/>
        <v>1</v>
      </c>
      <c r="AD55">
        <f t="shared" si="7"/>
        <v>1</v>
      </c>
    </row>
    <row r="56" spans="1:30" x14ac:dyDescent="0.3">
      <c r="A56" t="s">
        <v>119</v>
      </c>
      <c r="B56" s="3">
        <v>0.83857036671577923</v>
      </c>
      <c r="C56" s="3">
        <v>42724.760369950614</v>
      </c>
      <c r="D56" s="3">
        <v>614</v>
      </c>
      <c r="E56" s="3">
        <v>13.488104137931035</v>
      </c>
      <c r="F56" s="3">
        <v>0.33004295912041454</v>
      </c>
      <c r="G56">
        <v>17.198275844256074</v>
      </c>
      <c r="H56">
        <v>71</v>
      </c>
      <c r="I56">
        <v>1</v>
      </c>
      <c r="J56" s="3">
        <v>1.6138864444444445</v>
      </c>
      <c r="O56" t="s">
        <v>119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f t="shared" si="0"/>
        <v>0</v>
      </c>
      <c r="X56">
        <f t="shared" si="1"/>
        <v>1</v>
      </c>
      <c r="Y56">
        <f t="shared" si="2"/>
        <v>2</v>
      </c>
      <c r="Z56">
        <f t="shared" si="3"/>
        <v>1</v>
      </c>
      <c r="AA56">
        <f t="shared" si="4"/>
        <v>1</v>
      </c>
      <c r="AB56">
        <f t="shared" si="5"/>
        <v>1</v>
      </c>
      <c r="AC56">
        <f t="shared" si="6"/>
        <v>1</v>
      </c>
      <c r="AD56">
        <f>W56+P56</f>
        <v>1</v>
      </c>
    </row>
    <row r="57" spans="1:30" x14ac:dyDescent="0.3">
      <c r="A57" t="s">
        <v>121</v>
      </c>
      <c r="B57" s="3">
        <v>-1.6790767871676024</v>
      </c>
      <c r="C57" s="3">
        <v>3786.5334807751228</v>
      </c>
      <c r="D57" s="3">
        <v>479</v>
      </c>
      <c r="E57" s="3">
        <v>11.210678749999998</v>
      </c>
      <c r="F57" s="3">
        <v>-0.40522295199737673</v>
      </c>
      <c r="G57">
        <v>20.144166088104242</v>
      </c>
      <c r="H57">
        <v>81</v>
      </c>
      <c r="I57">
        <v>0</v>
      </c>
      <c r="J57" s="3">
        <v>9.5973911111111115E-2</v>
      </c>
      <c r="O57" t="s">
        <v>121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f t="shared" si="0"/>
        <v>0</v>
      </c>
      <c r="X57">
        <f t="shared" si="1"/>
        <v>0</v>
      </c>
      <c r="Y57">
        <f t="shared" si="2"/>
        <v>0</v>
      </c>
      <c r="Z57">
        <f t="shared" si="3"/>
        <v>0</v>
      </c>
      <c r="AA57">
        <f t="shared" si="4"/>
        <v>1</v>
      </c>
      <c r="AB57">
        <f t="shared" si="5"/>
        <v>0</v>
      </c>
      <c r="AC57">
        <f t="shared" si="6"/>
        <v>0</v>
      </c>
      <c r="AD57">
        <f t="shared" si="7"/>
        <v>0</v>
      </c>
    </row>
    <row r="58" spans="1:30" x14ac:dyDescent="0.3">
      <c r="A58" t="s">
        <v>123</v>
      </c>
      <c r="B58" s="3">
        <v>2.53647198206215</v>
      </c>
      <c r="C58" s="3">
        <v>8573.7082939504235</v>
      </c>
      <c r="D58" s="3">
        <v>528</v>
      </c>
      <c r="E58" s="3">
        <v>12.884398749999999</v>
      </c>
      <c r="F58" s="3">
        <v>5.3333333333333321</v>
      </c>
      <c r="H58">
        <v>97</v>
      </c>
      <c r="I58">
        <v>0</v>
      </c>
      <c r="J58" s="3">
        <v>-0.26461887777777776</v>
      </c>
      <c r="O58" t="s">
        <v>123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f t="shared" si="0"/>
        <v>0</v>
      </c>
      <c r="X58">
        <f t="shared" si="1"/>
        <v>1</v>
      </c>
      <c r="Y58">
        <f t="shared" si="2"/>
        <v>0</v>
      </c>
      <c r="Z58">
        <f t="shared" si="3"/>
        <v>0</v>
      </c>
      <c r="AA58">
        <f t="shared" si="4"/>
        <v>0</v>
      </c>
      <c r="AB58">
        <f t="shared" si="5"/>
        <v>0</v>
      </c>
      <c r="AC58">
        <f t="shared" si="6"/>
        <v>0</v>
      </c>
      <c r="AD58">
        <f t="shared" si="7"/>
        <v>0</v>
      </c>
    </row>
    <row r="59" spans="1:30" x14ac:dyDescent="0.3">
      <c r="A59" t="s">
        <v>125</v>
      </c>
      <c r="B59" s="3">
        <v>2.8022288924551568</v>
      </c>
      <c r="C59" s="3">
        <v>917.02471506642894</v>
      </c>
      <c r="D59" s="3">
        <v>409</v>
      </c>
      <c r="E59" s="3">
        <v>8.0787152941176466</v>
      </c>
      <c r="F59" s="3">
        <v>6.1598764820226721</v>
      </c>
      <c r="G59">
        <v>29.629748874240434</v>
      </c>
      <c r="I59">
        <v>0</v>
      </c>
      <c r="J59" s="3">
        <v>-0.44325717777777773</v>
      </c>
      <c r="O59" t="s">
        <v>125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 t="shared" si="0"/>
        <v>1</v>
      </c>
      <c r="X59">
        <f t="shared" si="1"/>
        <v>0</v>
      </c>
      <c r="Y59">
        <f t="shared" si="2"/>
        <v>0</v>
      </c>
      <c r="Z59">
        <f t="shared" si="3"/>
        <v>0</v>
      </c>
      <c r="AA59">
        <f t="shared" si="4"/>
        <v>0</v>
      </c>
      <c r="AB59">
        <f>P59+U59</f>
        <v>0</v>
      </c>
      <c r="AC59">
        <f t="shared" si="6"/>
        <v>0</v>
      </c>
      <c r="AD59">
        <f>W59+P59</f>
        <v>1</v>
      </c>
    </row>
    <row r="60" spans="1:30" x14ac:dyDescent="0.3">
      <c r="A60" t="s">
        <v>262</v>
      </c>
      <c r="B60" s="3">
        <v>2.5846055648469042</v>
      </c>
      <c r="C60" s="3">
        <v>20843.134800493197</v>
      </c>
      <c r="D60" s="3">
        <v>620</v>
      </c>
      <c r="E60" s="3">
        <v>13.411470624999998</v>
      </c>
      <c r="F60" s="3">
        <v>4.1151877868039248</v>
      </c>
      <c r="H60">
        <v>63</v>
      </c>
      <c r="I60">
        <v>1</v>
      </c>
      <c r="J60" s="3">
        <v>1.1345243333333332</v>
      </c>
      <c r="O60" t="s">
        <v>262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f t="shared" si="0"/>
        <v>0</v>
      </c>
      <c r="X60">
        <f t="shared" si="1"/>
        <v>1</v>
      </c>
      <c r="Y60">
        <f t="shared" si="2"/>
        <v>2</v>
      </c>
      <c r="Z60">
        <f t="shared" si="3"/>
        <v>1</v>
      </c>
      <c r="AA60">
        <f t="shared" si="4"/>
        <v>1</v>
      </c>
      <c r="AB60">
        <f t="shared" si="5"/>
        <v>1</v>
      </c>
      <c r="AC60">
        <f t="shared" si="6"/>
        <v>1</v>
      </c>
      <c r="AD60">
        <f t="shared" si="7"/>
        <v>1</v>
      </c>
    </row>
    <row r="61" spans="1:30" x14ac:dyDescent="0.3">
      <c r="A61" t="s">
        <v>128</v>
      </c>
      <c r="B61" s="3">
        <v>-3.7898095136650798</v>
      </c>
      <c r="C61" s="3">
        <v>41936.816771193087</v>
      </c>
      <c r="D61" s="3">
        <v>393</v>
      </c>
      <c r="E61" s="3">
        <v>10.897088333333334</v>
      </c>
      <c r="F61" s="3">
        <v>5.4272025139604443</v>
      </c>
      <c r="G61">
        <v>11.454198220196885</v>
      </c>
      <c r="I61">
        <v>0</v>
      </c>
      <c r="J61" s="3">
        <v>-2.7492799999999991E-2</v>
      </c>
      <c r="O61" t="s">
        <v>128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f t="shared" si="0"/>
        <v>0</v>
      </c>
      <c r="X61">
        <f t="shared" si="1"/>
        <v>0</v>
      </c>
      <c r="Y61">
        <f t="shared" si="2"/>
        <v>0</v>
      </c>
      <c r="Z61">
        <f t="shared" si="3"/>
        <v>0</v>
      </c>
      <c r="AA61">
        <f t="shared" si="4"/>
        <v>1</v>
      </c>
      <c r="AB61">
        <f t="shared" si="5"/>
        <v>0</v>
      </c>
      <c r="AC61">
        <f>V61+P61</f>
        <v>0</v>
      </c>
      <c r="AD61">
        <f t="shared" si="7"/>
        <v>0</v>
      </c>
    </row>
    <row r="62" spans="1:30" x14ac:dyDescent="0.3">
      <c r="A62" t="s">
        <v>130</v>
      </c>
      <c r="B62" s="3">
        <v>2.2385697211766864</v>
      </c>
      <c r="C62" s="3">
        <v>894.81795864928972</v>
      </c>
      <c r="D62" s="3">
        <v>367</v>
      </c>
      <c r="E62" s="3">
        <v>11.994808823529411</v>
      </c>
      <c r="F62" s="3">
        <v>6.37139506391064</v>
      </c>
      <c r="G62">
        <v>13.538729429245</v>
      </c>
      <c r="H62">
        <v>97</v>
      </c>
      <c r="I62">
        <v>0</v>
      </c>
      <c r="J62" s="3">
        <v>-0.77204933333333337</v>
      </c>
      <c r="O62" t="s">
        <v>130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f t="shared" si="0"/>
        <v>0</v>
      </c>
      <c r="X62">
        <f t="shared" si="1"/>
        <v>1</v>
      </c>
      <c r="Y62">
        <f t="shared" si="2"/>
        <v>0</v>
      </c>
      <c r="Z62">
        <f t="shared" si="3"/>
        <v>0</v>
      </c>
      <c r="AA62">
        <f t="shared" si="4"/>
        <v>0</v>
      </c>
      <c r="AB62">
        <f t="shared" si="5"/>
        <v>0</v>
      </c>
      <c r="AC62">
        <f t="shared" si="6"/>
        <v>0</v>
      </c>
      <c r="AD62">
        <f t="shared" si="7"/>
        <v>0</v>
      </c>
    </row>
    <row r="63" spans="1:30" x14ac:dyDescent="0.3">
      <c r="A63" t="s">
        <v>132</v>
      </c>
      <c r="B63" s="3">
        <v>1.9615221068606843</v>
      </c>
      <c r="C63" s="3">
        <v>11547.990767554089</v>
      </c>
      <c r="D63" s="3">
        <v>569</v>
      </c>
      <c r="E63" s="3">
        <v>13.929721363636361</v>
      </c>
      <c r="F63" s="3">
        <v>-0.6613710005082033</v>
      </c>
      <c r="G63">
        <v>9.8577591025310944</v>
      </c>
      <c r="H63">
        <v>99</v>
      </c>
      <c r="I63">
        <v>1</v>
      </c>
      <c r="J63" s="3">
        <v>0.85745545555555558</v>
      </c>
      <c r="O63" t="s">
        <v>132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f t="shared" si="0"/>
        <v>0</v>
      </c>
      <c r="X63">
        <f t="shared" si="1"/>
        <v>2</v>
      </c>
      <c r="Y63">
        <f t="shared" si="2"/>
        <v>1</v>
      </c>
      <c r="Z63">
        <f t="shared" si="3"/>
        <v>1</v>
      </c>
      <c r="AA63">
        <f t="shared" si="4"/>
        <v>1</v>
      </c>
      <c r="AB63">
        <f t="shared" si="5"/>
        <v>1</v>
      </c>
      <c r="AC63">
        <f t="shared" si="6"/>
        <v>1</v>
      </c>
      <c r="AD63">
        <f t="shared" si="7"/>
        <v>1</v>
      </c>
    </row>
    <row r="64" spans="1:30" x14ac:dyDescent="0.3">
      <c r="A64" t="s">
        <v>134</v>
      </c>
      <c r="B64" s="3">
        <v>-1.0299865967720305</v>
      </c>
      <c r="C64" s="3">
        <v>8501.1085106163409</v>
      </c>
      <c r="D64" s="3">
        <v>447</v>
      </c>
      <c r="E64" s="3">
        <v>12.846564285714285</v>
      </c>
      <c r="F64" s="3">
        <v>3.1397367673684613</v>
      </c>
      <c r="G64">
        <v>8.8749508857727033</v>
      </c>
      <c r="I64">
        <v>0</v>
      </c>
      <c r="J64" s="3">
        <v>-0.4066487333333334</v>
      </c>
      <c r="O64" t="s">
        <v>134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f t="shared" si="0"/>
        <v>0</v>
      </c>
      <c r="X64">
        <f t="shared" si="1"/>
        <v>0</v>
      </c>
      <c r="Y64">
        <f t="shared" si="2"/>
        <v>0</v>
      </c>
      <c r="Z64">
        <f t="shared" si="3"/>
        <v>0</v>
      </c>
      <c r="AA64">
        <f t="shared" si="4"/>
        <v>1</v>
      </c>
      <c r="AB64">
        <f t="shared" si="5"/>
        <v>0</v>
      </c>
      <c r="AC64">
        <f t="shared" si="6"/>
        <v>0</v>
      </c>
      <c r="AD64">
        <f t="shared" si="7"/>
        <v>0</v>
      </c>
    </row>
    <row r="65" spans="1:30" x14ac:dyDescent="0.3">
      <c r="A65" t="s">
        <v>136</v>
      </c>
      <c r="B65" s="3">
        <v>2.047714606632427</v>
      </c>
      <c r="C65" s="3">
        <v>1102.62196043893</v>
      </c>
      <c r="D65" s="3">
        <v>350</v>
      </c>
      <c r="E65" s="3">
        <v>8.9486288461538468</v>
      </c>
      <c r="F65" s="3">
        <v>6.9243926254683252</v>
      </c>
      <c r="G65">
        <v>22.737033353533061</v>
      </c>
      <c r="I65">
        <v>0</v>
      </c>
      <c r="J65" s="3">
        <v>-0.51156841111111107</v>
      </c>
      <c r="O65" t="s">
        <v>136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f t="shared" si="0"/>
        <v>1</v>
      </c>
      <c r="X65">
        <f t="shared" si="1"/>
        <v>0</v>
      </c>
      <c r="Y65">
        <f t="shared" si="2"/>
        <v>0</v>
      </c>
      <c r="Z65">
        <f t="shared" si="3"/>
        <v>0</v>
      </c>
      <c r="AA65">
        <f t="shared" si="4"/>
        <v>0</v>
      </c>
      <c r="AB65">
        <f t="shared" si="5"/>
        <v>0</v>
      </c>
      <c r="AC65">
        <f t="shared" si="6"/>
        <v>0</v>
      </c>
      <c r="AD65">
        <f t="shared" si="7"/>
        <v>1</v>
      </c>
    </row>
    <row r="66" spans="1:30" x14ac:dyDescent="0.3">
      <c r="A66" t="s">
        <v>138</v>
      </c>
      <c r="B66" s="3">
        <v>2.7307690565269271</v>
      </c>
      <c r="C66" s="3">
        <v>11546.822251311605</v>
      </c>
      <c r="D66" s="3">
        <v>566</v>
      </c>
      <c r="E66" s="3">
        <v>14.343732105263161</v>
      </c>
      <c r="F66" s="3">
        <v>2.0778330181871869</v>
      </c>
      <c r="G66">
        <v>10.069305062294008</v>
      </c>
      <c r="H66">
        <v>98</v>
      </c>
      <c r="I66">
        <v>1</v>
      </c>
      <c r="J66" s="3">
        <v>0.89268634444444439</v>
      </c>
      <c r="O66" t="s">
        <v>138</v>
      </c>
      <c r="P66">
        <v>1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f t="shared" si="0"/>
        <v>0</v>
      </c>
      <c r="X66">
        <f t="shared" si="1"/>
        <v>2</v>
      </c>
      <c r="Y66">
        <f t="shared" si="2"/>
        <v>1</v>
      </c>
      <c r="Z66">
        <f t="shared" si="3"/>
        <v>1</v>
      </c>
      <c r="AA66">
        <f t="shared" si="4"/>
        <v>1</v>
      </c>
      <c r="AB66">
        <f t="shared" si="5"/>
        <v>1</v>
      </c>
      <c r="AC66">
        <f t="shared" si="6"/>
        <v>1</v>
      </c>
      <c r="AD66">
        <f t="shared" si="7"/>
        <v>1</v>
      </c>
    </row>
    <row r="67" spans="1:30" x14ac:dyDescent="0.3">
      <c r="A67" t="s">
        <v>140</v>
      </c>
      <c r="B67" s="3">
        <v>-3.4770822517114337E-2</v>
      </c>
      <c r="C67" s="3">
        <v>101939.61339791922</v>
      </c>
      <c r="D67" s="3">
        <v>576</v>
      </c>
      <c r="E67" s="3">
        <v>11.318635238095238</v>
      </c>
      <c r="F67" s="3">
        <v>1.670723275756433</v>
      </c>
      <c r="G67">
        <v>11.216271747242313</v>
      </c>
      <c r="H67">
        <v>85</v>
      </c>
      <c r="I67">
        <v>1</v>
      </c>
      <c r="J67" s="3">
        <v>1.6971396666666663</v>
      </c>
      <c r="O67" t="s">
        <v>140</v>
      </c>
      <c r="P67">
        <v>1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f t="shared" ref="W67:W126" si="8">1-SUM(Q67:V67)</f>
        <v>0</v>
      </c>
      <c r="X67">
        <f t="shared" ref="X67:X126" si="9">R67+P67</f>
        <v>2</v>
      </c>
      <c r="Y67">
        <f t="shared" ref="Y67:Y70" si="10">P67+Q67</f>
        <v>1</v>
      </c>
      <c r="Z67">
        <f t="shared" ref="Z67:Z126" si="11">P67+S67</f>
        <v>1</v>
      </c>
      <c r="AA67">
        <f t="shared" si="4"/>
        <v>1</v>
      </c>
      <c r="AB67">
        <f t="shared" ref="AB67:AB73" si="12">P67+U67</f>
        <v>1</v>
      </c>
      <c r="AC67">
        <f t="shared" ref="AC67:AC81" si="13">V67+P67</f>
        <v>1</v>
      </c>
      <c r="AD67">
        <f t="shared" ref="AD67:AD88" si="14">W67+P67</f>
        <v>1</v>
      </c>
    </row>
    <row r="68" spans="1:30" x14ac:dyDescent="0.3">
      <c r="A68" t="s">
        <v>142</v>
      </c>
      <c r="B68" s="3">
        <v>3.7806559600180583</v>
      </c>
      <c r="C68" s="3">
        <v>42739.194341486807</v>
      </c>
      <c r="D68" s="3">
        <v>589</v>
      </c>
      <c r="E68" s="3">
        <v>13.426323333333331</v>
      </c>
      <c r="F68" s="3">
        <v>1.9530125932197819</v>
      </c>
      <c r="G68">
        <v>20.058620503074238</v>
      </c>
      <c r="H68">
        <v>4</v>
      </c>
      <c r="I68">
        <v>1</v>
      </c>
      <c r="J68" s="3">
        <v>1.2974643333333333</v>
      </c>
      <c r="O68" t="s">
        <v>142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f t="shared" si="8"/>
        <v>0</v>
      </c>
      <c r="X68">
        <f t="shared" si="9"/>
        <v>1</v>
      </c>
      <c r="Y68">
        <f t="shared" si="10"/>
        <v>2</v>
      </c>
      <c r="Z68">
        <f t="shared" si="11"/>
        <v>1</v>
      </c>
      <c r="AA68">
        <f t="shared" ref="AA68:AA126" si="15">P68+T68</f>
        <v>1</v>
      </c>
      <c r="AB68">
        <f t="shared" si="12"/>
        <v>1</v>
      </c>
      <c r="AC68">
        <f t="shared" si="13"/>
        <v>1</v>
      </c>
      <c r="AD68">
        <f t="shared" si="14"/>
        <v>1</v>
      </c>
    </row>
    <row r="69" spans="1:30" x14ac:dyDescent="0.3">
      <c r="A69" t="s">
        <v>144</v>
      </c>
      <c r="B69" s="3">
        <v>-0.77298619246524602</v>
      </c>
      <c r="C69" s="3">
        <v>423.30574079914726</v>
      </c>
      <c r="D69" s="3">
        <v>389</v>
      </c>
      <c r="E69" s="3">
        <v>7.8630933333333344</v>
      </c>
      <c r="F69" s="3">
        <v>-1.1405268273236748</v>
      </c>
      <c r="G69">
        <v>23.402672004699717</v>
      </c>
      <c r="I69">
        <v>0</v>
      </c>
      <c r="J69" s="3">
        <v>-1.1029678444444444</v>
      </c>
      <c r="O69" t="s">
        <v>144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 t="shared" si="8"/>
        <v>1</v>
      </c>
      <c r="X69">
        <f t="shared" si="9"/>
        <v>0</v>
      </c>
      <c r="Y69">
        <f t="shared" si="10"/>
        <v>0</v>
      </c>
      <c r="Z69">
        <f t="shared" si="11"/>
        <v>0</v>
      </c>
      <c r="AA69">
        <f t="shared" si="15"/>
        <v>0</v>
      </c>
      <c r="AB69">
        <f t="shared" si="12"/>
        <v>0</v>
      </c>
      <c r="AC69">
        <f t="shared" si="13"/>
        <v>0</v>
      </c>
      <c r="AD69">
        <f t="shared" si="14"/>
        <v>1</v>
      </c>
    </row>
    <row r="70" spans="1:30" x14ac:dyDescent="0.3">
      <c r="A70" t="s">
        <v>146</v>
      </c>
      <c r="B70" s="3">
        <v>1.6301273652238453</v>
      </c>
      <c r="C70" s="3">
        <v>442.55463795934861</v>
      </c>
      <c r="D70" s="3">
        <v>337</v>
      </c>
      <c r="E70" s="3">
        <v>6.5056334615384639</v>
      </c>
      <c r="F70" s="3">
        <v>5.9460467662432812</v>
      </c>
      <c r="G70">
        <v>45.005590438842752</v>
      </c>
      <c r="I70">
        <v>0</v>
      </c>
      <c r="J70" s="3">
        <v>-0.55244263333333332</v>
      </c>
      <c r="O70" t="s">
        <v>146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 t="shared" si="8"/>
        <v>1</v>
      </c>
      <c r="X70">
        <f t="shared" si="9"/>
        <v>0</v>
      </c>
      <c r="Y70">
        <f t="shared" si="10"/>
        <v>0</v>
      </c>
      <c r="Z70">
        <f t="shared" si="11"/>
        <v>0</v>
      </c>
      <c r="AA70">
        <f t="shared" si="15"/>
        <v>0</v>
      </c>
      <c r="AB70">
        <f t="shared" si="12"/>
        <v>0</v>
      </c>
      <c r="AC70">
        <f t="shared" si="13"/>
        <v>0</v>
      </c>
      <c r="AD70">
        <f t="shared" si="14"/>
        <v>1</v>
      </c>
    </row>
    <row r="71" spans="1:30" x14ac:dyDescent="0.3">
      <c r="A71" t="s">
        <v>148</v>
      </c>
      <c r="B71" s="3">
        <v>2.9562551223610791</v>
      </c>
      <c r="C71" s="3">
        <v>8599.4355237406107</v>
      </c>
      <c r="D71" s="3">
        <v>513</v>
      </c>
      <c r="E71" s="3">
        <v>11.067238095238096</v>
      </c>
      <c r="F71" s="3">
        <v>6.7601645966986439</v>
      </c>
      <c r="G71">
        <v>20.29483235848917</v>
      </c>
      <c r="I71">
        <v>0</v>
      </c>
      <c r="J71" s="3">
        <v>0.98024370000000005</v>
      </c>
      <c r="O71" t="s">
        <v>148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f t="shared" si="8"/>
        <v>0</v>
      </c>
      <c r="X71">
        <f t="shared" si="9"/>
        <v>0</v>
      </c>
      <c r="Y71">
        <f>P71+Q71</f>
        <v>1</v>
      </c>
      <c r="Z71">
        <f t="shared" si="11"/>
        <v>0</v>
      </c>
      <c r="AA71">
        <f t="shared" si="15"/>
        <v>0</v>
      </c>
      <c r="AB71">
        <f t="shared" si="12"/>
        <v>0</v>
      </c>
      <c r="AC71">
        <f t="shared" si="13"/>
        <v>0</v>
      </c>
      <c r="AD71">
        <f t="shared" si="14"/>
        <v>0</v>
      </c>
    </row>
    <row r="72" spans="1:30" x14ac:dyDescent="0.3">
      <c r="A72" t="s">
        <v>150</v>
      </c>
      <c r="B72" s="3">
        <v>1.2372866604874244</v>
      </c>
      <c r="C72" s="3">
        <v>693.54606844602586</v>
      </c>
      <c r="D72" s="3">
        <v>284</v>
      </c>
      <c r="E72" s="3">
        <v>3.0197061904761902</v>
      </c>
      <c r="F72" s="3">
        <v>21.141925714504126</v>
      </c>
      <c r="G72">
        <v>22.065291510687935</v>
      </c>
      <c r="I72">
        <v>0</v>
      </c>
      <c r="J72" s="3">
        <v>-0.92783049999999989</v>
      </c>
      <c r="O72" t="s">
        <v>150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 t="shared" si="8"/>
        <v>1</v>
      </c>
      <c r="X72">
        <f t="shared" si="9"/>
        <v>0</v>
      </c>
      <c r="Y72">
        <f t="shared" ref="Y72:Y81" si="16">P72+Q72</f>
        <v>0</v>
      </c>
      <c r="Z72">
        <f t="shared" si="11"/>
        <v>0</v>
      </c>
      <c r="AA72">
        <f t="shared" si="15"/>
        <v>0</v>
      </c>
      <c r="AB72">
        <f t="shared" si="12"/>
        <v>0</v>
      </c>
      <c r="AC72">
        <f t="shared" si="13"/>
        <v>0</v>
      </c>
      <c r="AD72">
        <f t="shared" si="14"/>
        <v>1</v>
      </c>
    </row>
    <row r="73" spans="1:30" x14ac:dyDescent="0.3">
      <c r="A73" t="s">
        <v>152</v>
      </c>
      <c r="B73" s="3">
        <v>2.8548715192712502</v>
      </c>
      <c r="C73" s="3">
        <v>20466.563602253911</v>
      </c>
      <c r="D73" s="3">
        <v>529</v>
      </c>
      <c r="E73" s="3">
        <v>12.676078387096775</v>
      </c>
      <c r="F73" s="3">
        <v>7.8786693204534304</v>
      </c>
      <c r="G73">
        <v>11.91030705941691</v>
      </c>
      <c r="I73">
        <v>1</v>
      </c>
      <c r="J73" s="3">
        <v>1.1008404777777778</v>
      </c>
      <c r="O73" t="s">
        <v>152</v>
      </c>
      <c r="P73">
        <v>1</v>
      </c>
      <c r="Q73">
        <v>0</v>
      </c>
      <c r="R73">
        <v>0</v>
      </c>
      <c r="S73">
        <v>0</v>
      </c>
      <c r="T73">
        <v>1</v>
      </c>
      <c r="U73">
        <v>0</v>
      </c>
      <c r="V73">
        <v>0</v>
      </c>
      <c r="W73">
        <f t="shared" si="8"/>
        <v>0</v>
      </c>
      <c r="X73">
        <f t="shared" si="9"/>
        <v>1</v>
      </c>
      <c r="Y73">
        <f t="shared" si="16"/>
        <v>1</v>
      </c>
      <c r="Z73">
        <f t="shared" si="11"/>
        <v>1</v>
      </c>
      <c r="AA73">
        <f t="shared" si="15"/>
        <v>2</v>
      </c>
      <c r="AB73">
        <f t="shared" si="12"/>
        <v>1</v>
      </c>
      <c r="AC73">
        <f t="shared" si="13"/>
        <v>1</v>
      </c>
      <c r="AD73">
        <f t="shared" si="14"/>
        <v>1</v>
      </c>
    </row>
    <row r="74" spans="1:30" x14ac:dyDescent="0.3">
      <c r="A74" t="s">
        <v>154</v>
      </c>
      <c r="B74" s="3">
        <v>0.69002263372819228</v>
      </c>
      <c r="C74" s="3">
        <v>1180.7794044429249</v>
      </c>
      <c r="D74" s="3">
        <v>211</v>
      </c>
      <c r="E74" s="3">
        <v>5.5924949999999995</v>
      </c>
      <c r="F74" s="3">
        <v>5.8359556259576983</v>
      </c>
      <c r="G74">
        <v>24.308857265271648</v>
      </c>
      <c r="I74">
        <v>0</v>
      </c>
      <c r="J74" s="3">
        <v>-0.91403955555555549</v>
      </c>
      <c r="O74" t="s">
        <v>154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f t="shared" si="8"/>
        <v>1</v>
      </c>
      <c r="X74">
        <f t="shared" si="9"/>
        <v>0</v>
      </c>
      <c r="Y74">
        <f t="shared" si="16"/>
        <v>0</v>
      </c>
      <c r="Z74">
        <f t="shared" si="11"/>
        <v>0</v>
      </c>
      <c r="AA74">
        <f t="shared" si="15"/>
        <v>0</v>
      </c>
      <c r="AB74">
        <f>P74+U74</f>
        <v>0</v>
      </c>
      <c r="AC74">
        <f t="shared" si="13"/>
        <v>0</v>
      </c>
      <c r="AD74">
        <f t="shared" si="14"/>
        <v>1</v>
      </c>
    </row>
    <row r="75" spans="1:30" x14ac:dyDescent="0.3">
      <c r="A75" t="s">
        <v>156</v>
      </c>
      <c r="B75" s="3">
        <v>3.5431086085661607</v>
      </c>
      <c r="C75" s="3">
        <v>7683.1293038148242</v>
      </c>
      <c r="D75" s="3">
        <v>446</v>
      </c>
      <c r="E75" s="3">
        <v>10.841837037037035</v>
      </c>
      <c r="F75" s="3">
        <v>0.37580920568764181</v>
      </c>
      <c r="G75">
        <v>22.053858227199981</v>
      </c>
      <c r="I75">
        <v>0</v>
      </c>
      <c r="J75" s="3">
        <v>0.92624803333333339</v>
      </c>
      <c r="O75" t="s">
        <v>156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f t="shared" si="8"/>
        <v>1</v>
      </c>
      <c r="X75">
        <f t="shared" si="9"/>
        <v>0</v>
      </c>
      <c r="Y75">
        <f t="shared" si="16"/>
        <v>0</v>
      </c>
      <c r="Z75">
        <f t="shared" si="11"/>
        <v>0</v>
      </c>
      <c r="AA75">
        <f t="shared" si="15"/>
        <v>0</v>
      </c>
      <c r="AB75">
        <f t="shared" ref="AB75:AB94" si="17">P75+U75</f>
        <v>0</v>
      </c>
      <c r="AC75">
        <f t="shared" si="13"/>
        <v>0</v>
      </c>
      <c r="AD75">
        <f t="shared" si="14"/>
        <v>1</v>
      </c>
    </row>
    <row r="76" spans="1:30" x14ac:dyDescent="0.3">
      <c r="A76" t="s">
        <v>158</v>
      </c>
      <c r="B76" s="3">
        <v>0.72934475305829005</v>
      </c>
      <c r="C76" s="3">
        <v>8712.1405969855496</v>
      </c>
      <c r="D76" s="3">
        <v>466</v>
      </c>
      <c r="E76" s="3">
        <v>10.767056206896552</v>
      </c>
      <c r="F76" s="3">
        <v>1.145000157137321</v>
      </c>
      <c r="G76">
        <v>17.06382126278347</v>
      </c>
      <c r="H76">
        <v>88</v>
      </c>
      <c r="I76">
        <v>0</v>
      </c>
      <c r="J76" s="3">
        <v>0.2054874888888889</v>
      </c>
      <c r="O76" t="s">
        <v>158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f t="shared" si="8"/>
        <v>0</v>
      </c>
      <c r="X76">
        <f t="shared" si="9"/>
        <v>0</v>
      </c>
      <c r="Y76">
        <f t="shared" si="16"/>
        <v>0</v>
      </c>
      <c r="Z76">
        <f t="shared" si="11"/>
        <v>1</v>
      </c>
      <c r="AA76">
        <f t="shared" si="15"/>
        <v>0</v>
      </c>
      <c r="AB76">
        <f t="shared" si="17"/>
        <v>0</v>
      </c>
      <c r="AC76">
        <f t="shared" si="13"/>
        <v>0</v>
      </c>
      <c r="AD76">
        <f t="shared" si="14"/>
        <v>0</v>
      </c>
    </row>
    <row r="77" spans="1:30" x14ac:dyDescent="0.3">
      <c r="A77" t="s">
        <v>160</v>
      </c>
      <c r="B77" s="3">
        <v>3.398462249816125</v>
      </c>
      <c r="C77" s="3">
        <v>1521.8555708595604</v>
      </c>
      <c r="D77" s="3">
        <v>515</v>
      </c>
      <c r="E77" s="3">
        <v>11.63682642857143</v>
      </c>
      <c r="F77" s="3">
        <v>0.36777780117803854</v>
      </c>
      <c r="G77">
        <v>12.596359586715689</v>
      </c>
      <c r="I77">
        <v>0</v>
      </c>
      <c r="J77" s="3">
        <v>-0.55670747777777774</v>
      </c>
      <c r="O77" t="s">
        <v>160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f t="shared" si="8"/>
        <v>0</v>
      </c>
      <c r="X77">
        <f t="shared" si="9"/>
        <v>1</v>
      </c>
      <c r="Y77">
        <f t="shared" si="16"/>
        <v>0</v>
      </c>
      <c r="Z77">
        <f t="shared" si="11"/>
        <v>0</v>
      </c>
      <c r="AA77">
        <f t="shared" si="15"/>
        <v>0</v>
      </c>
      <c r="AB77">
        <f t="shared" si="17"/>
        <v>0</v>
      </c>
      <c r="AC77">
        <f t="shared" si="13"/>
        <v>0</v>
      </c>
      <c r="AD77">
        <f t="shared" si="14"/>
        <v>0</v>
      </c>
    </row>
    <row r="78" spans="1:30" x14ac:dyDescent="0.3">
      <c r="A78" t="s">
        <v>162</v>
      </c>
      <c r="B78" s="3">
        <v>5.1518965491075095</v>
      </c>
      <c r="C78" s="3">
        <v>2533.1757369875249</v>
      </c>
      <c r="D78" s="3">
        <v>470</v>
      </c>
      <c r="E78" s="3">
        <v>10.115007499999999</v>
      </c>
      <c r="F78" s="3">
        <v>9.2396011226519299</v>
      </c>
      <c r="G78">
        <v>19.839604655901585</v>
      </c>
      <c r="I78">
        <v>0</v>
      </c>
      <c r="J78" s="3">
        <v>-0.46909028888888887</v>
      </c>
      <c r="O78" t="s">
        <v>162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f t="shared" si="8"/>
        <v>0</v>
      </c>
      <c r="X78">
        <f t="shared" si="9"/>
        <v>0</v>
      </c>
      <c r="Y78">
        <f t="shared" si="16"/>
        <v>1</v>
      </c>
      <c r="Z78">
        <f t="shared" si="11"/>
        <v>0</v>
      </c>
      <c r="AA78">
        <f t="shared" si="15"/>
        <v>0</v>
      </c>
      <c r="AB78">
        <f t="shared" si="17"/>
        <v>0</v>
      </c>
      <c r="AC78">
        <f t="shared" si="13"/>
        <v>0</v>
      </c>
      <c r="AD78">
        <f>W78+P78</f>
        <v>0</v>
      </c>
    </row>
    <row r="79" spans="1:30" x14ac:dyDescent="0.3">
      <c r="A79" t="s">
        <v>164</v>
      </c>
      <c r="B79" s="3">
        <v>1.42335223110331</v>
      </c>
      <c r="C79" s="3">
        <v>6518.536503255802</v>
      </c>
      <c r="D79" s="3">
        <v>467</v>
      </c>
      <c r="E79" s="3">
        <v>13.870035000000001</v>
      </c>
      <c r="F79" s="3">
        <v>3.3476572789132981</v>
      </c>
      <c r="H79">
        <v>99</v>
      </c>
      <c r="I79">
        <v>0</v>
      </c>
      <c r="J79" s="3">
        <v>0.12705206666666669</v>
      </c>
      <c r="O79" t="s">
        <v>164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f t="shared" si="8"/>
        <v>0</v>
      </c>
      <c r="X79">
        <f t="shared" si="9"/>
        <v>1</v>
      </c>
      <c r="Y79">
        <f t="shared" si="16"/>
        <v>0</v>
      </c>
      <c r="Z79">
        <f t="shared" si="11"/>
        <v>0</v>
      </c>
      <c r="AA79">
        <f t="shared" si="15"/>
        <v>0</v>
      </c>
      <c r="AB79">
        <f t="shared" si="17"/>
        <v>0</v>
      </c>
      <c r="AC79">
        <f t="shared" si="13"/>
        <v>0</v>
      </c>
      <c r="AD79">
        <f t="shared" si="14"/>
        <v>0</v>
      </c>
    </row>
    <row r="80" spans="1:30" x14ac:dyDescent="0.3">
      <c r="A80" t="s">
        <v>166</v>
      </c>
      <c r="B80" s="3">
        <v>2.2932692210958598</v>
      </c>
      <c r="C80" s="3">
        <v>2765.8561538627901</v>
      </c>
      <c r="D80" s="3">
        <v>377</v>
      </c>
      <c r="E80" s="3">
        <v>6.9817948275862074</v>
      </c>
      <c r="F80" s="3">
        <v>2.490840272074283</v>
      </c>
      <c r="G80">
        <v>18.362156589825947</v>
      </c>
      <c r="I80">
        <v>0</v>
      </c>
      <c r="J80" s="3">
        <v>-9.9031788888888889E-2</v>
      </c>
      <c r="O80" t="s">
        <v>166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f t="shared" si="8"/>
        <v>0</v>
      </c>
      <c r="X80">
        <f t="shared" si="9"/>
        <v>0</v>
      </c>
      <c r="Y80">
        <f t="shared" si="16"/>
        <v>0</v>
      </c>
      <c r="Z80">
        <f t="shared" si="11"/>
        <v>0</v>
      </c>
      <c r="AA80">
        <f t="shared" si="15"/>
        <v>1</v>
      </c>
      <c r="AB80">
        <f t="shared" si="17"/>
        <v>0</v>
      </c>
      <c r="AC80">
        <f t="shared" si="13"/>
        <v>0</v>
      </c>
      <c r="AD80">
        <f t="shared" si="14"/>
        <v>0</v>
      </c>
    </row>
    <row r="81" spans="1:30" x14ac:dyDescent="0.3">
      <c r="A81" t="s">
        <v>168</v>
      </c>
      <c r="B81" s="3">
        <v>3.1863048267642426</v>
      </c>
      <c r="C81" s="3">
        <v>404.59502036053067</v>
      </c>
      <c r="D81" s="3">
        <v>376</v>
      </c>
      <c r="E81" s="3">
        <v>5.7092122222222237</v>
      </c>
      <c r="F81" s="3">
        <v>23.170961191232539</v>
      </c>
      <c r="G81">
        <v>31.612745285034187</v>
      </c>
      <c r="I81">
        <v>0</v>
      </c>
      <c r="J81" s="3">
        <v>-0.69284508888888885</v>
      </c>
      <c r="O81" t="s">
        <v>168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f t="shared" si="8"/>
        <v>1</v>
      </c>
      <c r="X81">
        <f t="shared" si="9"/>
        <v>0</v>
      </c>
      <c r="Y81">
        <f t="shared" si="16"/>
        <v>0</v>
      </c>
      <c r="Z81">
        <f t="shared" si="11"/>
        <v>0</v>
      </c>
      <c r="AA81">
        <f t="shared" si="15"/>
        <v>0</v>
      </c>
      <c r="AB81">
        <f t="shared" si="17"/>
        <v>0</v>
      </c>
      <c r="AC81">
        <f t="shared" si="13"/>
        <v>0</v>
      </c>
      <c r="AD81">
        <f t="shared" si="14"/>
        <v>1</v>
      </c>
    </row>
    <row r="82" spans="1:30" x14ac:dyDescent="0.3">
      <c r="A82" t="s">
        <v>170</v>
      </c>
      <c r="B82" s="3">
        <v>1.6930671559148212</v>
      </c>
      <c r="C82" s="3">
        <v>4978.6799980053729</v>
      </c>
      <c r="D82" s="3">
        <v>350</v>
      </c>
      <c r="E82" s="3">
        <v>11.677042499999999</v>
      </c>
      <c r="F82" s="3">
        <v>4.5307995438833428</v>
      </c>
      <c r="G82">
        <v>22.613296917506634</v>
      </c>
      <c r="I82">
        <v>0</v>
      </c>
      <c r="J82" s="3">
        <v>0.14456365555555553</v>
      </c>
      <c r="O82" t="s">
        <v>170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f t="shared" si="8"/>
        <v>1</v>
      </c>
      <c r="X82">
        <f t="shared" si="9"/>
        <v>0</v>
      </c>
      <c r="Y82">
        <f>P82+Q82</f>
        <v>0</v>
      </c>
      <c r="Z82">
        <f t="shared" si="11"/>
        <v>0</v>
      </c>
      <c r="AA82">
        <f t="shared" si="15"/>
        <v>0</v>
      </c>
      <c r="AB82">
        <f t="shared" si="17"/>
        <v>0</v>
      </c>
      <c r="AC82">
        <f>V82+P82</f>
        <v>0</v>
      </c>
      <c r="AD82">
        <f t="shared" si="14"/>
        <v>1</v>
      </c>
    </row>
    <row r="83" spans="1:30" x14ac:dyDescent="0.3">
      <c r="A83" t="s">
        <v>172</v>
      </c>
      <c r="B83" s="3">
        <v>0.33141000535330062</v>
      </c>
      <c r="C83" s="3">
        <v>49897.225168325705</v>
      </c>
      <c r="D83" s="3">
        <v>591</v>
      </c>
      <c r="E83" s="3">
        <v>14.887106333333332</v>
      </c>
      <c r="F83" s="3">
        <v>0.33186138181878433</v>
      </c>
      <c r="G83">
        <v>14.625626405080157</v>
      </c>
      <c r="H83">
        <v>34</v>
      </c>
      <c r="I83">
        <v>1</v>
      </c>
      <c r="J83" s="3">
        <v>1.7989976666666669</v>
      </c>
      <c r="O83" t="s">
        <v>172</v>
      </c>
      <c r="P83">
        <v>1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f t="shared" si="8"/>
        <v>0</v>
      </c>
      <c r="X83">
        <f t="shared" si="9"/>
        <v>2</v>
      </c>
      <c r="Y83">
        <f t="shared" ref="Y83:Y94" si="18">P83+Q83</f>
        <v>1</v>
      </c>
      <c r="Z83">
        <f t="shared" si="11"/>
        <v>1</v>
      </c>
      <c r="AA83">
        <f t="shared" si="15"/>
        <v>1</v>
      </c>
      <c r="AB83">
        <f t="shared" si="17"/>
        <v>1</v>
      </c>
      <c r="AC83">
        <f t="shared" ref="AC83:AC101" si="19">V83+P83</f>
        <v>1</v>
      </c>
      <c r="AD83">
        <f t="shared" si="14"/>
        <v>1</v>
      </c>
    </row>
    <row r="84" spans="1:30" x14ac:dyDescent="0.3">
      <c r="A84" t="s">
        <v>174</v>
      </c>
      <c r="B84" s="3">
        <v>1.3888131676223705</v>
      </c>
      <c r="C84" s="3">
        <v>33743.993234693342</v>
      </c>
      <c r="D84" s="3">
        <v>579</v>
      </c>
      <c r="E84" s="3">
        <v>14.739567916666665</v>
      </c>
      <c r="F84" s="3">
        <v>3.3618830780620832</v>
      </c>
      <c r="G84">
        <v>15.193685114383701</v>
      </c>
      <c r="H84">
        <v>94</v>
      </c>
      <c r="I84">
        <v>1</v>
      </c>
      <c r="J84" s="3">
        <v>1.8368011111111113</v>
      </c>
      <c r="O84" t="s">
        <v>174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f t="shared" si="8"/>
        <v>0</v>
      </c>
      <c r="X84">
        <f t="shared" si="9"/>
        <v>1</v>
      </c>
      <c r="Y84">
        <f t="shared" si="18"/>
        <v>2</v>
      </c>
      <c r="Z84">
        <f t="shared" si="11"/>
        <v>1</v>
      </c>
      <c r="AA84">
        <f t="shared" si="15"/>
        <v>1</v>
      </c>
      <c r="AB84">
        <f t="shared" si="17"/>
        <v>1</v>
      </c>
      <c r="AC84">
        <f t="shared" si="19"/>
        <v>1</v>
      </c>
      <c r="AD84">
        <f t="shared" si="14"/>
        <v>1</v>
      </c>
    </row>
    <row r="85" spans="1:30" x14ac:dyDescent="0.3">
      <c r="A85" t="s">
        <v>176</v>
      </c>
      <c r="B85" s="3">
        <v>2.9998966651430661</v>
      </c>
      <c r="C85" s="3">
        <v>1480.3765290159317</v>
      </c>
      <c r="D85" s="3">
        <v>409</v>
      </c>
      <c r="E85" s="3">
        <v>7.0277349999999998</v>
      </c>
      <c r="F85" s="3">
        <v>4.8348232531701285</v>
      </c>
      <c r="G85">
        <v>30.670069924716294</v>
      </c>
      <c r="I85">
        <v>0</v>
      </c>
      <c r="J85" s="3">
        <v>-0.83638837777777775</v>
      </c>
      <c r="O85" t="s">
        <v>176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f t="shared" si="8"/>
        <v>0</v>
      </c>
      <c r="X85">
        <f t="shared" si="9"/>
        <v>0</v>
      </c>
      <c r="Y85">
        <f t="shared" si="18"/>
        <v>0</v>
      </c>
      <c r="Z85">
        <f t="shared" si="11"/>
        <v>1</v>
      </c>
      <c r="AA85">
        <f t="shared" si="15"/>
        <v>0</v>
      </c>
      <c r="AB85">
        <f t="shared" si="17"/>
        <v>0</v>
      </c>
      <c r="AC85">
        <f t="shared" si="19"/>
        <v>0</v>
      </c>
      <c r="AD85">
        <f t="shared" si="14"/>
        <v>0</v>
      </c>
    </row>
    <row r="86" spans="1:30" x14ac:dyDescent="0.3">
      <c r="A86" t="s">
        <v>178</v>
      </c>
      <c r="B86" s="3">
        <v>1.463748706875549</v>
      </c>
      <c r="C86" s="3">
        <v>333.71011146423791</v>
      </c>
      <c r="D86" s="3">
        <v>256</v>
      </c>
      <c r="E86" s="3">
        <v>2.3001504761904763</v>
      </c>
      <c r="F86" s="3">
        <v>8.1271063978698557</v>
      </c>
      <c r="G86">
        <v>25.751253468649718</v>
      </c>
      <c r="I86">
        <v>0</v>
      </c>
      <c r="J86" s="3">
        <v>-0.65715942222222223</v>
      </c>
      <c r="O86" t="s">
        <v>178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f t="shared" si="8"/>
        <v>1</v>
      </c>
      <c r="X86">
        <f t="shared" si="9"/>
        <v>0</v>
      </c>
      <c r="Y86">
        <f t="shared" si="18"/>
        <v>0</v>
      </c>
      <c r="Z86">
        <f t="shared" si="11"/>
        <v>0</v>
      </c>
      <c r="AA86">
        <f t="shared" si="15"/>
        <v>0</v>
      </c>
      <c r="AB86">
        <f t="shared" si="17"/>
        <v>0</v>
      </c>
      <c r="AC86">
        <f t="shared" si="19"/>
        <v>0</v>
      </c>
      <c r="AD86">
        <f t="shared" si="14"/>
        <v>1</v>
      </c>
    </row>
    <row r="87" spans="1:30" x14ac:dyDescent="0.3">
      <c r="A87" t="s">
        <v>180</v>
      </c>
      <c r="B87" s="3">
        <v>1.7534397615362265</v>
      </c>
      <c r="C87" s="3">
        <v>2178.898758878493</v>
      </c>
      <c r="D87" s="3">
        <v>399</v>
      </c>
      <c r="E87" s="3">
        <v>7.1467654545454558</v>
      </c>
      <c r="F87" s="3">
        <v>6.820782165475638</v>
      </c>
      <c r="G87">
        <v>31.835301001866654</v>
      </c>
      <c r="I87">
        <v>0</v>
      </c>
      <c r="J87" s="3">
        <v>-1.0742726</v>
      </c>
      <c r="O87" t="s">
        <v>180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f t="shared" si="8"/>
        <v>1</v>
      </c>
      <c r="X87">
        <f t="shared" si="9"/>
        <v>0</v>
      </c>
      <c r="Y87">
        <f t="shared" si="18"/>
        <v>0</v>
      </c>
      <c r="Z87">
        <f t="shared" si="11"/>
        <v>0</v>
      </c>
      <c r="AA87">
        <f t="shared" si="15"/>
        <v>0</v>
      </c>
      <c r="AB87">
        <f t="shared" si="17"/>
        <v>0</v>
      </c>
      <c r="AC87">
        <f t="shared" si="19"/>
        <v>0</v>
      </c>
      <c r="AD87">
        <f t="shared" si="14"/>
        <v>1</v>
      </c>
    </row>
    <row r="88" spans="1:30" x14ac:dyDescent="0.3">
      <c r="A88" t="s">
        <v>182</v>
      </c>
      <c r="B88" s="3">
        <v>4.4313134480237042E-2</v>
      </c>
      <c r="C88" s="3">
        <v>88259.967719830907</v>
      </c>
      <c r="D88" s="3">
        <v>549</v>
      </c>
      <c r="E88" s="3">
        <v>14.670820937499998</v>
      </c>
      <c r="F88" s="3">
        <v>1.1155997592572442</v>
      </c>
      <c r="G88">
        <v>9.1404275894165021</v>
      </c>
      <c r="H88">
        <v>98</v>
      </c>
      <c r="I88">
        <v>1</v>
      </c>
      <c r="J88" s="3">
        <v>1.8775749999999998</v>
      </c>
      <c r="O88" t="s">
        <v>182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f t="shared" si="8"/>
        <v>0</v>
      </c>
      <c r="X88">
        <f t="shared" si="9"/>
        <v>2</v>
      </c>
      <c r="Y88">
        <f t="shared" si="18"/>
        <v>1</v>
      </c>
      <c r="Z88">
        <f t="shared" si="11"/>
        <v>1</v>
      </c>
      <c r="AA88">
        <f t="shared" si="15"/>
        <v>1</v>
      </c>
      <c r="AB88">
        <f t="shared" si="17"/>
        <v>1</v>
      </c>
      <c r="AC88">
        <f t="shared" si="19"/>
        <v>1</v>
      </c>
      <c r="AD88">
        <f t="shared" si="14"/>
        <v>1</v>
      </c>
    </row>
    <row r="89" spans="1:30" x14ac:dyDescent="0.3">
      <c r="A89" t="s">
        <v>184</v>
      </c>
      <c r="B89" s="3">
        <v>-1.8158024187685509</v>
      </c>
      <c r="C89" s="3">
        <v>19408.634023805174</v>
      </c>
      <c r="D89" s="3">
        <v>421</v>
      </c>
      <c r="E89" s="3">
        <v>8.304015652173911</v>
      </c>
      <c r="F89" s="3">
        <v>1.9388888918836262</v>
      </c>
      <c r="G89">
        <v>13.405017573257972</v>
      </c>
      <c r="I89">
        <v>0</v>
      </c>
      <c r="J89" s="3">
        <v>0.24992702222222224</v>
      </c>
      <c r="O89" t="s">
        <v>184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f t="shared" si="8"/>
        <v>0</v>
      </c>
      <c r="X89">
        <f t="shared" si="9"/>
        <v>0</v>
      </c>
      <c r="Y89">
        <f t="shared" si="18"/>
        <v>0</v>
      </c>
      <c r="Z89">
        <f t="shared" si="11"/>
        <v>0</v>
      </c>
      <c r="AA89">
        <f t="shared" si="15"/>
        <v>1</v>
      </c>
      <c r="AB89">
        <f t="shared" si="17"/>
        <v>0</v>
      </c>
      <c r="AC89">
        <f t="shared" si="19"/>
        <v>0</v>
      </c>
      <c r="AD89">
        <f>W89+P89</f>
        <v>0</v>
      </c>
    </row>
    <row r="90" spans="1:30" x14ac:dyDescent="0.3">
      <c r="A90" t="s">
        <v>186</v>
      </c>
      <c r="B90" s="3">
        <v>4.4454376252141987</v>
      </c>
      <c r="C90" s="3">
        <v>7772.0050218176702</v>
      </c>
      <c r="D90" s="3">
        <v>416</v>
      </c>
      <c r="E90" s="3">
        <v>11.326269032258066</v>
      </c>
      <c r="F90" s="3">
        <v>8.7079888654262056</v>
      </c>
      <c r="G90">
        <v>19.244606344323405</v>
      </c>
      <c r="H90">
        <v>77</v>
      </c>
      <c r="I90">
        <v>0</v>
      </c>
      <c r="J90" s="3">
        <v>0.18604468888888889</v>
      </c>
      <c r="O90" t="s">
        <v>186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f t="shared" si="8"/>
        <v>0</v>
      </c>
      <c r="X90">
        <f t="shared" si="9"/>
        <v>0</v>
      </c>
      <c r="Y90">
        <f t="shared" si="18"/>
        <v>0</v>
      </c>
      <c r="Z90">
        <f t="shared" si="11"/>
        <v>1</v>
      </c>
      <c r="AA90">
        <f t="shared" si="15"/>
        <v>0</v>
      </c>
      <c r="AB90">
        <f t="shared" si="17"/>
        <v>0</v>
      </c>
      <c r="AC90">
        <f t="shared" si="19"/>
        <v>0</v>
      </c>
      <c r="AD90">
        <f t="shared" ref="AD90:AD103" si="20">W90+P90</f>
        <v>0</v>
      </c>
    </row>
    <row r="91" spans="1:30" x14ac:dyDescent="0.3">
      <c r="A91" t="s">
        <v>188</v>
      </c>
      <c r="B91" s="3">
        <v>3.4380818519996348</v>
      </c>
      <c r="C91" s="3">
        <v>1862.6320539680844</v>
      </c>
      <c r="D91" s="3">
        <v>482</v>
      </c>
      <c r="E91" s="3">
        <v>4.1335425000000008</v>
      </c>
      <c r="F91" s="5"/>
      <c r="G91">
        <v>21.244423916465365</v>
      </c>
      <c r="I91">
        <v>0</v>
      </c>
      <c r="J91" s="3">
        <v>-0.68657943333333327</v>
      </c>
      <c r="O91" t="s">
        <v>188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f t="shared" si="8"/>
        <v>0</v>
      </c>
      <c r="X91">
        <f t="shared" si="9"/>
        <v>0</v>
      </c>
      <c r="Y91">
        <f t="shared" si="18"/>
        <v>1</v>
      </c>
      <c r="Z91">
        <f t="shared" si="11"/>
        <v>0</v>
      </c>
      <c r="AA91">
        <f t="shared" si="15"/>
        <v>0</v>
      </c>
      <c r="AB91">
        <f t="shared" si="17"/>
        <v>0</v>
      </c>
      <c r="AC91">
        <f t="shared" si="19"/>
        <v>0</v>
      </c>
      <c r="AD91">
        <f t="shared" si="20"/>
        <v>0</v>
      </c>
    </row>
    <row r="92" spans="1:30" x14ac:dyDescent="0.3">
      <c r="A92" t="s">
        <v>190</v>
      </c>
      <c r="B92" s="3">
        <v>3.1250333467970202</v>
      </c>
      <c r="C92" s="3">
        <v>3996.0563205531885</v>
      </c>
      <c r="D92" s="3">
        <v>414</v>
      </c>
      <c r="E92" s="3">
        <v>9.58522125</v>
      </c>
      <c r="F92" s="3">
        <v>5.5881930145148715</v>
      </c>
      <c r="G92">
        <v>11.466665812901084</v>
      </c>
      <c r="I92">
        <v>0</v>
      </c>
      <c r="J92" s="3">
        <v>-0.88027822222222218</v>
      </c>
      <c r="O92" t="s">
        <v>190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f t="shared" si="8"/>
        <v>0</v>
      </c>
      <c r="X92">
        <f t="shared" si="9"/>
        <v>0</v>
      </c>
      <c r="Y92">
        <f t="shared" si="18"/>
        <v>0</v>
      </c>
      <c r="Z92">
        <f t="shared" si="11"/>
        <v>1</v>
      </c>
      <c r="AA92">
        <f t="shared" si="15"/>
        <v>0</v>
      </c>
      <c r="AB92">
        <f t="shared" si="17"/>
        <v>0</v>
      </c>
      <c r="AC92">
        <f t="shared" si="19"/>
        <v>0</v>
      </c>
      <c r="AD92">
        <f t="shared" si="20"/>
        <v>0</v>
      </c>
    </row>
    <row r="93" spans="1:30" x14ac:dyDescent="0.3">
      <c r="A93" t="s">
        <v>192</v>
      </c>
      <c r="B93" s="3">
        <v>3.0903878174752339</v>
      </c>
      <c r="C93" s="3">
        <v>4695.6751665672155</v>
      </c>
      <c r="D93" s="3">
        <v>405</v>
      </c>
      <c r="E93" s="3">
        <v>11.246820714285715</v>
      </c>
      <c r="F93" s="3">
        <v>4.1467354773950706</v>
      </c>
      <c r="G93">
        <v>20.058486498319187</v>
      </c>
      <c r="H93">
        <v>78</v>
      </c>
      <c r="I93">
        <v>0</v>
      </c>
      <c r="J93" s="3">
        <v>-0.20812726666666667</v>
      </c>
      <c r="O93" t="s">
        <v>192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f t="shared" si="8"/>
        <v>0</v>
      </c>
      <c r="X93">
        <f t="shared" si="9"/>
        <v>0</v>
      </c>
      <c r="Y93">
        <f t="shared" si="18"/>
        <v>0</v>
      </c>
      <c r="Z93">
        <f t="shared" si="11"/>
        <v>1</v>
      </c>
      <c r="AA93">
        <f t="shared" si="15"/>
        <v>0</v>
      </c>
      <c r="AB93">
        <f t="shared" si="17"/>
        <v>0</v>
      </c>
      <c r="AC93">
        <f t="shared" si="19"/>
        <v>0</v>
      </c>
      <c r="AD93">
        <f t="shared" si="20"/>
        <v>0</v>
      </c>
    </row>
    <row r="94" spans="1:30" x14ac:dyDescent="0.3">
      <c r="A94" t="s">
        <v>194</v>
      </c>
      <c r="B94" s="3">
        <v>4.0823620207714519</v>
      </c>
      <c r="C94" s="3">
        <v>2010.799316054907</v>
      </c>
      <c r="D94" s="3">
        <v>389</v>
      </c>
      <c r="E94" s="3">
        <v>10.558843703703703</v>
      </c>
      <c r="F94" s="3">
        <v>11.769049542329588</v>
      </c>
      <c r="G94">
        <v>33.813808023929596</v>
      </c>
      <c r="I94">
        <v>0</v>
      </c>
      <c r="J94" s="3">
        <v>5.6756244444444444E-2</v>
      </c>
      <c r="O94" t="s">
        <v>194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f t="shared" si="8"/>
        <v>0</v>
      </c>
      <c r="X94">
        <f t="shared" si="9"/>
        <v>0</v>
      </c>
      <c r="Y94">
        <f t="shared" si="18"/>
        <v>1</v>
      </c>
      <c r="Z94">
        <f t="shared" si="11"/>
        <v>0</v>
      </c>
      <c r="AA94">
        <f t="shared" si="15"/>
        <v>0</v>
      </c>
      <c r="AB94">
        <f t="shared" si="17"/>
        <v>0</v>
      </c>
      <c r="AC94">
        <f t="shared" si="19"/>
        <v>0</v>
      </c>
      <c r="AD94">
        <f t="shared" si="20"/>
        <v>0</v>
      </c>
    </row>
    <row r="95" spans="1:30" x14ac:dyDescent="0.3">
      <c r="A95" t="s">
        <v>196</v>
      </c>
      <c r="B95" s="3">
        <v>3.3196298282726326</v>
      </c>
      <c r="C95" s="3">
        <v>12124.607195456885</v>
      </c>
      <c r="D95" s="3">
        <v>545</v>
      </c>
      <c r="E95" s="3">
        <v>12.961133125000002</v>
      </c>
      <c r="F95" s="3">
        <v>2.4301974145653449</v>
      </c>
      <c r="G95">
        <v>11.711282491683976</v>
      </c>
      <c r="H95">
        <v>98</v>
      </c>
      <c r="I95">
        <v>0</v>
      </c>
      <c r="J95" s="3">
        <v>0.683396788888889</v>
      </c>
      <c r="O95" t="s">
        <v>196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f t="shared" si="8"/>
        <v>0</v>
      </c>
      <c r="X95">
        <f t="shared" si="9"/>
        <v>1</v>
      </c>
      <c r="Y95">
        <f>P95+Q95</f>
        <v>0</v>
      </c>
      <c r="Z95">
        <f t="shared" si="11"/>
        <v>0</v>
      </c>
      <c r="AA95">
        <f t="shared" si="15"/>
        <v>0</v>
      </c>
      <c r="AB95">
        <f>P95+U95</f>
        <v>0</v>
      </c>
      <c r="AC95">
        <f t="shared" si="19"/>
        <v>0</v>
      </c>
      <c r="AD95">
        <f t="shared" si="20"/>
        <v>0</v>
      </c>
    </row>
    <row r="96" spans="1:30" x14ac:dyDescent="0.3">
      <c r="A96" t="s">
        <v>198</v>
      </c>
      <c r="B96" s="3">
        <v>0.1660828034307858</v>
      </c>
      <c r="C96" s="3">
        <v>22128.845520189872</v>
      </c>
      <c r="D96" s="3">
        <v>524</v>
      </c>
      <c r="E96" s="3">
        <v>12.903886785714286</v>
      </c>
      <c r="F96" s="3">
        <v>-2.8124734850476454</v>
      </c>
      <c r="G96">
        <v>11.833801383063904</v>
      </c>
      <c r="H96">
        <v>86</v>
      </c>
      <c r="I96">
        <v>1</v>
      </c>
      <c r="J96" s="3">
        <v>1.1256597666666668</v>
      </c>
      <c r="O96" t="s">
        <v>198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f t="shared" si="8"/>
        <v>0</v>
      </c>
      <c r="X96">
        <f t="shared" si="9"/>
        <v>2</v>
      </c>
      <c r="Y96">
        <f t="shared" ref="Y96:Y112" si="21">P96+Q96</f>
        <v>1</v>
      </c>
      <c r="Z96">
        <f t="shared" si="11"/>
        <v>1</v>
      </c>
      <c r="AA96">
        <f t="shared" si="15"/>
        <v>1</v>
      </c>
      <c r="AB96">
        <f t="shared" ref="AB96:AB120" si="22">P96+U96</f>
        <v>1</v>
      </c>
      <c r="AC96">
        <f t="shared" si="19"/>
        <v>1</v>
      </c>
      <c r="AD96">
        <f t="shared" si="20"/>
        <v>1</v>
      </c>
    </row>
    <row r="97" spans="1:30" x14ac:dyDescent="0.3">
      <c r="A97" t="s">
        <v>200</v>
      </c>
      <c r="B97" s="3">
        <v>-0.21650390573432787</v>
      </c>
      <c r="C97" s="3">
        <v>65769.007179438777</v>
      </c>
      <c r="D97" s="3">
        <v>371</v>
      </c>
      <c r="E97" s="3">
        <v>12.0280536</v>
      </c>
      <c r="F97" s="3">
        <v>6.5181359123105729</v>
      </c>
      <c r="G97">
        <v>10.153696894645691</v>
      </c>
      <c r="I97">
        <v>0</v>
      </c>
      <c r="J97" s="3">
        <v>0.88223679999999982</v>
      </c>
      <c r="O97" t="s">
        <v>200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f t="shared" si="8"/>
        <v>0</v>
      </c>
      <c r="X97">
        <f t="shared" si="9"/>
        <v>0</v>
      </c>
      <c r="Y97">
        <f t="shared" si="21"/>
        <v>0</v>
      </c>
      <c r="Z97">
        <f t="shared" si="11"/>
        <v>0</v>
      </c>
      <c r="AA97">
        <f t="shared" si="15"/>
        <v>1</v>
      </c>
      <c r="AB97">
        <f t="shared" si="22"/>
        <v>0</v>
      </c>
      <c r="AC97">
        <f t="shared" si="19"/>
        <v>0</v>
      </c>
      <c r="AD97">
        <f t="shared" si="20"/>
        <v>0</v>
      </c>
    </row>
    <row r="98" spans="1:30" x14ac:dyDescent="0.3">
      <c r="A98" t="s">
        <v>202</v>
      </c>
      <c r="B98" s="3">
        <v>2.5604191733888575</v>
      </c>
      <c r="C98" s="3">
        <v>8397.4017202589966</v>
      </c>
      <c r="D98" s="3">
        <v>523</v>
      </c>
      <c r="E98" s="3">
        <v>12.16937590909091</v>
      </c>
      <c r="F98" s="3">
        <v>-0.88169083402766235</v>
      </c>
      <c r="G98">
        <v>14.007497605823335</v>
      </c>
      <c r="H98">
        <v>100</v>
      </c>
      <c r="I98">
        <v>0</v>
      </c>
      <c r="J98" s="3">
        <v>-0.19625975555555555</v>
      </c>
      <c r="O98" t="s">
        <v>202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f t="shared" si="8"/>
        <v>0</v>
      </c>
      <c r="X98">
        <f t="shared" si="9"/>
        <v>1</v>
      </c>
      <c r="Y98">
        <f t="shared" si="21"/>
        <v>0</v>
      </c>
      <c r="Z98">
        <f t="shared" si="11"/>
        <v>0</v>
      </c>
      <c r="AA98">
        <f t="shared" si="15"/>
        <v>0</v>
      </c>
      <c r="AB98">
        <f t="shared" si="22"/>
        <v>0</v>
      </c>
      <c r="AC98">
        <f t="shared" si="19"/>
        <v>0</v>
      </c>
      <c r="AD98">
        <f t="shared" si="20"/>
        <v>0</v>
      </c>
    </row>
    <row r="99" spans="1:30" x14ac:dyDescent="0.3">
      <c r="A99" t="s">
        <v>204</v>
      </c>
      <c r="B99" s="3">
        <v>0.42266659157464581</v>
      </c>
      <c r="C99" s="3">
        <v>10219.5213064001</v>
      </c>
      <c r="D99" s="3">
        <v>571</v>
      </c>
      <c r="E99" s="3">
        <v>12.802395499999999</v>
      </c>
      <c r="F99" s="3">
        <v>0.58012778189405934</v>
      </c>
      <c r="G99">
        <v>8.8271518707275369</v>
      </c>
      <c r="H99">
        <v>100</v>
      </c>
      <c r="I99">
        <v>0</v>
      </c>
      <c r="J99" s="3">
        <v>-0.30204783333333335</v>
      </c>
      <c r="O99" t="s">
        <v>204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f t="shared" si="8"/>
        <v>0</v>
      </c>
      <c r="X99">
        <f t="shared" si="9"/>
        <v>1</v>
      </c>
      <c r="Y99">
        <f t="shared" si="21"/>
        <v>0</v>
      </c>
      <c r="Z99">
        <f t="shared" si="11"/>
        <v>0</v>
      </c>
      <c r="AA99">
        <f t="shared" si="15"/>
        <v>0</v>
      </c>
      <c r="AB99">
        <f t="shared" si="22"/>
        <v>0</v>
      </c>
      <c r="AC99">
        <f t="shared" si="19"/>
        <v>0</v>
      </c>
      <c r="AD99">
        <f t="shared" si="20"/>
        <v>0</v>
      </c>
    </row>
    <row r="100" spans="1:30" x14ac:dyDescent="0.3">
      <c r="A100" t="s">
        <v>206</v>
      </c>
      <c r="B100" s="3">
        <v>0.58548024363156514</v>
      </c>
      <c r="C100" s="3">
        <v>18861.109998395186</v>
      </c>
      <c r="D100" s="3">
        <v>388</v>
      </c>
      <c r="E100" s="3">
        <v>11.278594999999999</v>
      </c>
      <c r="F100" s="3">
        <v>1.8783866144417753</v>
      </c>
      <c r="G100">
        <v>11.711646715799967</v>
      </c>
      <c r="I100">
        <v>0</v>
      </c>
      <c r="J100" s="3">
        <v>6.7610344444444442E-2</v>
      </c>
      <c r="O100" t="s">
        <v>206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f t="shared" si="8"/>
        <v>0</v>
      </c>
      <c r="X100">
        <f t="shared" si="9"/>
        <v>0</v>
      </c>
      <c r="Y100">
        <f t="shared" si="21"/>
        <v>0</v>
      </c>
      <c r="Z100">
        <f t="shared" si="11"/>
        <v>0</v>
      </c>
      <c r="AA100">
        <f t="shared" si="15"/>
        <v>1</v>
      </c>
      <c r="AB100">
        <f t="shared" si="22"/>
        <v>0</v>
      </c>
      <c r="AC100">
        <f t="shared" si="19"/>
        <v>0</v>
      </c>
      <c r="AD100">
        <f t="shared" si="20"/>
        <v>0</v>
      </c>
    </row>
    <row r="101" spans="1:30" x14ac:dyDescent="0.3">
      <c r="A101" t="s">
        <v>208</v>
      </c>
      <c r="B101" s="3">
        <v>1.6069744937582788</v>
      </c>
      <c r="C101" s="3">
        <v>1247.4978204553877</v>
      </c>
      <c r="D101" s="3">
        <v>318</v>
      </c>
      <c r="E101" s="3">
        <v>5.1214030769230767</v>
      </c>
      <c r="F101" s="3">
        <v>10.025569390685215</v>
      </c>
      <c r="G101">
        <v>25.300533135732007</v>
      </c>
      <c r="I101">
        <v>0</v>
      </c>
      <c r="J101" s="3">
        <v>-0.45736426666666663</v>
      </c>
      <c r="O101" t="s">
        <v>208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 t="shared" si="8"/>
        <v>1</v>
      </c>
      <c r="X101">
        <f t="shared" si="9"/>
        <v>0</v>
      </c>
      <c r="Y101">
        <f t="shared" si="21"/>
        <v>0</v>
      </c>
      <c r="Z101">
        <f t="shared" si="11"/>
        <v>0</v>
      </c>
      <c r="AA101">
        <f t="shared" si="15"/>
        <v>0</v>
      </c>
      <c r="AB101">
        <f t="shared" si="22"/>
        <v>0</v>
      </c>
      <c r="AC101">
        <f t="shared" si="19"/>
        <v>0</v>
      </c>
      <c r="AD101">
        <f t="shared" si="20"/>
        <v>1</v>
      </c>
    </row>
    <row r="102" spans="1:30" x14ac:dyDescent="0.3">
      <c r="A102" t="s">
        <v>210</v>
      </c>
      <c r="B102" s="3">
        <v>0.95801271995916837</v>
      </c>
      <c r="C102" s="3">
        <v>5358.8437417654013</v>
      </c>
      <c r="D102" s="3">
        <v>508</v>
      </c>
      <c r="E102" s="3">
        <v>13.383183333333331</v>
      </c>
      <c r="F102" s="3">
        <v>-1.0724514723692964</v>
      </c>
      <c r="G102">
        <v>10.183657407760617</v>
      </c>
      <c r="H102">
        <v>98</v>
      </c>
      <c r="I102">
        <v>0</v>
      </c>
      <c r="J102" s="3">
        <v>1.2898422222222225E-2</v>
      </c>
      <c r="O102" t="s">
        <v>210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f t="shared" si="8"/>
        <v>0</v>
      </c>
      <c r="X102">
        <f t="shared" si="9"/>
        <v>1</v>
      </c>
      <c r="Y102">
        <f t="shared" si="21"/>
        <v>0</v>
      </c>
      <c r="Z102">
        <f t="shared" si="11"/>
        <v>0</v>
      </c>
      <c r="AA102">
        <f t="shared" si="15"/>
        <v>0</v>
      </c>
      <c r="AB102">
        <f t="shared" si="22"/>
        <v>0</v>
      </c>
      <c r="AC102">
        <f>V102+P102</f>
        <v>0</v>
      </c>
      <c r="AD102">
        <f t="shared" si="20"/>
        <v>0</v>
      </c>
    </row>
    <row r="103" spans="1:30" x14ac:dyDescent="0.3">
      <c r="A103" t="s">
        <v>212</v>
      </c>
      <c r="B103" s="3">
        <v>3.2543939405373346</v>
      </c>
      <c r="C103" s="3">
        <v>10486.189890895372</v>
      </c>
      <c r="D103" s="3">
        <v>417</v>
      </c>
      <c r="E103" s="3">
        <v>11.012264</v>
      </c>
      <c r="F103" s="3">
        <v>4.461513638278567</v>
      </c>
      <c r="G103">
        <v>15.691893997192375</v>
      </c>
      <c r="I103">
        <v>0</v>
      </c>
      <c r="J103" s="3">
        <v>0.32855837777777774</v>
      </c>
      <c r="O103" t="s">
        <v>212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 t="shared" si="8"/>
        <v>1</v>
      </c>
      <c r="X103">
        <f t="shared" si="9"/>
        <v>0</v>
      </c>
      <c r="Y103">
        <f t="shared" si="21"/>
        <v>0</v>
      </c>
      <c r="Z103">
        <f t="shared" si="11"/>
        <v>0</v>
      </c>
      <c r="AA103">
        <f t="shared" si="15"/>
        <v>0</v>
      </c>
      <c r="AB103">
        <f t="shared" si="22"/>
        <v>0</v>
      </c>
      <c r="AC103">
        <f t="shared" ref="AC103:AC117" si="23">V103+P103</f>
        <v>0</v>
      </c>
      <c r="AD103">
        <f t="shared" si="20"/>
        <v>1</v>
      </c>
    </row>
    <row r="104" spans="1:30" x14ac:dyDescent="0.3">
      <c r="A104" t="s">
        <v>214</v>
      </c>
      <c r="B104" s="3">
        <v>2.9980880132455336</v>
      </c>
      <c r="C104" s="3">
        <v>41133.299810058597</v>
      </c>
      <c r="D104" s="3">
        <v>619</v>
      </c>
      <c r="E104" s="4"/>
      <c r="F104" s="3">
        <v>4.8864922090679261</v>
      </c>
      <c r="G104">
        <v>20.804646125206581</v>
      </c>
      <c r="H104">
        <v>98</v>
      </c>
      <c r="I104">
        <v>1</v>
      </c>
      <c r="J104" s="3">
        <v>2.1931745555555557</v>
      </c>
      <c r="O104" t="s">
        <v>214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 t="shared" si="8"/>
        <v>0</v>
      </c>
      <c r="X104">
        <f t="shared" si="9"/>
        <v>1</v>
      </c>
      <c r="Y104">
        <f t="shared" si="21"/>
        <v>2</v>
      </c>
      <c r="Z104">
        <f t="shared" si="11"/>
        <v>1</v>
      </c>
      <c r="AA104">
        <f t="shared" si="15"/>
        <v>1</v>
      </c>
      <c r="AB104">
        <f t="shared" si="22"/>
        <v>1</v>
      </c>
      <c r="AC104">
        <f t="shared" si="23"/>
        <v>1</v>
      </c>
      <c r="AD104">
        <f>W104+P104</f>
        <v>1</v>
      </c>
    </row>
    <row r="105" spans="1:30" x14ac:dyDescent="0.3">
      <c r="A105" t="s">
        <v>216</v>
      </c>
      <c r="B105" s="3">
        <v>1.9743265802460381</v>
      </c>
      <c r="C105" s="3">
        <v>15818.563947236342</v>
      </c>
      <c r="D105" s="3">
        <v>566</v>
      </c>
      <c r="E105" s="3">
        <v>13.545727857142856</v>
      </c>
      <c r="F105" s="3">
        <v>0.71064802403576899</v>
      </c>
      <c r="G105">
        <v>13.047730565071108</v>
      </c>
      <c r="H105">
        <v>91</v>
      </c>
      <c r="I105">
        <v>1</v>
      </c>
      <c r="J105" s="3">
        <v>0.84290748888888889</v>
      </c>
      <c r="O105" t="s">
        <v>216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f t="shared" si="8"/>
        <v>0</v>
      </c>
      <c r="X105">
        <f t="shared" si="9"/>
        <v>2</v>
      </c>
      <c r="Y105">
        <f t="shared" si="21"/>
        <v>1</v>
      </c>
      <c r="Z105">
        <f t="shared" si="11"/>
        <v>1</v>
      </c>
      <c r="AA105">
        <f t="shared" si="15"/>
        <v>1</v>
      </c>
      <c r="AB105">
        <f t="shared" si="22"/>
        <v>1</v>
      </c>
      <c r="AC105">
        <f t="shared" si="23"/>
        <v>1</v>
      </c>
      <c r="AD105">
        <f t="shared" ref="AD105:AD125" si="24">W105+P105</f>
        <v>1</v>
      </c>
    </row>
    <row r="106" spans="1:30" x14ac:dyDescent="0.3">
      <c r="A106" t="s">
        <v>218</v>
      </c>
      <c r="B106" s="3">
        <v>0.16865630287320085</v>
      </c>
      <c r="C106" s="3">
        <v>23252.096997853412</v>
      </c>
      <c r="D106" s="3">
        <v>557</v>
      </c>
      <c r="E106" s="3">
        <v>13.993847727272724</v>
      </c>
      <c r="F106" s="3">
        <v>-4.5676395961647733</v>
      </c>
      <c r="G106">
        <v>12.470751709408223</v>
      </c>
      <c r="H106">
        <v>97</v>
      </c>
      <c r="I106">
        <v>1</v>
      </c>
      <c r="J106" s="3">
        <v>1.0546372444444445</v>
      </c>
      <c r="O106" t="s">
        <v>218</v>
      </c>
      <c r="P106">
        <v>1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f t="shared" si="8"/>
        <v>0</v>
      </c>
      <c r="X106">
        <f t="shared" si="9"/>
        <v>2</v>
      </c>
      <c r="Y106">
        <f t="shared" si="21"/>
        <v>1</v>
      </c>
      <c r="Z106">
        <f t="shared" si="11"/>
        <v>1</v>
      </c>
      <c r="AA106">
        <f t="shared" si="15"/>
        <v>1</v>
      </c>
      <c r="AB106">
        <f t="shared" si="22"/>
        <v>1</v>
      </c>
      <c r="AC106">
        <f t="shared" si="23"/>
        <v>1</v>
      </c>
      <c r="AD106">
        <f t="shared" si="24"/>
        <v>1</v>
      </c>
    </row>
    <row r="107" spans="1:30" x14ac:dyDescent="0.3">
      <c r="A107" t="s">
        <v>220</v>
      </c>
      <c r="B107" s="3">
        <v>0.28782987798369991</v>
      </c>
      <c r="C107" s="3">
        <v>7146.7642572331151</v>
      </c>
      <c r="D107" s="3">
        <v>310</v>
      </c>
      <c r="E107" s="3">
        <v>11.590227499999997</v>
      </c>
      <c r="F107" s="3">
        <v>0.8362486780831565</v>
      </c>
      <c r="G107">
        <v>28.888845590444717</v>
      </c>
      <c r="I107">
        <v>0</v>
      </c>
      <c r="J107" s="3">
        <v>0.35753885555555553</v>
      </c>
      <c r="O107" t="s">
        <v>220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 t="shared" si="8"/>
        <v>1</v>
      </c>
      <c r="X107">
        <f t="shared" si="9"/>
        <v>0</v>
      </c>
      <c r="Y107">
        <f t="shared" si="21"/>
        <v>0</v>
      </c>
      <c r="Z107">
        <f t="shared" si="11"/>
        <v>0</v>
      </c>
      <c r="AA107">
        <f t="shared" si="15"/>
        <v>0</v>
      </c>
      <c r="AB107">
        <f t="shared" si="22"/>
        <v>0</v>
      </c>
      <c r="AC107">
        <f t="shared" si="23"/>
        <v>0</v>
      </c>
      <c r="AD107">
        <f t="shared" si="24"/>
        <v>1</v>
      </c>
    </row>
    <row r="108" spans="1:30" x14ac:dyDescent="0.3">
      <c r="A108" t="s">
        <v>222</v>
      </c>
      <c r="B108" s="3">
        <v>7.1916377735642342E-2</v>
      </c>
      <c r="C108" s="3">
        <v>30874.126012677047</v>
      </c>
      <c r="D108" s="3">
        <v>558</v>
      </c>
      <c r="E108" s="3">
        <v>13.904599687499999</v>
      </c>
      <c r="F108" s="3">
        <v>-2.1475925431189751</v>
      </c>
      <c r="G108">
        <v>16.128469308217365</v>
      </c>
      <c r="H108">
        <v>66</v>
      </c>
      <c r="I108">
        <v>1</v>
      </c>
      <c r="J108" s="3">
        <v>1.0808064444444443</v>
      </c>
      <c r="O108" t="s">
        <v>222</v>
      </c>
      <c r="P108">
        <v>1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f t="shared" si="8"/>
        <v>0</v>
      </c>
      <c r="X108">
        <f t="shared" si="9"/>
        <v>2</v>
      </c>
      <c r="Y108">
        <f t="shared" si="21"/>
        <v>1</v>
      </c>
      <c r="Z108">
        <f t="shared" si="11"/>
        <v>1</v>
      </c>
      <c r="AA108">
        <f t="shared" si="15"/>
        <v>1</v>
      </c>
      <c r="AB108">
        <f t="shared" si="22"/>
        <v>1</v>
      </c>
      <c r="AC108">
        <f t="shared" si="23"/>
        <v>1</v>
      </c>
      <c r="AD108">
        <f t="shared" si="24"/>
        <v>1</v>
      </c>
    </row>
    <row r="109" spans="1:30" x14ac:dyDescent="0.3">
      <c r="A109" t="s">
        <v>224</v>
      </c>
      <c r="B109" s="3">
        <v>0.90401757092952395</v>
      </c>
      <c r="C109" s="3">
        <v>49554.343427972308</v>
      </c>
      <c r="D109" s="3">
        <v>579</v>
      </c>
      <c r="E109" s="3">
        <v>14.150957187499998</v>
      </c>
      <c r="F109" s="3">
        <v>3.0757670462203444</v>
      </c>
      <c r="G109">
        <v>10.901399022056946</v>
      </c>
      <c r="H109">
        <v>90</v>
      </c>
      <c r="I109">
        <v>1</v>
      </c>
      <c r="J109" s="3">
        <v>1.9013741111111113</v>
      </c>
      <c r="O109" t="s">
        <v>224</v>
      </c>
      <c r="P109">
        <v>1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f t="shared" si="8"/>
        <v>0</v>
      </c>
      <c r="X109">
        <f t="shared" si="9"/>
        <v>2</v>
      </c>
      <c r="Y109">
        <f t="shared" si="21"/>
        <v>1</v>
      </c>
      <c r="Z109">
        <f t="shared" si="11"/>
        <v>1</v>
      </c>
      <c r="AA109">
        <f t="shared" si="15"/>
        <v>1</v>
      </c>
      <c r="AB109">
        <f t="shared" si="22"/>
        <v>1</v>
      </c>
      <c r="AC109">
        <f t="shared" si="23"/>
        <v>1</v>
      </c>
      <c r="AD109">
        <f t="shared" si="24"/>
        <v>1</v>
      </c>
    </row>
    <row r="110" spans="1:30" x14ac:dyDescent="0.3">
      <c r="A110" t="s">
        <v>226</v>
      </c>
      <c r="B110" s="3">
        <v>0.13742453085625073</v>
      </c>
      <c r="C110" s="3">
        <v>73189.192549718544</v>
      </c>
      <c r="D110" s="3">
        <v>571</v>
      </c>
      <c r="E110" s="3">
        <v>14.032443749999999</v>
      </c>
      <c r="F110" s="3">
        <v>-0.36778265702910556</v>
      </c>
      <c r="G110">
        <v>15.944970130920399</v>
      </c>
      <c r="H110">
        <v>94</v>
      </c>
      <c r="I110">
        <v>1</v>
      </c>
      <c r="J110" s="3">
        <v>1.9538841111111109</v>
      </c>
      <c r="O110" t="s">
        <v>226</v>
      </c>
      <c r="P110">
        <v>1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f t="shared" si="8"/>
        <v>0</v>
      </c>
      <c r="X110">
        <f t="shared" si="9"/>
        <v>2</v>
      </c>
      <c r="Y110">
        <f t="shared" si="21"/>
        <v>1</v>
      </c>
      <c r="Z110">
        <f t="shared" si="11"/>
        <v>1</v>
      </c>
      <c r="AA110">
        <f t="shared" si="15"/>
        <v>1</v>
      </c>
      <c r="AB110">
        <f t="shared" si="22"/>
        <v>1</v>
      </c>
      <c r="AC110">
        <f t="shared" si="23"/>
        <v>1</v>
      </c>
      <c r="AD110">
        <f t="shared" si="24"/>
        <v>1</v>
      </c>
    </row>
    <row r="111" spans="1:30" x14ac:dyDescent="0.3">
      <c r="A111" t="s">
        <v>228</v>
      </c>
      <c r="B111" s="3">
        <v>3.3982247183463019</v>
      </c>
      <c r="C111" s="3">
        <v>680.80613030850202</v>
      </c>
      <c r="D111" s="3">
        <v>407</v>
      </c>
      <c r="E111" s="3">
        <v>5.0610740909090897</v>
      </c>
      <c r="F111" s="3">
        <v>7.1990814359876367</v>
      </c>
      <c r="G111">
        <v>18.518968794080937</v>
      </c>
      <c r="I111">
        <v>0</v>
      </c>
      <c r="J111" s="3">
        <v>-0.63301762222222224</v>
      </c>
      <c r="O111" t="s">
        <v>228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 t="shared" si="8"/>
        <v>1</v>
      </c>
      <c r="X111">
        <f t="shared" si="9"/>
        <v>0</v>
      </c>
      <c r="Y111">
        <f t="shared" si="21"/>
        <v>0</v>
      </c>
      <c r="Z111">
        <f t="shared" si="11"/>
        <v>0</v>
      </c>
      <c r="AA111">
        <f t="shared" si="15"/>
        <v>0</v>
      </c>
      <c r="AB111">
        <f t="shared" si="22"/>
        <v>0</v>
      </c>
      <c r="AC111">
        <f t="shared" si="23"/>
        <v>0</v>
      </c>
      <c r="AD111">
        <f t="shared" si="24"/>
        <v>1</v>
      </c>
    </row>
    <row r="112" spans="1:30" x14ac:dyDescent="0.3">
      <c r="A112" t="s">
        <v>230</v>
      </c>
      <c r="B112" s="3">
        <v>2.7787048409203581</v>
      </c>
      <c r="C112" s="3">
        <v>4743.6904717103216</v>
      </c>
      <c r="D112" s="3">
        <v>504</v>
      </c>
      <c r="E112" s="3">
        <v>9.5353811538461528</v>
      </c>
      <c r="F112" s="3">
        <v>2.222853461036888</v>
      </c>
      <c r="G112">
        <v>20.008293553402559</v>
      </c>
      <c r="H112">
        <v>83</v>
      </c>
      <c r="I112">
        <v>0</v>
      </c>
      <c r="J112" s="3">
        <v>0.28313412222222223</v>
      </c>
      <c r="O112" t="s">
        <v>230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 t="shared" si="8"/>
        <v>0</v>
      </c>
      <c r="X112">
        <f t="shared" si="9"/>
        <v>0</v>
      </c>
      <c r="Y112">
        <f t="shared" si="21"/>
        <v>1</v>
      </c>
      <c r="Z112">
        <f t="shared" si="11"/>
        <v>0</v>
      </c>
      <c r="AA112">
        <f t="shared" si="15"/>
        <v>0</v>
      </c>
      <c r="AB112">
        <f t="shared" si="22"/>
        <v>0</v>
      </c>
      <c r="AC112">
        <f t="shared" si="23"/>
        <v>0</v>
      </c>
      <c r="AD112">
        <f t="shared" si="24"/>
        <v>0</v>
      </c>
    </row>
    <row r="113" spans="1:30" x14ac:dyDescent="0.3">
      <c r="A113" t="s">
        <v>232</v>
      </c>
      <c r="B113" s="3">
        <v>3.0302281697898303</v>
      </c>
      <c r="C113" s="3">
        <v>510.08403380931543</v>
      </c>
      <c r="D113" s="3">
        <v>344</v>
      </c>
      <c r="E113" s="3">
        <v>7.7687837499999999</v>
      </c>
      <c r="F113" s="3">
        <v>16.952313805883584</v>
      </c>
      <c r="G113">
        <v>31.786294082115433</v>
      </c>
      <c r="I113">
        <v>0</v>
      </c>
      <c r="J113" s="3">
        <v>-1.2631761111111111</v>
      </c>
      <c r="O113" t="s">
        <v>232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 t="shared" si="8"/>
        <v>1</v>
      </c>
      <c r="X113">
        <f t="shared" si="9"/>
        <v>0</v>
      </c>
      <c r="Y113">
        <f>P113+Q113</f>
        <v>0</v>
      </c>
      <c r="Z113">
        <f t="shared" si="11"/>
        <v>0</v>
      </c>
      <c r="AA113">
        <f t="shared" si="15"/>
        <v>0</v>
      </c>
      <c r="AB113">
        <f t="shared" si="22"/>
        <v>0</v>
      </c>
      <c r="AC113">
        <f t="shared" si="23"/>
        <v>0</v>
      </c>
      <c r="AD113">
        <f t="shared" si="24"/>
        <v>1</v>
      </c>
    </row>
    <row r="114" spans="1:30" x14ac:dyDescent="0.3">
      <c r="A114" t="s">
        <v>234</v>
      </c>
      <c r="B114" s="3">
        <v>-1.1214573980771467</v>
      </c>
      <c r="C114" s="3">
        <v>16226.004097543964</v>
      </c>
      <c r="D114" s="3">
        <v>479</v>
      </c>
      <c r="E114" s="3">
        <v>11.063409230769231</v>
      </c>
      <c r="F114" s="5"/>
      <c r="G114">
        <v>22.273295402526848</v>
      </c>
      <c r="H114">
        <v>89</v>
      </c>
      <c r="I114">
        <v>0</v>
      </c>
      <c r="J114" s="3">
        <v>0.29366935555555551</v>
      </c>
      <c r="O114" t="s">
        <v>234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f t="shared" si="8"/>
        <v>0</v>
      </c>
      <c r="X114">
        <f t="shared" si="9"/>
        <v>0</v>
      </c>
      <c r="Y114">
        <f t="shared" ref="Y114:Y121" si="25">P114+Q114</f>
        <v>0</v>
      </c>
      <c r="Z114">
        <f t="shared" si="11"/>
        <v>1</v>
      </c>
      <c r="AA114">
        <f t="shared" si="15"/>
        <v>0</v>
      </c>
      <c r="AB114">
        <f t="shared" si="22"/>
        <v>0</v>
      </c>
      <c r="AC114">
        <f t="shared" si="23"/>
        <v>0</v>
      </c>
      <c r="AD114">
        <f t="shared" si="24"/>
        <v>0</v>
      </c>
    </row>
    <row r="115" spans="1:30" x14ac:dyDescent="0.3">
      <c r="A115" t="s">
        <v>236</v>
      </c>
      <c r="B115" s="3">
        <v>0.92025917865171258</v>
      </c>
      <c r="C115" s="3">
        <v>4044.6296885215343</v>
      </c>
      <c r="D115" s="3">
        <v>408</v>
      </c>
      <c r="E115" s="3">
        <v>10.757445000000001</v>
      </c>
      <c r="F115" s="3">
        <v>3.0826974184501492</v>
      </c>
      <c r="G115">
        <v>19.269850307040745</v>
      </c>
      <c r="H115">
        <v>98</v>
      </c>
      <c r="I115">
        <v>0</v>
      </c>
      <c r="J115" s="3">
        <v>1.8693555555555521E-3</v>
      </c>
      <c r="O115" t="s">
        <v>236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f t="shared" si="8"/>
        <v>0</v>
      </c>
      <c r="X115">
        <f t="shared" si="9"/>
        <v>0</v>
      </c>
      <c r="Y115">
        <f t="shared" si="25"/>
        <v>0</v>
      </c>
      <c r="Z115">
        <f t="shared" si="11"/>
        <v>0</v>
      </c>
      <c r="AA115">
        <f t="shared" si="15"/>
        <v>1</v>
      </c>
      <c r="AB115">
        <f t="shared" si="22"/>
        <v>0</v>
      </c>
      <c r="AC115">
        <f t="shared" si="23"/>
        <v>0</v>
      </c>
      <c r="AD115">
        <f t="shared" si="24"/>
        <v>0</v>
      </c>
    </row>
    <row r="116" spans="1:30" x14ac:dyDescent="0.3">
      <c r="A116" t="s">
        <v>238</v>
      </c>
      <c r="B116" s="3">
        <v>3.9700939601512268</v>
      </c>
      <c r="C116" s="3">
        <v>9973.6648129857076</v>
      </c>
      <c r="D116" s="3">
        <v>499</v>
      </c>
      <c r="E116" s="3">
        <v>9.7986714285714278</v>
      </c>
      <c r="F116" s="3">
        <v>6.1281199342105923</v>
      </c>
      <c r="G116">
        <v>23.078200860456995</v>
      </c>
      <c r="H116">
        <v>99</v>
      </c>
      <c r="I116">
        <v>0</v>
      </c>
      <c r="J116" s="3">
        <v>0.26813565555555563</v>
      </c>
      <c r="O116" t="s">
        <v>238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f t="shared" si="8"/>
        <v>0</v>
      </c>
      <c r="X116">
        <f t="shared" si="9"/>
        <v>1</v>
      </c>
      <c r="Y116">
        <f t="shared" si="25"/>
        <v>0</v>
      </c>
      <c r="Z116">
        <f t="shared" si="11"/>
        <v>0</v>
      </c>
      <c r="AA116">
        <f t="shared" si="15"/>
        <v>0</v>
      </c>
      <c r="AB116">
        <f t="shared" si="22"/>
        <v>0</v>
      </c>
      <c r="AC116">
        <f t="shared" si="23"/>
        <v>0</v>
      </c>
      <c r="AD116">
        <f t="shared" si="24"/>
        <v>0</v>
      </c>
    </row>
    <row r="117" spans="1:30" x14ac:dyDescent="0.3">
      <c r="A117" t="s">
        <v>240</v>
      </c>
      <c r="B117" s="3">
        <v>1.8683406807010716</v>
      </c>
      <c r="C117" s="3">
        <v>583.09708678187587</v>
      </c>
      <c r="D117" s="3">
        <v>367</v>
      </c>
      <c r="E117" s="3">
        <v>5.0599589473684219</v>
      </c>
      <c r="F117" s="3">
        <v>5.2377712599766157</v>
      </c>
      <c r="G117">
        <v>21.651425298055013</v>
      </c>
      <c r="I117">
        <v>0</v>
      </c>
      <c r="J117" s="3">
        <v>-0.55168103333333329</v>
      </c>
      <c r="O117" t="s">
        <v>240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f t="shared" si="8"/>
        <v>1</v>
      </c>
      <c r="X117">
        <f t="shared" si="9"/>
        <v>0</v>
      </c>
      <c r="Y117">
        <f t="shared" si="25"/>
        <v>0</v>
      </c>
      <c r="Z117">
        <f t="shared" si="11"/>
        <v>0</v>
      </c>
      <c r="AA117">
        <f t="shared" si="15"/>
        <v>0</v>
      </c>
      <c r="AB117">
        <f t="shared" si="22"/>
        <v>0</v>
      </c>
      <c r="AC117">
        <f t="shared" si="23"/>
        <v>0</v>
      </c>
      <c r="AD117">
        <f t="shared" si="24"/>
        <v>1</v>
      </c>
    </row>
    <row r="118" spans="1:30" x14ac:dyDescent="0.3">
      <c r="A118" t="s">
        <v>242</v>
      </c>
      <c r="B118" s="3">
        <v>-0.9098995781271163</v>
      </c>
      <c r="C118" s="3">
        <v>2834.3432451346198</v>
      </c>
      <c r="D118" s="3">
        <v>511</v>
      </c>
      <c r="E118" s="3">
        <v>13.467758823529412</v>
      </c>
      <c r="F118" s="3">
        <v>-1.9694792582505853</v>
      </c>
      <c r="G118">
        <v>13.1948699951172</v>
      </c>
      <c r="I118">
        <v>0</v>
      </c>
      <c r="J118" s="3">
        <v>-0.62692252222222222</v>
      </c>
      <c r="O118" t="s">
        <v>242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f t="shared" si="8"/>
        <v>0</v>
      </c>
      <c r="X118">
        <f t="shared" si="9"/>
        <v>1</v>
      </c>
      <c r="Y118">
        <f t="shared" si="25"/>
        <v>0</v>
      </c>
      <c r="Z118">
        <f t="shared" si="11"/>
        <v>0</v>
      </c>
      <c r="AA118">
        <f t="shared" si="15"/>
        <v>0</v>
      </c>
      <c r="AB118">
        <f>P118+U118</f>
        <v>0</v>
      </c>
      <c r="AC118">
        <f>V118+P118</f>
        <v>0</v>
      </c>
      <c r="AD118">
        <f t="shared" si="24"/>
        <v>0</v>
      </c>
    </row>
    <row r="119" spans="1:30" x14ac:dyDescent="0.3">
      <c r="A119" t="s">
        <v>244</v>
      </c>
      <c r="B119" s="3">
        <v>-0.46032693489990906</v>
      </c>
      <c r="C119" s="3">
        <v>37203.397993339044</v>
      </c>
      <c r="D119" s="3">
        <v>499</v>
      </c>
      <c r="E119" s="3">
        <v>9.5475749999999984</v>
      </c>
      <c r="F119" s="3">
        <v>3.9208074465955036</v>
      </c>
      <c r="G119">
        <v>12.178483104705812</v>
      </c>
      <c r="I119">
        <v>0</v>
      </c>
      <c r="J119" s="3">
        <v>1.2235716333333333</v>
      </c>
      <c r="O119" t="s">
        <v>244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f t="shared" si="8"/>
        <v>0</v>
      </c>
      <c r="X119">
        <f t="shared" si="9"/>
        <v>0</v>
      </c>
      <c r="Y119">
        <f t="shared" si="25"/>
        <v>0</v>
      </c>
      <c r="Z119">
        <f t="shared" si="11"/>
        <v>0</v>
      </c>
      <c r="AA119">
        <f t="shared" si="15"/>
        <v>1</v>
      </c>
      <c r="AB119">
        <f t="shared" si="22"/>
        <v>0</v>
      </c>
      <c r="AC119">
        <f t="shared" ref="AC119:AC127" si="26">V119+P119</f>
        <v>0</v>
      </c>
      <c r="AD119">
        <f t="shared" si="24"/>
        <v>0</v>
      </c>
    </row>
    <row r="120" spans="1:30" x14ac:dyDescent="0.3">
      <c r="A120" t="s">
        <v>246</v>
      </c>
      <c r="B120" s="3">
        <v>0.55101893477891883</v>
      </c>
      <c r="C120" s="3">
        <v>38545.915816422457</v>
      </c>
      <c r="D120" s="3">
        <v>590</v>
      </c>
      <c r="E120" s="3">
        <v>14.126649999999998</v>
      </c>
      <c r="F120" s="3">
        <v>3.6901846918153121</v>
      </c>
      <c r="G120">
        <v>13.673960049947114</v>
      </c>
      <c r="H120">
        <v>94</v>
      </c>
      <c r="I120">
        <v>1</v>
      </c>
      <c r="J120" s="3">
        <v>1.56325</v>
      </c>
      <c r="O120" t="s">
        <v>246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f t="shared" si="8"/>
        <v>0</v>
      </c>
      <c r="X120">
        <f t="shared" si="9"/>
        <v>2</v>
      </c>
      <c r="Y120">
        <f t="shared" si="25"/>
        <v>1</v>
      </c>
      <c r="Z120">
        <f t="shared" si="11"/>
        <v>1</v>
      </c>
      <c r="AA120">
        <f t="shared" si="15"/>
        <v>1</v>
      </c>
      <c r="AB120">
        <f t="shared" si="22"/>
        <v>1</v>
      </c>
      <c r="AC120">
        <f t="shared" si="26"/>
        <v>1</v>
      </c>
      <c r="AD120">
        <f t="shared" si="24"/>
        <v>1</v>
      </c>
    </row>
    <row r="121" spans="1:30" x14ac:dyDescent="0.3">
      <c r="A121" t="s">
        <v>248</v>
      </c>
      <c r="B121" s="3">
        <v>0.83333600155348131</v>
      </c>
      <c r="C121" s="3">
        <v>47575.608562748988</v>
      </c>
      <c r="D121" s="3">
        <v>576</v>
      </c>
      <c r="E121" s="3">
        <v>14.768086666666663</v>
      </c>
      <c r="F121" s="3">
        <v>1.5481727571119706</v>
      </c>
      <c r="G121">
        <v>15.224197758568645</v>
      </c>
      <c r="H121">
        <v>91</v>
      </c>
      <c r="I121">
        <v>1</v>
      </c>
      <c r="J121" s="3">
        <v>1.5111046666666668</v>
      </c>
      <c r="O121" t="s">
        <v>248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f t="shared" si="8"/>
        <v>0</v>
      </c>
      <c r="X121">
        <f t="shared" si="9"/>
        <v>1</v>
      </c>
      <c r="Y121">
        <f t="shared" si="25"/>
        <v>1</v>
      </c>
      <c r="Z121">
        <f t="shared" si="11"/>
        <v>1</v>
      </c>
      <c r="AA121">
        <f t="shared" si="15"/>
        <v>1</v>
      </c>
      <c r="AB121">
        <f>P121+U121</f>
        <v>2</v>
      </c>
      <c r="AC121">
        <f t="shared" si="26"/>
        <v>1</v>
      </c>
      <c r="AD121">
        <f t="shared" si="24"/>
        <v>1</v>
      </c>
    </row>
    <row r="122" spans="1:30" x14ac:dyDescent="0.3">
      <c r="A122" t="s">
        <v>250</v>
      </c>
      <c r="B122" s="3">
        <v>3.3466397611728413</v>
      </c>
      <c r="C122" s="3">
        <v>11112.456030521744</v>
      </c>
      <c r="D122" s="3">
        <v>485</v>
      </c>
      <c r="E122" s="3">
        <v>13.465638235294117</v>
      </c>
      <c r="F122" s="3">
        <v>0.70825748375663189</v>
      </c>
      <c r="G122">
        <v>14.299381776289515</v>
      </c>
      <c r="H122">
        <v>82</v>
      </c>
      <c r="I122">
        <v>0</v>
      </c>
      <c r="J122" s="3">
        <v>0.51705183333333327</v>
      </c>
      <c r="O122" t="s">
        <v>250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f t="shared" si="8"/>
        <v>0</v>
      </c>
      <c r="X122">
        <f t="shared" si="9"/>
        <v>0</v>
      </c>
      <c r="Y122">
        <f>P122+Q122</f>
        <v>0</v>
      </c>
      <c r="Z122">
        <f t="shared" si="11"/>
        <v>1</v>
      </c>
      <c r="AA122">
        <f t="shared" si="15"/>
        <v>0</v>
      </c>
      <c r="AB122">
        <f t="shared" ref="AB122:AB126" si="27">P122+U122</f>
        <v>0</v>
      </c>
      <c r="AC122">
        <f t="shared" si="26"/>
        <v>0</v>
      </c>
      <c r="AD122">
        <f t="shared" si="24"/>
        <v>0</v>
      </c>
    </row>
    <row r="123" spans="1:30" x14ac:dyDescent="0.3">
      <c r="A123" t="s">
        <v>252</v>
      </c>
      <c r="B123" s="3">
        <v>-0.69298063217034356</v>
      </c>
      <c r="C123" s="3">
        <v>13961.945161882673</v>
      </c>
      <c r="D123" s="3">
        <v>411</v>
      </c>
      <c r="E123" s="3">
        <v>10.087808636363636</v>
      </c>
      <c r="F123" s="3">
        <v>-1.7401233536522023</v>
      </c>
      <c r="G123">
        <v>18.69297695159911</v>
      </c>
      <c r="I123">
        <v>0</v>
      </c>
      <c r="J123" s="3">
        <v>-1.1934559000000002</v>
      </c>
      <c r="O123" t="s">
        <v>252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f t="shared" si="8"/>
        <v>0</v>
      </c>
      <c r="X123">
        <f t="shared" si="9"/>
        <v>0</v>
      </c>
      <c r="Y123">
        <f t="shared" ref="Y123:Y126" si="28">P123+Q123</f>
        <v>0</v>
      </c>
      <c r="Z123">
        <f t="shared" si="11"/>
        <v>1</v>
      </c>
      <c r="AA123">
        <f t="shared" si="15"/>
        <v>0</v>
      </c>
      <c r="AB123">
        <f t="shared" si="27"/>
        <v>0</v>
      </c>
      <c r="AC123">
        <f t="shared" si="26"/>
        <v>0</v>
      </c>
      <c r="AD123">
        <f>W123+P123</f>
        <v>0</v>
      </c>
    </row>
    <row r="124" spans="1:30" x14ac:dyDescent="0.3">
      <c r="A124" t="s">
        <v>263</v>
      </c>
      <c r="B124" s="3">
        <v>-5.8587829224279027</v>
      </c>
      <c r="C124" s="3">
        <v>1249.0336779360839</v>
      </c>
      <c r="D124" s="3">
        <v>288</v>
      </c>
      <c r="E124" s="3">
        <v>8.5285759999999975</v>
      </c>
      <c r="F124" s="5"/>
      <c r="G124">
        <v>25.794344743092868</v>
      </c>
      <c r="I124">
        <v>0</v>
      </c>
      <c r="J124" s="3">
        <v>-1.3904655555555554</v>
      </c>
      <c r="O124" t="s">
        <v>263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f t="shared" si="8"/>
        <v>0</v>
      </c>
      <c r="X124">
        <f t="shared" si="9"/>
        <v>0</v>
      </c>
      <c r="Y124">
        <f t="shared" si="28"/>
        <v>0</v>
      </c>
      <c r="Z124">
        <f t="shared" si="11"/>
        <v>0</v>
      </c>
      <c r="AA124">
        <f t="shared" si="15"/>
        <v>1</v>
      </c>
      <c r="AB124">
        <f t="shared" si="27"/>
        <v>0</v>
      </c>
      <c r="AC124">
        <f t="shared" si="26"/>
        <v>0</v>
      </c>
      <c r="AD124">
        <f t="shared" si="24"/>
        <v>0</v>
      </c>
    </row>
    <row r="125" spans="1:30" x14ac:dyDescent="0.3">
      <c r="A125" t="s">
        <v>255</v>
      </c>
      <c r="B125" s="3">
        <v>2.7375974358360824</v>
      </c>
      <c r="C125" s="3">
        <v>1365.402344342835</v>
      </c>
      <c r="D125" s="3">
        <v>338</v>
      </c>
      <c r="E125" s="3">
        <v>7.5342290909090908</v>
      </c>
      <c r="F125" s="5"/>
      <c r="G125">
        <v>22.179159981863855</v>
      </c>
      <c r="I125">
        <v>0</v>
      </c>
      <c r="J125" s="3">
        <v>-0.62504948888888889</v>
      </c>
      <c r="O125" t="s">
        <v>255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 t="shared" si="8"/>
        <v>1</v>
      </c>
      <c r="X125">
        <f t="shared" si="9"/>
        <v>0</v>
      </c>
      <c r="Y125">
        <f t="shared" si="28"/>
        <v>0</v>
      </c>
      <c r="Z125">
        <f t="shared" si="11"/>
        <v>0</v>
      </c>
      <c r="AA125">
        <f t="shared" si="15"/>
        <v>0</v>
      </c>
      <c r="AB125">
        <f t="shared" si="27"/>
        <v>0</v>
      </c>
      <c r="AC125">
        <f t="shared" si="26"/>
        <v>0</v>
      </c>
      <c r="AD125">
        <f t="shared" si="24"/>
        <v>1</v>
      </c>
    </row>
    <row r="126" spans="1:30" x14ac:dyDescent="0.3">
      <c r="A126" t="s">
        <v>257</v>
      </c>
      <c r="B126" s="3">
        <v>5.8918909610480155</v>
      </c>
      <c r="C126" s="3">
        <v>728.56627361116387</v>
      </c>
      <c r="D126" s="3">
        <v>398</v>
      </c>
      <c r="E126" s="3">
        <v>7.6784500000000016</v>
      </c>
      <c r="F126" s="3">
        <v>7.1304653376309597</v>
      </c>
      <c r="G126">
        <v>24.809506049522987</v>
      </c>
      <c r="I126">
        <v>0</v>
      </c>
      <c r="J126" s="3">
        <v>-1.3065009999999999</v>
      </c>
      <c r="O126" t="s">
        <v>257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 t="shared" si="8"/>
        <v>1</v>
      </c>
      <c r="X126">
        <f t="shared" si="9"/>
        <v>0</v>
      </c>
      <c r="Y126">
        <f t="shared" si="28"/>
        <v>0</v>
      </c>
      <c r="Z126">
        <f t="shared" si="11"/>
        <v>0</v>
      </c>
      <c r="AA126">
        <f t="shared" si="15"/>
        <v>0</v>
      </c>
      <c r="AB126">
        <f t="shared" si="27"/>
        <v>0</v>
      </c>
      <c r="AC126">
        <f t="shared" si="26"/>
        <v>0</v>
      </c>
      <c r="AD126">
        <f>W126+P126</f>
        <v>1</v>
      </c>
    </row>
    <row r="127" spans="1:30" x14ac:dyDescent="0.3">
      <c r="W127">
        <f>SUM(X127:AD127)</f>
        <v>36</v>
      </c>
      <c r="X127">
        <v>25</v>
      </c>
      <c r="Y127">
        <v>7</v>
      </c>
      <c r="Z127">
        <f>P127+S127</f>
        <v>0</v>
      </c>
      <c r="AA127">
        <v>2</v>
      </c>
      <c r="AB127">
        <v>2</v>
      </c>
      <c r="AC127">
        <f t="shared" si="26"/>
        <v>0</v>
      </c>
      <c r="AD127">
        <f>SUMIF(AD2:AD126,AD2=2,AD2:AD126)</f>
        <v>0</v>
      </c>
    </row>
    <row r="128" spans="1:30" x14ac:dyDescent="0.3">
      <c r="X128">
        <f>X127/SUM(Q2:Q126)</f>
        <v>1.7857142857142858</v>
      </c>
      <c r="Y128">
        <f>Y127/SUM(R2:R126)</f>
        <v>0.16279069767441862</v>
      </c>
      <c r="Z128">
        <f t="shared" ref="Z128:AD128" si="29">Z127/SUM(S2:S126)</f>
        <v>0</v>
      </c>
      <c r="AA128">
        <f t="shared" si="29"/>
        <v>0.125</v>
      </c>
      <c r="AB128">
        <f t="shared" si="29"/>
        <v>1</v>
      </c>
      <c r="AC128">
        <f t="shared" si="29"/>
        <v>0</v>
      </c>
      <c r="AD128">
        <f t="shared" si="2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BE35-E885-4388-8505-38BCB9B8890A}">
  <dimension ref="A1:L264"/>
  <sheetViews>
    <sheetView topLeftCell="A105" workbookViewId="0">
      <selection activeCell="J105" sqref="J1:J1048576"/>
    </sheetView>
  </sheetViews>
  <sheetFormatPr defaultRowHeight="14.4" x14ac:dyDescent="0.3"/>
  <cols>
    <col min="11" max="11" width="5" customWidth="1"/>
    <col min="12" max="12" width="12" style="3" customWidth="1"/>
  </cols>
  <sheetData>
    <row r="1" spans="1:12" x14ac:dyDescent="0.3">
      <c r="A1" t="s">
        <v>298</v>
      </c>
      <c r="B1" t="s">
        <v>440</v>
      </c>
      <c r="D1" s="1" t="s">
        <v>0</v>
      </c>
      <c r="J1" s="1" t="s">
        <v>0</v>
      </c>
      <c r="K1" s="1" t="s">
        <v>1</v>
      </c>
      <c r="L1" s="2" t="s">
        <v>2</v>
      </c>
    </row>
    <row r="2" spans="1:12" x14ac:dyDescent="0.3">
      <c r="A2" t="s">
        <v>14</v>
      </c>
      <c r="B2">
        <v>394.32933335631401</v>
      </c>
      <c r="D2" t="s">
        <v>14</v>
      </c>
      <c r="E2">
        <f>VLOOKUP(D2,$A$1:$B$264,2)</f>
        <v>394.32933335631401</v>
      </c>
      <c r="J2" t="s">
        <v>263</v>
      </c>
      <c r="K2" t="s">
        <v>254</v>
      </c>
      <c r="L2" s="3">
        <v>-5.8587829224279027</v>
      </c>
    </row>
    <row r="3" spans="1:12" x14ac:dyDescent="0.3">
      <c r="A3" t="s">
        <v>16</v>
      </c>
      <c r="B3" t="s">
        <v>440</v>
      </c>
      <c r="D3" t="s">
        <v>16</v>
      </c>
      <c r="E3" t="str">
        <f t="shared" ref="E3:E66" si="0">VLOOKUP(D3,$A$1:$B$264,2)</f>
        <v>..</v>
      </c>
      <c r="J3" t="s">
        <v>128</v>
      </c>
      <c r="K3" t="s">
        <v>129</v>
      </c>
      <c r="L3" s="3">
        <v>-3.7898095136650798</v>
      </c>
    </row>
    <row r="4" spans="1:12" x14ac:dyDescent="0.3">
      <c r="A4" t="s">
        <v>299</v>
      </c>
      <c r="B4" t="s">
        <v>440</v>
      </c>
      <c r="D4" t="s">
        <v>18</v>
      </c>
      <c r="E4">
        <f t="shared" si="0"/>
        <v>388.431709907141</v>
      </c>
      <c r="J4" t="s">
        <v>98</v>
      </c>
      <c r="K4" t="s">
        <v>99</v>
      </c>
      <c r="L4" s="3">
        <v>-2.7817179361544868</v>
      </c>
    </row>
    <row r="5" spans="1:12" x14ac:dyDescent="0.3">
      <c r="A5" t="s">
        <v>300</v>
      </c>
      <c r="B5" t="s">
        <v>440</v>
      </c>
      <c r="D5" t="s">
        <v>20</v>
      </c>
      <c r="E5" t="str">
        <f t="shared" si="0"/>
        <v>..</v>
      </c>
      <c r="J5" t="s">
        <v>184</v>
      </c>
      <c r="K5" t="s">
        <v>185</v>
      </c>
      <c r="L5" s="3">
        <v>-1.8158024187685509</v>
      </c>
    </row>
    <row r="6" spans="1:12" x14ac:dyDescent="0.3">
      <c r="A6" t="s">
        <v>301</v>
      </c>
      <c r="B6" t="s">
        <v>440</v>
      </c>
      <c r="D6" t="s">
        <v>22</v>
      </c>
      <c r="E6">
        <f t="shared" si="0"/>
        <v>504.15076631112299</v>
      </c>
      <c r="J6" t="s">
        <v>121</v>
      </c>
      <c r="K6" t="s">
        <v>122</v>
      </c>
      <c r="L6" s="3">
        <v>-1.6790767871676024</v>
      </c>
    </row>
    <row r="7" spans="1:12" x14ac:dyDescent="0.3">
      <c r="A7" t="s">
        <v>302</v>
      </c>
      <c r="B7" t="s">
        <v>440</v>
      </c>
      <c r="D7" t="s">
        <v>24</v>
      </c>
      <c r="E7">
        <f t="shared" si="0"/>
        <v>505.54074324980098</v>
      </c>
      <c r="J7" t="s">
        <v>234</v>
      </c>
      <c r="K7" t="s">
        <v>235</v>
      </c>
      <c r="L7" s="3">
        <v>-1.1214573980771467</v>
      </c>
    </row>
    <row r="8" spans="1:12" x14ac:dyDescent="0.3">
      <c r="A8" t="s">
        <v>303</v>
      </c>
      <c r="B8" t="s">
        <v>440</v>
      </c>
      <c r="D8" t="s">
        <v>26</v>
      </c>
      <c r="E8" t="str">
        <f t="shared" si="0"/>
        <v>..</v>
      </c>
      <c r="J8" t="s">
        <v>71</v>
      </c>
      <c r="K8" t="s">
        <v>72</v>
      </c>
      <c r="L8" s="3">
        <v>-1.0945740051620636</v>
      </c>
    </row>
    <row r="9" spans="1:12" x14ac:dyDescent="0.3">
      <c r="A9" t="s">
        <v>18</v>
      </c>
      <c r="B9">
        <v>388.431709907141</v>
      </c>
      <c r="D9" t="s">
        <v>28</v>
      </c>
      <c r="E9" t="str">
        <f t="shared" si="0"/>
        <v>..</v>
      </c>
      <c r="J9" t="s">
        <v>134</v>
      </c>
      <c r="K9" t="s">
        <v>135</v>
      </c>
      <c r="L9" s="3">
        <v>-1.0299865967720305</v>
      </c>
    </row>
    <row r="10" spans="1:12" x14ac:dyDescent="0.3">
      <c r="A10" t="s">
        <v>20</v>
      </c>
      <c r="B10" t="s">
        <v>440</v>
      </c>
      <c r="D10" t="s">
        <v>30</v>
      </c>
      <c r="E10">
        <f t="shared" si="0"/>
        <v>514.52924472735697</v>
      </c>
      <c r="J10" t="s">
        <v>242</v>
      </c>
      <c r="K10" t="s">
        <v>243</v>
      </c>
      <c r="L10" s="3">
        <v>-0.9098995781271163</v>
      </c>
    </row>
    <row r="11" spans="1:12" x14ac:dyDescent="0.3">
      <c r="A11" t="s">
        <v>304</v>
      </c>
      <c r="B11" t="s">
        <v>440</v>
      </c>
      <c r="D11" t="s">
        <v>32</v>
      </c>
      <c r="E11" t="str">
        <f t="shared" si="0"/>
        <v>..</v>
      </c>
      <c r="J11" t="s">
        <v>117</v>
      </c>
      <c r="K11" t="s">
        <v>118</v>
      </c>
      <c r="L11" s="3">
        <v>-0.79632055468076934</v>
      </c>
    </row>
    <row r="12" spans="1:12" x14ac:dyDescent="0.3">
      <c r="A12" t="s">
        <v>22</v>
      </c>
      <c r="B12">
        <v>504.15076631112299</v>
      </c>
      <c r="D12" t="s">
        <v>34</v>
      </c>
      <c r="E12" t="str">
        <f t="shared" si="0"/>
        <v>..</v>
      </c>
      <c r="J12" t="s">
        <v>144</v>
      </c>
      <c r="K12" t="s">
        <v>145</v>
      </c>
      <c r="L12" s="3">
        <v>-0.77298619246524602</v>
      </c>
    </row>
    <row r="13" spans="1:12" x14ac:dyDescent="0.3">
      <c r="A13" t="s">
        <v>24</v>
      </c>
      <c r="B13">
        <v>505.54074324980098</v>
      </c>
      <c r="D13" t="s">
        <v>36</v>
      </c>
      <c r="E13" t="str">
        <f t="shared" si="0"/>
        <v>..</v>
      </c>
      <c r="J13" t="s">
        <v>252</v>
      </c>
      <c r="K13" t="s">
        <v>253</v>
      </c>
      <c r="L13" s="3">
        <v>-0.69298063217034356</v>
      </c>
    </row>
    <row r="14" spans="1:12" x14ac:dyDescent="0.3">
      <c r="A14" t="s">
        <v>26</v>
      </c>
      <c r="B14" t="s">
        <v>440</v>
      </c>
      <c r="D14" t="s">
        <v>38</v>
      </c>
      <c r="E14" t="str">
        <f t="shared" si="0"/>
        <v>..</v>
      </c>
      <c r="J14" t="s">
        <v>46</v>
      </c>
      <c r="K14" t="s">
        <v>47</v>
      </c>
      <c r="L14" s="3">
        <v>-0.62921613863002157</v>
      </c>
    </row>
    <row r="15" spans="1:12" x14ac:dyDescent="0.3">
      <c r="A15" t="s">
        <v>305</v>
      </c>
      <c r="B15" t="s">
        <v>440</v>
      </c>
      <c r="D15" t="s">
        <v>40</v>
      </c>
      <c r="E15">
        <f t="shared" si="0"/>
        <v>391.45988895417503</v>
      </c>
      <c r="J15" t="s">
        <v>86</v>
      </c>
      <c r="K15" t="s">
        <v>87</v>
      </c>
      <c r="L15" s="3">
        <v>-0.47264717217935015</v>
      </c>
    </row>
    <row r="16" spans="1:12" x14ac:dyDescent="0.3">
      <c r="A16" t="s">
        <v>28</v>
      </c>
      <c r="B16" t="s">
        <v>440</v>
      </c>
      <c r="D16" t="s">
        <v>42</v>
      </c>
      <c r="E16">
        <f t="shared" si="0"/>
        <v>438.738259877416</v>
      </c>
      <c r="J16" t="s">
        <v>244</v>
      </c>
      <c r="K16" t="s">
        <v>245</v>
      </c>
      <c r="L16" s="3">
        <v>-0.46032693489990906</v>
      </c>
    </row>
    <row r="17" spans="1:12" x14ac:dyDescent="0.3">
      <c r="A17" t="s">
        <v>306</v>
      </c>
      <c r="B17" t="s">
        <v>440</v>
      </c>
      <c r="D17" t="s">
        <v>44</v>
      </c>
      <c r="E17" t="str">
        <f t="shared" si="0"/>
        <v>..</v>
      </c>
      <c r="J17" t="s">
        <v>32</v>
      </c>
      <c r="K17" t="s">
        <v>33</v>
      </c>
      <c r="L17" s="3">
        <v>-0.26546133175604958</v>
      </c>
    </row>
    <row r="18" spans="1:12" x14ac:dyDescent="0.3">
      <c r="A18" t="s">
        <v>307</v>
      </c>
      <c r="B18" t="s">
        <v>440</v>
      </c>
      <c r="D18" t="s">
        <v>46</v>
      </c>
      <c r="E18" t="str">
        <f t="shared" si="0"/>
        <v>..</v>
      </c>
      <c r="J18" t="s">
        <v>200</v>
      </c>
      <c r="K18" t="s">
        <v>201</v>
      </c>
      <c r="L18" s="3">
        <v>-0.21650390573432787</v>
      </c>
    </row>
    <row r="19" spans="1:12" x14ac:dyDescent="0.3">
      <c r="A19" t="s">
        <v>308</v>
      </c>
      <c r="B19" t="s">
        <v>440</v>
      </c>
      <c r="D19" t="s">
        <v>48</v>
      </c>
      <c r="E19" t="str">
        <f t="shared" si="0"/>
        <v>..</v>
      </c>
      <c r="J19" t="s">
        <v>140</v>
      </c>
      <c r="K19" t="s">
        <v>141</v>
      </c>
      <c r="L19" s="3">
        <v>-3.4770822517114337E-2</v>
      </c>
    </row>
    <row r="20" spans="1:12" x14ac:dyDescent="0.3">
      <c r="A20" t="s">
        <v>30</v>
      </c>
      <c r="B20">
        <v>514.52924472735697</v>
      </c>
      <c r="D20" t="s">
        <v>50</v>
      </c>
      <c r="E20">
        <f t="shared" si="0"/>
        <v>518.07039959595102</v>
      </c>
      <c r="J20" t="s">
        <v>182</v>
      </c>
      <c r="K20" t="s">
        <v>183</v>
      </c>
      <c r="L20" s="3">
        <v>4.4313134480237042E-2</v>
      </c>
    </row>
    <row r="21" spans="1:12" x14ac:dyDescent="0.3">
      <c r="A21" t="s">
        <v>32</v>
      </c>
      <c r="B21" t="s">
        <v>440</v>
      </c>
      <c r="D21" t="s">
        <v>52</v>
      </c>
      <c r="E21" t="str">
        <f t="shared" si="0"/>
        <v>..</v>
      </c>
      <c r="J21" t="s">
        <v>222</v>
      </c>
      <c r="K21" t="s">
        <v>223</v>
      </c>
      <c r="L21" s="3">
        <v>7.1916377735642342E-2</v>
      </c>
    </row>
    <row r="22" spans="1:12" x14ac:dyDescent="0.3">
      <c r="A22" t="s">
        <v>34</v>
      </c>
      <c r="B22" t="s">
        <v>440</v>
      </c>
      <c r="D22" t="s">
        <v>54</v>
      </c>
      <c r="E22">
        <f t="shared" si="0"/>
        <v>422.63235540551898</v>
      </c>
      <c r="J22" t="s">
        <v>226</v>
      </c>
      <c r="K22" t="s">
        <v>227</v>
      </c>
      <c r="L22" s="3">
        <v>0.13742453085625073</v>
      </c>
    </row>
    <row r="23" spans="1:12" x14ac:dyDescent="0.3">
      <c r="A23" t="s">
        <v>309</v>
      </c>
      <c r="B23" t="s">
        <v>440</v>
      </c>
      <c r="D23" t="s">
        <v>56</v>
      </c>
      <c r="E23">
        <f t="shared" si="0"/>
        <v>612.67553630545297</v>
      </c>
      <c r="J23" t="s">
        <v>198</v>
      </c>
      <c r="K23" t="s">
        <v>199</v>
      </c>
      <c r="L23" s="3">
        <v>0.1660828034307858</v>
      </c>
    </row>
    <row r="24" spans="1:12" x14ac:dyDescent="0.3">
      <c r="A24" t="s">
        <v>310</v>
      </c>
      <c r="B24" t="s">
        <v>440</v>
      </c>
      <c r="D24" t="s">
        <v>58</v>
      </c>
      <c r="E24">
        <f t="shared" si="0"/>
        <v>376.48860107282098</v>
      </c>
      <c r="J24" t="s">
        <v>218</v>
      </c>
      <c r="K24" t="s">
        <v>219</v>
      </c>
      <c r="L24" s="3">
        <v>0.16865630287320085</v>
      </c>
    </row>
    <row r="25" spans="1:12" x14ac:dyDescent="0.3">
      <c r="A25" t="s">
        <v>311</v>
      </c>
      <c r="B25" t="s">
        <v>440</v>
      </c>
      <c r="D25" t="s">
        <v>60</v>
      </c>
      <c r="E25" t="str">
        <f t="shared" si="0"/>
        <v>..</v>
      </c>
      <c r="J25" t="s">
        <v>75</v>
      </c>
      <c r="K25" t="s">
        <v>76</v>
      </c>
      <c r="L25" s="3">
        <v>0.21785518105580731</v>
      </c>
    </row>
    <row r="26" spans="1:12" x14ac:dyDescent="0.3">
      <c r="A26" t="s">
        <v>36</v>
      </c>
      <c r="B26" t="s">
        <v>440</v>
      </c>
      <c r="D26" t="s">
        <v>259</v>
      </c>
      <c r="E26" t="str">
        <f t="shared" si="0"/>
        <v>..</v>
      </c>
      <c r="J26" t="s">
        <v>24</v>
      </c>
      <c r="K26" t="s">
        <v>25</v>
      </c>
      <c r="L26" s="3">
        <v>0.26312069306474467</v>
      </c>
    </row>
    <row r="27" spans="1:12" x14ac:dyDescent="0.3">
      <c r="A27" t="s">
        <v>38</v>
      </c>
      <c r="B27" t="s">
        <v>440</v>
      </c>
      <c r="D27" t="s">
        <v>63</v>
      </c>
      <c r="E27">
        <f t="shared" si="0"/>
        <v>406.99986698879297</v>
      </c>
      <c r="J27" t="s">
        <v>30</v>
      </c>
      <c r="K27" t="s">
        <v>31</v>
      </c>
      <c r="L27" s="3">
        <v>0.28381220563560167</v>
      </c>
    </row>
    <row r="28" spans="1:12" x14ac:dyDescent="0.3">
      <c r="A28" t="s">
        <v>40</v>
      </c>
      <c r="B28">
        <v>391.45988895417503</v>
      </c>
      <c r="D28" t="s">
        <v>65</v>
      </c>
      <c r="E28" t="str">
        <f t="shared" si="0"/>
        <v>..</v>
      </c>
      <c r="J28" t="s">
        <v>220</v>
      </c>
      <c r="K28" t="s">
        <v>221</v>
      </c>
      <c r="L28" s="3">
        <v>0.28782987798369991</v>
      </c>
    </row>
    <row r="29" spans="1:12" x14ac:dyDescent="0.3">
      <c r="A29" t="s">
        <v>312</v>
      </c>
      <c r="B29" t="s">
        <v>440</v>
      </c>
      <c r="D29" t="s">
        <v>67</v>
      </c>
      <c r="E29">
        <f t="shared" si="0"/>
        <v>471.131460759248</v>
      </c>
      <c r="J29" t="s">
        <v>40</v>
      </c>
      <c r="K29" t="s">
        <v>41</v>
      </c>
      <c r="L29" s="3">
        <v>0.29176035393360977</v>
      </c>
    </row>
    <row r="30" spans="1:12" x14ac:dyDescent="0.3">
      <c r="A30" t="s">
        <v>313</v>
      </c>
      <c r="B30" t="s">
        <v>440</v>
      </c>
      <c r="D30" t="s">
        <v>69</v>
      </c>
      <c r="E30" t="str">
        <f t="shared" si="0"/>
        <v>..</v>
      </c>
      <c r="J30" t="s">
        <v>88</v>
      </c>
      <c r="K30" t="s">
        <v>89</v>
      </c>
      <c r="L30" s="3">
        <v>0.29905214881571851</v>
      </c>
    </row>
    <row r="31" spans="1:12" x14ac:dyDescent="0.3">
      <c r="A31" t="s">
        <v>42</v>
      </c>
      <c r="B31">
        <v>438.738259877416</v>
      </c>
      <c r="D31" t="s">
        <v>71</v>
      </c>
      <c r="E31" t="str">
        <f t="shared" si="0"/>
        <v>..</v>
      </c>
      <c r="J31" t="s">
        <v>28</v>
      </c>
      <c r="K31" t="s">
        <v>29</v>
      </c>
      <c r="L31" s="3">
        <v>0.30288989703782931</v>
      </c>
    </row>
    <row r="32" spans="1:12" x14ac:dyDescent="0.3">
      <c r="A32" t="s">
        <v>44</v>
      </c>
      <c r="B32" t="s">
        <v>440</v>
      </c>
      <c r="D32" t="s">
        <v>73</v>
      </c>
      <c r="E32">
        <f t="shared" si="0"/>
        <v>498.95788231768</v>
      </c>
      <c r="J32" t="s">
        <v>172</v>
      </c>
      <c r="K32" t="s">
        <v>173</v>
      </c>
      <c r="L32" s="3">
        <v>0.33141000535330062</v>
      </c>
    </row>
    <row r="33" spans="1:12" x14ac:dyDescent="0.3">
      <c r="A33" t="s">
        <v>46</v>
      </c>
      <c r="B33" t="s">
        <v>440</v>
      </c>
      <c r="D33" t="s">
        <v>75</v>
      </c>
      <c r="E33">
        <f t="shared" si="0"/>
        <v>500.02675662541401</v>
      </c>
      <c r="J33" t="s">
        <v>52</v>
      </c>
      <c r="K33" t="s">
        <v>53</v>
      </c>
      <c r="L33" s="3">
        <v>0.34891804943172627</v>
      </c>
    </row>
    <row r="34" spans="1:12" x14ac:dyDescent="0.3">
      <c r="A34" t="s">
        <v>314</v>
      </c>
      <c r="B34" t="s">
        <v>440</v>
      </c>
      <c r="D34" t="s">
        <v>77</v>
      </c>
      <c r="E34" t="str">
        <f t="shared" si="0"/>
        <v>..</v>
      </c>
      <c r="J34" t="s">
        <v>18</v>
      </c>
      <c r="K34" t="s">
        <v>19</v>
      </c>
      <c r="L34" s="3">
        <v>0.39574940016616567</v>
      </c>
    </row>
    <row r="35" spans="1:12" x14ac:dyDescent="0.3">
      <c r="A35" t="s">
        <v>315</v>
      </c>
      <c r="B35" t="s">
        <v>440</v>
      </c>
      <c r="D35" t="s">
        <v>79</v>
      </c>
      <c r="E35" t="str">
        <f t="shared" si="0"/>
        <v>..</v>
      </c>
      <c r="J35" t="s">
        <v>204</v>
      </c>
      <c r="K35" t="s">
        <v>205</v>
      </c>
      <c r="L35" s="3">
        <v>0.42266659157464581</v>
      </c>
    </row>
    <row r="36" spans="1:12" x14ac:dyDescent="0.3">
      <c r="A36" t="s">
        <v>48</v>
      </c>
      <c r="B36" t="s">
        <v>440</v>
      </c>
      <c r="D36" t="s">
        <v>260</v>
      </c>
      <c r="E36" t="str">
        <f t="shared" si="0"/>
        <v>..</v>
      </c>
      <c r="J36" t="s">
        <v>67</v>
      </c>
      <c r="K36" t="s">
        <v>68</v>
      </c>
      <c r="L36" s="3">
        <v>0.46706172084729441</v>
      </c>
    </row>
    <row r="37" spans="1:12" x14ac:dyDescent="0.3">
      <c r="A37" t="s">
        <v>50</v>
      </c>
      <c r="B37">
        <v>518.07039959595102</v>
      </c>
      <c r="D37" t="s">
        <v>82</v>
      </c>
      <c r="E37" t="str">
        <f t="shared" si="0"/>
        <v>..</v>
      </c>
      <c r="J37" t="s">
        <v>246</v>
      </c>
      <c r="K37" t="s">
        <v>247</v>
      </c>
      <c r="L37" s="3">
        <v>0.55101893477891883</v>
      </c>
    </row>
    <row r="38" spans="1:12" x14ac:dyDescent="0.3">
      <c r="A38" t="s">
        <v>316</v>
      </c>
      <c r="B38" t="s">
        <v>440</v>
      </c>
      <c r="D38" t="s">
        <v>84</v>
      </c>
      <c r="E38">
        <f t="shared" si="0"/>
        <v>520.54552167678605</v>
      </c>
      <c r="J38" t="s">
        <v>60</v>
      </c>
      <c r="K38" t="s">
        <v>61</v>
      </c>
      <c r="L38" s="3">
        <v>0.57021728802014904</v>
      </c>
    </row>
    <row r="39" spans="1:12" x14ac:dyDescent="0.3">
      <c r="A39" t="s">
        <v>317</v>
      </c>
      <c r="B39" t="s">
        <v>440</v>
      </c>
      <c r="D39" t="s">
        <v>86</v>
      </c>
      <c r="E39">
        <f t="shared" si="0"/>
        <v>518.75033528297899</v>
      </c>
      <c r="J39" t="s">
        <v>206</v>
      </c>
      <c r="K39" t="s">
        <v>207</v>
      </c>
      <c r="L39" s="3">
        <v>0.58548024363156514</v>
      </c>
    </row>
    <row r="40" spans="1:12" x14ac:dyDescent="0.3">
      <c r="A40" t="s">
        <v>318</v>
      </c>
      <c r="B40" t="s">
        <v>440</v>
      </c>
      <c r="D40" t="s">
        <v>88</v>
      </c>
      <c r="E40">
        <f t="shared" si="0"/>
        <v>494.98467432064001</v>
      </c>
      <c r="J40" t="s">
        <v>259</v>
      </c>
      <c r="K40" t="s">
        <v>62</v>
      </c>
      <c r="L40" s="3">
        <v>0.59115978794983137</v>
      </c>
    </row>
    <row r="41" spans="1:12" x14ac:dyDescent="0.3">
      <c r="A41" t="s">
        <v>319</v>
      </c>
      <c r="B41" t="s">
        <v>440</v>
      </c>
      <c r="D41" t="s">
        <v>90</v>
      </c>
      <c r="E41" t="str">
        <f t="shared" si="0"/>
        <v>..</v>
      </c>
      <c r="J41" t="s">
        <v>50</v>
      </c>
      <c r="K41" t="s">
        <v>51</v>
      </c>
      <c r="L41" s="3">
        <v>0.64318935655057097</v>
      </c>
    </row>
    <row r="42" spans="1:12" x14ac:dyDescent="0.3">
      <c r="A42" t="s">
        <v>52</v>
      </c>
      <c r="B42" t="s">
        <v>440</v>
      </c>
      <c r="D42" t="s">
        <v>92</v>
      </c>
      <c r="E42" t="str">
        <f t="shared" si="0"/>
        <v>..</v>
      </c>
      <c r="J42" t="s">
        <v>154</v>
      </c>
      <c r="K42" t="s">
        <v>155</v>
      </c>
      <c r="L42" s="3">
        <v>0.69002263372819228</v>
      </c>
    </row>
    <row r="43" spans="1:12" x14ac:dyDescent="0.3">
      <c r="A43" t="s">
        <v>320</v>
      </c>
      <c r="B43" t="s">
        <v>440</v>
      </c>
      <c r="D43" t="s">
        <v>94</v>
      </c>
      <c r="E43">
        <f t="shared" si="0"/>
        <v>513.52505581992898</v>
      </c>
      <c r="J43" t="s">
        <v>158</v>
      </c>
      <c r="K43" t="s">
        <v>159</v>
      </c>
      <c r="L43" s="3">
        <v>0.72934475305829005</v>
      </c>
    </row>
    <row r="44" spans="1:12" x14ac:dyDescent="0.3">
      <c r="A44" t="s">
        <v>54</v>
      </c>
      <c r="B44">
        <v>422.63235540551898</v>
      </c>
      <c r="D44" t="s">
        <v>96</v>
      </c>
      <c r="E44" t="str">
        <f t="shared" si="0"/>
        <v>..</v>
      </c>
      <c r="J44" t="s">
        <v>248</v>
      </c>
      <c r="K44" t="s">
        <v>249</v>
      </c>
      <c r="L44" s="3">
        <v>0.83333600155348131</v>
      </c>
    </row>
    <row r="45" spans="1:12" x14ac:dyDescent="0.3">
      <c r="A45" t="s">
        <v>56</v>
      </c>
      <c r="B45">
        <v>612.67553630545297</v>
      </c>
      <c r="D45" t="s">
        <v>98</v>
      </c>
      <c r="E45">
        <f t="shared" si="0"/>
        <v>452.973426858908</v>
      </c>
      <c r="J45" t="s">
        <v>119</v>
      </c>
      <c r="K45" t="s">
        <v>120</v>
      </c>
      <c r="L45" s="3">
        <v>0.83857036671577923</v>
      </c>
    </row>
    <row r="46" spans="1:12" x14ac:dyDescent="0.3">
      <c r="A46" t="s">
        <v>58</v>
      </c>
      <c r="B46">
        <v>376.48860107282098</v>
      </c>
      <c r="D46" t="s">
        <v>100</v>
      </c>
      <c r="E46" t="str">
        <f t="shared" si="0"/>
        <v>..</v>
      </c>
      <c r="J46" t="s">
        <v>106</v>
      </c>
      <c r="K46" t="s">
        <v>107</v>
      </c>
      <c r="L46" s="3">
        <v>0.84844119250049088</v>
      </c>
    </row>
    <row r="47" spans="1:12" x14ac:dyDescent="0.3">
      <c r="A47" t="s">
        <v>60</v>
      </c>
      <c r="B47" t="s">
        <v>440</v>
      </c>
      <c r="D47" t="s">
        <v>102</v>
      </c>
      <c r="E47">
        <f t="shared" si="0"/>
        <v>561.24109645455098</v>
      </c>
      <c r="J47" t="s">
        <v>90</v>
      </c>
      <c r="K47" t="s">
        <v>91</v>
      </c>
      <c r="L47" s="3">
        <v>0.84928715058444326</v>
      </c>
    </row>
    <row r="48" spans="1:12" x14ac:dyDescent="0.3">
      <c r="A48" t="s">
        <v>321</v>
      </c>
      <c r="B48" t="s">
        <v>440</v>
      </c>
      <c r="D48" t="s">
        <v>104</v>
      </c>
      <c r="E48">
        <f t="shared" si="0"/>
        <v>477.04445501548798</v>
      </c>
      <c r="J48" t="s">
        <v>22</v>
      </c>
      <c r="K48" t="s">
        <v>23</v>
      </c>
      <c r="L48" s="3">
        <v>0.86317447398725733</v>
      </c>
    </row>
    <row r="49" spans="1:12" x14ac:dyDescent="0.3">
      <c r="A49" t="s">
        <v>322</v>
      </c>
      <c r="B49" t="s">
        <v>440</v>
      </c>
      <c r="D49" t="s">
        <v>106</v>
      </c>
      <c r="E49">
        <f t="shared" si="0"/>
        <v>492.79569723949197</v>
      </c>
      <c r="J49" t="s">
        <v>224</v>
      </c>
      <c r="K49" t="s">
        <v>225</v>
      </c>
      <c r="L49" s="3">
        <v>0.90401757092952395</v>
      </c>
    </row>
    <row r="50" spans="1:12" x14ac:dyDescent="0.3">
      <c r="A50" t="s">
        <v>63</v>
      </c>
      <c r="B50">
        <v>406.99986698879297</v>
      </c>
      <c r="D50" t="s">
        <v>108</v>
      </c>
      <c r="E50" t="str">
        <f t="shared" si="0"/>
        <v>..</v>
      </c>
      <c r="J50" t="s">
        <v>236</v>
      </c>
      <c r="K50" t="s">
        <v>237</v>
      </c>
      <c r="L50" s="3">
        <v>0.92025917865171258</v>
      </c>
    </row>
    <row r="51" spans="1:12" x14ac:dyDescent="0.3">
      <c r="A51" t="s">
        <v>65</v>
      </c>
      <c r="B51" t="s">
        <v>440</v>
      </c>
      <c r="D51" t="s">
        <v>110</v>
      </c>
      <c r="E51">
        <f t="shared" si="0"/>
        <v>375.11445168174799</v>
      </c>
      <c r="J51" t="s">
        <v>210</v>
      </c>
      <c r="K51" t="s">
        <v>211</v>
      </c>
      <c r="L51" s="3">
        <v>0.95801271995916837</v>
      </c>
    </row>
    <row r="52" spans="1:12" x14ac:dyDescent="0.3">
      <c r="A52" t="s">
        <v>67</v>
      </c>
      <c r="B52">
        <v>471.131460759248</v>
      </c>
      <c r="D52" t="s">
        <v>261</v>
      </c>
      <c r="E52">
        <f t="shared" si="0"/>
        <v>375.11445168174799</v>
      </c>
      <c r="J52" t="s">
        <v>100</v>
      </c>
      <c r="K52" t="s">
        <v>101</v>
      </c>
      <c r="L52" s="3">
        <v>1.015765378452566</v>
      </c>
    </row>
    <row r="53" spans="1:12" x14ac:dyDescent="0.3">
      <c r="A53" t="s">
        <v>69</v>
      </c>
      <c r="B53" t="s">
        <v>440</v>
      </c>
      <c r="D53" t="s">
        <v>113</v>
      </c>
      <c r="E53">
        <f t="shared" si="0"/>
        <v>501.497460196644</v>
      </c>
      <c r="J53" t="s">
        <v>16</v>
      </c>
      <c r="K53" t="s">
        <v>17</v>
      </c>
      <c r="L53" s="3">
        <v>1.0459813327658543</v>
      </c>
    </row>
    <row r="54" spans="1:12" x14ac:dyDescent="0.3">
      <c r="A54" t="s">
        <v>323</v>
      </c>
      <c r="B54" t="s">
        <v>440</v>
      </c>
      <c r="D54" t="s">
        <v>115</v>
      </c>
      <c r="E54">
        <f t="shared" si="0"/>
        <v>466.48143014930997</v>
      </c>
      <c r="J54" t="s">
        <v>94</v>
      </c>
      <c r="K54" t="s">
        <v>95</v>
      </c>
      <c r="L54" s="3">
        <v>1.1410468619674863</v>
      </c>
    </row>
    <row r="55" spans="1:12" x14ac:dyDescent="0.3">
      <c r="A55" t="s">
        <v>71</v>
      </c>
      <c r="B55" t="s">
        <v>440</v>
      </c>
      <c r="D55" t="s">
        <v>117</v>
      </c>
      <c r="E55">
        <f t="shared" si="0"/>
        <v>485.32118101255298</v>
      </c>
      <c r="J55" t="s">
        <v>26</v>
      </c>
      <c r="K55" t="s">
        <v>27</v>
      </c>
      <c r="L55" s="3">
        <v>1.1482088679421847</v>
      </c>
    </row>
    <row r="56" spans="1:12" x14ac:dyDescent="0.3">
      <c r="A56" t="s">
        <v>73</v>
      </c>
      <c r="B56">
        <v>498.95788231768</v>
      </c>
      <c r="D56" t="s">
        <v>119</v>
      </c>
      <c r="E56">
        <f t="shared" si="0"/>
        <v>536.40691823420798</v>
      </c>
      <c r="J56" t="s">
        <v>73</v>
      </c>
      <c r="K56" t="s">
        <v>74</v>
      </c>
      <c r="L56" s="3">
        <v>1.2104232435930744</v>
      </c>
    </row>
    <row r="57" spans="1:12" x14ac:dyDescent="0.3">
      <c r="A57" t="s">
        <v>75</v>
      </c>
      <c r="B57">
        <v>500.02675662541401</v>
      </c>
      <c r="D57" t="s">
        <v>121</v>
      </c>
      <c r="E57">
        <f t="shared" si="0"/>
        <v>385.595556395556</v>
      </c>
      <c r="J57" t="s">
        <v>150</v>
      </c>
      <c r="K57" t="s">
        <v>151</v>
      </c>
      <c r="L57" s="3">
        <v>1.2372866604874244</v>
      </c>
    </row>
    <row r="58" spans="1:12" x14ac:dyDescent="0.3">
      <c r="A58" t="s">
        <v>324</v>
      </c>
      <c r="B58" t="s">
        <v>440</v>
      </c>
      <c r="D58" t="s">
        <v>123</v>
      </c>
      <c r="E58">
        <f t="shared" si="0"/>
        <v>431.79840850507901</v>
      </c>
      <c r="J58" t="s">
        <v>261</v>
      </c>
      <c r="K58" t="s">
        <v>112</v>
      </c>
      <c r="L58" s="3">
        <v>1.2498052241520097</v>
      </c>
    </row>
    <row r="59" spans="1:12" x14ac:dyDescent="0.3">
      <c r="A59" t="s">
        <v>325</v>
      </c>
      <c r="B59" t="s">
        <v>440</v>
      </c>
      <c r="D59" t="s">
        <v>125</v>
      </c>
      <c r="E59" t="str">
        <f t="shared" si="0"/>
        <v>..</v>
      </c>
      <c r="J59" t="s">
        <v>34</v>
      </c>
      <c r="K59" t="s">
        <v>35</v>
      </c>
      <c r="L59" s="3">
        <v>1.3215555138655855</v>
      </c>
    </row>
    <row r="60" spans="1:12" x14ac:dyDescent="0.3">
      <c r="A60" t="s">
        <v>77</v>
      </c>
      <c r="B60" t="s">
        <v>440</v>
      </c>
      <c r="D60" t="s">
        <v>262</v>
      </c>
      <c r="E60" t="str">
        <f t="shared" si="0"/>
        <v>..</v>
      </c>
      <c r="J60" t="s">
        <v>174</v>
      </c>
      <c r="K60" t="s">
        <v>175</v>
      </c>
      <c r="L60" s="3">
        <v>1.3888131676223705</v>
      </c>
    </row>
    <row r="61" spans="1:12" x14ac:dyDescent="0.3">
      <c r="A61" t="s">
        <v>326</v>
      </c>
      <c r="B61" t="s">
        <v>440</v>
      </c>
      <c r="D61" t="s">
        <v>128</v>
      </c>
      <c r="E61" t="str">
        <f t="shared" si="0"/>
        <v>..</v>
      </c>
      <c r="J61" t="s">
        <v>104</v>
      </c>
      <c r="K61" t="s">
        <v>105</v>
      </c>
      <c r="L61" s="3">
        <v>1.4027266186925529</v>
      </c>
    </row>
    <row r="62" spans="1:12" x14ac:dyDescent="0.3">
      <c r="A62" t="s">
        <v>327</v>
      </c>
      <c r="B62" t="s">
        <v>440</v>
      </c>
      <c r="D62" t="s">
        <v>130</v>
      </c>
      <c r="E62" t="str">
        <f t="shared" si="0"/>
        <v>..</v>
      </c>
      <c r="J62" t="s">
        <v>260</v>
      </c>
      <c r="K62" t="s">
        <v>81</v>
      </c>
      <c r="L62" s="3">
        <v>1.4124151450505198</v>
      </c>
    </row>
    <row r="63" spans="1:12" x14ac:dyDescent="0.3">
      <c r="A63" t="s">
        <v>328</v>
      </c>
      <c r="B63" t="s">
        <v>440</v>
      </c>
      <c r="D63" t="s">
        <v>132</v>
      </c>
      <c r="E63">
        <f t="shared" si="0"/>
        <v>490.57102141135903</v>
      </c>
      <c r="J63" t="s">
        <v>164</v>
      </c>
      <c r="K63" t="s">
        <v>165</v>
      </c>
      <c r="L63" s="3">
        <v>1.42335223110331</v>
      </c>
    </row>
    <row r="64" spans="1:12" x14ac:dyDescent="0.3">
      <c r="A64" t="s">
        <v>329</v>
      </c>
      <c r="B64" t="s">
        <v>440</v>
      </c>
      <c r="D64" t="s">
        <v>134</v>
      </c>
      <c r="E64" t="str">
        <f t="shared" si="0"/>
        <v>..</v>
      </c>
      <c r="J64" t="s">
        <v>178</v>
      </c>
      <c r="K64" t="s">
        <v>179</v>
      </c>
      <c r="L64" s="3">
        <v>1.463748706875549</v>
      </c>
    </row>
    <row r="65" spans="1:12" x14ac:dyDescent="0.3">
      <c r="A65" t="s">
        <v>79</v>
      </c>
      <c r="B65" t="s">
        <v>440</v>
      </c>
      <c r="D65" t="s">
        <v>136</v>
      </c>
      <c r="E65" t="str">
        <f t="shared" si="0"/>
        <v>..</v>
      </c>
      <c r="J65" t="s">
        <v>115</v>
      </c>
      <c r="K65" t="s">
        <v>116</v>
      </c>
      <c r="L65" s="3">
        <v>1.4671225831618244</v>
      </c>
    </row>
    <row r="66" spans="1:12" x14ac:dyDescent="0.3">
      <c r="A66" t="s">
        <v>330</v>
      </c>
      <c r="B66" t="s">
        <v>440</v>
      </c>
      <c r="D66" t="s">
        <v>138</v>
      </c>
      <c r="E66">
        <f t="shared" si="0"/>
        <v>478.82327743335799</v>
      </c>
      <c r="J66" t="s">
        <v>79</v>
      </c>
      <c r="K66" t="s">
        <v>80</v>
      </c>
      <c r="L66" s="3">
        <v>1.4685610515341097</v>
      </c>
    </row>
    <row r="67" spans="1:12" x14ac:dyDescent="0.3">
      <c r="A67" t="s">
        <v>82</v>
      </c>
      <c r="B67" t="s">
        <v>440</v>
      </c>
      <c r="D67" t="s">
        <v>140</v>
      </c>
      <c r="E67">
        <f t="shared" ref="E67:E126" si="1">VLOOKUP(D67,$A$1:$B$264,2)</f>
        <v>489.845098037208</v>
      </c>
      <c r="J67" t="s">
        <v>82</v>
      </c>
      <c r="K67" t="s">
        <v>83</v>
      </c>
      <c r="L67" s="3">
        <v>1.5467231243631434</v>
      </c>
    </row>
    <row r="68" spans="1:12" x14ac:dyDescent="0.3">
      <c r="A68" t="s">
        <v>331</v>
      </c>
      <c r="B68" t="s">
        <v>440</v>
      </c>
      <c r="D68" t="s">
        <v>142</v>
      </c>
      <c r="E68">
        <f t="shared" si="1"/>
        <v>538.13449473391802</v>
      </c>
      <c r="J68" t="s">
        <v>208</v>
      </c>
      <c r="K68" t="s">
        <v>209</v>
      </c>
      <c r="L68" s="3">
        <v>1.6069744937582788</v>
      </c>
    </row>
    <row r="69" spans="1:12" x14ac:dyDescent="0.3">
      <c r="A69" t="s">
        <v>332</v>
      </c>
      <c r="B69" t="s">
        <v>440</v>
      </c>
      <c r="D69" t="s">
        <v>144</v>
      </c>
      <c r="E69" t="str">
        <f t="shared" si="1"/>
        <v>..</v>
      </c>
      <c r="J69" t="s">
        <v>84</v>
      </c>
      <c r="K69" t="s">
        <v>85</v>
      </c>
      <c r="L69" s="3">
        <v>1.6132621151063138</v>
      </c>
    </row>
    <row r="70" spans="1:12" x14ac:dyDescent="0.3">
      <c r="A70" t="s">
        <v>84</v>
      </c>
      <c r="B70">
        <v>520.54552167678605</v>
      </c>
      <c r="D70" t="s">
        <v>146</v>
      </c>
      <c r="E70" t="str">
        <f t="shared" si="1"/>
        <v>..</v>
      </c>
      <c r="J70" t="s">
        <v>48</v>
      </c>
      <c r="K70" t="s">
        <v>49</v>
      </c>
      <c r="L70" s="3">
        <v>1.6262011256693414</v>
      </c>
    </row>
    <row r="71" spans="1:12" x14ac:dyDescent="0.3">
      <c r="A71" t="s">
        <v>333</v>
      </c>
      <c r="B71" t="s">
        <v>440</v>
      </c>
      <c r="D71" t="s">
        <v>148</v>
      </c>
      <c r="E71">
        <f t="shared" si="1"/>
        <v>420.51296761905297</v>
      </c>
      <c r="J71" t="s">
        <v>146</v>
      </c>
      <c r="K71" t="s">
        <v>147</v>
      </c>
      <c r="L71" s="3">
        <v>1.6301273652238453</v>
      </c>
    </row>
    <row r="72" spans="1:12" x14ac:dyDescent="0.3">
      <c r="A72" t="s">
        <v>334</v>
      </c>
      <c r="B72" t="s">
        <v>440</v>
      </c>
      <c r="D72" t="s">
        <v>150</v>
      </c>
      <c r="E72" t="str">
        <f t="shared" si="1"/>
        <v>..</v>
      </c>
      <c r="J72" t="s">
        <v>38</v>
      </c>
      <c r="K72" t="s">
        <v>39</v>
      </c>
      <c r="L72" s="3">
        <v>1.6797944157834652</v>
      </c>
    </row>
    <row r="73" spans="1:12" x14ac:dyDescent="0.3">
      <c r="A73" t="s">
        <v>335</v>
      </c>
      <c r="B73" t="s">
        <v>440</v>
      </c>
      <c r="D73" t="s">
        <v>152</v>
      </c>
      <c r="E73" t="str">
        <f t="shared" si="1"/>
        <v>..</v>
      </c>
      <c r="J73" t="s">
        <v>170</v>
      </c>
      <c r="K73" t="s">
        <v>171</v>
      </c>
      <c r="L73" s="3">
        <v>1.6930671559148212</v>
      </c>
    </row>
    <row r="74" spans="1:12" x14ac:dyDescent="0.3">
      <c r="A74" t="s">
        <v>336</v>
      </c>
      <c r="B74" t="s">
        <v>440</v>
      </c>
      <c r="D74" t="s">
        <v>154</v>
      </c>
      <c r="E74" t="str">
        <f t="shared" si="1"/>
        <v>..</v>
      </c>
      <c r="J74" t="s">
        <v>180</v>
      </c>
      <c r="K74" t="s">
        <v>181</v>
      </c>
      <c r="L74" s="3">
        <v>1.7534397615362265</v>
      </c>
    </row>
    <row r="75" spans="1:12" x14ac:dyDescent="0.3">
      <c r="A75" t="s">
        <v>337</v>
      </c>
      <c r="B75" t="s">
        <v>440</v>
      </c>
      <c r="D75" t="s">
        <v>156</v>
      </c>
      <c r="E75" t="str">
        <f t="shared" si="1"/>
        <v>..</v>
      </c>
      <c r="J75" t="s">
        <v>240</v>
      </c>
      <c r="K75" t="s">
        <v>241</v>
      </c>
      <c r="L75" s="3">
        <v>1.8683406807010716</v>
      </c>
    </row>
    <row r="76" spans="1:12" x14ac:dyDescent="0.3">
      <c r="A76" t="s">
        <v>338</v>
      </c>
      <c r="B76" t="s">
        <v>440</v>
      </c>
      <c r="D76" t="s">
        <v>158</v>
      </c>
      <c r="E76">
        <f t="shared" si="1"/>
        <v>413.281466667708</v>
      </c>
      <c r="J76" t="s">
        <v>20</v>
      </c>
      <c r="K76" t="s">
        <v>21</v>
      </c>
      <c r="L76" s="3">
        <v>1.8709528377550981</v>
      </c>
    </row>
    <row r="77" spans="1:12" x14ac:dyDescent="0.3">
      <c r="A77" t="s">
        <v>339</v>
      </c>
      <c r="B77" t="s">
        <v>440</v>
      </c>
      <c r="D77" t="s">
        <v>160</v>
      </c>
      <c r="E77" t="str">
        <f t="shared" si="1"/>
        <v>..</v>
      </c>
      <c r="J77" t="s">
        <v>132</v>
      </c>
      <c r="K77" t="s">
        <v>133</v>
      </c>
      <c r="L77" s="3">
        <v>1.9615221068606843</v>
      </c>
    </row>
    <row r="78" spans="1:12" x14ac:dyDescent="0.3">
      <c r="A78" t="s">
        <v>340</v>
      </c>
      <c r="B78" t="s">
        <v>440</v>
      </c>
      <c r="D78" t="s">
        <v>162</v>
      </c>
      <c r="E78" t="str">
        <f t="shared" si="1"/>
        <v>..</v>
      </c>
      <c r="J78" t="s">
        <v>216</v>
      </c>
      <c r="K78" t="s">
        <v>217</v>
      </c>
      <c r="L78" s="3">
        <v>1.9743265802460381</v>
      </c>
    </row>
    <row r="79" spans="1:12" x14ac:dyDescent="0.3">
      <c r="A79" t="s">
        <v>341</v>
      </c>
      <c r="B79" t="s">
        <v>440</v>
      </c>
      <c r="D79" t="s">
        <v>164</v>
      </c>
      <c r="E79">
        <f t="shared" si="1"/>
        <v>409.626613284347</v>
      </c>
      <c r="J79" t="s">
        <v>36</v>
      </c>
      <c r="K79" t="s">
        <v>37</v>
      </c>
      <c r="L79" s="3">
        <v>2.0100064819676664</v>
      </c>
    </row>
    <row r="80" spans="1:12" x14ac:dyDescent="0.3">
      <c r="A80" t="s">
        <v>86</v>
      </c>
      <c r="B80">
        <v>518.75033528297899</v>
      </c>
      <c r="D80" t="s">
        <v>166</v>
      </c>
      <c r="E80" t="str">
        <f t="shared" si="1"/>
        <v>..</v>
      </c>
      <c r="J80" t="s">
        <v>54</v>
      </c>
      <c r="K80" t="s">
        <v>55</v>
      </c>
      <c r="L80" s="3">
        <v>2.0391052779222907</v>
      </c>
    </row>
    <row r="81" spans="1:12" x14ac:dyDescent="0.3">
      <c r="A81" t="s">
        <v>342</v>
      </c>
      <c r="B81" t="s">
        <v>440</v>
      </c>
      <c r="D81" t="s">
        <v>168</v>
      </c>
      <c r="E81" t="str">
        <f t="shared" si="1"/>
        <v>..</v>
      </c>
      <c r="J81" t="s">
        <v>136</v>
      </c>
      <c r="K81" t="s">
        <v>137</v>
      </c>
      <c r="L81" s="3">
        <v>2.047714606632427</v>
      </c>
    </row>
    <row r="82" spans="1:12" x14ac:dyDescent="0.3">
      <c r="A82" t="s">
        <v>88</v>
      </c>
      <c r="B82">
        <v>494.98467432064001</v>
      </c>
      <c r="D82" t="s">
        <v>170</v>
      </c>
      <c r="E82" t="str">
        <f t="shared" si="1"/>
        <v>..</v>
      </c>
      <c r="J82" t="s">
        <v>69</v>
      </c>
      <c r="K82" t="s">
        <v>70</v>
      </c>
      <c r="L82" s="3">
        <v>2.0688393764384978</v>
      </c>
    </row>
    <row r="83" spans="1:12" x14ac:dyDescent="0.3">
      <c r="A83" t="s">
        <v>343</v>
      </c>
      <c r="B83" t="s">
        <v>440</v>
      </c>
      <c r="D83" t="s">
        <v>172</v>
      </c>
      <c r="E83">
        <f t="shared" si="1"/>
        <v>522.97175819268102</v>
      </c>
      <c r="J83" t="s">
        <v>102</v>
      </c>
      <c r="K83" t="s">
        <v>103</v>
      </c>
      <c r="L83" s="3">
        <v>2.0904711645555349</v>
      </c>
    </row>
    <row r="84" spans="1:12" x14ac:dyDescent="0.3">
      <c r="A84" t="s">
        <v>90</v>
      </c>
      <c r="B84" t="s">
        <v>440</v>
      </c>
      <c r="D84" t="s">
        <v>174</v>
      </c>
      <c r="E84">
        <f t="shared" si="1"/>
        <v>499.74990282758603</v>
      </c>
      <c r="J84" t="s">
        <v>42</v>
      </c>
      <c r="K84" t="s">
        <v>43</v>
      </c>
      <c r="L84" s="3">
        <v>2.1180309212345145</v>
      </c>
    </row>
    <row r="85" spans="1:12" x14ac:dyDescent="0.3">
      <c r="A85" t="s">
        <v>344</v>
      </c>
      <c r="B85" t="s">
        <v>440</v>
      </c>
      <c r="D85" t="s">
        <v>176</v>
      </c>
      <c r="E85" t="str">
        <f t="shared" si="1"/>
        <v>..</v>
      </c>
      <c r="J85" t="s">
        <v>63</v>
      </c>
      <c r="K85" t="s">
        <v>64</v>
      </c>
      <c r="L85" s="3">
        <v>2.1711951156757832</v>
      </c>
    </row>
    <row r="86" spans="1:12" x14ac:dyDescent="0.3">
      <c r="A86" t="s">
        <v>92</v>
      </c>
      <c r="B86" t="s">
        <v>440</v>
      </c>
      <c r="D86" t="s">
        <v>178</v>
      </c>
      <c r="E86" t="str">
        <f t="shared" si="1"/>
        <v>..</v>
      </c>
      <c r="J86" t="s">
        <v>44</v>
      </c>
      <c r="K86" t="s">
        <v>45</v>
      </c>
      <c r="L86" s="3">
        <v>2.2136077140752994</v>
      </c>
    </row>
    <row r="87" spans="1:12" x14ac:dyDescent="0.3">
      <c r="A87" t="s">
        <v>94</v>
      </c>
      <c r="B87">
        <v>513.52505581992898</v>
      </c>
      <c r="D87" t="s">
        <v>180</v>
      </c>
      <c r="E87" t="str">
        <f t="shared" si="1"/>
        <v>..</v>
      </c>
      <c r="J87" t="s">
        <v>130</v>
      </c>
      <c r="K87" t="s">
        <v>131</v>
      </c>
      <c r="L87" s="3">
        <v>2.2385697211766864</v>
      </c>
    </row>
    <row r="88" spans="1:12" x14ac:dyDescent="0.3">
      <c r="A88" t="s">
        <v>96</v>
      </c>
      <c r="B88" t="s">
        <v>440</v>
      </c>
      <c r="D88" t="s">
        <v>182</v>
      </c>
      <c r="E88">
        <f t="shared" si="1"/>
        <v>489.37307034875499</v>
      </c>
      <c r="J88" t="s">
        <v>166</v>
      </c>
      <c r="K88" t="s">
        <v>167</v>
      </c>
      <c r="L88" s="3">
        <v>2.2932692210958598</v>
      </c>
    </row>
    <row r="89" spans="1:12" x14ac:dyDescent="0.3">
      <c r="A89" t="s">
        <v>345</v>
      </c>
      <c r="B89" t="s">
        <v>440</v>
      </c>
      <c r="D89" t="s">
        <v>184</v>
      </c>
      <c r="E89" t="str">
        <f t="shared" si="1"/>
        <v>..</v>
      </c>
      <c r="J89" t="s">
        <v>123</v>
      </c>
      <c r="K89" t="s">
        <v>124</v>
      </c>
      <c r="L89" s="3">
        <v>2.53647198206215</v>
      </c>
    </row>
    <row r="90" spans="1:12" x14ac:dyDescent="0.3">
      <c r="A90" t="s">
        <v>98</v>
      </c>
      <c r="B90">
        <v>452.973426858908</v>
      </c>
      <c r="D90" t="s">
        <v>186</v>
      </c>
      <c r="E90" t="str">
        <f t="shared" si="1"/>
        <v>..</v>
      </c>
      <c r="J90" t="s">
        <v>202</v>
      </c>
      <c r="K90" t="s">
        <v>203</v>
      </c>
      <c r="L90" s="3">
        <v>2.5604191733888575</v>
      </c>
    </row>
    <row r="91" spans="1:12" x14ac:dyDescent="0.3">
      <c r="A91" t="s">
        <v>346</v>
      </c>
      <c r="B91" t="s">
        <v>440</v>
      </c>
      <c r="D91" t="s">
        <v>188</v>
      </c>
      <c r="E91" t="str">
        <f t="shared" si="1"/>
        <v>..</v>
      </c>
      <c r="J91" t="s">
        <v>262</v>
      </c>
      <c r="K91" t="s">
        <v>127</v>
      </c>
      <c r="L91" s="3">
        <v>2.5846055648469042</v>
      </c>
    </row>
    <row r="92" spans="1:12" x14ac:dyDescent="0.3">
      <c r="A92" t="s">
        <v>347</v>
      </c>
      <c r="B92" t="s">
        <v>440</v>
      </c>
      <c r="D92" t="s">
        <v>190</v>
      </c>
      <c r="E92" t="str">
        <f t="shared" si="1"/>
        <v>..</v>
      </c>
      <c r="J92" t="s">
        <v>58</v>
      </c>
      <c r="K92" t="s">
        <v>59</v>
      </c>
      <c r="L92" s="3">
        <v>2.6300818179114946</v>
      </c>
    </row>
    <row r="93" spans="1:12" x14ac:dyDescent="0.3">
      <c r="A93" t="s">
        <v>348</v>
      </c>
      <c r="B93" t="s">
        <v>440</v>
      </c>
      <c r="D93" t="s">
        <v>192</v>
      </c>
      <c r="E93">
        <f t="shared" si="1"/>
        <v>368.10254712735599</v>
      </c>
      <c r="J93" t="s">
        <v>138</v>
      </c>
      <c r="K93" t="s">
        <v>139</v>
      </c>
      <c r="L93" s="3">
        <v>2.7307690565269271</v>
      </c>
    </row>
    <row r="94" spans="1:12" x14ac:dyDescent="0.3">
      <c r="A94" t="s">
        <v>100</v>
      </c>
      <c r="B94" t="s">
        <v>440</v>
      </c>
      <c r="D94" t="s">
        <v>194</v>
      </c>
      <c r="E94" t="str">
        <f t="shared" si="1"/>
        <v>..</v>
      </c>
      <c r="J94" t="s">
        <v>255</v>
      </c>
      <c r="K94" t="s">
        <v>256</v>
      </c>
      <c r="L94" s="3">
        <v>2.7375974358360824</v>
      </c>
    </row>
    <row r="95" spans="1:12" x14ac:dyDescent="0.3">
      <c r="A95" t="s">
        <v>349</v>
      </c>
      <c r="B95" t="s">
        <v>440</v>
      </c>
      <c r="D95" t="s">
        <v>196</v>
      </c>
      <c r="E95">
        <f t="shared" si="1"/>
        <v>517.50109681795504</v>
      </c>
      <c r="J95" t="s">
        <v>230</v>
      </c>
      <c r="K95" t="s">
        <v>231</v>
      </c>
      <c r="L95" s="3">
        <v>2.7787048409203581</v>
      </c>
    </row>
    <row r="96" spans="1:12" x14ac:dyDescent="0.3">
      <c r="A96" t="s">
        <v>350</v>
      </c>
      <c r="B96" t="s">
        <v>440</v>
      </c>
      <c r="D96" t="s">
        <v>198</v>
      </c>
      <c r="E96">
        <f t="shared" si="1"/>
        <v>487.06318134390301</v>
      </c>
      <c r="J96" t="s">
        <v>125</v>
      </c>
      <c r="K96" t="s">
        <v>126</v>
      </c>
      <c r="L96" s="3">
        <v>2.8022288924551568</v>
      </c>
    </row>
    <row r="97" spans="1:12" x14ac:dyDescent="0.3">
      <c r="A97" t="s">
        <v>351</v>
      </c>
      <c r="B97" t="s">
        <v>440</v>
      </c>
      <c r="D97" t="s">
        <v>200</v>
      </c>
      <c r="E97">
        <f t="shared" si="1"/>
        <v>376.44839863470003</v>
      </c>
      <c r="J97" t="s">
        <v>152</v>
      </c>
      <c r="K97" t="s">
        <v>153</v>
      </c>
      <c r="L97" s="3">
        <v>2.8548715192712502</v>
      </c>
    </row>
    <row r="98" spans="1:12" x14ac:dyDescent="0.3">
      <c r="A98" t="s">
        <v>352</v>
      </c>
      <c r="B98" t="s">
        <v>440</v>
      </c>
      <c r="D98" t="s">
        <v>202</v>
      </c>
      <c r="E98">
        <f t="shared" si="1"/>
        <v>444.55424278764298</v>
      </c>
      <c r="J98" t="s">
        <v>14</v>
      </c>
      <c r="K98" t="s">
        <v>15</v>
      </c>
      <c r="L98" s="3">
        <v>2.8688410531659514</v>
      </c>
    </row>
    <row r="99" spans="1:12" x14ac:dyDescent="0.3">
      <c r="A99" t="s">
        <v>353</v>
      </c>
      <c r="B99" t="s">
        <v>440</v>
      </c>
      <c r="D99" t="s">
        <v>204</v>
      </c>
      <c r="E99">
        <f t="shared" si="1"/>
        <v>482.16941566331701</v>
      </c>
      <c r="J99" t="s">
        <v>148</v>
      </c>
      <c r="K99" t="s">
        <v>149</v>
      </c>
      <c r="L99" s="3">
        <v>2.9562551223610791</v>
      </c>
    </row>
    <row r="100" spans="1:12" x14ac:dyDescent="0.3">
      <c r="A100" t="s">
        <v>354</v>
      </c>
      <c r="B100" t="s">
        <v>440</v>
      </c>
      <c r="D100" t="s">
        <v>206</v>
      </c>
      <c r="E100" t="str">
        <f t="shared" si="1"/>
        <v>..</v>
      </c>
      <c r="J100" t="s">
        <v>214</v>
      </c>
      <c r="K100" t="s">
        <v>215</v>
      </c>
      <c r="L100" s="3">
        <v>2.9980880132455336</v>
      </c>
    </row>
    <row r="101" spans="1:12" x14ac:dyDescent="0.3">
      <c r="A101" t="s">
        <v>355</v>
      </c>
      <c r="B101" t="s">
        <v>440</v>
      </c>
      <c r="D101" t="s">
        <v>208</v>
      </c>
      <c r="E101" t="str">
        <f t="shared" si="1"/>
        <v>..</v>
      </c>
      <c r="J101" t="s">
        <v>176</v>
      </c>
      <c r="K101" t="s">
        <v>177</v>
      </c>
      <c r="L101" s="3">
        <v>2.9998966651430661</v>
      </c>
    </row>
    <row r="102" spans="1:12" x14ac:dyDescent="0.3">
      <c r="A102" t="s">
        <v>102</v>
      </c>
      <c r="B102">
        <v>561.24109645455098</v>
      </c>
      <c r="D102" t="s">
        <v>210</v>
      </c>
      <c r="E102">
        <f t="shared" si="1"/>
        <v>448.85913024760498</v>
      </c>
      <c r="J102" t="s">
        <v>232</v>
      </c>
      <c r="K102" t="s">
        <v>233</v>
      </c>
      <c r="L102" s="3">
        <v>3.0302281697898303</v>
      </c>
    </row>
    <row r="103" spans="1:12" x14ac:dyDescent="0.3">
      <c r="A103" t="s">
        <v>104</v>
      </c>
      <c r="B103">
        <v>477.04445501548798</v>
      </c>
      <c r="D103" t="s">
        <v>212</v>
      </c>
      <c r="E103" t="str">
        <f t="shared" si="1"/>
        <v>..</v>
      </c>
      <c r="J103" t="s">
        <v>192</v>
      </c>
      <c r="K103" t="s">
        <v>193</v>
      </c>
      <c r="L103" s="3">
        <v>3.0903878174752339</v>
      </c>
    </row>
    <row r="104" spans="1:12" x14ac:dyDescent="0.3">
      <c r="A104" t="s">
        <v>356</v>
      </c>
      <c r="B104" t="s">
        <v>440</v>
      </c>
      <c r="D104" t="s">
        <v>214</v>
      </c>
      <c r="E104">
        <f t="shared" si="1"/>
        <v>573.46831429663996</v>
      </c>
      <c r="J104" t="s">
        <v>190</v>
      </c>
      <c r="K104" t="s">
        <v>191</v>
      </c>
      <c r="L104" s="3">
        <v>3.1250333467970202</v>
      </c>
    </row>
    <row r="105" spans="1:12" x14ac:dyDescent="0.3">
      <c r="A105" t="s">
        <v>106</v>
      </c>
      <c r="B105">
        <v>492.79569723949197</v>
      </c>
      <c r="D105" t="s">
        <v>216</v>
      </c>
      <c r="E105">
        <f t="shared" si="1"/>
        <v>481.64474400632503</v>
      </c>
      <c r="J105" t="s">
        <v>168</v>
      </c>
      <c r="K105" t="s">
        <v>169</v>
      </c>
      <c r="L105" s="3">
        <v>3.1863048267642426</v>
      </c>
    </row>
    <row r="106" spans="1:12" x14ac:dyDescent="0.3">
      <c r="A106" t="s">
        <v>357</v>
      </c>
      <c r="B106" t="s">
        <v>440</v>
      </c>
      <c r="D106" t="s">
        <v>218</v>
      </c>
      <c r="E106">
        <f t="shared" si="1"/>
        <v>501.12742239095201</v>
      </c>
      <c r="J106" t="s">
        <v>212</v>
      </c>
      <c r="K106" t="s">
        <v>213</v>
      </c>
      <c r="L106" s="3">
        <v>3.2543939405373346</v>
      </c>
    </row>
    <row r="107" spans="1:12" x14ac:dyDescent="0.3">
      <c r="A107" t="s">
        <v>358</v>
      </c>
      <c r="B107" t="s">
        <v>440</v>
      </c>
      <c r="D107" t="s">
        <v>220</v>
      </c>
      <c r="E107" t="str">
        <f t="shared" si="1"/>
        <v>..</v>
      </c>
      <c r="J107" t="s">
        <v>196</v>
      </c>
      <c r="K107" t="s">
        <v>197</v>
      </c>
      <c r="L107" s="3">
        <v>3.3196298282726326</v>
      </c>
    </row>
    <row r="108" spans="1:12" x14ac:dyDescent="0.3">
      <c r="A108" t="s">
        <v>359</v>
      </c>
      <c r="B108" t="s">
        <v>440</v>
      </c>
      <c r="D108" t="s">
        <v>222</v>
      </c>
      <c r="E108">
        <f t="shared" si="1"/>
        <v>484.319297801971</v>
      </c>
      <c r="J108" t="s">
        <v>250</v>
      </c>
      <c r="K108" t="s">
        <v>251</v>
      </c>
      <c r="L108" s="3">
        <v>3.3466397611728413</v>
      </c>
    </row>
    <row r="109" spans="1:12" x14ac:dyDescent="0.3">
      <c r="A109" t="s">
        <v>360</v>
      </c>
      <c r="B109" t="s">
        <v>440</v>
      </c>
      <c r="D109" t="s">
        <v>224</v>
      </c>
      <c r="E109">
        <f t="shared" si="1"/>
        <v>478.26063590301101</v>
      </c>
      <c r="J109" t="s">
        <v>228</v>
      </c>
      <c r="K109" t="s">
        <v>229</v>
      </c>
      <c r="L109" s="3">
        <v>3.3982247183463019</v>
      </c>
    </row>
    <row r="110" spans="1:12" x14ac:dyDescent="0.3">
      <c r="A110" t="s">
        <v>108</v>
      </c>
      <c r="B110" t="s">
        <v>440</v>
      </c>
      <c r="D110" t="s">
        <v>226</v>
      </c>
      <c r="E110">
        <f t="shared" si="1"/>
        <v>530.93100395039596</v>
      </c>
      <c r="J110" t="s">
        <v>160</v>
      </c>
      <c r="K110" t="s">
        <v>161</v>
      </c>
      <c r="L110" s="3">
        <v>3.398462249816125</v>
      </c>
    </row>
    <row r="111" spans="1:12" x14ac:dyDescent="0.3">
      <c r="A111" t="s">
        <v>110</v>
      </c>
      <c r="B111">
        <v>375.11445168174799</v>
      </c>
      <c r="D111" t="s">
        <v>228</v>
      </c>
      <c r="E111" t="str">
        <f t="shared" si="1"/>
        <v>..</v>
      </c>
      <c r="J111" t="s">
        <v>65</v>
      </c>
      <c r="K111" t="s">
        <v>66</v>
      </c>
      <c r="L111" s="3">
        <v>3.4149854809191424</v>
      </c>
    </row>
    <row r="112" spans="1:12" x14ac:dyDescent="0.3">
      <c r="A112" t="s">
        <v>361</v>
      </c>
      <c r="B112" t="s">
        <v>440</v>
      </c>
      <c r="D112" t="s">
        <v>230</v>
      </c>
      <c r="E112">
        <f t="shared" si="1"/>
        <v>426.73749129301098</v>
      </c>
      <c r="J112" t="s">
        <v>188</v>
      </c>
      <c r="K112" t="s">
        <v>189</v>
      </c>
      <c r="L112" s="3">
        <v>3.4380818519996348</v>
      </c>
    </row>
    <row r="113" spans="1:12" x14ac:dyDescent="0.3">
      <c r="A113" t="s">
        <v>362</v>
      </c>
      <c r="B113" t="s">
        <v>440</v>
      </c>
      <c r="D113" t="s">
        <v>232</v>
      </c>
      <c r="E113" t="str">
        <f t="shared" si="1"/>
        <v>..</v>
      </c>
      <c r="J113" t="s">
        <v>156</v>
      </c>
      <c r="K113" t="s">
        <v>157</v>
      </c>
      <c r="L113" s="3">
        <v>3.5431086085661607</v>
      </c>
    </row>
    <row r="114" spans="1:12" x14ac:dyDescent="0.3">
      <c r="A114" t="s">
        <v>113</v>
      </c>
      <c r="B114">
        <v>501.497460196644</v>
      </c>
      <c r="D114" t="s">
        <v>234</v>
      </c>
      <c r="E114" t="str">
        <f t="shared" si="1"/>
        <v>..</v>
      </c>
      <c r="J114" t="s">
        <v>142</v>
      </c>
      <c r="K114" t="s">
        <v>143</v>
      </c>
      <c r="L114" s="3">
        <v>3.7806559600180583</v>
      </c>
    </row>
    <row r="115" spans="1:12" x14ac:dyDescent="0.3">
      <c r="A115" t="s">
        <v>363</v>
      </c>
      <c r="B115" t="s">
        <v>440</v>
      </c>
      <c r="D115" t="s">
        <v>236</v>
      </c>
      <c r="E115">
        <f t="shared" si="1"/>
        <v>387.824629620248</v>
      </c>
      <c r="J115" t="s">
        <v>77</v>
      </c>
      <c r="K115" t="s">
        <v>78</v>
      </c>
      <c r="L115" s="3">
        <v>3.8073473649254845</v>
      </c>
    </row>
    <row r="116" spans="1:12" x14ac:dyDescent="0.3">
      <c r="A116" t="s">
        <v>115</v>
      </c>
      <c r="B116">
        <v>466.48143014930997</v>
      </c>
      <c r="D116" t="s">
        <v>238</v>
      </c>
      <c r="E116">
        <f t="shared" si="1"/>
        <v>447.98441497895499</v>
      </c>
      <c r="J116" t="s">
        <v>238</v>
      </c>
      <c r="K116" t="s">
        <v>239</v>
      </c>
      <c r="L116" s="3">
        <v>3.9700939601512268</v>
      </c>
    </row>
    <row r="117" spans="1:12" x14ac:dyDescent="0.3">
      <c r="A117" t="s">
        <v>117</v>
      </c>
      <c r="B117">
        <v>485.32118101255298</v>
      </c>
      <c r="D117" t="s">
        <v>240</v>
      </c>
      <c r="E117" t="str">
        <f t="shared" si="1"/>
        <v>..</v>
      </c>
      <c r="J117" t="s">
        <v>194</v>
      </c>
      <c r="K117" t="s">
        <v>195</v>
      </c>
      <c r="L117" s="3">
        <v>4.0823620207714519</v>
      </c>
    </row>
    <row r="118" spans="1:12" x14ac:dyDescent="0.3">
      <c r="A118" t="s">
        <v>364</v>
      </c>
      <c r="B118" t="s">
        <v>440</v>
      </c>
      <c r="D118" t="s">
        <v>242</v>
      </c>
      <c r="E118" t="str">
        <f t="shared" si="1"/>
        <v>..</v>
      </c>
      <c r="J118" t="s">
        <v>110</v>
      </c>
      <c r="K118" t="s">
        <v>111</v>
      </c>
      <c r="L118" s="3">
        <v>4.1024440478690751</v>
      </c>
    </row>
    <row r="119" spans="1:12" x14ac:dyDescent="0.3">
      <c r="A119" t="s">
        <v>119</v>
      </c>
      <c r="B119">
        <v>536.40691823420798</v>
      </c>
      <c r="D119" t="s">
        <v>244</v>
      </c>
      <c r="E119" t="str">
        <f t="shared" si="1"/>
        <v>..</v>
      </c>
      <c r="J119" t="s">
        <v>96</v>
      </c>
      <c r="K119" t="s">
        <v>97</v>
      </c>
      <c r="L119" s="3">
        <v>4.1756397060361001</v>
      </c>
    </row>
    <row r="120" spans="1:12" x14ac:dyDescent="0.3">
      <c r="A120" t="s">
        <v>121</v>
      </c>
      <c r="B120">
        <v>385.595556395556</v>
      </c>
      <c r="D120" t="s">
        <v>246</v>
      </c>
      <c r="E120">
        <f t="shared" si="1"/>
        <v>493.93423089631602</v>
      </c>
      <c r="J120" t="s">
        <v>186</v>
      </c>
      <c r="K120" t="s">
        <v>187</v>
      </c>
      <c r="L120" s="3">
        <v>4.4454376252141987</v>
      </c>
    </row>
    <row r="121" spans="1:12" x14ac:dyDescent="0.3">
      <c r="A121" t="s">
        <v>123</v>
      </c>
      <c r="B121">
        <v>431.79840850507901</v>
      </c>
      <c r="D121" t="s">
        <v>248</v>
      </c>
      <c r="E121">
        <f t="shared" si="1"/>
        <v>481.36678627921202</v>
      </c>
      <c r="J121" t="s">
        <v>113</v>
      </c>
      <c r="K121" t="s">
        <v>114</v>
      </c>
      <c r="L121" s="3">
        <v>4.5876085546460281</v>
      </c>
    </row>
    <row r="122" spans="1:12" x14ac:dyDescent="0.3">
      <c r="A122" t="s">
        <v>125</v>
      </c>
      <c r="B122" t="s">
        <v>440</v>
      </c>
      <c r="D122" t="s">
        <v>250</v>
      </c>
      <c r="E122">
        <f t="shared" si="1"/>
        <v>409.29156793771602</v>
      </c>
      <c r="J122" t="s">
        <v>92</v>
      </c>
      <c r="K122" t="s">
        <v>93</v>
      </c>
      <c r="L122" s="3">
        <v>4.8005227404805373</v>
      </c>
    </row>
    <row r="123" spans="1:12" x14ac:dyDescent="0.3">
      <c r="A123" t="s">
        <v>365</v>
      </c>
      <c r="B123" t="s">
        <v>440</v>
      </c>
      <c r="D123" t="s">
        <v>252</v>
      </c>
      <c r="E123" t="str">
        <f t="shared" si="1"/>
        <v>..</v>
      </c>
      <c r="J123" t="s">
        <v>162</v>
      </c>
      <c r="K123" t="s">
        <v>163</v>
      </c>
      <c r="L123" s="3">
        <v>5.1518965491075095</v>
      </c>
    </row>
    <row r="124" spans="1:12" x14ac:dyDescent="0.3">
      <c r="A124" t="s">
        <v>366</v>
      </c>
      <c r="B124" t="s">
        <v>440</v>
      </c>
      <c r="D124" t="s">
        <v>263</v>
      </c>
      <c r="E124" t="str">
        <f t="shared" si="1"/>
        <v>..</v>
      </c>
      <c r="J124" t="s">
        <v>257</v>
      </c>
      <c r="K124" t="s">
        <v>258</v>
      </c>
      <c r="L124" s="3">
        <v>5.8918909610480155</v>
      </c>
    </row>
    <row r="125" spans="1:12" x14ac:dyDescent="0.3">
      <c r="A125" t="s">
        <v>284</v>
      </c>
      <c r="B125">
        <v>553.76665914361399</v>
      </c>
      <c r="D125" t="s">
        <v>255</v>
      </c>
      <c r="E125" t="str">
        <f t="shared" si="1"/>
        <v>..</v>
      </c>
      <c r="J125" t="s">
        <v>108</v>
      </c>
      <c r="K125" t="s">
        <v>109</v>
      </c>
      <c r="L125" s="3">
        <v>6.0675483534308716</v>
      </c>
    </row>
    <row r="126" spans="1:12" x14ac:dyDescent="0.3">
      <c r="A126" t="s">
        <v>367</v>
      </c>
      <c r="B126" t="s">
        <v>440</v>
      </c>
      <c r="D126" t="s">
        <v>257</v>
      </c>
      <c r="E126" t="str">
        <f t="shared" si="1"/>
        <v>..</v>
      </c>
      <c r="J126" t="s">
        <v>56</v>
      </c>
      <c r="K126" t="s">
        <v>57</v>
      </c>
      <c r="L126" s="3">
        <v>7.5637649706138843</v>
      </c>
    </row>
    <row r="127" spans="1:12" x14ac:dyDescent="0.3">
      <c r="A127" t="s">
        <v>128</v>
      </c>
      <c r="B127" t="s">
        <v>440</v>
      </c>
    </row>
    <row r="128" spans="1:12" x14ac:dyDescent="0.3">
      <c r="A128" t="s">
        <v>130</v>
      </c>
      <c r="B128" t="s">
        <v>440</v>
      </c>
    </row>
    <row r="129" spans="1:2" x14ac:dyDescent="0.3">
      <c r="A129" t="s">
        <v>368</v>
      </c>
      <c r="B129" t="s">
        <v>440</v>
      </c>
    </row>
    <row r="130" spans="1:2" x14ac:dyDescent="0.3">
      <c r="A130" t="s">
        <v>369</v>
      </c>
      <c r="B130" t="s">
        <v>440</v>
      </c>
    </row>
    <row r="131" spans="1:2" x14ac:dyDescent="0.3">
      <c r="A131" t="s">
        <v>370</v>
      </c>
      <c r="B131" t="s">
        <v>440</v>
      </c>
    </row>
    <row r="132" spans="1:2" x14ac:dyDescent="0.3">
      <c r="A132" t="s">
        <v>371</v>
      </c>
      <c r="B132" t="s">
        <v>440</v>
      </c>
    </row>
    <row r="133" spans="1:2" x14ac:dyDescent="0.3">
      <c r="A133" t="s">
        <v>372</v>
      </c>
      <c r="B133" t="s">
        <v>440</v>
      </c>
    </row>
    <row r="134" spans="1:2" x14ac:dyDescent="0.3">
      <c r="A134" t="s">
        <v>132</v>
      </c>
      <c r="B134">
        <v>490.57102141135903</v>
      </c>
    </row>
    <row r="135" spans="1:2" x14ac:dyDescent="0.3">
      <c r="A135" t="s">
        <v>373</v>
      </c>
      <c r="B135" t="s">
        <v>440</v>
      </c>
    </row>
    <row r="136" spans="1:2" x14ac:dyDescent="0.3">
      <c r="A136" t="s">
        <v>134</v>
      </c>
      <c r="B136" t="s">
        <v>440</v>
      </c>
    </row>
    <row r="137" spans="1:2" x14ac:dyDescent="0.3">
      <c r="A137" t="s">
        <v>136</v>
      </c>
      <c r="B137" t="s">
        <v>440</v>
      </c>
    </row>
    <row r="138" spans="1:2" x14ac:dyDescent="0.3">
      <c r="A138" t="s">
        <v>374</v>
      </c>
      <c r="B138" t="s">
        <v>440</v>
      </c>
    </row>
    <row r="139" spans="1:2" x14ac:dyDescent="0.3">
      <c r="A139" t="s">
        <v>375</v>
      </c>
      <c r="B139" t="s">
        <v>440</v>
      </c>
    </row>
    <row r="140" spans="1:2" x14ac:dyDescent="0.3">
      <c r="A140" t="s">
        <v>282</v>
      </c>
      <c r="B140">
        <v>534.96508297892001</v>
      </c>
    </row>
    <row r="141" spans="1:2" x14ac:dyDescent="0.3">
      <c r="A141" t="s">
        <v>138</v>
      </c>
      <c r="B141">
        <v>478.82327743335799</v>
      </c>
    </row>
    <row r="142" spans="1:2" x14ac:dyDescent="0.3">
      <c r="A142" t="s">
        <v>376</v>
      </c>
      <c r="B142" t="s">
        <v>440</v>
      </c>
    </row>
    <row r="143" spans="1:2" x14ac:dyDescent="0.3">
      <c r="A143" t="s">
        <v>377</v>
      </c>
      <c r="B143" t="s">
        <v>440</v>
      </c>
    </row>
    <row r="144" spans="1:2" x14ac:dyDescent="0.3">
      <c r="A144" t="s">
        <v>378</v>
      </c>
      <c r="B144" t="s">
        <v>440</v>
      </c>
    </row>
    <row r="145" spans="1:2" x14ac:dyDescent="0.3">
      <c r="A145" t="s">
        <v>140</v>
      </c>
      <c r="B145">
        <v>489.845098037208</v>
      </c>
    </row>
    <row r="146" spans="1:2" x14ac:dyDescent="0.3">
      <c r="A146" t="s">
        <v>142</v>
      </c>
      <c r="B146">
        <v>538.13449473391802</v>
      </c>
    </row>
    <row r="147" spans="1:2" x14ac:dyDescent="0.3">
      <c r="A147" t="s">
        <v>379</v>
      </c>
      <c r="B147" t="s">
        <v>440</v>
      </c>
    </row>
    <row r="148" spans="1:2" x14ac:dyDescent="0.3">
      <c r="A148" t="s">
        <v>144</v>
      </c>
      <c r="B148" t="s">
        <v>440</v>
      </c>
    </row>
    <row r="149" spans="1:2" x14ac:dyDescent="0.3">
      <c r="A149" t="s">
        <v>146</v>
      </c>
      <c r="B149" t="s">
        <v>440</v>
      </c>
    </row>
    <row r="150" spans="1:2" x14ac:dyDescent="0.3">
      <c r="A150" t="s">
        <v>148</v>
      </c>
      <c r="B150">
        <v>420.51296761905297</v>
      </c>
    </row>
    <row r="151" spans="1:2" x14ac:dyDescent="0.3">
      <c r="A151" t="s">
        <v>380</v>
      </c>
      <c r="B151" t="s">
        <v>440</v>
      </c>
    </row>
    <row r="152" spans="1:2" x14ac:dyDescent="0.3">
      <c r="A152" t="s">
        <v>150</v>
      </c>
      <c r="B152" t="s">
        <v>440</v>
      </c>
    </row>
    <row r="153" spans="1:2" x14ac:dyDescent="0.3">
      <c r="A153" t="s">
        <v>152</v>
      </c>
      <c r="B153" t="s">
        <v>440</v>
      </c>
    </row>
    <row r="154" spans="1:2" x14ac:dyDescent="0.3">
      <c r="A154" t="s">
        <v>381</v>
      </c>
      <c r="B154" t="s">
        <v>440</v>
      </c>
    </row>
    <row r="155" spans="1:2" x14ac:dyDescent="0.3">
      <c r="A155" t="s">
        <v>154</v>
      </c>
      <c r="B155" t="s">
        <v>440</v>
      </c>
    </row>
    <row r="156" spans="1:2" x14ac:dyDescent="0.3">
      <c r="A156" t="s">
        <v>156</v>
      </c>
      <c r="B156" t="s">
        <v>440</v>
      </c>
    </row>
    <row r="157" spans="1:2" x14ac:dyDescent="0.3">
      <c r="A157" t="s">
        <v>158</v>
      </c>
      <c r="B157">
        <v>413.281466667708</v>
      </c>
    </row>
    <row r="158" spans="1:2" x14ac:dyDescent="0.3">
      <c r="A158" t="s">
        <v>382</v>
      </c>
      <c r="B158" t="s">
        <v>440</v>
      </c>
    </row>
    <row r="159" spans="1:2" x14ac:dyDescent="0.3">
      <c r="A159" t="s">
        <v>383</v>
      </c>
      <c r="B159" t="s">
        <v>440</v>
      </c>
    </row>
    <row r="160" spans="1:2" x14ac:dyDescent="0.3">
      <c r="A160" t="s">
        <v>384</v>
      </c>
      <c r="B160" t="s">
        <v>440</v>
      </c>
    </row>
    <row r="161" spans="1:2" x14ac:dyDescent="0.3">
      <c r="A161" t="s">
        <v>385</v>
      </c>
      <c r="B161" t="s">
        <v>440</v>
      </c>
    </row>
    <row r="162" spans="1:2" x14ac:dyDescent="0.3">
      <c r="A162" t="s">
        <v>386</v>
      </c>
      <c r="B162" t="s">
        <v>440</v>
      </c>
    </row>
    <row r="163" spans="1:2" x14ac:dyDescent="0.3">
      <c r="A163" t="s">
        <v>160</v>
      </c>
      <c r="B163" t="s">
        <v>440</v>
      </c>
    </row>
    <row r="164" spans="1:2" x14ac:dyDescent="0.3">
      <c r="A164" t="s">
        <v>387</v>
      </c>
      <c r="B164" t="s">
        <v>440</v>
      </c>
    </row>
    <row r="165" spans="1:2" x14ac:dyDescent="0.3">
      <c r="A165" t="s">
        <v>162</v>
      </c>
      <c r="B165" t="s">
        <v>440</v>
      </c>
    </row>
    <row r="166" spans="1:2" x14ac:dyDescent="0.3">
      <c r="A166" t="s">
        <v>164</v>
      </c>
      <c r="B166">
        <v>409.626613284347</v>
      </c>
    </row>
    <row r="167" spans="1:2" x14ac:dyDescent="0.3">
      <c r="A167" t="s">
        <v>166</v>
      </c>
      <c r="B167" t="s">
        <v>440</v>
      </c>
    </row>
    <row r="168" spans="1:2" x14ac:dyDescent="0.3">
      <c r="A168" t="s">
        <v>168</v>
      </c>
      <c r="B168" t="s">
        <v>440</v>
      </c>
    </row>
    <row r="169" spans="1:2" x14ac:dyDescent="0.3">
      <c r="A169" t="s">
        <v>388</v>
      </c>
      <c r="B169" t="s">
        <v>440</v>
      </c>
    </row>
    <row r="170" spans="1:2" x14ac:dyDescent="0.3">
      <c r="A170" t="s">
        <v>170</v>
      </c>
      <c r="B170" t="s">
        <v>440</v>
      </c>
    </row>
    <row r="171" spans="1:2" x14ac:dyDescent="0.3">
      <c r="A171" t="s">
        <v>389</v>
      </c>
      <c r="B171" t="s">
        <v>440</v>
      </c>
    </row>
    <row r="172" spans="1:2" x14ac:dyDescent="0.3">
      <c r="A172" t="s">
        <v>390</v>
      </c>
      <c r="B172" t="s">
        <v>440</v>
      </c>
    </row>
    <row r="173" spans="1:2" x14ac:dyDescent="0.3">
      <c r="A173" t="s">
        <v>172</v>
      </c>
      <c r="B173">
        <v>522.97175819268102</v>
      </c>
    </row>
    <row r="174" spans="1:2" x14ac:dyDescent="0.3">
      <c r="A174" t="s">
        <v>391</v>
      </c>
      <c r="B174" t="s">
        <v>440</v>
      </c>
    </row>
    <row r="175" spans="1:2" x14ac:dyDescent="0.3">
      <c r="A175" t="s">
        <v>174</v>
      </c>
      <c r="B175">
        <v>499.74990282758603</v>
      </c>
    </row>
    <row r="176" spans="1:2" x14ac:dyDescent="0.3">
      <c r="A176" t="s">
        <v>176</v>
      </c>
      <c r="B176" t="s">
        <v>440</v>
      </c>
    </row>
    <row r="177" spans="1:2" x14ac:dyDescent="0.3">
      <c r="A177" t="s">
        <v>178</v>
      </c>
      <c r="B177" t="s">
        <v>440</v>
      </c>
    </row>
    <row r="178" spans="1:2" x14ac:dyDescent="0.3">
      <c r="A178" t="s">
        <v>180</v>
      </c>
      <c r="B178" t="s">
        <v>440</v>
      </c>
    </row>
    <row r="179" spans="1:2" x14ac:dyDescent="0.3">
      <c r="A179" t="s">
        <v>392</v>
      </c>
      <c r="B179" t="s">
        <v>440</v>
      </c>
    </row>
    <row r="180" spans="1:2" x14ac:dyDescent="0.3">
      <c r="A180" t="s">
        <v>393</v>
      </c>
      <c r="B180" t="s">
        <v>440</v>
      </c>
    </row>
    <row r="181" spans="1:2" x14ac:dyDescent="0.3">
      <c r="A181" t="s">
        <v>182</v>
      </c>
      <c r="B181">
        <v>489.37307034875499</v>
      </c>
    </row>
    <row r="182" spans="1:2" x14ac:dyDescent="0.3">
      <c r="A182" t="s">
        <v>394</v>
      </c>
      <c r="B182" t="s">
        <v>440</v>
      </c>
    </row>
    <row r="183" spans="1:2" x14ac:dyDescent="0.3">
      <c r="A183" t="s">
        <v>395</v>
      </c>
      <c r="B183" t="s">
        <v>440</v>
      </c>
    </row>
    <row r="184" spans="1:2" x14ac:dyDescent="0.3">
      <c r="A184" t="s">
        <v>184</v>
      </c>
      <c r="B184" t="s">
        <v>440</v>
      </c>
    </row>
    <row r="185" spans="1:2" x14ac:dyDescent="0.3">
      <c r="A185" t="s">
        <v>396</v>
      </c>
      <c r="B185" t="s">
        <v>440</v>
      </c>
    </row>
    <row r="186" spans="1:2" x14ac:dyDescent="0.3">
      <c r="A186" t="s">
        <v>397</v>
      </c>
      <c r="B186" t="s">
        <v>440</v>
      </c>
    </row>
    <row r="187" spans="1:2" x14ac:dyDescent="0.3">
      <c r="A187" t="s">
        <v>398</v>
      </c>
      <c r="B187" t="s">
        <v>440</v>
      </c>
    </row>
    <row r="188" spans="1:2" x14ac:dyDescent="0.3">
      <c r="A188" t="s">
        <v>399</v>
      </c>
      <c r="B188" t="s">
        <v>440</v>
      </c>
    </row>
    <row r="189" spans="1:2" x14ac:dyDescent="0.3">
      <c r="A189" t="s">
        <v>186</v>
      </c>
      <c r="B189" t="s">
        <v>440</v>
      </c>
    </row>
    <row r="190" spans="1:2" x14ac:dyDescent="0.3">
      <c r="A190" t="s">
        <v>188</v>
      </c>
      <c r="B190" t="s">
        <v>440</v>
      </c>
    </row>
    <row r="191" spans="1:2" x14ac:dyDescent="0.3">
      <c r="A191" t="s">
        <v>190</v>
      </c>
      <c r="B191" t="s">
        <v>440</v>
      </c>
    </row>
    <row r="192" spans="1:2" x14ac:dyDescent="0.3">
      <c r="A192" t="s">
        <v>192</v>
      </c>
      <c r="B192">
        <v>368.10254712735599</v>
      </c>
    </row>
    <row r="193" spans="1:2" x14ac:dyDescent="0.3">
      <c r="A193" t="s">
        <v>194</v>
      </c>
      <c r="B193" t="s">
        <v>440</v>
      </c>
    </row>
    <row r="194" spans="1:2" x14ac:dyDescent="0.3">
      <c r="A194" t="s">
        <v>196</v>
      </c>
      <c r="B194">
        <v>517.50109681795504</v>
      </c>
    </row>
    <row r="195" spans="1:2" x14ac:dyDescent="0.3">
      <c r="A195" t="s">
        <v>198</v>
      </c>
      <c r="B195">
        <v>487.06318134390301</v>
      </c>
    </row>
    <row r="196" spans="1:2" x14ac:dyDescent="0.3">
      <c r="A196" t="s">
        <v>400</v>
      </c>
      <c r="B196" t="s">
        <v>440</v>
      </c>
    </row>
    <row r="197" spans="1:2" x14ac:dyDescent="0.3">
      <c r="A197" t="s">
        <v>401</v>
      </c>
      <c r="B197" t="s">
        <v>440</v>
      </c>
    </row>
    <row r="198" spans="1:2" x14ac:dyDescent="0.3">
      <c r="A198" t="s">
        <v>402</v>
      </c>
      <c r="B198" t="s">
        <v>440</v>
      </c>
    </row>
    <row r="199" spans="1:2" x14ac:dyDescent="0.3">
      <c r="A199" t="s">
        <v>200</v>
      </c>
      <c r="B199">
        <v>376.44839863470003</v>
      </c>
    </row>
    <row r="200" spans="1:2" x14ac:dyDescent="0.3">
      <c r="A200" t="s">
        <v>202</v>
      </c>
      <c r="B200">
        <v>444.55424278764298</v>
      </c>
    </row>
    <row r="201" spans="1:2" x14ac:dyDescent="0.3">
      <c r="A201" t="s">
        <v>204</v>
      </c>
      <c r="B201">
        <v>482.16941566331701</v>
      </c>
    </row>
    <row r="202" spans="1:2" x14ac:dyDescent="0.3">
      <c r="A202" t="s">
        <v>403</v>
      </c>
      <c r="B202" t="s">
        <v>440</v>
      </c>
    </row>
    <row r="203" spans="1:2" x14ac:dyDescent="0.3">
      <c r="A203" t="s">
        <v>404</v>
      </c>
      <c r="B203" t="s">
        <v>440</v>
      </c>
    </row>
    <row r="204" spans="1:2" x14ac:dyDescent="0.3">
      <c r="A204" t="s">
        <v>405</v>
      </c>
      <c r="B204" t="s">
        <v>440</v>
      </c>
    </row>
    <row r="205" spans="1:2" x14ac:dyDescent="0.3">
      <c r="A205" t="s">
        <v>406</v>
      </c>
      <c r="B205" t="s">
        <v>440</v>
      </c>
    </row>
    <row r="206" spans="1:2" x14ac:dyDescent="0.3">
      <c r="A206" t="s">
        <v>206</v>
      </c>
      <c r="B206" t="s">
        <v>440</v>
      </c>
    </row>
    <row r="207" spans="1:2" x14ac:dyDescent="0.3">
      <c r="A207" t="s">
        <v>208</v>
      </c>
      <c r="B207" t="s">
        <v>440</v>
      </c>
    </row>
    <row r="208" spans="1:2" x14ac:dyDescent="0.3">
      <c r="A208" t="s">
        <v>210</v>
      </c>
      <c r="B208">
        <v>448.85913024760498</v>
      </c>
    </row>
    <row r="209" spans="1:2" x14ac:dyDescent="0.3">
      <c r="A209" t="s">
        <v>212</v>
      </c>
      <c r="B209" t="s">
        <v>440</v>
      </c>
    </row>
    <row r="210" spans="1:2" x14ac:dyDescent="0.3">
      <c r="A210" t="s">
        <v>407</v>
      </c>
      <c r="B210" t="s">
        <v>440</v>
      </c>
    </row>
    <row r="211" spans="1:2" x14ac:dyDescent="0.3">
      <c r="A211" t="s">
        <v>214</v>
      </c>
      <c r="B211">
        <v>573.46831429663996</v>
      </c>
    </row>
    <row r="212" spans="1:2" x14ac:dyDescent="0.3">
      <c r="A212" t="s">
        <v>408</v>
      </c>
      <c r="B212" t="s">
        <v>440</v>
      </c>
    </row>
    <row r="213" spans="1:2" x14ac:dyDescent="0.3">
      <c r="A213" t="s">
        <v>216</v>
      </c>
      <c r="B213">
        <v>481.64474400632503</v>
      </c>
    </row>
    <row r="214" spans="1:2" x14ac:dyDescent="0.3">
      <c r="A214" t="s">
        <v>218</v>
      </c>
      <c r="B214">
        <v>501.12742239095201</v>
      </c>
    </row>
    <row r="215" spans="1:2" x14ac:dyDescent="0.3">
      <c r="A215" t="s">
        <v>409</v>
      </c>
      <c r="B215" t="s">
        <v>440</v>
      </c>
    </row>
    <row r="216" spans="1:2" x14ac:dyDescent="0.3">
      <c r="A216" t="s">
        <v>410</v>
      </c>
      <c r="B216" t="s">
        <v>440</v>
      </c>
    </row>
    <row r="217" spans="1:2" x14ac:dyDescent="0.3">
      <c r="A217" t="s">
        <v>411</v>
      </c>
      <c r="B217" t="s">
        <v>440</v>
      </c>
    </row>
    <row r="218" spans="1:2" x14ac:dyDescent="0.3">
      <c r="A218" t="s">
        <v>220</v>
      </c>
      <c r="B218" t="s">
        <v>440</v>
      </c>
    </row>
    <row r="219" spans="1:2" x14ac:dyDescent="0.3">
      <c r="A219" t="s">
        <v>412</v>
      </c>
      <c r="B219" t="s">
        <v>440</v>
      </c>
    </row>
    <row r="220" spans="1:2" x14ac:dyDescent="0.3">
      <c r="A220" t="s">
        <v>413</v>
      </c>
      <c r="B220" t="s">
        <v>440</v>
      </c>
    </row>
    <row r="221" spans="1:2" x14ac:dyDescent="0.3">
      <c r="A221" t="s">
        <v>414</v>
      </c>
      <c r="B221" t="s">
        <v>440</v>
      </c>
    </row>
    <row r="222" spans="1:2" x14ac:dyDescent="0.3">
      <c r="A222" t="s">
        <v>222</v>
      </c>
      <c r="B222">
        <v>484.319297801971</v>
      </c>
    </row>
    <row r="223" spans="1:2" x14ac:dyDescent="0.3">
      <c r="A223" t="s">
        <v>415</v>
      </c>
      <c r="B223" t="s">
        <v>440</v>
      </c>
    </row>
    <row r="224" spans="1:2" x14ac:dyDescent="0.3">
      <c r="A224" t="s">
        <v>416</v>
      </c>
      <c r="B224" t="s">
        <v>440</v>
      </c>
    </row>
    <row r="225" spans="1:2" x14ac:dyDescent="0.3">
      <c r="A225" t="s">
        <v>417</v>
      </c>
      <c r="B225" t="s">
        <v>440</v>
      </c>
    </row>
    <row r="226" spans="1:2" x14ac:dyDescent="0.3">
      <c r="A226" t="s">
        <v>418</v>
      </c>
      <c r="B226" t="s">
        <v>440</v>
      </c>
    </row>
    <row r="227" spans="1:2" x14ac:dyDescent="0.3">
      <c r="A227" t="s">
        <v>419</v>
      </c>
      <c r="B227" t="s">
        <v>440</v>
      </c>
    </row>
    <row r="228" spans="1:2" x14ac:dyDescent="0.3">
      <c r="A228" t="s">
        <v>420</v>
      </c>
      <c r="B228" t="s">
        <v>440</v>
      </c>
    </row>
    <row r="229" spans="1:2" x14ac:dyDescent="0.3">
      <c r="A229" t="s">
        <v>421</v>
      </c>
      <c r="B229" t="s">
        <v>440</v>
      </c>
    </row>
    <row r="230" spans="1:2" x14ac:dyDescent="0.3">
      <c r="A230" t="s">
        <v>422</v>
      </c>
      <c r="B230" t="s">
        <v>440</v>
      </c>
    </row>
    <row r="231" spans="1:2" x14ac:dyDescent="0.3">
      <c r="A231" t="s">
        <v>423</v>
      </c>
      <c r="B231" t="s">
        <v>440</v>
      </c>
    </row>
    <row r="232" spans="1:2" x14ac:dyDescent="0.3">
      <c r="A232" t="s">
        <v>424</v>
      </c>
      <c r="B232" t="s">
        <v>440</v>
      </c>
    </row>
    <row r="233" spans="1:2" x14ac:dyDescent="0.3">
      <c r="A233" t="s">
        <v>224</v>
      </c>
      <c r="B233">
        <v>478.26063590301101</v>
      </c>
    </row>
    <row r="234" spans="1:2" x14ac:dyDescent="0.3">
      <c r="A234" t="s">
        <v>226</v>
      </c>
      <c r="B234">
        <v>530.93100395039596</v>
      </c>
    </row>
    <row r="235" spans="1:2" x14ac:dyDescent="0.3">
      <c r="A235" t="s">
        <v>425</v>
      </c>
      <c r="B235" t="s">
        <v>440</v>
      </c>
    </row>
    <row r="236" spans="1:2" x14ac:dyDescent="0.3">
      <c r="A236" t="s">
        <v>426</v>
      </c>
      <c r="B236" t="s">
        <v>440</v>
      </c>
    </row>
    <row r="237" spans="1:2" x14ac:dyDescent="0.3">
      <c r="A237" t="s">
        <v>228</v>
      </c>
      <c r="B237" t="s">
        <v>440</v>
      </c>
    </row>
    <row r="238" spans="1:2" x14ac:dyDescent="0.3">
      <c r="A238" t="s">
        <v>230</v>
      </c>
      <c r="B238">
        <v>426.73749129301098</v>
      </c>
    </row>
    <row r="239" spans="1:2" x14ac:dyDescent="0.3">
      <c r="A239" t="s">
        <v>427</v>
      </c>
      <c r="B239" t="s">
        <v>440</v>
      </c>
    </row>
    <row r="240" spans="1:2" x14ac:dyDescent="0.3">
      <c r="A240" t="s">
        <v>232</v>
      </c>
      <c r="B240" t="s">
        <v>440</v>
      </c>
    </row>
    <row r="241" spans="1:2" x14ac:dyDescent="0.3">
      <c r="A241" t="s">
        <v>428</v>
      </c>
      <c r="B241" t="s">
        <v>440</v>
      </c>
    </row>
    <row r="242" spans="1:2" x14ac:dyDescent="0.3">
      <c r="A242" t="s">
        <v>234</v>
      </c>
      <c r="B242" t="s">
        <v>440</v>
      </c>
    </row>
    <row r="243" spans="1:2" x14ac:dyDescent="0.3">
      <c r="A243" t="s">
        <v>236</v>
      </c>
      <c r="B243">
        <v>387.824629620248</v>
      </c>
    </row>
    <row r="244" spans="1:2" x14ac:dyDescent="0.3">
      <c r="A244" t="s">
        <v>238</v>
      </c>
      <c r="B244">
        <v>447.98441497895499</v>
      </c>
    </row>
    <row r="245" spans="1:2" x14ac:dyDescent="0.3">
      <c r="A245" t="s">
        <v>429</v>
      </c>
      <c r="B245" t="s">
        <v>440</v>
      </c>
    </row>
    <row r="246" spans="1:2" x14ac:dyDescent="0.3">
      <c r="A246" t="s">
        <v>430</v>
      </c>
      <c r="B246" t="s">
        <v>440</v>
      </c>
    </row>
    <row r="247" spans="1:2" x14ac:dyDescent="0.3">
      <c r="A247" t="s">
        <v>431</v>
      </c>
      <c r="B247" t="s">
        <v>440</v>
      </c>
    </row>
    <row r="248" spans="1:2" x14ac:dyDescent="0.3">
      <c r="A248" t="s">
        <v>240</v>
      </c>
      <c r="B248" t="s">
        <v>440</v>
      </c>
    </row>
    <row r="249" spans="1:2" x14ac:dyDescent="0.3">
      <c r="A249" t="s">
        <v>242</v>
      </c>
      <c r="B249" t="s">
        <v>440</v>
      </c>
    </row>
    <row r="250" spans="1:2" x14ac:dyDescent="0.3">
      <c r="A250" t="s">
        <v>244</v>
      </c>
      <c r="B250" t="s">
        <v>440</v>
      </c>
    </row>
    <row r="251" spans="1:2" x14ac:dyDescent="0.3">
      <c r="A251" t="s">
        <v>246</v>
      </c>
      <c r="B251">
        <v>493.93423089631602</v>
      </c>
    </row>
    <row r="252" spans="1:2" x14ac:dyDescent="0.3">
      <c r="A252" t="s">
        <v>248</v>
      </c>
      <c r="B252">
        <v>481.36678627921202</v>
      </c>
    </row>
    <row r="253" spans="1:2" x14ac:dyDescent="0.3">
      <c r="A253" t="s">
        <v>432</v>
      </c>
      <c r="B253" t="s">
        <v>440</v>
      </c>
    </row>
    <row r="254" spans="1:2" x14ac:dyDescent="0.3">
      <c r="A254" t="s">
        <v>250</v>
      </c>
      <c r="B254">
        <v>409.29156793771602</v>
      </c>
    </row>
    <row r="255" spans="1:2" x14ac:dyDescent="0.3">
      <c r="A255" t="s">
        <v>433</v>
      </c>
      <c r="B255" t="s">
        <v>440</v>
      </c>
    </row>
    <row r="256" spans="1:2" x14ac:dyDescent="0.3">
      <c r="A256" t="s">
        <v>434</v>
      </c>
      <c r="B256" t="s">
        <v>440</v>
      </c>
    </row>
    <row r="257" spans="1:2" x14ac:dyDescent="0.3">
      <c r="A257" t="s">
        <v>252</v>
      </c>
      <c r="B257" t="s">
        <v>440</v>
      </c>
    </row>
    <row r="258" spans="1:2" x14ac:dyDescent="0.3">
      <c r="A258" t="s">
        <v>435</v>
      </c>
      <c r="B258">
        <v>511.338207501184</v>
      </c>
    </row>
    <row r="259" spans="1:2" x14ac:dyDescent="0.3">
      <c r="A259" t="s">
        <v>436</v>
      </c>
      <c r="B259" t="s">
        <v>440</v>
      </c>
    </row>
    <row r="260" spans="1:2" x14ac:dyDescent="0.3">
      <c r="A260" t="s">
        <v>437</v>
      </c>
      <c r="B260" t="s">
        <v>440</v>
      </c>
    </row>
    <row r="261" spans="1:2" x14ac:dyDescent="0.3">
      <c r="A261" t="s">
        <v>438</v>
      </c>
      <c r="B261" t="s">
        <v>440</v>
      </c>
    </row>
    <row r="262" spans="1:2" x14ac:dyDescent="0.3">
      <c r="A262" t="s">
        <v>439</v>
      </c>
      <c r="B262" t="s">
        <v>440</v>
      </c>
    </row>
    <row r="263" spans="1:2" x14ac:dyDescent="0.3">
      <c r="A263" t="s">
        <v>255</v>
      </c>
      <c r="B263" t="s">
        <v>440</v>
      </c>
    </row>
    <row r="264" spans="1:2" x14ac:dyDescent="0.3">
      <c r="A264" t="s">
        <v>257</v>
      </c>
      <c r="B264" t="s">
        <v>440</v>
      </c>
    </row>
  </sheetData>
  <sortState xmlns:xlrd2="http://schemas.microsoft.com/office/spreadsheetml/2017/richdata2" ref="J2:L264">
    <sortCondition ref="L2:L26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BA530-984D-4E2F-A343-39BD488FB3B4}">
  <dimension ref="A1:L126"/>
  <sheetViews>
    <sheetView workbookViewId="0">
      <pane xSplit="2" ySplit="1" topLeftCell="C101" activePane="bottomRight" state="frozen"/>
      <selection pane="topRight" activeCell="C1" sqref="C1"/>
      <selection pane="bottomLeft" activeCell="A2" sqref="A2"/>
      <selection pane="bottomRight" activeCell="K1" sqref="K1:K1048576"/>
    </sheetView>
  </sheetViews>
  <sheetFormatPr defaultColWidth="11.44140625" defaultRowHeight="14.4" x14ac:dyDescent="0.3"/>
  <cols>
    <col min="1" max="1" width="5.44140625" style="7" bestFit="1" customWidth="1"/>
    <col min="2" max="2" width="20.6640625" style="7" bestFit="1" customWidth="1"/>
    <col min="3" max="7" width="9.109375" style="9" customWidth="1"/>
    <col min="8" max="8" width="11.44140625" style="7"/>
    <col min="10" max="11" width="11.44140625" style="7"/>
    <col min="12" max="12" width="8.88671875"/>
    <col min="13" max="16384" width="11.44140625" style="7"/>
  </cols>
  <sheetData>
    <row r="1" spans="1:12" x14ac:dyDescent="0.3">
      <c r="A1" s="7" t="s">
        <v>296</v>
      </c>
      <c r="B1" s="7" t="s">
        <v>295</v>
      </c>
      <c r="C1" s="9" t="s">
        <v>294</v>
      </c>
      <c r="D1" s="9" t="s">
        <v>293</v>
      </c>
      <c r="E1" s="9" t="s">
        <v>292</v>
      </c>
      <c r="F1" s="9" t="s">
        <v>291</v>
      </c>
      <c r="G1" s="9" t="s">
        <v>290</v>
      </c>
      <c r="I1" s="1" t="s">
        <v>0</v>
      </c>
      <c r="L1" s="2" t="s">
        <v>266</v>
      </c>
    </row>
    <row r="2" spans="1:12" x14ac:dyDescent="0.3">
      <c r="A2" s="7" t="s">
        <v>15</v>
      </c>
      <c r="B2" s="7" t="s">
        <v>14</v>
      </c>
      <c r="C2" s="9">
        <v>0</v>
      </c>
      <c r="D2" s="9">
        <v>3.7850000000000001</v>
      </c>
      <c r="E2" s="9">
        <v>3.7850000000000001</v>
      </c>
      <c r="F2" s="9">
        <v>0.42426989999999998</v>
      </c>
      <c r="G2" s="9">
        <v>1.30446E-2</v>
      </c>
      <c r="I2" t="s">
        <v>14</v>
      </c>
      <c r="J2" s="7">
        <f>IFERROR(VLOOKUP(I2,$B$2:$G$78,5),"")</f>
        <v>0.42426989999999998</v>
      </c>
      <c r="K2" s="7">
        <f>IFERROR(VLOOKUP(I2,$B$2:$G$78,6),"")</f>
        <v>1.30446E-2</v>
      </c>
      <c r="L2" s="6">
        <v>456</v>
      </c>
    </row>
    <row r="3" spans="1:12" x14ac:dyDescent="0.3">
      <c r="A3" s="7" t="s">
        <v>19</v>
      </c>
      <c r="B3" s="7" t="s">
        <v>18</v>
      </c>
      <c r="C3" s="9">
        <v>1</v>
      </c>
      <c r="D3" s="9">
        <v>3.92</v>
      </c>
      <c r="E3" s="9">
        <v>3.92</v>
      </c>
      <c r="F3" s="9">
        <v>0.49176910000000001</v>
      </c>
      <c r="G3" s="9">
        <v>2.6880899999999999E-2</v>
      </c>
      <c r="I3" t="s">
        <v>16</v>
      </c>
      <c r="L3">
        <v>438</v>
      </c>
    </row>
    <row r="4" spans="1:12" x14ac:dyDescent="0.3">
      <c r="A4" s="7" t="s">
        <v>21</v>
      </c>
      <c r="B4" s="7" t="s">
        <v>20</v>
      </c>
      <c r="C4" s="9">
        <v>0</v>
      </c>
      <c r="D4" s="9">
        <v>4.4288129999999999</v>
      </c>
      <c r="E4" s="9">
        <v>4.490475</v>
      </c>
      <c r="F4" s="9">
        <v>0.74454030000000004</v>
      </c>
      <c r="G4" s="9">
        <v>8.2632000000000001E-3</v>
      </c>
      <c r="I4" t="s">
        <v>18</v>
      </c>
      <c r="J4" s="7">
        <f t="shared" ref="J4:J61" si="0">IFERROR(VLOOKUP(I4,$B$2:$G$78,3),"")</f>
        <v>3.92</v>
      </c>
      <c r="K4" s="7">
        <f t="shared" ref="K4:K24" si="1">IFERROR(VLOOKUP(I4,$B$2:$G$78,6),"")</f>
        <v>2.6880899999999999E-2</v>
      </c>
      <c r="L4">
        <v>476</v>
      </c>
    </row>
    <row r="5" spans="1:12" x14ac:dyDescent="0.3">
      <c r="A5" s="7" t="s">
        <v>23</v>
      </c>
      <c r="B5" s="7" t="s">
        <v>22</v>
      </c>
      <c r="C5" s="9">
        <v>1</v>
      </c>
      <c r="D5" s="9">
        <v>5.0936579999999996</v>
      </c>
      <c r="E5" s="9">
        <v>5.1378909999999998</v>
      </c>
      <c r="F5" s="9">
        <v>0.93839620000000001</v>
      </c>
      <c r="G5" s="9">
        <v>0.1124103</v>
      </c>
      <c r="I5" t="s">
        <v>20</v>
      </c>
      <c r="J5" s="7">
        <f t="shared" si="0"/>
        <v>4.4288129999999999</v>
      </c>
      <c r="K5" s="7">
        <f t="shared" si="1"/>
        <v>8.2632000000000001E-3</v>
      </c>
      <c r="L5">
        <v>528</v>
      </c>
    </row>
    <row r="6" spans="1:12" x14ac:dyDescent="0.3">
      <c r="A6" s="7" t="s">
        <v>25</v>
      </c>
      <c r="B6" s="7" t="s">
        <v>24</v>
      </c>
      <c r="C6" s="9">
        <v>1</v>
      </c>
      <c r="D6" s="9">
        <v>5.0892239999999997</v>
      </c>
      <c r="E6" s="9">
        <v>5.0898820000000002</v>
      </c>
      <c r="F6" s="9">
        <v>0.93106140000000004</v>
      </c>
      <c r="G6" s="9">
        <v>9.7359200000000007E-2</v>
      </c>
      <c r="I6" t="s">
        <v>22</v>
      </c>
      <c r="J6" s="7">
        <f t="shared" si="0"/>
        <v>5.0936579999999996</v>
      </c>
      <c r="K6" s="7">
        <f t="shared" si="1"/>
        <v>0.1124103</v>
      </c>
      <c r="L6">
        <v>619</v>
      </c>
    </row>
    <row r="7" spans="1:12" x14ac:dyDescent="0.3">
      <c r="A7" s="7" t="s">
        <v>31</v>
      </c>
      <c r="B7" s="7" t="s">
        <v>30</v>
      </c>
      <c r="C7" s="9">
        <v>1</v>
      </c>
      <c r="D7" s="9">
        <v>5.0410769999999996</v>
      </c>
      <c r="E7" s="9">
        <v>5.0720039999999997</v>
      </c>
      <c r="F7" s="9">
        <v>0.93129079999999997</v>
      </c>
      <c r="G7" s="9">
        <v>9.3774700000000002E-2</v>
      </c>
      <c r="I7" t="s">
        <v>24</v>
      </c>
      <c r="J7" s="7">
        <f t="shared" si="0"/>
        <v>5.0892239999999997</v>
      </c>
      <c r="K7" s="7">
        <f t="shared" si="1"/>
        <v>9.7359200000000007E-2</v>
      </c>
      <c r="L7">
        <v>603</v>
      </c>
    </row>
    <row r="8" spans="1:12" x14ac:dyDescent="0.3">
      <c r="A8" s="7" t="s">
        <v>43</v>
      </c>
      <c r="B8" s="7" t="s">
        <v>42</v>
      </c>
      <c r="C8" s="9">
        <v>0</v>
      </c>
      <c r="D8" s="9">
        <v>4.7892060000000001</v>
      </c>
      <c r="E8" s="9">
        <v>4.7892060000000001</v>
      </c>
      <c r="F8" s="9">
        <v>0.76529380000000002</v>
      </c>
      <c r="G8" s="9">
        <v>8.3010799999999996E-2</v>
      </c>
      <c r="I8" t="s">
        <v>26</v>
      </c>
      <c r="L8">
        <v>477</v>
      </c>
    </row>
    <row r="9" spans="1:12" x14ac:dyDescent="0.3">
      <c r="A9" s="7" t="s">
        <v>29</v>
      </c>
      <c r="B9" s="7" t="s">
        <v>28</v>
      </c>
      <c r="C9" s="9">
        <v>0</v>
      </c>
      <c r="D9" s="9">
        <v>4.114287</v>
      </c>
      <c r="E9" s="9">
        <v>4.114287</v>
      </c>
      <c r="F9" s="9">
        <v>0.60831880000000005</v>
      </c>
      <c r="G9" s="9">
        <v>2.6297999999999998E-3</v>
      </c>
      <c r="I9" t="s">
        <v>28</v>
      </c>
      <c r="J9" s="8">
        <f>D9</f>
        <v>4.114287</v>
      </c>
      <c r="K9" s="9">
        <f>G9</f>
        <v>2.6297999999999998E-3</v>
      </c>
      <c r="L9">
        <v>469</v>
      </c>
    </row>
    <row r="10" spans="1:12" x14ac:dyDescent="0.3">
      <c r="A10" s="7" t="s">
        <v>41</v>
      </c>
      <c r="B10" s="7" t="s">
        <v>40</v>
      </c>
      <c r="C10" s="9">
        <v>1</v>
      </c>
      <c r="D10" s="9">
        <v>3.6375000000000002</v>
      </c>
      <c r="E10" s="9">
        <v>3.6375000000000002</v>
      </c>
      <c r="F10" s="9">
        <v>0.33845920000000002</v>
      </c>
      <c r="G10" s="9">
        <v>1.0870100000000001E-2</v>
      </c>
      <c r="I10" t="s">
        <v>30</v>
      </c>
      <c r="L10">
        <v>618</v>
      </c>
    </row>
    <row r="11" spans="1:12" x14ac:dyDescent="0.3">
      <c r="A11" s="7" t="s">
        <v>39</v>
      </c>
      <c r="B11" s="7" t="s">
        <v>38</v>
      </c>
      <c r="C11" s="9">
        <v>0</v>
      </c>
      <c r="D11" s="9">
        <v>3.5754329999999999</v>
      </c>
      <c r="E11" s="9">
        <v>3.5754329999999999</v>
      </c>
      <c r="F11" s="9">
        <v>0.37402220000000003</v>
      </c>
      <c r="G11" s="9">
        <v>4.4959999999999998E-4</v>
      </c>
      <c r="I11" t="s">
        <v>32</v>
      </c>
    </row>
    <row r="12" spans="1:12" x14ac:dyDescent="0.3">
      <c r="A12" s="7" t="s">
        <v>51</v>
      </c>
      <c r="B12" s="7" t="s">
        <v>50</v>
      </c>
      <c r="C12" s="9">
        <v>1</v>
      </c>
      <c r="D12" s="9">
        <v>5.0378340000000001</v>
      </c>
      <c r="E12" s="9">
        <v>5.1249789999999997</v>
      </c>
      <c r="F12" s="9">
        <v>0.94843330000000003</v>
      </c>
      <c r="G12" s="9">
        <v>8.3301500000000001E-2</v>
      </c>
      <c r="I12" t="s">
        <v>34</v>
      </c>
    </row>
    <row r="13" spans="1:12" x14ac:dyDescent="0.3">
      <c r="A13" s="7" t="s">
        <v>227</v>
      </c>
      <c r="B13" s="7" t="s">
        <v>226</v>
      </c>
      <c r="C13" s="9">
        <v>1</v>
      </c>
      <c r="D13" s="9">
        <v>5.1415249999999997</v>
      </c>
      <c r="E13" s="9">
        <v>5.1020029999999998</v>
      </c>
      <c r="F13" s="9">
        <v>0.91850180000000003</v>
      </c>
      <c r="G13" s="9">
        <v>0.13356770000000001</v>
      </c>
      <c r="I13" t="s">
        <v>36</v>
      </c>
      <c r="L13">
        <v>507</v>
      </c>
    </row>
    <row r="14" spans="1:12" x14ac:dyDescent="0.3">
      <c r="A14" s="7" t="s">
        <v>55</v>
      </c>
      <c r="B14" s="7" t="s">
        <v>54</v>
      </c>
      <c r="C14" s="9">
        <v>1</v>
      </c>
      <c r="D14" s="9">
        <v>4.0493050000000004</v>
      </c>
      <c r="E14" s="9">
        <v>3.9452240000000001</v>
      </c>
      <c r="F14" s="9">
        <v>0.6246353</v>
      </c>
      <c r="G14" s="9">
        <v>1.25542E-2</v>
      </c>
      <c r="I14" t="s">
        <v>38</v>
      </c>
      <c r="J14" s="8">
        <f>D11</f>
        <v>3.5754329999999999</v>
      </c>
      <c r="K14" s="8">
        <f>G11</f>
        <v>4.4959999999999998E-4</v>
      </c>
      <c r="L14">
        <v>399</v>
      </c>
    </row>
    <row r="15" spans="1:12" x14ac:dyDescent="0.3">
      <c r="A15" s="7" t="s">
        <v>57</v>
      </c>
      <c r="B15" s="7" t="s">
        <v>56</v>
      </c>
      <c r="C15" s="9">
        <v>1</v>
      </c>
      <c r="D15" s="9">
        <v>4.9394479999999996</v>
      </c>
      <c r="E15" s="9">
        <v>4.9394479999999996</v>
      </c>
      <c r="F15" s="9">
        <v>0.93478260000000002</v>
      </c>
      <c r="G15" s="9">
        <v>8.33927E-2</v>
      </c>
      <c r="I15" t="s">
        <v>40</v>
      </c>
      <c r="J15" s="7">
        <f t="shared" si="0"/>
        <v>3.6375000000000002</v>
      </c>
      <c r="K15" s="7">
        <f t="shared" si="1"/>
        <v>1.0870100000000001E-2</v>
      </c>
      <c r="L15">
        <v>465</v>
      </c>
    </row>
    <row r="16" spans="1:12" x14ac:dyDescent="0.3">
      <c r="A16" s="7" t="s">
        <v>59</v>
      </c>
      <c r="B16" s="7" t="s">
        <v>58</v>
      </c>
      <c r="C16" s="9">
        <v>1</v>
      </c>
      <c r="D16" s="9">
        <v>4.1521229999999996</v>
      </c>
      <c r="E16" s="9">
        <v>4.1521229999999996</v>
      </c>
      <c r="F16" s="9">
        <v>0.64380740000000003</v>
      </c>
      <c r="G16" s="9">
        <v>4.6420000000000001E-4</v>
      </c>
      <c r="I16" t="s">
        <v>42</v>
      </c>
      <c r="J16" s="8">
        <f>D8</f>
        <v>4.7892060000000001</v>
      </c>
      <c r="K16" s="8">
        <f>G8</f>
        <v>8.3010799999999996E-2</v>
      </c>
      <c r="L16">
        <v>529</v>
      </c>
    </row>
    <row r="17" spans="1:12" x14ac:dyDescent="0.3">
      <c r="A17" s="7" t="s">
        <v>72</v>
      </c>
      <c r="B17" s="7" t="s">
        <v>71</v>
      </c>
      <c r="C17" s="9">
        <v>1</v>
      </c>
      <c r="D17" s="9">
        <v>4.5421199999999997</v>
      </c>
      <c r="E17" s="9">
        <v>4.4131340000000003</v>
      </c>
      <c r="F17" s="9">
        <v>0.82471309999999998</v>
      </c>
      <c r="G17" s="9">
        <v>1.1166799999999999E-2</v>
      </c>
      <c r="I17" t="s">
        <v>44</v>
      </c>
    </row>
    <row r="18" spans="1:12" x14ac:dyDescent="0.3">
      <c r="A18" s="7" t="s">
        <v>74</v>
      </c>
      <c r="B18" s="7" t="s">
        <v>289</v>
      </c>
      <c r="C18" s="9">
        <v>0</v>
      </c>
      <c r="D18" s="9">
        <v>5.1079369999999997</v>
      </c>
      <c r="E18" s="9">
        <v>5.1768590000000003</v>
      </c>
      <c r="F18" s="9">
        <v>0.93065699999999996</v>
      </c>
      <c r="G18" s="9">
        <v>0.1221864</v>
      </c>
      <c r="I18" t="s">
        <v>46</v>
      </c>
    </row>
    <row r="19" spans="1:12" x14ac:dyDescent="0.3">
      <c r="A19" s="7" t="s">
        <v>76</v>
      </c>
      <c r="B19" s="7" t="s">
        <v>75</v>
      </c>
      <c r="C19" s="9">
        <v>1</v>
      </c>
      <c r="D19" s="9">
        <v>4.9621829999999996</v>
      </c>
      <c r="E19" s="9">
        <v>4.8693580000000001</v>
      </c>
      <c r="F19" s="9">
        <v>0.8878007</v>
      </c>
      <c r="G19" s="9">
        <v>8.7537599999999993E-2</v>
      </c>
      <c r="I19" t="s">
        <v>48</v>
      </c>
    </row>
    <row r="20" spans="1:12" x14ac:dyDescent="0.3">
      <c r="A20" s="7" t="s">
        <v>81</v>
      </c>
      <c r="B20" s="7" t="s">
        <v>288</v>
      </c>
      <c r="C20" s="9">
        <v>1</v>
      </c>
      <c r="D20" s="9">
        <v>4.0299459999999998</v>
      </c>
      <c r="E20" s="9">
        <v>4.0299459999999998</v>
      </c>
      <c r="F20" s="9">
        <v>0.57741849999999995</v>
      </c>
      <c r="G20" s="9">
        <v>9.9833999999999999E-3</v>
      </c>
      <c r="I20" t="s">
        <v>50</v>
      </c>
      <c r="J20" s="7">
        <f t="shared" si="0"/>
        <v>5.0378340000000001</v>
      </c>
      <c r="K20" s="7">
        <f t="shared" si="1"/>
        <v>8.3301500000000001E-2</v>
      </c>
      <c r="L20">
        <v>630</v>
      </c>
    </row>
    <row r="21" spans="1:12" x14ac:dyDescent="0.3">
      <c r="A21" s="7" t="s">
        <v>223</v>
      </c>
      <c r="B21" s="7" t="s">
        <v>222</v>
      </c>
      <c r="C21" s="9">
        <v>1</v>
      </c>
      <c r="D21" s="9">
        <v>4.8290860000000002</v>
      </c>
      <c r="E21" s="9">
        <v>4.8290860000000002</v>
      </c>
      <c r="F21" s="9">
        <v>0.85880339999999999</v>
      </c>
      <c r="G21" s="9">
        <v>7.9337299999999999E-2</v>
      </c>
      <c r="I21" t="s">
        <v>52</v>
      </c>
    </row>
    <row r="22" spans="1:12" x14ac:dyDescent="0.3">
      <c r="A22" s="7" t="s">
        <v>85</v>
      </c>
      <c r="B22" s="7" t="s">
        <v>84</v>
      </c>
      <c r="C22" s="9">
        <v>0</v>
      </c>
      <c r="D22" s="9">
        <v>5.1915129999999996</v>
      </c>
      <c r="E22" s="9">
        <v>5.1915129999999996</v>
      </c>
      <c r="F22" s="9">
        <v>0.97317869999999995</v>
      </c>
      <c r="G22" s="9">
        <v>9.4603900000000005E-2</v>
      </c>
      <c r="I22" t="s">
        <v>54</v>
      </c>
      <c r="J22" s="8">
        <f>D14</f>
        <v>4.0493050000000004</v>
      </c>
      <c r="K22" s="8">
        <f>G14</f>
        <v>1.25542E-2</v>
      </c>
      <c r="L22">
        <v>501</v>
      </c>
    </row>
    <row r="23" spans="1:12" x14ac:dyDescent="0.3">
      <c r="A23" s="7" t="s">
        <v>87</v>
      </c>
      <c r="B23" s="7" t="s">
        <v>86</v>
      </c>
      <c r="C23" s="9">
        <v>1</v>
      </c>
      <c r="D23" s="9">
        <v>5.1263009999999998</v>
      </c>
      <c r="E23" s="9">
        <v>5.1727600000000002</v>
      </c>
      <c r="F23" s="9">
        <v>0.95775189999999999</v>
      </c>
      <c r="G23" s="9">
        <v>0.1238648</v>
      </c>
      <c r="I23" t="s">
        <v>56</v>
      </c>
      <c r="J23" s="7">
        <f t="shared" si="0"/>
        <v>4.9394479999999996</v>
      </c>
      <c r="K23" s="7">
        <f t="shared" si="1"/>
        <v>8.33927E-2</v>
      </c>
      <c r="L23">
        <v>540</v>
      </c>
    </row>
    <row r="24" spans="1:12" x14ac:dyDescent="0.3">
      <c r="A24" s="7" t="s">
        <v>89</v>
      </c>
      <c r="B24" s="7" t="s">
        <v>88</v>
      </c>
      <c r="C24" s="9">
        <v>1</v>
      </c>
      <c r="D24" s="9">
        <v>5.0400479999999996</v>
      </c>
      <c r="E24" s="9">
        <v>4.9716959999999997</v>
      </c>
      <c r="F24" s="9">
        <v>0.92620840000000004</v>
      </c>
      <c r="G24" s="9">
        <v>8.4914199999999995E-2</v>
      </c>
      <c r="I24" t="s">
        <v>58</v>
      </c>
      <c r="J24" s="7">
        <f t="shared" si="0"/>
        <v>4.1521229999999996</v>
      </c>
      <c r="K24" s="7">
        <f t="shared" si="1"/>
        <v>4.6420000000000001E-4</v>
      </c>
      <c r="L24">
        <v>462</v>
      </c>
    </row>
    <row r="25" spans="1:12" x14ac:dyDescent="0.3">
      <c r="A25" s="7" t="s">
        <v>247</v>
      </c>
      <c r="B25" s="7" t="s">
        <v>246</v>
      </c>
      <c r="C25" s="9">
        <v>1</v>
      </c>
      <c r="D25" s="9">
        <v>4.9499979999999999</v>
      </c>
      <c r="E25" s="9">
        <v>4.9952709999999998</v>
      </c>
      <c r="F25" s="9">
        <v>0.92884540000000004</v>
      </c>
      <c r="G25" s="9">
        <v>8.7857000000000005E-2</v>
      </c>
      <c r="I25" t="s">
        <v>60</v>
      </c>
    </row>
    <row r="26" spans="1:12" x14ac:dyDescent="0.3">
      <c r="A26" s="7" t="s">
        <v>287</v>
      </c>
      <c r="B26" s="7" t="s">
        <v>94</v>
      </c>
      <c r="C26" s="9">
        <v>0</v>
      </c>
      <c r="D26" s="9">
        <v>4.9561190000000002</v>
      </c>
      <c r="E26" s="9">
        <v>4.9594630000000004</v>
      </c>
      <c r="F26" s="9">
        <v>0.90603040000000001</v>
      </c>
      <c r="G26" s="9">
        <v>0.1051544</v>
      </c>
      <c r="I26" t="s">
        <v>259</v>
      </c>
    </row>
    <row r="27" spans="1:12" x14ac:dyDescent="0.3">
      <c r="A27" s="7" t="s">
        <v>97</v>
      </c>
      <c r="B27" s="7" t="s">
        <v>96</v>
      </c>
      <c r="C27" s="9">
        <v>1</v>
      </c>
      <c r="D27" s="9">
        <v>3.6028210000000001</v>
      </c>
      <c r="E27" s="9">
        <v>3.2520229999999999</v>
      </c>
      <c r="F27" s="9">
        <v>0.40252539999999998</v>
      </c>
      <c r="G27" s="9">
        <v>9.6620999999999999E-3</v>
      </c>
      <c r="I27" t="s">
        <v>63</v>
      </c>
      <c r="L27">
        <v>518</v>
      </c>
    </row>
    <row r="28" spans="1:12" x14ac:dyDescent="0.3">
      <c r="A28" s="7" t="s">
        <v>99</v>
      </c>
      <c r="B28" s="7" t="s">
        <v>98</v>
      </c>
      <c r="C28" s="9">
        <v>1</v>
      </c>
      <c r="D28" s="9">
        <v>4.6077000000000004</v>
      </c>
      <c r="E28" s="9">
        <v>4.6178179999999998</v>
      </c>
      <c r="F28" s="9">
        <v>0.79772330000000002</v>
      </c>
      <c r="G28" s="9">
        <v>4.2428599999999997E-2</v>
      </c>
      <c r="I28" t="s">
        <v>65</v>
      </c>
    </row>
    <row r="29" spans="1:12" x14ac:dyDescent="0.3">
      <c r="A29" s="7" t="s">
        <v>103</v>
      </c>
      <c r="B29" s="7" t="s">
        <v>286</v>
      </c>
      <c r="C29" s="9">
        <v>1</v>
      </c>
      <c r="D29" s="9">
        <v>5.1949199999999998</v>
      </c>
      <c r="E29" s="9">
        <v>5.2646230000000003</v>
      </c>
      <c r="F29" s="9">
        <v>0.94369449999999999</v>
      </c>
      <c r="G29" s="9">
        <v>0.1230353</v>
      </c>
      <c r="I29" t="s">
        <v>67</v>
      </c>
      <c r="L29">
        <v>577</v>
      </c>
    </row>
    <row r="30" spans="1:12" x14ac:dyDescent="0.3">
      <c r="A30" s="7" t="s">
        <v>105</v>
      </c>
      <c r="B30" s="7" t="s">
        <v>104</v>
      </c>
      <c r="C30" s="9">
        <v>0</v>
      </c>
      <c r="D30" s="9">
        <v>5.045274</v>
      </c>
      <c r="E30" s="9">
        <v>5.1335230000000003</v>
      </c>
      <c r="F30" s="9">
        <v>0.9411079</v>
      </c>
      <c r="G30" s="9">
        <v>0.1028097</v>
      </c>
      <c r="I30" t="s">
        <v>69</v>
      </c>
    </row>
    <row r="31" spans="1:12" x14ac:dyDescent="0.3">
      <c r="A31" s="7" t="s">
        <v>111</v>
      </c>
      <c r="B31" s="7" t="s">
        <v>110</v>
      </c>
      <c r="C31" s="9">
        <v>1</v>
      </c>
      <c r="D31" s="9">
        <v>3.8798729999999999</v>
      </c>
      <c r="E31" s="9">
        <v>3.8798729999999999</v>
      </c>
      <c r="F31" s="9">
        <v>0.4669625</v>
      </c>
      <c r="G31" s="9">
        <v>8.4407000000000006E-3</v>
      </c>
      <c r="I31" t="s">
        <v>71</v>
      </c>
      <c r="J31" s="7">
        <f t="shared" si="0"/>
        <v>4.5421199999999997</v>
      </c>
      <c r="K31" s="7">
        <f t="shared" ref="K31:K94" si="2">IFERROR(VLOOKUP(I31,$B$2:$G$78,6),"")</f>
        <v>1.1166799999999999E-2</v>
      </c>
      <c r="L31">
        <v>506</v>
      </c>
    </row>
    <row r="32" spans="1:12" x14ac:dyDescent="0.3">
      <c r="A32" s="7" t="s">
        <v>109</v>
      </c>
      <c r="B32" s="7" t="s">
        <v>108</v>
      </c>
      <c r="C32" s="9">
        <v>1</v>
      </c>
      <c r="D32" s="9">
        <v>4.2814249999999996</v>
      </c>
      <c r="E32" s="9">
        <v>4.1649529999999997</v>
      </c>
      <c r="F32" s="9">
        <v>0.92188300000000001</v>
      </c>
      <c r="G32" s="9">
        <v>1.27416E-2</v>
      </c>
      <c r="I32" t="s">
        <v>73</v>
      </c>
      <c r="J32" s="7">
        <f t="shared" si="0"/>
        <v>5.1079369999999997</v>
      </c>
      <c r="K32" s="7">
        <f t="shared" si="2"/>
        <v>0.1221864</v>
      </c>
      <c r="L32">
        <v>605</v>
      </c>
    </row>
    <row r="33" spans="1:12" x14ac:dyDescent="0.3">
      <c r="A33" s="7" t="s">
        <v>114</v>
      </c>
      <c r="B33" s="7" t="s">
        <v>113</v>
      </c>
      <c r="C33" s="9">
        <v>1</v>
      </c>
      <c r="D33" s="9">
        <v>4.9945700000000004</v>
      </c>
      <c r="E33" s="9">
        <v>5.0397069999999999</v>
      </c>
      <c r="F33" s="9">
        <v>0.9137052</v>
      </c>
      <c r="G33" s="9">
        <v>9.4048300000000001E-2</v>
      </c>
      <c r="I33" t="s">
        <v>75</v>
      </c>
      <c r="J33" s="7">
        <f t="shared" si="0"/>
        <v>4.9621829999999996</v>
      </c>
      <c r="K33" s="7">
        <f t="shared" si="2"/>
        <v>8.7537599999999993E-2</v>
      </c>
      <c r="L33">
        <v>596</v>
      </c>
    </row>
    <row r="34" spans="1:12" x14ac:dyDescent="0.3">
      <c r="A34" s="7" t="s">
        <v>112</v>
      </c>
      <c r="B34" s="7" t="s">
        <v>285</v>
      </c>
      <c r="C34" s="9">
        <v>1</v>
      </c>
      <c r="D34" s="9">
        <v>4.2185879999999996</v>
      </c>
      <c r="E34" s="9">
        <v>4.2616209999999999</v>
      </c>
      <c r="F34" s="9">
        <v>0.7273963</v>
      </c>
      <c r="G34" s="9">
        <v>6.1231999999999997E-3</v>
      </c>
      <c r="I34" t="s">
        <v>77</v>
      </c>
    </row>
    <row r="35" spans="1:12" x14ac:dyDescent="0.3">
      <c r="A35" s="7" t="s">
        <v>107</v>
      </c>
      <c r="B35" s="7" t="s">
        <v>106</v>
      </c>
      <c r="C35" s="9">
        <v>1</v>
      </c>
      <c r="D35" s="9">
        <v>4.9355659999999997</v>
      </c>
      <c r="E35" s="9">
        <v>4.9445550000000003</v>
      </c>
      <c r="F35" s="9">
        <v>0.90846990000000005</v>
      </c>
      <c r="G35" s="9">
        <v>7.4025900000000006E-2</v>
      </c>
      <c r="I35" t="s">
        <v>79</v>
      </c>
    </row>
    <row r="36" spans="1:12" x14ac:dyDescent="0.3">
      <c r="A36" s="7" t="s">
        <v>116</v>
      </c>
      <c r="B36" s="7" t="s">
        <v>115</v>
      </c>
      <c r="C36" s="9">
        <v>1</v>
      </c>
      <c r="D36" s="9">
        <v>4.6862969999999997</v>
      </c>
      <c r="E36" s="9">
        <v>4.6601949999999999</v>
      </c>
      <c r="F36" s="9">
        <v>0.82614270000000001</v>
      </c>
      <c r="G36" s="9">
        <v>5.2982500000000002E-2</v>
      </c>
      <c r="I36" t="s">
        <v>260</v>
      </c>
      <c r="J36" s="7">
        <f t="shared" si="0"/>
        <v>4.0299459999999998</v>
      </c>
      <c r="K36" s="7">
        <f t="shared" si="2"/>
        <v>9.9833999999999999E-3</v>
      </c>
      <c r="L36">
        <v>448</v>
      </c>
    </row>
    <row r="37" spans="1:12" x14ac:dyDescent="0.3">
      <c r="A37" s="7" t="s">
        <v>118</v>
      </c>
      <c r="B37" s="7" t="s">
        <v>117</v>
      </c>
      <c r="C37" s="9">
        <v>1</v>
      </c>
      <c r="D37" s="9">
        <v>4.7576080000000003</v>
      </c>
      <c r="E37" s="9">
        <v>4.692571</v>
      </c>
      <c r="F37" s="9">
        <v>0.87542880000000001</v>
      </c>
      <c r="G37" s="9">
        <v>5.4454900000000001E-2</v>
      </c>
      <c r="I37" t="s">
        <v>82</v>
      </c>
      <c r="L37">
        <v>400</v>
      </c>
    </row>
    <row r="38" spans="1:12" x14ac:dyDescent="0.3">
      <c r="A38" s="7" t="s">
        <v>122</v>
      </c>
      <c r="B38" s="7" t="s">
        <v>121</v>
      </c>
      <c r="C38" s="9">
        <v>1</v>
      </c>
      <c r="D38" s="9">
        <v>4.2637090000000004</v>
      </c>
      <c r="E38" s="9">
        <v>4.2637090000000004</v>
      </c>
      <c r="F38" s="9">
        <v>0.66197289999999998</v>
      </c>
      <c r="G38" s="9">
        <v>4.37414E-2</v>
      </c>
      <c r="I38" t="s">
        <v>84</v>
      </c>
      <c r="J38" s="7">
        <f t="shared" si="0"/>
        <v>5.1915129999999996</v>
      </c>
      <c r="K38" s="7">
        <f t="shared" si="2"/>
        <v>9.4603900000000005E-2</v>
      </c>
      <c r="L38">
        <v>621</v>
      </c>
    </row>
    <row r="39" spans="1:12" x14ac:dyDescent="0.3">
      <c r="A39" s="7" t="s">
        <v>120</v>
      </c>
      <c r="B39" s="7" t="s">
        <v>119</v>
      </c>
      <c r="C39" s="9">
        <v>1</v>
      </c>
      <c r="D39" s="9">
        <v>5.3104329999999997</v>
      </c>
      <c r="E39" s="9">
        <v>5.3982539999999997</v>
      </c>
      <c r="F39" s="9">
        <v>0.96669419999999995</v>
      </c>
      <c r="G39" s="9">
        <v>0.1675768</v>
      </c>
      <c r="I39" t="s">
        <v>86</v>
      </c>
      <c r="J39" s="7">
        <f t="shared" si="0"/>
        <v>5.1263009999999998</v>
      </c>
      <c r="K39" s="7">
        <f t="shared" si="2"/>
        <v>0.1238648</v>
      </c>
      <c r="L39">
        <v>635</v>
      </c>
    </row>
    <row r="40" spans="1:12" x14ac:dyDescent="0.3">
      <c r="A40" s="7" t="s">
        <v>127</v>
      </c>
      <c r="B40" s="7" t="s">
        <v>284</v>
      </c>
      <c r="C40" s="9">
        <v>1</v>
      </c>
      <c r="D40" s="9">
        <v>5.3375760000000003</v>
      </c>
      <c r="E40" s="9">
        <v>5.4009219999999996</v>
      </c>
      <c r="F40" s="9">
        <v>0.96159249999999996</v>
      </c>
      <c r="G40" s="9">
        <v>0.1783536</v>
      </c>
      <c r="I40" t="s">
        <v>88</v>
      </c>
      <c r="J40" s="7">
        <f t="shared" si="0"/>
        <v>5.0400479999999996</v>
      </c>
      <c r="K40" s="7">
        <f t="shared" si="2"/>
        <v>8.4914199999999995E-2</v>
      </c>
      <c r="L40">
        <v>601</v>
      </c>
    </row>
    <row r="41" spans="1:12" x14ac:dyDescent="0.3">
      <c r="A41" s="7" t="s">
        <v>129</v>
      </c>
      <c r="B41" s="7" t="s">
        <v>128</v>
      </c>
      <c r="C41" s="9">
        <v>0</v>
      </c>
      <c r="D41" s="9">
        <v>4.0459769999999997</v>
      </c>
      <c r="E41" s="9">
        <v>4.2227119999999996</v>
      </c>
      <c r="F41" s="9">
        <v>0.57505099999999998</v>
      </c>
      <c r="G41" s="9">
        <v>3.3560000000000003E-4</v>
      </c>
      <c r="I41" t="s">
        <v>90</v>
      </c>
    </row>
    <row r="42" spans="1:12" x14ac:dyDescent="0.3">
      <c r="A42" s="7" t="s">
        <v>135</v>
      </c>
      <c r="B42" s="7" t="s">
        <v>134</v>
      </c>
      <c r="C42" s="9">
        <v>0</v>
      </c>
      <c r="D42" s="9">
        <v>3.9497409999999999</v>
      </c>
      <c r="E42" s="9">
        <v>3.9497409999999999</v>
      </c>
      <c r="F42" s="9">
        <v>0.59533040000000004</v>
      </c>
      <c r="G42" s="9">
        <v>1.9873E-3</v>
      </c>
      <c r="I42" t="s">
        <v>92</v>
      </c>
      <c r="L42">
        <v>462</v>
      </c>
    </row>
    <row r="43" spans="1:12" x14ac:dyDescent="0.3">
      <c r="A43" s="7" t="s">
        <v>283</v>
      </c>
      <c r="B43" s="7" t="s">
        <v>282</v>
      </c>
      <c r="C43" s="9">
        <v>0</v>
      </c>
      <c r="D43" s="9">
        <v>5.1275000000000004</v>
      </c>
      <c r="E43" s="9">
        <v>5.1275000000000004</v>
      </c>
      <c r="F43" s="9">
        <v>0.8599019</v>
      </c>
      <c r="G43" s="9">
        <v>0.198051</v>
      </c>
      <c r="I43" t="s">
        <v>94</v>
      </c>
      <c r="J43" s="8">
        <f>D26</f>
        <v>4.9561190000000002</v>
      </c>
      <c r="K43" s="8">
        <f>G26</f>
        <v>0.1051544</v>
      </c>
      <c r="L43">
        <v>602</v>
      </c>
    </row>
    <row r="44" spans="1:12" x14ac:dyDescent="0.3">
      <c r="A44" s="7" t="s">
        <v>139</v>
      </c>
      <c r="B44" s="7" t="s">
        <v>138</v>
      </c>
      <c r="C44" s="9">
        <v>0</v>
      </c>
      <c r="D44" s="9">
        <v>4.7790809999999997</v>
      </c>
      <c r="E44" s="9">
        <v>4.6935719999999996</v>
      </c>
      <c r="F44" s="9">
        <v>0.89071809999999996</v>
      </c>
      <c r="G44" s="9">
        <v>2.97462E-2</v>
      </c>
      <c r="I44" t="s">
        <v>96</v>
      </c>
      <c r="J44" s="8">
        <f>D27</f>
        <v>3.6028210000000001</v>
      </c>
      <c r="K44" s="8">
        <f>G27</f>
        <v>9.6620999999999999E-3</v>
      </c>
      <c r="L44">
        <v>339</v>
      </c>
    </row>
    <row r="45" spans="1:12" x14ac:dyDescent="0.3">
      <c r="A45" s="7" t="s">
        <v>141</v>
      </c>
      <c r="B45" s="7" t="s">
        <v>140</v>
      </c>
      <c r="C45" s="9">
        <v>0</v>
      </c>
      <c r="D45" s="9">
        <v>4.6414039999999996</v>
      </c>
      <c r="E45" s="9">
        <v>4.6414039999999996</v>
      </c>
      <c r="F45" s="9">
        <v>0.77565090000000003</v>
      </c>
      <c r="G45" s="9">
        <v>6.6550999999999999E-2</v>
      </c>
      <c r="I45" t="s">
        <v>98</v>
      </c>
      <c r="J45" s="8">
        <f>D27</f>
        <v>3.6028210000000001</v>
      </c>
      <c r="K45" s="8">
        <f>G27</f>
        <v>9.6620999999999999E-3</v>
      </c>
      <c r="L45">
        <v>566</v>
      </c>
    </row>
    <row r="46" spans="1:12" x14ac:dyDescent="0.3">
      <c r="A46" s="7" t="s">
        <v>133</v>
      </c>
      <c r="B46" s="7" t="s">
        <v>132</v>
      </c>
      <c r="C46" s="9">
        <v>0</v>
      </c>
      <c r="D46" s="9">
        <v>4.8030429999999997</v>
      </c>
      <c r="E46" s="9">
        <v>4.7791730000000001</v>
      </c>
      <c r="F46" s="9">
        <v>0.86948930000000002</v>
      </c>
      <c r="G46" s="9">
        <v>4.98609E-2</v>
      </c>
      <c r="I46" t="s">
        <v>100</v>
      </c>
    </row>
    <row r="47" spans="1:12" x14ac:dyDescent="0.3">
      <c r="A47" s="7" t="s">
        <v>143</v>
      </c>
      <c r="B47" s="7" t="s">
        <v>281</v>
      </c>
      <c r="C47" s="9">
        <v>0</v>
      </c>
      <c r="D47" s="9">
        <v>5.26</v>
      </c>
      <c r="E47" s="9">
        <v>5.26</v>
      </c>
      <c r="F47" s="9">
        <v>0.91907039999999995</v>
      </c>
      <c r="G47" s="9">
        <v>0.20427129999999999</v>
      </c>
      <c r="I47" t="s">
        <v>102</v>
      </c>
      <c r="J47" s="8">
        <f>D29</f>
        <v>5.1949199999999998</v>
      </c>
      <c r="K47" s="8">
        <f>G29</f>
        <v>0.1230353</v>
      </c>
      <c r="L47">
        <v>640</v>
      </c>
    </row>
    <row r="48" spans="1:12" x14ac:dyDescent="0.3">
      <c r="A48" s="7" t="s">
        <v>167</v>
      </c>
      <c r="B48" s="7" t="s">
        <v>166</v>
      </c>
      <c r="C48" s="9">
        <v>1</v>
      </c>
      <c r="D48" s="9">
        <v>3.3271980000000001</v>
      </c>
      <c r="E48" s="9">
        <v>3.2434219999999998</v>
      </c>
      <c r="F48" s="9">
        <v>0.3442442</v>
      </c>
      <c r="G48" s="9">
        <v>9.5759999999999997E-4</v>
      </c>
      <c r="I48" t="s">
        <v>104</v>
      </c>
      <c r="J48" s="7">
        <f t="shared" si="0"/>
        <v>5.045274</v>
      </c>
      <c r="K48" s="7">
        <f t="shared" si="2"/>
        <v>0.1028097</v>
      </c>
      <c r="L48">
        <v>605</v>
      </c>
    </row>
    <row r="49" spans="1:12" x14ac:dyDescent="0.3">
      <c r="A49" s="7" t="s">
        <v>161</v>
      </c>
      <c r="B49" s="7" t="s">
        <v>160</v>
      </c>
      <c r="C49" s="9">
        <v>0</v>
      </c>
      <c r="D49" s="9">
        <v>4.5304209999999996</v>
      </c>
      <c r="E49" s="9">
        <v>4.4190759999999996</v>
      </c>
      <c r="F49" s="9">
        <v>0.78700760000000003</v>
      </c>
      <c r="G49" s="9">
        <v>2.9082899999999998E-2</v>
      </c>
      <c r="I49" t="s">
        <v>106</v>
      </c>
      <c r="J49" s="7">
        <f t="shared" si="0"/>
        <v>4.9355659999999997</v>
      </c>
      <c r="K49" s="7">
        <f t="shared" si="2"/>
        <v>7.4025900000000006E-2</v>
      </c>
      <c r="L49">
        <v>599</v>
      </c>
    </row>
    <row r="50" spans="1:12" x14ac:dyDescent="0.3">
      <c r="A50" s="7" t="s">
        <v>159</v>
      </c>
      <c r="B50" s="7" t="s">
        <v>158</v>
      </c>
      <c r="C50" s="9">
        <v>1</v>
      </c>
      <c r="D50" s="9">
        <v>3.9975000000000001</v>
      </c>
      <c r="E50" s="9">
        <v>3.9975000000000001</v>
      </c>
      <c r="F50" s="9">
        <v>0.48933490000000002</v>
      </c>
      <c r="G50" s="9">
        <v>8.8366E-3</v>
      </c>
      <c r="I50" t="s">
        <v>108</v>
      </c>
      <c r="J50" s="8">
        <f>D32</f>
        <v>4.2814249999999996</v>
      </c>
      <c r="K50" s="8">
        <f>G32</f>
        <v>1.27416E-2</v>
      </c>
      <c r="L50">
        <v>435</v>
      </c>
    </row>
    <row r="51" spans="1:12" x14ac:dyDescent="0.3">
      <c r="A51" s="7" t="s">
        <v>280</v>
      </c>
      <c r="B51" s="7" t="s">
        <v>279</v>
      </c>
      <c r="C51" s="9">
        <v>0</v>
      </c>
      <c r="D51" s="9">
        <v>4.1513350000000004</v>
      </c>
      <c r="E51" s="9">
        <v>4.1513350000000004</v>
      </c>
      <c r="F51" s="9">
        <v>0.60882000000000003</v>
      </c>
      <c r="G51" s="9">
        <v>2.75327E-2</v>
      </c>
      <c r="I51" t="s">
        <v>110</v>
      </c>
      <c r="J51" s="8">
        <f>D31</f>
        <v>3.8798729999999999</v>
      </c>
      <c r="K51" s="8">
        <f>G31</f>
        <v>8.4407000000000006E-3</v>
      </c>
      <c r="L51">
        <v>469</v>
      </c>
    </row>
    <row r="52" spans="1:12" x14ac:dyDescent="0.3">
      <c r="A52" s="7" t="s">
        <v>149</v>
      </c>
      <c r="B52" s="7" t="s">
        <v>148</v>
      </c>
      <c r="C52" s="9">
        <v>1</v>
      </c>
      <c r="D52" s="9">
        <v>4.8384390000000002</v>
      </c>
      <c r="E52" s="9">
        <v>4.8384390000000002</v>
      </c>
      <c r="F52" s="9">
        <v>0.86384170000000005</v>
      </c>
      <c r="G52" s="9">
        <v>6.4874399999999999E-2</v>
      </c>
      <c r="I52" t="s">
        <v>261</v>
      </c>
      <c r="J52" s="8">
        <f>D34</f>
        <v>4.2185879999999996</v>
      </c>
      <c r="K52" s="8">
        <f>G34</f>
        <v>6.1231999999999997E-3</v>
      </c>
      <c r="L52">
        <v>472</v>
      </c>
    </row>
    <row r="53" spans="1:12" x14ac:dyDescent="0.3">
      <c r="A53" s="7" t="s">
        <v>181</v>
      </c>
      <c r="B53" s="7" t="s">
        <v>180</v>
      </c>
      <c r="C53" s="9">
        <v>0</v>
      </c>
      <c r="D53" s="9">
        <v>4.1537670000000002</v>
      </c>
      <c r="E53" s="9">
        <v>4.1633329999999997</v>
      </c>
      <c r="F53" s="9">
        <v>0.67063360000000005</v>
      </c>
      <c r="G53" s="9">
        <v>6.2189999999999999E-4</v>
      </c>
      <c r="I53" t="s">
        <v>113</v>
      </c>
      <c r="J53" s="8">
        <f>D33</f>
        <v>4.9945700000000004</v>
      </c>
      <c r="K53" s="8">
        <f>G33</f>
        <v>9.4048300000000001E-2</v>
      </c>
      <c r="L53">
        <v>612</v>
      </c>
    </row>
    <row r="54" spans="1:12" x14ac:dyDescent="0.3">
      <c r="A54" s="7" t="s">
        <v>173</v>
      </c>
      <c r="B54" s="7" t="s">
        <v>172</v>
      </c>
      <c r="C54" s="9">
        <v>1</v>
      </c>
      <c r="D54" s="9">
        <v>5.1149519999999997</v>
      </c>
      <c r="E54" s="9">
        <v>5.1485750000000001</v>
      </c>
      <c r="F54" s="9">
        <v>0.96536319999999998</v>
      </c>
      <c r="G54" s="9">
        <v>9.1594499999999995E-2</v>
      </c>
      <c r="I54" t="s">
        <v>115</v>
      </c>
      <c r="J54" s="7">
        <f t="shared" si="0"/>
        <v>4.6862969999999997</v>
      </c>
      <c r="K54" s="7">
        <f t="shared" si="2"/>
        <v>5.2982500000000002E-2</v>
      </c>
      <c r="L54">
        <v>552</v>
      </c>
    </row>
    <row r="55" spans="1:12" x14ac:dyDescent="0.3">
      <c r="A55" s="7" t="s">
        <v>183</v>
      </c>
      <c r="B55" s="7" t="s">
        <v>182</v>
      </c>
      <c r="C55" s="9">
        <v>1</v>
      </c>
      <c r="D55" s="9">
        <v>4.8302019999999999</v>
      </c>
      <c r="E55" s="9">
        <v>4.8551979999999997</v>
      </c>
      <c r="F55" s="9">
        <v>0.89439650000000004</v>
      </c>
      <c r="G55" s="9">
        <v>5.6129600000000002E-2</v>
      </c>
      <c r="I55" t="s">
        <v>117</v>
      </c>
      <c r="J55" s="7">
        <f t="shared" si="0"/>
        <v>4.7576080000000003</v>
      </c>
      <c r="K55" s="7">
        <f t="shared" si="2"/>
        <v>5.4454900000000001E-2</v>
      </c>
      <c r="L55">
        <v>571</v>
      </c>
    </row>
    <row r="56" spans="1:12" x14ac:dyDescent="0.3">
      <c r="A56" s="7" t="s">
        <v>175</v>
      </c>
      <c r="B56" s="7" t="s">
        <v>174</v>
      </c>
      <c r="C56" s="9">
        <v>1</v>
      </c>
      <c r="D56" s="9">
        <v>4.9784930000000003</v>
      </c>
      <c r="E56" s="9">
        <v>5.0087809999999999</v>
      </c>
      <c r="F56" s="9">
        <v>0.90967629999999999</v>
      </c>
      <c r="G56" s="9">
        <v>0.1062842</v>
      </c>
      <c r="I56" t="s">
        <v>119</v>
      </c>
      <c r="J56" s="8">
        <f>D39</f>
        <v>5.3104329999999997</v>
      </c>
      <c r="K56" s="8">
        <f>G39</f>
        <v>0.1675768</v>
      </c>
      <c r="L56">
        <v>640</v>
      </c>
    </row>
    <row r="57" spans="1:12" x14ac:dyDescent="0.3">
      <c r="A57" s="7" t="s">
        <v>193</v>
      </c>
      <c r="B57" s="7" t="s">
        <v>192</v>
      </c>
      <c r="C57" s="9">
        <v>1</v>
      </c>
      <c r="D57" s="9">
        <v>3.125</v>
      </c>
      <c r="E57" s="9">
        <v>3.125</v>
      </c>
      <c r="F57" s="9">
        <v>0.18168709999999999</v>
      </c>
      <c r="G57" s="9">
        <v>2.0284000000000001E-3</v>
      </c>
      <c r="I57" t="s">
        <v>121</v>
      </c>
      <c r="J57" s="7">
        <f t="shared" si="0"/>
        <v>4.2637090000000004</v>
      </c>
      <c r="K57" s="7">
        <f t="shared" si="2"/>
        <v>4.37414E-2</v>
      </c>
      <c r="L57">
        <v>499</v>
      </c>
    </row>
    <row r="58" spans="1:12" x14ac:dyDescent="0.3">
      <c r="A58" s="7" t="s">
        <v>195</v>
      </c>
      <c r="B58" s="7" t="s">
        <v>194</v>
      </c>
      <c r="C58" s="9">
        <v>1</v>
      </c>
      <c r="D58" s="9">
        <v>3.6470039999999999</v>
      </c>
      <c r="E58" s="9">
        <v>3.5015809999999998</v>
      </c>
      <c r="F58" s="9">
        <v>0.48475889999999999</v>
      </c>
      <c r="G58" s="9">
        <v>5.7624E-3</v>
      </c>
      <c r="I58" t="s">
        <v>123</v>
      </c>
      <c r="L58">
        <v>482</v>
      </c>
    </row>
    <row r="59" spans="1:12" x14ac:dyDescent="0.3">
      <c r="A59" s="7" t="s">
        <v>197</v>
      </c>
      <c r="B59" s="7" t="s">
        <v>196</v>
      </c>
      <c r="C59" s="9">
        <v>0</v>
      </c>
      <c r="D59" s="9">
        <v>4.8457569999999999</v>
      </c>
      <c r="E59" s="9">
        <v>4.8606290000000003</v>
      </c>
      <c r="F59" s="9">
        <v>0.83764000000000005</v>
      </c>
      <c r="G59" s="9">
        <v>9.8585099999999995E-2</v>
      </c>
      <c r="I59" t="s">
        <v>125</v>
      </c>
    </row>
    <row r="60" spans="1:12" x14ac:dyDescent="0.3">
      <c r="A60" s="7" t="s">
        <v>199</v>
      </c>
      <c r="B60" s="7" t="s">
        <v>198</v>
      </c>
      <c r="C60" s="9">
        <v>1</v>
      </c>
      <c r="D60" s="9">
        <v>4.5637290000000004</v>
      </c>
      <c r="E60" s="9">
        <v>4.5924339999999999</v>
      </c>
      <c r="F60" s="9">
        <v>0.80269089999999998</v>
      </c>
      <c r="G60" s="9">
        <v>3.1628299999999998E-2</v>
      </c>
      <c r="I60" t="s">
        <v>262</v>
      </c>
      <c r="J60" s="8">
        <f>D40</f>
        <v>5.3375760000000003</v>
      </c>
      <c r="K60" s="8">
        <f>G40</f>
        <v>0.1783536</v>
      </c>
      <c r="L60">
        <v>653</v>
      </c>
    </row>
    <row r="61" spans="1:12" x14ac:dyDescent="0.3">
      <c r="A61" s="7" t="s">
        <v>278</v>
      </c>
      <c r="B61" s="7" t="s">
        <v>277</v>
      </c>
      <c r="C61" s="9">
        <v>0</v>
      </c>
      <c r="D61" s="9">
        <v>4.0622259999999999</v>
      </c>
      <c r="E61" s="9">
        <v>4.0622259999999999</v>
      </c>
      <c r="F61" s="9">
        <v>0.57088660000000002</v>
      </c>
      <c r="G61" s="9">
        <v>7.6559999999999996E-3</v>
      </c>
      <c r="I61" t="s">
        <v>128</v>
      </c>
      <c r="J61" s="7">
        <f t="shared" si="0"/>
        <v>4.0459769999999997</v>
      </c>
      <c r="K61" s="7">
        <f t="shared" si="2"/>
        <v>3.3560000000000003E-4</v>
      </c>
      <c r="L61">
        <v>424</v>
      </c>
    </row>
    <row r="62" spans="1:12" x14ac:dyDescent="0.3">
      <c r="A62" s="7" t="s">
        <v>276</v>
      </c>
      <c r="B62" s="7" t="s">
        <v>202</v>
      </c>
      <c r="C62" s="9">
        <v>1</v>
      </c>
      <c r="D62" s="9">
        <v>4.5622319999999998</v>
      </c>
      <c r="E62" s="9">
        <v>4.5622319999999998</v>
      </c>
      <c r="F62" s="9">
        <v>0.78048629999999997</v>
      </c>
      <c r="G62" s="9">
        <v>4.55611E-2</v>
      </c>
      <c r="I62" t="s">
        <v>130</v>
      </c>
      <c r="L62">
        <v>380</v>
      </c>
    </row>
    <row r="63" spans="1:12" x14ac:dyDescent="0.3">
      <c r="A63" s="7" t="s">
        <v>205</v>
      </c>
      <c r="B63" s="7" t="s">
        <v>275</v>
      </c>
      <c r="C63" s="9">
        <v>0</v>
      </c>
      <c r="D63" s="9">
        <v>4.922034</v>
      </c>
      <c r="E63" s="9">
        <v>4.9056620000000004</v>
      </c>
      <c r="F63" s="9">
        <v>0.88353269999999995</v>
      </c>
      <c r="G63" s="9">
        <v>8.0509300000000006E-2</v>
      </c>
      <c r="I63" t="s">
        <v>132</v>
      </c>
      <c r="J63" s="9">
        <f>D46</f>
        <v>4.8030429999999997</v>
      </c>
      <c r="K63" s="9">
        <f>G46</f>
        <v>4.98609E-2</v>
      </c>
      <c r="L63">
        <v>579</v>
      </c>
    </row>
    <row r="64" spans="1:12" x14ac:dyDescent="0.3">
      <c r="A64" s="7" t="s">
        <v>207</v>
      </c>
      <c r="B64" s="7" t="s">
        <v>206</v>
      </c>
      <c r="C64" s="9">
        <v>0</v>
      </c>
      <c r="D64" s="9">
        <v>3.663144</v>
      </c>
      <c r="E64" s="9">
        <v>3.663144</v>
      </c>
      <c r="F64" s="9">
        <v>0.33121820000000002</v>
      </c>
      <c r="G64" s="9">
        <v>9.3499999999999996E-5</v>
      </c>
      <c r="I64" t="s">
        <v>134</v>
      </c>
      <c r="J64" s="9">
        <f>D42</f>
        <v>3.9497409999999999</v>
      </c>
      <c r="K64" s="9">
        <f>G42</f>
        <v>1.9873E-3</v>
      </c>
      <c r="L64">
        <v>465</v>
      </c>
    </row>
    <row r="65" spans="1:12" x14ac:dyDescent="0.3">
      <c r="A65" s="7" t="s">
        <v>215</v>
      </c>
      <c r="B65" s="7" t="s">
        <v>214</v>
      </c>
      <c r="C65" s="9">
        <v>1</v>
      </c>
      <c r="D65" s="9">
        <v>5.3304309999999999</v>
      </c>
      <c r="E65" s="9">
        <v>5.511622</v>
      </c>
      <c r="F65" s="9">
        <v>0.94528199999999996</v>
      </c>
      <c r="G65" s="9">
        <v>0.1772688</v>
      </c>
      <c r="I65" t="s">
        <v>136</v>
      </c>
    </row>
    <row r="66" spans="1:12" x14ac:dyDescent="0.3">
      <c r="A66" s="7" t="s">
        <v>211</v>
      </c>
      <c r="B66" s="7" t="s">
        <v>210</v>
      </c>
      <c r="C66" s="9">
        <v>0</v>
      </c>
      <c r="D66" s="9">
        <v>4.446758</v>
      </c>
      <c r="E66" s="9">
        <v>4.446758</v>
      </c>
      <c r="F66" s="9">
        <v>0.71837019999999996</v>
      </c>
      <c r="G66" s="9">
        <v>2.4158099999999998E-2</v>
      </c>
      <c r="I66" t="s">
        <v>138</v>
      </c>
      <c r="J66" s="7">
        <f t="shared" ref="J66:J120" si="3">IFERROR(VLOOKUP(I66,$B$2:$G$78,3),"")</f>
        <v>4.7790809999999997</v>
      </c>
      <c r="K66" s="7">
        <f t="shared" si="2"/>
        <v>2.97462E-2</v>
      </c>
      <c r="L66">
        <v>574</v>
      </c>
    </row>
    <row r="67" spans="1:12" x14ac:dyDescent="0.3">
      <c r="A67" s="7" t="s">
        <v>217</v>
      </c>
      <c r="B67" s="7" t="s">
        <v>274</v>
      </c>
      <c r="C67" s="9">
        <v>0</v>
      </c>
      <c r="D67" s="9">
        <v>5.0515160000000003</v>
      </c>
      <c r="E67" s="9">
        <v>5.0515160000000003</v>
      </c>
      <c r="F67" s="9">
        <v>0.90552840000000001</v>
      </c>
      <c r="G67" s="9">
        <v>0.11161840000000001</v>
      </c>
      <c r="I67" t="s">
        <v>140</v>
      </c>
      <c r="J67" s="9">
        <f>D45</f>
        <v>4.6414039999999996</v>
      </c>
      <c r="K67" s="9">
        <f>G45</f>
        <v>6.6550999999999999E-2</v>
      </c>
      <c r="L67">
        <v>569</v>
      </c>
    </row>
    <row r="68" spans="1:12" x14ac:dyDescent="0.3">
      <c r="A68" s="7" t="s">
        <v>219</v>
      </c>
      <c r="B68" s="7" t="s">
        <v>218</v>
      </c>
      <c r="C68" s="9">
        <v>0</v>
      </c>
      <c r="D68" s="9">
        <v>4.9928920000000003</v>
      </c>
      <c r="E68" s="9">
        <v>5.0758859999999997</v>
      </c>
      <c r="F68" s="9">
        <v>0.93893839999999995</v>
      </c>
      <c r="G68" s="9">
        <v>6.1206299999999998E-2</v>
      </c>
      <c r="I68" t="s">
        <v>142</v>
      </c>
      <c r="J68" s="9">
        <f>D47</f>
        <v>5.26</v>
      </c>
      <c r="K68" s="9">
        <f>G47</f>
        <v>0.20427129999999999</v>
      </c>
      <c r="L68">
        <v>616</v>
      </c>
    </row>
    <row r="69" spans="1:12" x14ac:dyDescent="0.3">
      <c r="A69" s="7" t="s">
        <v>225</v>
      </c>
      <c r="B69" s="7" t="s">
        <v>224</v>
      </c>
      <c r="C69" s="9">
        <v>1</v>
      </c>
      <c r="D69" s="9">
        <v>5.0130039999999996</v>
      </c>
      <c r="E69" s="9">
        <v>4.9483759999999997</v>
      </c>
      <c r="F69" s="9">
        <v>0.93942820000000005</v>
      </c>
      <c r="G69" s="9">
        <v>8.7551500000000004E-2</v>
      </c>
      <c r="I69" t="s">
        <v>144</v>
      </c>
    </row>
    <row r="70" spans="1:12" x14ac:dyDescent="0.3">
      <c r="A70" s="7" t="s">
        <v>273</v>
      </c>
      <c r="B70" s="7" t="s">
        <v>272</v>
      </c>
      <c r="C70" s="9">
        <v>0</v>
      </c>
      <c r="D70" s="9">
        <v>4.3976930000000003</v>
      </c>
      <c r="E70" s="9">
        <v>4.3976930000000003</v>
      </c>
      <c r="F70" s="9">
        <v>0.80121209999999998</v>
      </c>
      <c r="G70" s="9">
        <v>3.6364000000000001E-3</v>
      </c>
      <c r="I70" t="s">
        <v>146</v>
      </c>
    </row>
    <row r="71" spans="1:12" x14ac:dyDescent="0.3">
      <c r="A71" s="7" t="s">
        <v>231</v>
      </c>
      <c r="B71" s="7" t="s">
        <v>230</v>
      </c>
      <c r="C71" s="9">
        <v>1</v>
      </c>
      <c r="D71" s="9">
        <v>4.5647089999999997</v>
      </c>
      <c r="E71" s="9">
        <v>4.5558759999999996</v>
      </c>
      <c r="F71" s="9">
        <v>0.85116340000000001</v>
      </c>
      <c r="G71" s="9">
        <v>1.85033E-2</v>
      </c>
      <c r="I71" t="s">
        <v>148</v>
      </c>
      <c r="J71" s="9">
        <f>D52</f>
        <v>4.8384390000000002</v>
      </c>
      <c r="K71" s="9">
        <f>G52</f>
        <v>6.4874399999999999E-2</v>
      </c>
      <c r="L71">
        <v>536</v>
      </c>
    </row>
    <row r="72" spans="1:12" x14ac:dyDescent="0.3">
      <c r="A72" s="7" t="s">
        <v>237</v>
      </c>
      <c r="B72" s="7" t="s">
        <v>236</v>
      </c>
      <c r="C72" s="9">
        <v>1</v>
      </c>
      <c r="D72" s="9">
        <v>3.795032</v>
      </c>
      <c r="E72" s="9">
        <v>3.889211</v>
      </c>
      <c r="F72" s="9">
        <v>0.45759620000000001</v>
      </c>
      <c r="G72" s="9">
        <v>3.2891999999999999E-3</v>
      </c>
      <c r="I72" t="s">
        <v>150</v>
      </c>
    </row>
    <row r="73" spans="1:12" x14ac:dyDescent="0.3">
      <c r="A73" s="7" t="s">
        <v>239</v>
      </c>
      <c r="B73" s="7" t="s">
        <v>238</v>
      </c>
      <c r="C73" s="9">
        <v>1</v>
      </c>
      <c r="D73" s="9">
        <v>4.1279640000000004</v>
      </c>
      <c r="E73" s="9">
        <v>4.1279640000000004</v>
      </c>
      <c r="F73" s="9">
        <v>0.58232779999999995</v>
      </c>
      <c r="G73" s="9">
        <v>3.9198700000000003E-2</v>
      </c>
      <c r="I73" t="s">
        <v>152</v>
      </c>
      <c r="L73">
        <v>553</v>
      </c>
    </row>
    <row r="74" spans="1:12" x14ac:dyDescent="0.3">
      <c r="A74" s="7" t="s">
        <v>271</v>
      </c>
      <c r="B74" s="7" t="s">
        <v>270</v>
      </c>
      <c r="C74" s="9">
        <v>1</v>
      </c>
      <c r="D74" s="9">
        <v>5.4516720000000003</v>
      </c>
      <c r="E74" s="9">
        <v>5.5985209999999999</v>
      </c>
      <c r="F74" s="9">
        <v>0.95829710000000001</v>
      </c>
      <c r="G74" s="9">
        <v>0.21863869999999999</v>
      </c>
      <c r="I74" t="s">
        <v>154</v>
      </c>
    </row>
    <row r="75" spans="1:12" x14ac:dyDescent="0.3">
      <c r="A75" s="7" t="s">
        <v>251</v>
      </c>
      <c r="B75" s="7" t="s">
        <v>250</v>
      </c>
      <c r="C75" s="9">
        <v>1</v>
      </c>
      <c r="D75" s="9">
        <v>4.3</v>
      </c>
      <c r="E75" s="9">
        <v>4.3</v>
      </c>
      <c r="F75" s="9">
        <v>0.61516340000000003</v>
      </c>
      <c r="G75" s="9">
        <v>4.9115699999999998E-2</v>
      </c>
      <c r="I75" t="s">
        <v>156</v>
      </c>
      <c r="L75">
        <v>501</v>
      </c>
    </row>
    <row r="76" spans="1:12" x14ac:dyDescent="0.3">
      <c r="A76" s="7" t="s">
        <v>249</v>
      </c>
      <c r="B76" s="7" t="s">
        <v>248</v>
      </c>
      <c r="C76" s="9">
        <v>1</v>
      </c>
      <c r="D76" s="9">
        <v>4.9026360000000002</v>
      </c>
      <c r="E76" s="9">
        <v>4.9107250000000002</v>
      </c>
      <c r="F76" s="9">
        <v>0.91823659999999996</v>
      </c>
      <c r="G76" s="9">
        <v>7.3299400000000001E-2</v>
      </c>
      <c r="I76" t="s">
        <v>158</v>
      </c>
      <c r="J76" s="9">
        <f>D50</f>
        <v>3.9975000000000001</v>
      </c>
      <c r="K76" s="9">
        <f>G50</f>
        <v>8.8366E-3</v>
      </c>
      <c r="L76">
        <v>495</v>
      </c>
    </row>
    <row r="77" spans="1:12" x14ac:dyDescent="0.3">
      <c r="A77" s="7" t="s">
        <v>221</v>
      </c>
      <c r="B77" s="7" t="s">
        <v>220</v>
      </c>
      <c r="C77" s="9">
        <v>1</v>
      </c>
      <c r="D77" s="9">
        <v>3.0893619999999999</v>
      </c>
      <c r="E77" s="9">
        <v>2.6830159999999998</v>
      </c>
      <c r="F77" s="9">
        <v>0.35333439999999999</v>
      </c>
      <c r="G77" s="9">
        <v>5.1320000000000003E-3</v>
      </c>
      <c r="I77" t="s">
        <v>160</v>
      </c>
      <c r="J77" s="7">
        <f t="shared" si="3"/>
        <v>4.5304209999999996</v>
      </c>
      <c r="K77" s="7">
        <f t="shared" si="2"/>
        <v>2.9082899999999998E-2</v>
      </c>
      <c r="L77">
        <v>503</v>
      </c>
    </row>
    <row r="78" spans="1:12" x14ac:dyDescent="0.3">
      <c r="A78" s="7" t="s">
        <v>258</v>
      </c>
      <c r="B78" s="7" t="s">
        <v>257</v>
      </c>
      <c r="C78" s="9">
        <v>1</v>
      </c>
      <c r="D78" s="9">
        <v>4.107062</v>
      </c>
      <c r="E78" s="9">
        <v>4.107062</v>
      </c>
      <c r="F78" s="9">
        <v>0.68353470000000005</v>
      </c>
      <c r="G78" s="9">
        <v>1.01964E-2</v>
      </c>
      <c r="I78" t="s">
        <v>162</v>
      </c>
      <c r="L78">
        <v>485</v>
      </c>
    </row>
    <row r="79" spans="1:12" x14ac:dyDescent="0.3">
      <c r="I79" t="s">
        <v>164</v>
      </c>
      <c r="L79">
        <v>487</v>
      </c>
    </row>
    <row r="80" spans="1:12" x14ac:dyDescent="0.3">
      <c r="I80" t="s">
        <v>166</v>
      </c>
      <c r="J80" s="9">
        <f>D48</f>
        <v>3.3271980000000001</v>
      </c>
      <c r="K80" s="9">
        <f>G48</f>
        <v>9.5759999999999997E-4</v>
      </c>
      <c r="L80">
        <v>409</v>
      </c>
    </row>
    <row r="81" spans="9:12" x14ac:dyDescent="0.3">
      <c r="I81" t="s">
        <v>168</v>
      </c>
    </row>
    <row r="82" spans="9:12" x14ac:dyDescent="0.3">
      <c r="I82" t="s">
        <v>170</v>
      </c>
    </row>
    <row r="83" spans="9:12" x14ac:dyDescent="0.3">
      <c r="I83" t="s">
        <v>172</v>
      </c>
      <c r="J83" s="7">
        <f t="shared" si="3"/>
        <v>5.1149519999999997</v>
      </c>
      <c r="K83" s="7">
        <f t="shared" si="2"/>
        <v>9.1594499999999995E-2</v>
      </c>
      <c r="L83">
        <v>621</v>
      </c>
    </row>
    <row r="84" spans="9:12" x14ac:dyDescent="0.3">
      <c r="I84" t="s">
        <v>174</v>
      </c>
      <c r="J84" s="7">
        <f t="shared" si="3"/>
        <v>4.9784930000000003</v>
      </c>
      <c r="K84" s="7">
        <f t="shared" si="2"/>
        <v>0.1062842</v>
      </c>
      <c r="L84">
        <v>622</v>
      </c>
    </row>
    <row r="85" spans="9:12" x14ac:dyDescent="0.3">
      <c r="I85" t="s">
        <v>176</v>
      </c>
    </row>
    <row r="86" spans="9:12" x14ac:dyDescent="0.3">
      <c r="I86" t="s">
        <v>178</v>
      </c>
    </row>
    <row r="87" spans="9:12" x14ac:dyDescent="0.3">
      <c r="I87" t="s">
        <v>180</v>
      </c>
      <c r="J87" s="7">
        <v>4.1537670000000002</v>
      </c>
      <c r="K87" s="7">
        <f t="shared" si="2"/>
        <v>0.1062842</v>
      </c>
      <c r="L87">
        <v>441</v>
      </c>
    </row>
    <row r="88" spans="9:12" x14ac:dyDescent="0.3">
      <c r="I88" t="s">
        <v>182</v>
      </c>
      <c r="J88" s="9">
        <f>D55</f>
        <v>4.8302019999999999</v>
      </c>
      <c r="K88" s="9">
        <f>G55</f>
        <v>5.6129600000000002E-2</v>
      </c>
      <c r="L88">
        <v>589</v>
      </c>
    </row>
    <row r="89" spans="9:12" x14ac:dyDescent="0.3">
      <c r="I89" t="s">
        <v>184</v>
      </c>
      <c r="L89">
        <v>437</v>
      </c>
    </row>
    <row r="90" spans="9:12" x14ac:dyDescent="0.3">
      <c r="I90" t="s">
        <v>186</v>
      </c>
      <c r="L90">
        <v>446</v>
      </c>
    </row>
    <row r="91" spans="9:12" x14ac:dyDescent="0.3">
      <c r="I91" t="s">
        <v>188</v>
      </c>
      <c r="L91">
        <v>503</v>
      </c>
    </row>
    <row r="92" spans="9:12" x14ac:dyDescent="0.3">
      <c r="I92" t="s">
        <v>190</v>
      </c>
    </row>
    <row r="93" spans="9:12" x14ac:dyDescent="0.3">
      <c r="I93" t="s">
        <v>192</v>
      </c>
      <c r="J93" s="7">
        <f t="shared" si="3"/>
        <v>3.125</v>
      </c>
      <c r="K93" s="7">
        <f t="shared" si="2"/>
        <v>2.0284000000000001E-3</v>
      </c>
      <c r="L93">
        <v>416</v>
      </c>
    </row>
    <row r="94" spans="9:12" x14ac:dyDescent="0.3">
      <c r="I94" t="s">
        <v>194</v>
      </c>
      <c r="J94" s="7">
        <f t="shared" si="3"/>
        <v>3.6470039999999999</v>
      </c>
      <c r="K94" s="7">
        <f t="shared" si="2"/>
        <v>5.7624E-3</v>
      </c>
      <c r="L94">
        <v>402</v>
      </c>
    </row>
    <row r="95" spans="9:12" x14ac:dyDescent="0.3">
      <c r="I95" t="s">
        <v>196</v>
      </c>
      <c r="J95" s="7">
        <f t="shared" si="3"/>
        <v>4.8457569999999999</v>
      </c>
      <c r="K95" s="7">
        <f t="shared" ref="K95:K120" si="4">IFERROR(VLOOKUP(I95,$B$2:$G$78,6),"")</f>
        <v>9.8585099999999995E-2</v>
      </c>
      <c r="L95">
        <v>594</v>
      </c>
    </row>
    <row r="96" spans="9:12" x14ac:dyDescent="0.3">
      <c r="I96" t="s">
        <v>198</v>
      </c>
      <c r="J96" s="7">
        <f t="shared" si="3"/>
        <v>4.0622259999999999</v>
      </c>
      <c r="K96" s="7">
        <f t="shared" si="4"/>
        <v>7.6559999999999996E-3</v>
      </c>
      <c r="L96">
        <v>568</v>
      </c>
    </row>
    <row r="97" spans="9:12" x14ac:dyDescent="0.3">
      <c r="I97" t="s">
        <v>200</v>
      </c>
      <c r="L97">
        <v>409</v>
      </c>
    </row>
    <row r="98" spans="9:12" x14ac:dyDescent="0.3">
      <c r="I98" t="s">
        <v>202</v>
      </c>
      <c r="J98" s="7">
        <f t="shared" si="3"/>
        <v>4.5622319999999998</v>
      </c>
      <c r="K98" s="7">
        <f t="shared" si="4"/>
        <v>4.55611E-2</v>
      </c>
      <c r="L98">
        <v>522</v>
      </c>
    </row>
    <row r="99" spans="9:12" x14ac:dyDescent="0.3">
      <c r="I99" t="s">
        <v>204</v>
      </c>
      <c r="J99" s="7">
        <f t="shared" si="3"/>
        <v>4.922034</v>
      </c>
      <c r="K99" s="7">
        <f t="shared" si="4"/>
        <v>8.0509300000000006E-2</v>
      </c>
      <c r="L99">
        <v>573</v>
      </c>
    </row>
    <row r="100" spans="9:12" x14ac:dyDescent="0.3">
      <c r="I100" t="s">
        <v>206</v>
      </c>
      <c r="J100" s="7">
        <f t="shared" si="3"/>
        <v>3.663144</v>
      </c>
      <c r="K100" s="7">
        <f t="shared" si="4"/>
        <v>9.3499999999999996E-5</v>
      </c>
      <c r="L100">
        <v>402</v>
      </c>
    </row>
    <row r="101" spans="9:12" x14ac:dyDescent="0.3">
      <c r="I101" t="s">
        <v>208</v>
      </c>
    </row>
    <row r="102" spans="9:12" x14ac:dyDescent="0.3">
      <c r="I102" t="s">
        <v>210</v>
      </c>
      <c r="J102" s="7">
        <f t="shared" si="3"/>
        <v>4.446758</v>
      </c>
      <c r="K102" s="7">
        <f t="shared" si="4"/>
        <v>2.4158099999999998E-2</v>
      </c>
      <c r="L102">
        <v>529</v>
      </c>
    </row>
    <row r="103" spans="9:12" x14ac:dyDescent="0.3">
      <c r="I103" t="s">
        <v>212</v>
      </c>
    </row>
    <row r="104" spans="9:12" x14ac:dyDescent="0.3">
      <c r="I104" t="s">
        <v>214</v>
      </c>
      <c r="J104" s="9">
        <f>D65</f>
        <v>5.3304309999999999</v>
      </c>
      <c r="K104" s="9">
        <f>G65</f>
        <v>0.1772688</v>
      </c>
      <c r="L104">
        <v>658</v>
      </c>
    </row>
    <row r="105" spans="9:12" x14ac:dyDescent="0.3">
      <c r="I105" t="s">
        <v>216</v>
      </c>
      <c r="J105" s="7">
        <f t="shared" si="3"/>
        <v>5.0515160000000003</v>
      </c>
      <c r="K105" s="7">
        <f t="shared" si="4"/>
        <v>0.11161840000000001</v>
      </c>
      <c r="L105">
        <v>590</v>
      </c>
    </row>
    <row r="106" spans="9:12" x14ac:dyDescent="0.3">
      <c r="I106" t="s">
        <v>218</v>
      </c>
      <c r="J106" s="7">
        <f t="shared" si="3"/>
        <v>4.9928920000000003</v>
      </c>
      <c r="K106" s="7">
        <f t="shared" si="4"/>
        <v>6.1206299999999998E-2</v>
      </c>
      <c r="L106">
        <v>597</v>
      </c>
    </row>
    <row r="107" spans="9:12" x14ac:dyDescent="0.3">
      <c r="I107" t="s">
        <v>220</v>
      </c>
      <c r="J107" s="9">
        <f>D77</f>
        <v>3.0893619999999999</v>
      </c>
      <c r="K107" s="9">
        <f>G77</f>
        <v>5.1320000000000003E-3</v>
      </c>
      <c r="L107">
        <v>282</v>
      </c>
    </row>
    <row r="108" spans="9:12" x14ac:dyDescent="0.3">
      <c r="I108" t="s">
        <v>222</v>
      </c>
      <c r="J108" s="9">
        <f>D21</f>
        <v>4.8290860000000002</v>
      </c>
      <c r="K108" s="9">
        <f>G21</f>
        <v>7.9337299999999999E-2</v>
      </c>
      <c r="L108">
        <v>582</v>
      </c>
    </row>
    <row r="109" spans="9:12" x14ac:dyDescent="0.3">
      <c r="I109" t="s">
        <v>224</v>
      </c>
      <c r="J109" s="7">
        <f t="shared" si="3"/>
        <v>5.0130039999999996</v>
      </c>
      <c r="K109" s="7">
        <f t="shared" si="4"/>
        <v>8.7551500000000004E-2</v>
      </c>
      <c r="L109">
        <v>603</v>
      </c>
    </row>
    <row r="110" spans="9:12" x14ac:dyDescent="0.3">
      <c r="I110" t="s">
        <v>226</v>
      </c>
      <c r="J110" s="7">
        <f t="shared" si="3"/>
        <v>4.3976930000000003</v>
      </c>
      <c r="K110" s="7">
        <f t="shared" si="4"/>
        <v>3.6364000000000001E-3</v>
      </c>
      <c r="L110">
        <v>611</v>
      </c>
    </row>
    <row r="111" spans="9:12" x14ac:dyDescent="0.3">
      <c r="I111" t="s">
        <v>228</v>
      </c>
    </row>
    <row r="112" spans="9:12" x14ac:dyDescent="0.3">
      <c r="I112" t="s">
        <v>230</v>
      </c>
      <c r="J112" s="9">
        <f>D71</f>
        <v>4.5647089999999997</v>
      </c>
      <c r="K112" s="9">
        <f>G71</f>
        <v>1.85033E-2</v>
      </c>
      <c r="L112">
        <v>525</v>
      </c>
    </row>
    <row r="113" spans="9:12" x14ac:dyDescent="0.3">
      <c r="I113" t="s">
        <v>232</v>
      </c>
    </row>
    <row r="114" spans="9:12" x14ac:dyDescent="0.3">
      <c r="I114" t="s">
        <v>234</v>
      </c>
      <c r="L114">
        <v>500</v>
      </c>
    </row>
    <row r="115" spans="9:12" x14ac:dyDescent="0.3">
      <c r="I115" t="s">
        <v>236</v>
      </c>
      <c r="J115" s="9">
        <f>D72</f>
        <v>3.795032</v>
      </c>
      <c r="K115" s="9">
        <f>G72</f>
        <v>3.2891999999999999E-3</v>
      </c>
      <c r="L115">
        <v>472</v>
      </c>
    </row>
    <row r="116" spans="9:12" x14ac:dyDescent="0.3">
      <c r="I116" t="s">
        <v>238</v>
      </c>
      <c r="J116" s="9">
        <f>D73</f>
        <v>4.1279640000000004</v>
      </c>
      <c r="K116" s="9">
        <f>G73</f>
        <v>3.9198700000000003E-2</v>
      </c>
      <c r="L116">
        <v>527</v>
      </c>
    </row>
    <row r="117" spans="9:12" x14ac:dyDescent="0.3">
      <c r="I117" t="s">
        <v>240</v>
      </c>
    </row>
    <row r="118" spans="9:12" x14ac:dyDescent="0.3">
      <c r="I118" t="s">
        <v>242</v>
      </c>
      <c r="L118">
        <v>521</v>
      </c>
    </row>
    <row r="119" spans="9:12" x14ac:dyDescent="0.3">
      <c r="I119" t="s">
        <v>244</v>
      </c>
      <c r="J119" s="9">
        <f>D25</f>
        <v>4.9499979999999999</v>
      </c>
      <c r="K119" s="9">
        <f>G25</f>
        <v>8.7857000000000005E-2</v>
      </c>
      <c r="L119">
        <v>520</v>
      </c>
    </row>
    <row r="120" spans="9:12" x14ac:dyDescent="0.3">
      <c r="I120" t="s">
        <v>246</v>
      </c>
      <c r="J120" s="7">
        <f t="shared" si="3"/>
        <v>5.4516720000000003</v>
      </c>
      <c r="K120" s="7">
        <f t="shared" si="4"/>
        <v>0.21863869999999999</v>
      </c>
      <c r="L120">
        <v>617</v>
      </c>
    </row>
    <row r="121" spans="9:12" x14ac:dyDescent="0.3">
      <c r="I121" t="s">
        <v>248</v>
      </c>
      <c r="J121" s="9">
        <f>D76</f>
        <v>4.9026360000000002</v>
      </c>
      <c r="K121" s="9">
        <f>G76</f>
        <v>7.3299400000000001E-2</v>
      </c>
      <c r="L121">
        <v>593</v>
      </c>
    </row>
    <row r="122" spans="9:12" x14ac:dyDescent="0.3">
      <c r="I122" t="s">
        <v>250</v>
      </c>
      <c r="J122" s="9">
        <f>D75</f>
        <v>4.3</v>
      </c>
      <c r="K122" s="9">
        <f>G75</f>
        <v>4.9115699999999998E-2</v>
      </c>
      <c r="L122">
        <v>515</v>
      </c>
    </row>
    <row r="123" spans="9:12" x14ac:dyDescent="0.3">
      <c r="I123" t="s">
        <v>252</v>
      </c>
    </row>
    <row r="124" spans="9:12" x14ac:dyDescent="0.3">
      <c r="I124" t="s">
        <v>263</v>
      </c>
    </row>
    <row r="125" spans="9:12" x14ac:dyDescent="0.3">
      <c r="I125" t="s">
        <v>255</v>
      </c>
    </row>
    <row r="126" spans="9:12" x14ac:dyDescent="0.3">
      <c r="I126" t="s">
        <v>257</v>
      </c>
      <c r="J126" s="9">
        <v>4.107062</v>
      </c>
      <c r="K126" s="9">
        <f>G78</f>
        <v>1.01964E-2</v>
      </c>
      <c r="L126">
        <v>444</v>
      </c>
    </row>
  </sheetData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GDP_growth</vt:lpstr>
      <vt:lpstr>Лист2</vt:lpstr>
      <vt:lpstr>Лист1</vt:lpstr>
      <vt:lpstr>Table 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Наталья</dc:creator>
  <cp:lastModifiedBy>Наталья</cp:lastModifiedBy>
  <dcterms:created xsi:type="dcterms:W3CDTF">2019-04-22T12:37:52Z</dcterms:created>
  <dcterms:modified xsi:type="dcterms:W3CDTF">2019-05-04T18:54:26Z</dcterms:modified>
</cp:coreProperties>
</file>