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IS\EXCEL\Introduction to MS Excel\MODULES\"/>
    </mc:Choice>
  </mc:AlternateContent>
  <bookViews>
    <workbookView xWindow="-105" yWindow="-105" windowWidth="23250" windowHeight="13170" activeTab="8"/>
  </bookViews>
  <sheets>
    <sheet name="MATCH" sheetId="6" r:id="rId1"/>
    <sheet name="INDEX" sheetId="5" r:id="rId2"/>
    <sheet name="INDEX &amp; MATCH" sheetId="7" r:id="rId3"/>
    <sheet name="Sheet1" sheetId="10" r:id="rId4"/>
    <sheet name="VLOOKUP with Exact Match" sheetId="2" r:id="rId5"/>
    <sheet name="VLOOKUP with Approximate Match" sheetId="9" r:id="rId6"/>
    <sheet name="HLOOKUP" sheetId="3" r:id="rId7"/>
    <sheet name="XLOOKUP (NEW !)" sheetId="4" r:id="rId8"/>
    <sheet name="Practic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3" i="1"/>
  <c r="D13" i="1"/>
  <c r="D14" i="1"/>
  <c r="H22" i="3" l="1"/>
  <c r="H21" i="3"/>
  <c r="H20" i="3"/>
  <c r="H19" i="3"/>
  <c r="M7" i="9"/>
  <c r="M6" i="9"/>
  <c r="M4" i="9"/>
  <c r="M5" i="9"/>
  <c r="F14" i="1" l="1"/>
  <c r="C21" i="1"/>
  <c r="E19" i="1"/>
  <c r="D15" i="1"/>
  <c r="I10" i="7" l="1"/>
  <c r="H12" i="5"/>
  <c r="H11" i="5"/>
  <c r="H10" i="5"/>
  <c r="H10" i="6"/>
  <c r="C25" i="6"/>
</calcChain>
</file>

<file path=xl/sharedStrings.xml><?xml version="1.0" encoding="utf-8"?>
<sst xmlns="http://schemas.openxmlformats.org/spreadsheetml/2006/main" count="216" uniqueCount="153">
  <si>
    <t>Pizza Name</t>
  </si>
  <si>
    <t>Veggie Deluxe</t>
  </si>
  <si>
    <t>Vegan Special</t>
  </si>
  <si>
    <t>Meat Feast</t>
  </si>
  <si>
    <t>Hawaiian</t>
  </si>
  <si>
    <t>Seafood Special</t>
  </si>
  <si>
    <t>Mexican</t>
  </si>
  <si>
    <t>BBQ Feast</t>
  </si>
  <si>
    <t>Pizza Type</t>
  </si>
  <si>
    <t>Vegetarian</t>
  </si>
  <si>
    <t>Vegan</t>
  </si>
  <si>
    <t>Meat</t>
  </si>
  <si>
    <t>Seafood</t>
  </si>
  <si>
    <t>Ingredients</t>
  </si>
  <si>
    <t>Olives, Peppers, Muchrooms, Sweetcorn</t>
  </si>
  <si>
    <t>Jackfruit, Pineapple, Sweetcorn, Onion</t>
  </si>
  <si>
    <t>Pepperoni, Beef, Chillis</t>
  </si>
  <si>
    <t>Tuna, Anchovies, Onion</t>
  </si>
  <si>
    <t>Spicy Beef, Tomatos, Chillis</t>
  </si>
  <si>
    <t>Ham, Pineapple</t>
  </si>
  <si>
    <t>Pepperoni, Beef, Chillis, Peppers</t>
  </si>
  <si>
    <t>Price</t>
  </si>
  <si>
    <t>Pizza Name:</t>
  </si>
  <si>
    <t>Pizza Type:</t>
  </si>
  <si>
    <t>Meat Free?</t>
  </si>
  <si>
    <t>Ingredients:</t>
  </si>
  <si>
    <t>Order ID</t>
  </si>
  <si>
    <t>Customer Name</t>
  </si>
  <si>
    <t>Profit</t>
  </si>
  <si>
    <t>Sales</t>
  </si>
  <si>
    <t>Sales Order</t>
  </si>
  <si>
    <t>Returned Orders</t>
  </si>
  <si>
    <t>Eugene Hildebrand</t>
  </si>
  <si>
    <t>George Zrebassa</t>
  </si>
  <si>
    <t>Jane Waco</t>
  </si>
  <si>
    <t>Doug O'Connell</t>
  </si>
  <si>
    <t>Michael Knudson</t>
  </si>
  <si>
    <t>Tracy Zic</t>
  </si>
  <si>
    <t>Bruce Galang</t>
  </si>
  <si>
    <t>Neil Cohen</t>
  </si>
  <si>
    <t>Michael Paige</t>
  </si>
  <si>
    <t>Alex Russell</t>
  </si>
  <si>
    <t>Alan Barnes</t>
  </si>
  <si>
    <t>Denny Blanton</t>
  </si>
  <si>
    <t>Greg Guthrie</t>
  </si>
  <si>
    <t>Jennifer Braxton</t>
  </si>
  <si>
    <t>Nicole Fjeld</t>
  </si>
  <si>
    <t>Harry Olson</t>
  </si>
  <si>
    <t>James Peterman</t>
  </si>
  <si>
    <t>Ben Ferrer</t>
  </si>
  <si>
    <t>Frank Gastineau</t>
  </si>
  <si>
    <t>Alejandro Grove</t>
  </si>
  <si>
    <t>Bart Pistole</t>
  </si>
  <si>
    <t>Carol Triggs</t>
  </si>
  <si>
    <t>Chuck Clark</t>
  </si>
  <si>
    <t>Scott Cohen</t>
  </si>
  <si>
    <t>Xylona Preis</t>
  </si>
  <si>
    <t>Brian Dahlen</t>
  </si>
  <si>
    <t>Jessica Myrick</t>
  </si>
  <si>
    <t>Joe Elijah</t>
  </si>
  <si>
    <t>Selling Price</t>
  </si>
  <si>
    <t>TAX Rate</t>
  </si>
  <si>
    <t>Lower End</t>
  </si>
  <si>
    <t>Higher End</t>
  </si>
  <si>
    <t>VAT</t>
  </si>
  <si>
    <t>above</t>
  </si>
  <si>
    <t>Tax</t>
  </si>
  <si>
    <t>First Name</t>
  </si>
  <si>
    <t>Last Name</t>
  </si>
  <si>
    <t>ID</t>
  </si>
  <si>
    <t>Micheal</t>
  </si>
  <si>
    <t>Anderson</t>
  </si>
  <si>
    <t>Scott</t>
  </si>
  <si>
    <t>John</t>
  </si>
  <si>
    <t>Mia</t>
  </si>
  <si>
    <t>Clark</t>
  </si>
  <si>
    <t>Lewis</t>
  </si>
  <si>
    <t>Mark</t>
  </si>
  <si>
    <t>Reed</t>
  </si>
  <si>
    <t>Richard</t>
  </si>
  <si>
    <t>Lopez</t>
  </si>
  <si>
    <t>James</t>
  </si>
  <si>
    <t>Smith</t>
  </si>
  <si>
    <t>Salary</t>
  </si>
  <si>
    <t>Given a Tax on each selling price range. Find the Tax of The Prices.</t>
  </si>
  <si>
    <t>Lookup value column must be arrange in descending order</t>
  </si>
  <si>
    <t>Product</t>
  </si>
  <si>
    <t>Lewis John</t>
  </si>
  <si>
    <t>Mark Reed</t>
  </si>
  <si>
    <t>Richard Lopez</t>
  </si>
  <si>
    <t>James Smith</t>
  </si>
  <si>
    <t>Department</t>
  </si>
  <si>
    <t>Engineering</t>
  </si>
  <si>
    <t>Marketing</t>
  </si>
  <si>
    <t>Name</t>
  </si>
  <si>
    <t>Oyekanmi</t>
  </si>
  <si>
    <t>TASK:</t>
  </si>
  <si>
    <t>Find the firstname and lastname of an employee that earn the maximum salary?</t>
  </si>
  <si>
    <t>max salary</t>
  </si>
  <si>
    <t>last Name</t>
  </si>
  <si>
    <t>full name</t>
  </si>
  <si>
    <t>CA-2019-1001</t>
  </si>
  <si>
    <t>CA-2019-1002</t>
  </si>
  <si>
    <t>CA-2019-1003</t>
  </si>
  <si>
    <t>CA-2019-1004</t>
  </si>
  <si>
    <t>CA-2019-1005</t>
  </si>
  <si>
    <t>CA-2019-1006</t>
  </si>
  <si>
    <t>CA-2019-1007</t>
  </si>
  <si>
    <t>CA-2019-1008</t>
  </si>
  <si>
    <t>CA-2019-1009</t>
  </si>
  <si>
    <t>CA-2019-1010</t>
  </si>
  <si>
    <t>CA-2019-1011</t>
  </si>
  <si>
    <t>CA-2019-1012</t>
  </si>
  <si>
    <t>CA-2019-1013</t>
  </si>
  <si>
    <t>CA-2019-1014</t>
  </si>
  <si>
    <t>CA-2019-1015</t>
  </si>
  <si>
    <t>CA-2019-1016</t>
  </si>
  <si>
    <t>CA-2019-1017</t>
  </si>
  <si>
    <t>CA-2019-1018</t>
  </si>
  <si>
    <t>CA-2019-1019</t>
  </si>
  <si>
    <t>CA-2019-1020</t>
  </si>
  <si>
    <t>CA-2019-1021</t>
  </si>
  <si>
    <t>CA-2019-1022</t>
  </si>
  <si>
    <t>CA-2019-1023</t>
  </si>
  <si>
    <t>CA-2019-1024</t>
  </si>
  <si>
    <t>CA-2019-1025</t>
  </si>
  <si>
    <t>CA-2019-1026</t>
  </si>
  <si>
    <t>CA-2019-1027</t>
  </si>
  <si>
    <t>CA-2019-1028</t>
  </si>
  <si>
    <t>CA-2019-1029</t>
  </si>
  <si>
    <t>CA-2019-1030</t>
  </si>
  <si>
    <t>CA-2019-1031</t>
  </si>
  <si>
    <t>CA-2019-1032</t>
  </si>
  <si>
    <t>CA-2019-1033</t>
  </si>
  <si>
    <t>CA-2019-1034</t>
  </si>
  <si>
    <t>CA-2019-1035</t>
  </si>
  <si>
    <t>CA-2019-1036</t>
  </si>
  <si>
    <t>CA-2019-1037</t>
  </si>
  <si>
    <t>CA-2019-1038</t>
  </si>
  <si>
    <t>CA-2019-1039</t>
  </si>
  <si>
    <t>CA-2019-1040</t>
  </si>
  <si>
    <t>CA-2019-1041</t>
  </si>
  <si>
    <t>CA-2019-1042</t>
  </si>
  <si>
    <t>CA-2019-1043</t>
  </si>
  <si>
    <t>CA-2019-1044</t>
  </si>
  <si>
    <t>CA-2019-1045</t>
  </si>
  <si>
    <t>CA-2019-1046</t>
  </si>
  <si>
    <t>CA-2019-1200</t>
  </si>
  <si>
    <t>Find the row number of all employees with the following IDs</t>
  </si>
  <si>
    <t>Row_number</t>
  </si>
  <si>
    <t>Find all Customers who returnded the orders and the profit to be lost.</t>
  </si>
  <si>
    <t>=XLOOKUP(lookup_value, lookup_array, return_array, [if_not_found], [match_mode], [search_mode])</t>
  </si>
  <si>
    <t xml:space="preserve">First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</si>
</sst>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0" fontId="6" fillId="2" borderId="0" xfId="0" applyFont="1" applyFill="1" applyAlignment="1">
      <alignment horizontal="center"/>
    </xf>
    <xf numFmtId="9" fontId="0" fillId="0" borderId="4" xfId="2" applyFont="1" applyBorder="1"/>
    <xf numFmtId="0" fontId="7" fillId="6" borderId="12" xfId="0" applyFont="1" applyFill="1" applyBorder="1"/>
    <xf numFmtId="0" fontId="7" fillId="6" borderId="13" xfId="0" applyFont="1" applyFill="1" applyBorder="1"/>
    <xf numFmtId="0" fontId="7" fillId="6" borderId="14" xfId="0" applyFont="1" applyFill="1" applyBorder="1"/>
    <xf numFmtId="164" fontId="0" fillId="0" borderId="0" xfId="0" applyNumberFormat="1"/>
    <xf numFmtId="0" fontId="8" fillId="2" borderId="0" xfId="0" applyFont="1" applyFill="1" applyAlignment="1">
      <alignment horizontal="center"/>
    </xf>
    <xf numFmtId="0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5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5" borderId="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5E11C-4E9C-415E-A5A3-D436F2A08D6E}"/>
            </a:ext>
          </a:extLst>
        </xdr:cNvPr>
        <xdr:cNvSpPr txBox="1"/>
      </xdr:nvSpPr>
      <xdr:spPr>
        <a:xfrm>
          <a:off x="0" y="0"/>
          <a:ext cx="398145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MATCH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The MATCH function returns the row number of a value in a given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44BEEC-CF8D-4FAB-A0E1-5EBC1E7C8EBF}"/>
            </a:ext>
          </a:extLst>
        </xdr:cNvPr>
        <xdr:cNvSpPr txBox="1"/>
      </xdr:nvSpPr>
      <xdr:spPr>
        <a:xfrm>
          <a:off x="0" y="0"/>
          <a:ext cx="404241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INDEX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The INDEX function below returns a specific value in a one-dimensional range.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97CFD-2719-46C0-9707-92404FDD11CF}"/>
            </a:ext>
          </a:extLst>
        </xdr:cNvPr>
        <xdr:cNvSpPr txBox="1"/>
      </xdr:nvSpPr>
      <xdr:spPr>
        <a:xfrm>
          <a:off x="0" y="0"/>
          <a:ext cx="398145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INDEX</a:t>
          </a:r>
          <a:r>
            <a:rPr lang="en-US" sz="1800" b="1" baseline="0">
              <a:solidFill>
                <a:schemeClr val="bg1"/>
              </a:solidFill>
            </a:rPr>
            <a:t>_</a:t>
          </a:r>
          <a:r>
            <a:rPr lang="en-US" sz="1800" b="1">
              <a:solidFill>
                <a:schemeClr val="bg1"/>
              </a:solidFill>
            </a:rPr>
            <a:t>MATCH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This work in relace of XLOOKUP</a:t>
          </a:r>
          <a:r>
            <a:rPr lang="en-US" sz="1100" baseline="0">
              <a:solidFill>
                <a:schemeClr val="bg1"/>
              </a:solidFill>
            </a:rPr>
            <a:t> function.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20</xdr:row>
      <xdr:rowOff>76200</xdr:rowOff>
    </xdr:from>
    <xdr:to>
      <xdr:col>18</xdr:col>
      <xdr:colOff>106680</xdr:colOff>
      <xdr:row>29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3FC60-45DE-C6EB-4180-2F6B327EF8CA}"/>
            </a:ext>
          </a:extLst>
        </xdr:cNvPr>
        <xdr:cNvSpPr txBox="1"/>
      </xdr:nvSpPr>
      <xdr:spPr>
        <a:xfrm>
          <a:off x="10797540" y="3634740"/>
          <a:ext cx="31470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Limitation of VLOOKUP.</a:t>
          </a:r>
          <a:endParaRPr lang="en-US" sz="1100" b="1" baseline="0"/>
        </a:p>
        <a:p>
          <a:endParaRPr lang="en-US" sz="1100" b="0"/>
        </a:p>
        <a:p>
          <a:r>
            <a:rPr lang="en-US" sz="1100" b="0"/>
            <a:t>1.</a:t>
          </a:r>
          <a:r>
            <a:rPr lang="en-US" sz="1100" b="0" baseline="0"/>
            <a:t> The return value should always be to the right of the lookup value because vlookup only works from left to right. (Forward Referencing)</a:t>
          </a:r>
        </a:p>
        <a:p>
          <a:endParaRPr lang="en-US" sz="1100" b="0" baseline="0"/>
        </a:p>
        <a:p>
          <a:r>
            <a:rPr lang="en-US" sz="1100" b="0" baseline="0"/>
            <a:t>2. Only return a single value at a time.</a:t>
          </a:r>
        </a:p>
        <a:p>
          <a:endParaRPr lang="en-US" sz="1100" b="0" baseline="0"/>
        </a:p>
        <a:p>
          <a:r>
            <a:rPr lang="en-US" sz="1100" b="0" baseline="0"/>
            <a:t>3. Doesn't support nested VLOOKUP.</a:t>
          </a:r>
          <a:endParaRPr lang="en-US" sz="1100" b="0"/>
        </a:p>
      </xdr:txBody>
    </xdr:sp>
    <xdr:clientData/>
  </xdr:twoCellAnchor>
  <xdr:twoCellAnchor>
    <xdr:from>
      <xdr:col>13</xdr:col>
      <xdr:colOff>15240</xdr:colOff>
      <xdr:row>11</xdr:row>
      <xdr:rowOff>99060</xdr:rowOff>
    </xdr:from>
    <xdr:to>
      <xdr:col>18</xdr:col>
      <xdr:colOff>114300</xdr:colOff>
      <xdr:row>19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997566-D30F-451A-B570-9F3B92C7FAC4}"/>
            </a:ext>
          </a:extLst>
        </xdr:cNvPr>
        <xdr:cNvSpPr txBox="1"/>
      </xdr:nvSpPr>
      <xdr:spPr>
        <a:xfrm>
          <a:off x="10805160" y="2011680"/>
          <a:ext cx="3147060" cy="1501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How to use VLOOKUP and MATCH in replace of XLOOKUP</a:t>
          </a:r>
          <a:r>
            <a:rPr lang="en-US" sz="1100" b="1" baseline="0">
              <a:solidFill>
                <a:srgbClr val="FF0000"/>
              </a:solidFill>
            </a:rPr>
            <a:t> fumctions.</a:t>
          </a:r>
        </a:p>
        <a:p>
          <a:endParaRPr lang="en-US" sz="1100" b="1" baseline="0"/>
        </a:p>
        <a:p>
          <a:r>
            <a:rPr lang="en-US" sz="1100" b="1" baseline="0"/>
            <a:t>In a situation you deal with a larger dataset, it will be tedious to manually pass the column index number of the vlookup function.</a:t>
          </a:r>
        </a:p>
        <a:p>
          <a:endParaRPr lang="en-US" sz="1100" b="1" baseline="0"/>
        </a:p>
        <a:p>
          <a:r>
            <a:rPr lang="en-US" sz="1100" b="1" baseline="0"/>
            <a:t>This can be done more effectively using MATCH.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8"/>
  <sheetViews>
    <sheetView topLeftCell="A8" zoomScale="130" zoomScaleNormal="100" workbookViewId="0">
      <selection activeCell="H10" sqref="H10"/>
    </sheetView>
  </sheetViews>
  <sheetFormatPr defaultColWidth="8.7109375" defaultRowHeight="15" x14ac:dyDescent="0.25"/>
  <cols>
    <col min="1" max="1" width="5.5703125" bestFit="1" customWidth="1"/>
    <col min="2" max="2" width="20.42578125" bestFit="1" customWidth="1"/>
    <col min="3" max="3" width="17.7109375" customWidth="1"/>
    <col min="4" max="4" width="15.28515625" customWidth="1"/>
    <col min="5" max="5" width="10.42578125" bestFit="1" customWidth="1"/>
    <col min="6" max="6" width="10.28515625" customWidth="1"/>
    <col min="7" max="7" width="9.7109375" bestFit="1" customWidth="1"/>
    <col min="8" max="8" width="11.42578125" bestFit="1" customWidth="1"/>
  </cols>
  <sheetData>
    <row r="7" spans="1:10" x14ac:dyDescent="0.25">
      <c r="G7" s="1" t="s">
        <v>148</v>
      </c>
      <c r="I7" s="3"/>
    </row>
    <row r="9" spans="1:10" x14ac:dyDescent="0.25">
      <c r="A9" s="2" t="s">
        <v>69</v>
      </c>
      <c r="B9" s="2" t="s">
        <v>67</v>
      </c>
      <c r="C9" s="2" t="s">
        <v>68</v>
      </c>
      <c r="D9" s="2" t="s">
        <v>83</v>
      </c>
      <c r="G9" s="2" t="s">
        <v>69</v>
      </c>
      <c r="H9" s="2" t="s">
        <v>149</v>
      </c>
    </row>
    <row r="10" spans="1:10" x14ac:dyDescent="0.25">
      <c r="A10">
        <v>72</v>
      </c>
      <c r="B10" t="s">
        <v>72</v>
      </c>
      <c r="C10" t="s">
        <v>70</v>
      </c>
      <c r="D10" s="4">
        <v>64901</v>
      </c>
      <c r="G10">
        <v>72</v>
      </c>
      <c r="H10" s="25" t="e">
        <f>MATCH</f>
        <v>#NAME?</v>
      </c>
    </row>
    <row r="11" spans="1:10" x14ac:dyDescent="0.25">
      <c r="A11">
        <v>66</v>
      </c>
      <c r="B11" t="s">
        <v>73</v>
      </c>
      <c r="C11" t="s">
        <v>71</v>
      </c>
      <c r="D11" s="4">
        <v>70855</v>
      </c>
      <c r="G11">
        <v>66</v>
      </c>
      <c r="H11" s="25"/>
      <c r="J11" s="1"/>
    </row>
    <row r="12" spans="1:10" x14ac:dyDescent="0.25">
      <c r="A12">
        <v>14</v>
      </c>
      <c r="B12" t="s">
        <v>74</v>
      </c>
      <c r="C12" t="s">
        <v>75</v>
      </c>
      <c r="D12" s="4">
        <v>188657</v>
      </c>
      <c r="G12">
        <v>30</v>
      </c>
      <c r="H12" s="25"/>
    </row>
    <row r="13" spans="1:10" x14ac:dyDescent="0.25">
      <c r="A13">
        <v>30</v>
      </c>
      <c r="B13" t="s">
        <v>76</v>
      </c>
      <c r="C13" t="s">
        <v>73</v>
      </c>
      <c r="D13" s="4">
        <v>97566</v>
      </c>
      <c r="G13">
        <v>56</v>
      </c>
      <c r="H13" s="25"/>
    </row>
    <row r="14" spans="1:10" x14ac:dyDescent="0.25">
      <c r="A14">
        <v>53</v>
      </c>
      <c r="B14" t="s">
        <v>77</v>
      </c>
      <c r="C14" t="s">
        <v>78</v>
      </c>
      <c r="D14" s="4">
        <v>58339</v>
      </c>
      <c r="G14">
        <v>79</v>
      </c>
      <c r="H14" s="25"/>
    </row>
    <row r="15" spans="1:10" x14ac:dyDescent="0.25">
      <c r="A15">
        <v>56</v>
      </c>
      <c r="B15" t="s">
        <v>79</v>
      </c>
      <c r="C15" t="s">
        <v>80</v>
      </c>
      <c r="D15" s="4">
        <v>125180</v>
      </c>
      <c r="G15">
        <v>53</v>
      </c>
      <c r="H15" s="25"/>
    </row>
    <row r="16" spans="1:10" x14ac:dyDescent="0.25">
      <c r="A16">
        <v>79</v>
      </c>
      <c r="B16" t="s">
        <v>81</v>
      </c>
      <c r="C16" t="s">
        <v>82</v>
      </c>
      <c r="D16" s="4">
        <v>91632</v>
      </c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</row>
    <row r="22" spans="1:4" x14ac:dyDescent="0.25">
      <c r="D22" s="3"/>
    </row>
    <row r="23" spans="1:4" x14ac:dyDescent="0.25">
      <c r="A23" s="1"/>
      <c r="B23" s="1" t="s">
        <v>96</v>
      </c>
      <c r="D23" s="3"/>
    </row>
    <row r="24" spans="1:4" x14ac:dyDescent="0.25">
      <c r="B24" t="s">
        <v>97</v>
      </c>
      <c r="D24" s="3"/>
    </row>
    <row r="25" spans="1:4" x14ac:dyDescent="0.25">
      <c r="B25" s="24" t="s">
        <v>98</v>
      </c>
      <c r="C25" s="23">
        <f>MAX(D10:D16)</f>
        <v>188657</v>
      </c>
    </row>
    <row r="26" spans="1:4" x14ac:dyDescent="0.25">
      <c r="B26" s="24" t="s">
        <v>67</v>
      </c>
    </row>
    <row r="27" spans="1:4" x14ac:dyDescent="0.25">
      <c r="B27" s="24" t="s">
        <v>99</v>
      </c>
    </row>
    <row r="28" spans="1:4" x14ac:dyDescent="0.25">
      <c r="B28" s="24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24"/>
  <sheetViews>
    <sheetView topLeftCell="A5" zoomScale="176" zoomScaleNormal="100" workbookViewId="0">
      <selection activeCell="H13" sqref="H13"/>
    </sheetView>
  </sheetViews>
  <sheetFormatPr defaultColWidth="8.7109375" defaultRowHeight="15" x14ac:dyDescent="0.25"/>
  <cols>
    <col min="1" max="1" width="5.42578125" bestFit="1" customWidth="1"/>
    <col min="2" max="2" width="20.42578125" bestFit="1" customWidth="1"/>
    <col min="3" max="3" width="17.7109375" customWidth="1"/>
    <col min="4" max="4" width="15.28515625" customWidth="1"/>
    <col min="5" max="5" width="9.7109375" customWidth="1"/>
    <col min="6" max="6" width="10.28515625" customWidth="1"/>
    <col min="7" max="7" width="9.7109375" bestFit="1" customWidth="1"/>
    <col min="8" max="8" width="11.28515625" bestFit="1" customWidth="1"/>
  </cols>
  <sheetData>
    <row r="9" spans="1:8" x14ac:dyDescent="0.25">
      <c r="A9" s="2" t="s">
        <v>69</v>
      </c>
      <c r="B9" s="2" t="s">
        <v>67</v>
      </c>
      <c r="C9" s="2" t="s">
        <v>68</v>
      </c>
      <c r="D9" s="2" t="s">
        <v>83</v>
      </c>
      <c r="G9" s="2" t="s">
        <v>69</v>
      </c>
    </row>
    <row r="10" spans="1:8" x14ac:dyDescent="0.25">
      <c r="A10" s="3">
        <v>30</v>
      </c>
      <c r="B10" t="s">
        <v>76</v>
      </c>
      <c r="C10" t="s">
        <v>73</v>
      </c>
      <c r="D10" s="4">
        <v>97566</v>
      </c>
      <c r="G10" t="s">
        <v>83</v>
      </c>
      <c r="H10" s="25">
        <f>INDEX(A10:D13,3,4)</f>
        <v>125180</v>
      </c>
    </row>
    <row r="11" spans="1:8" x14ac:dyDescent="0.25">
      <c r="A11" s="3">
        <v>53</v>
      </c>
      <c r="B11" t="s">
        <v>77</v>
      </c>
      <c r="C11" t="s">
        <v>78</v>
      </c>
      <c r="D11" s="4">
        <v>58339</v>
      </c>
      <c r="G11" t="s">
        <v>152</v>
      </c>
      <c r="H11" s="25" t="str">
        <f>INDEX(A10:D13,3,2)</f>
        <v>Richard</v>
      </c>
    </row>
    <row r="12" spans="1:8" x14ac:dyDescent="0.25">
      <c r="A12" s="3">
        <v>56</v>
      </c>
      <c r="B12" t="s">
        <v>79</v>
      </c>
      <c r="C12" t="s">
        <v>80</v>
      </c>
      <c r="D12" s="4">
        <v>125180</v>
      </c>
      <c r="G12" t="s">
        <v>68</v>
      </c>
      <c r="H12" s="25" t="str">
        <f>INDEX(A10:D13,3,3)</f>
        <v>Lopez</v>
      </c>
    </row>
    <row r="13" spans="1:8" x14ac:dyDescent="0.25">
      <c r="A13" s="3">
        <v>79</v>
      </c>
      <c r="B13" t="s">
        <v>81</v>
      </c>
      <c r="C13" t="s">
        <v>82</v>
      </c>
      <c r="D13" s="4">
        <v>91632</v>
      </c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</row>
    <row r="21" spans="1:4" x14ac:dyDescent="0.25">
      <c r="D21" s="3"/>
    </row>
    <row r="22" spans="1:4" x14ac:dyDescent="0.25">
      <c r="D22" s="3"/>
    </row>
    <row r="23" spans="1:4" x14ac:dyDescent="0.25">
      <c r="A23" s="1"/>
      <c r="D23" s="3"/>
    </row>
    <row r="24" spans="1:4" x14ac:dyDescent="0.25">
      <c r="D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4"/>
  <sheetViews>
    <sheetView topLeftCell="A2" zoomScale="132" zoomScaleNormal="120" workbookViewId="0">
      <selection activeCell="I10" sqref="I10"/>
    </sheetView>
  </sheetViews>
  <sheetFormatPr defaultColWidth="8.7109375" defaultRowHeight="15" x14ac:dyDescent="0.25"/>
  <cols>
    <col min="1" max="1" width="3" bestFit="1" customWidth="1"/>
    <col min="2" max="2" width="20.42578125" bestFit="1" customWidth="1"/>
    <col min="3" max="3" width="17.7109375" customWidth="1"/>
    <col min="4" max="4" width="15.28515625" customWidth="1"/>
    <col min="5" max="5" width="9.7109375" customWidth="1"/>
    <col min="6" max="6" width="10.28515625" customWidth="1"/>
    <col min="7" max="7" width="11.140625" bestFit="1" customWidth="1"/>
    <col min="8" max="8" width="18.140625" customWidth="1"/>
  </cols>
  <sheetData>
    <row r="9" spans="1:10" x14ac:dyDescent="0.25">
      <c r="A9" s="18" t="s">
        <v>69</v>
      </c>
      <c r="B9" s="18" t="s">
        <v>94</v>
      </c>
      <c r="C9" s="18" t="s">
        <v>91</v>
      </c>
      <c r="D9" s="18" t="s">
        <v>83</v>
      </c>
      <c r="G9" s="18" t="s">
        <v>69</v>
      </c>
      <c r="H9" s="2">
        <v>79</v>
      </c>
    </row>
    <row r="10" spans="1:10" x14ac:dyDescent="0.25">
      <c r="A10">
        <v>30</v>
      </c>
      <c r="B10" t="s">
        <v>87</v>
      </c>
      <c r="C10" t="s">
        <v>93</v>
      </c>
      <c r="D10" s="4">
        <v>97566</v>
      </c>
      <c r="G10" s="18" t="s">
        <v>94</v>
      </c>
      <c r="I10" t="e">
        <f>INDEX(A10:D13,MATCH(H9,B10:B13,0))</f>
        <v>#N/A</v>
      </c>
    </row>
    <row r="11" spans="1:10" x14ac:dyDescent="0.25">
      <c r="A11">
        <v>53</v>
      </c>
      <c r="B11" t="s">
        <v>88</v>
      </c>
      <c r="C11" t="s">
        <v>29</v>
      </c>
      <c r="D11" s="4">
        <v>58339</v>
      </c>
      <c r="G11" s="18" t="s">
        <v>91</v>
      </c>
      <c r="J11" s="1"/>
    </row>
    <row r="12" spans="1:10" x14ac:dyDescent="0.25">
      <c r="A12">
        <v>56</v>
      </c>
      <c r="B12" t="s">
        <v>89</v>
      </c>
      <c r="C12" t="s">
        <v>92</v>
      </c>
      <c r="D12" s="4">
        <v>125180</v>
      </c>
      <c r="G12" s="18" t="s">
        <v>83</v>
      </c>
    </row>
    <row r="13" spans="1:10" x14ac:dyDescent="0.25">
      <c r="A13">
        <v>79</v>
      </c>
      <c r="B13" t="s">
        <v>90</v>
      </c>
      <c r="C13" t="s">
        <v>93</v>
      </c>
      <c r="D13" s="4">
        <v>91632</v>
      </c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</row>
    <row r="21" spans="1:4" x14ac:dyDescent="0.25">
      <c r="D21" s="3"/>
    </row>
    <row r="22" spans="1:4" x14ac:dyDescent="0.25">
      <c r="D22" s="3"/>
    </row>
    <row r="23" spans="1:4" x14ac:dyDescent="0.25">
      <c r="A23" s="1"/>
      <c r="D23" s="3"/>
    </row>
    <row r="24" spans="1:4" x14ac:dyDescent="0.25">
      <c r="D2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43" zoomScaleNormal="100" workbookViewId="0">
      <selection activeCell="J4" sqref="J4:J9"/>
    </sheetView>
  </sheetViews>
  <sheetFormatPr defaultColWidth="8.7109375" defaultRowHeight="15" x14ac:dyDescent="0.25"/>
  <cols>
    <col min="1" max="1" width="16" bestFit="1" customWidth="1"/>
    <col min="2" max="2" width="16.28515625" bestFit="1" customWidth="1"/>
    <col min="3" max="3" width="6.42578125" customWidth="1"/>
    <col min="4" max="4" width="6.140625" customWidth="1"/>
    <col min="9" max="9" width="32.7109375" customWidth="1"/>
    <col min="10" max="10" width="19.28515625" customWidth="1"/>
    <col min="11" max="11" width="14.7109375" customWidth="1"/>
  </cols>
  <sheetData>
    <row r="1" spans="1:11" ht="21" customHeight="1" x14ac:dyDescent="0.25">
      <c r="A1" s="26" t="s">
        <v>30</v>
      </c>
      <c r="B1" s="26"/>
      <c r="C1" s="26"/>
      <c r="D1" s="26"/>
      <c r="I1" s="26" t="s">
        <v>31</v>
      </c>
      <c r="J1" s="26"/>
      <c r="K1" s="26"/>
    </row>
    <row r="2" spans="1:11" ht="21" customHeight="1" x14ac:dyDescent="0.25"/>
    <row r="3" spans="1:11" x14ac:dyDescent="0.25">
      <c r="A3" s="20" t="s">
        <v>26</v>
      </c>
      <c r="B3" s="21" t="s">
        <v>27</v>
      </c>
      <c r="C3" s="21" t="s">
        <v>28</v>
      </c>
      <c r="D3" s="22" t="s">
        <v>29</v>
      </c>
      <c r="I3" s="1" t="s">
        <v>26</v>
      </c>
      <c r="J3" s="1" t="s">
        <v>27</v>
      </c>
      <c r="K3" s="1" t="s">
        <v>28</v>
      </c>
    </row>
    <row r="4" spans="1:11" x14ac:dyDescent="0.25">
      <c r="A4" t="s">
        <v>101</v>
      </c>
      <c r="B4" t="s">
        <v>32</v>
      </c>
      <c r="C4">
        <v>9</v>
      </c>
      <c r="D4">
        <v>33</v>
      </c>
      <c r="I4" t="s">
        <v>104</v>
      </c>
    </row>
    <row r="5" spans="1:11" x14ac:dyDescent="0.25">
      <c r="A5" t="s">
        <v>102</v>
      </c>
      <c r="B5" t="s">
        <v>33</v>
      </c>
      <c r="C5">
        <v>4</v>
      </c>
      <c r="D5">
        <v>11</v>
      </c>
      <c r="I5" t="s">
        <v>140</v>
      </c>
    </row>
    <row r="6" spans="1:11" x14ac:dyDescent="0.25">
      <c r="A6" t="s">
        <v>103</v>
      </c>
      <c r="B6" t="s">
        <v>34</v>
      </c>
      <c r="C6">
        <v>89</v>
      </c>
      <c r="D6">
        <v>281</v>
      </c>
      <c r="I6" t="s">
        <v>139</v>
      </c>
    </row>
    <row r="7" spans="1:11" x14ac:dyDescent="0.25">
      <c r="A7" t="s">
        <v>104</v>
      </c>
      <c r="B7" t="s">
        <v>35</v>
      </c>
      <c r="C7">
        <v>182</v>
      </c>
      <c r="D7">
        <v>388</v>
      </c>
      <c r="I7" t="s">
        <v>147</v>
      </c>
    </row>
    <row r="8" spans="1:11" x14ac:dyDescent="0.25">
      <c r="A8" t="s">
        <v>105</v>
      </c>
      <c r="B8" t="s">
        <v>36</v>
      </c>
      <c r="C8">
        <v>-19</v>
      </c>
      <c r="D8">
        <v>56</v>
      </c>
      <c r="I8" t="s">
        <v>123</v>
      </c>
    </row>
    <row r="9" spans="1:11" x14ac:dyDescent="0.25">
      <c r="A9" t="s">
        <v>106</v>
      </c>
      <c r="B9" t="s">
        <v>37</v>
      </c>
      <c r="C9">
        <v>15</v>
      </c>
      <c r="D9">
        <v>42</v>
      </c>
      <c r="I9" t="s">
        <v>134</v>
      </c>
    </row>
    <row r="10" spans="1:11" x14ac:dyDescent="0.25">
      <c r="A10" t="s">
        <v>107</v>
      </c>
      <c r="B10" t="s">
        <v>38</v>
      </c>
      <c r="C10">
        <v>88</v>
      </c>
      <c r="D10">
        <v>258</v>
      </c>
    </row>
    <row r="11" spans="1:11" x14ac:dyDescent="0.25">
      <c r="A11" t="s">
        <v>108</v>
      </c>
      <c r="B11" t="s">
        <v>39</v>
      </c>
      <c r="C11">
        <v>-25</v>
      </c>
      <c r="D11">
        <v>58</v>
      </c>
    </row>
    <row r="12" spans="1:11" x14ac:dyDescent="0.25">
      <c r="A12" t="s">
        <v>109</v>
      </c>
      <c r="B12" t="s">
        <v>40</v>
      </c>
      <c r="C12">
        <v>26</v>
      </c>
      <c r="D12">
        <v>174</v>
      </c>
      <c r="I12" s="1" t="s">
        <v>150</v>
      </c>
    </row>
    <row r="13" spans="1:11" x14ac:dyDescent="0.25">
      <c r="A13" t="s">
        <v>110</v>
      </c>
      <c r="B13" t="s">
        <v>41</v>
      </c>
      <c r="C13">
        <v>4</v>
      </c>
      <c r="D13">
        <v>15</v>
      </c>
    </row>
    <row r="14" spans="1:11" x14ac:dyDescent="0.25">
      <c r="A14" t="s">
        <v>111</v>
      </c>
      <c r="B14" t="s">
        <v>42</v>
      </c>
      <c r="C14">
        <v>40</v>
      </c>
      <c r="D14">
        <v>94</v>
      </c>
    </row>
    <row r="15" spans="1:11" x14ac:dyDescent="0.25">
      <c r="A15" t="s">
        <v>112</v>
      </c>
      <c r="B15" t="s">
        <v>43</v>
      </c>
      <c r="C15">
        <v>255</v>
      </c>
      <c r="D15">
        <v>601</v>
      </c>
    </row>
    <row r="16" spans="1:11" x14ac:dyDescent="0.25">
      <c r="A16" t="s">
        <v>113</v>
      </c>
      <c r="B16" t="s">
        <v>44</v>
      </c>
      <c r="C16">
        <v>-14</v>
      </c>
      <c r="D16">
        <v>753</v>
      </c>
    </row>
    <row r="17" spans="1:4" x14ac:dyDescent="0.25">
      <c r="A17" t="s">
        <v>114</v>
      </c>
      <c r="B17" t="s">
        <v>45</v>
      </c>
      <c r="C17">
        <v>9</v>
      </c>
      <c r="D17">
        <v>19</v>
      </c>
    </row>
    <row r="18" spans="1:4" x14ac:dyDescent="0.25">
      <c r="A18" t="s">
        <v>115</v>
      </c>
      <c r="B18" t="s">
        <v>46</v>
      </c>
      <c r="C18">
        <v>195</v>
      </c>
      <c r="D18">
        <v>1243</v>
      </c>
    </row>
    <row r="19" spans="1:4" x14ac:dyDescent="0.25">
      <c r="A19" t="s">
        <v>116</v>
      </c>
      <c r="B19" t="s">
        <v>38</v>
      </c>
      <c r="C19">
        <v>30</v>
      </c>
      <c r="D19">
        <v>88</v>
      </c>
    </row>
    <row r="20" spans="1:4" x14ac:dyDescent="0.25">
      <c r="A20" t="s">
        <v>117</v>
      </c>
      <c r="B20" t="s">
        <v>47</v>
      </c>
      <c r="C20">
        <v>-1</v>
      </c>
      <c r="D20">
        <v>3</v>
      </c>
    </row>
    <row r="21" spans="1:4" x14ac:dyDescent="0.25">
      <c r="A21" t="s">
        <v>118</v>
      </c>
      <c r="B21" t="s">
        <v>48</v>
      </c>
      <c r="C21">
        <v>10</v>
      </c>
      <c r="D21">
        <v>20</v>
      </c>
    </row>
    <row r="22" spans="1:4" x14ac:dyDescent="0.25">
      <c r="A22" t="s">
        <v>119</v>
      </c>
      <c r="B22" t="s">
        <v>49</v>
      </c>
      <c r="C22">
        <v>432</v>
      </c>
      <c r="D22">
        <v>1843</v>
      </c>
    </row>
    <row r="23" spans="1:4" x14ac:dyDescent="0.25">
      <c r="A23" t="s">
        <v>120</v>
      </c>
      <c r="B23" t="s">
        <v>50</v>
      </c>
      <c r="C23">
        <v>297</v>
      </c>
      <c r="D23">
        <v>712</v>
      </c>
    </row>
    <row r="24" spans="1:4" x14ac:dyDescent="0.25">
      <c r="A24" t="s">
        <v>121</v>
      </c>
      <c r="B24" t="s">
        <v>48</v>
      </c>
      <c r="C24">
        <v>71</v>
      </c>
      <c r="D24">
        <v>198</v>
      </c>
    </row>
    <row r="25" spans="1:4" x14ac:dyDescent="0.25">
      <c r="A25" t="s">
        <v>122</v>
      </c>
      <c r="B25" t="s">
        <v>51</v>
      </c>
      <c r="C25">
        <v>17</v>
      </c>
      <c r="D25">
        <v>38</v>
      </c>
    </row>
    <row r="26" spans="1:4" x14ac:dyDescent="0.25">
      <c r="A26" t="s">
        <v>123</v>
      </c>
      <c r="B26" t="s">
        <v>52</v>
      </c>
      <c r="C26">
        <v>241</v>
      </c>
      <c r="D26">
        <v>830</v>
      </c>
    </row>
    <row r="27" spans="1:4" x14ac:dyDescent="0.25">
      <c r="A27" t="s">
        <v>124</v>
      </c>
      <c r="B27" t="s">
        <v>53</v>
      </c>
      <c r="C27">
        <v>216</v>
      </c>
      <c r="D27">
        <v>1091</v>
      </c>
    </row>
    <row r="28" spans="1:4" x14ac:dyDescent="0.25">
      <c r="A28" t="s">
        <v>125</v>
      </c>
      <c r="B28" t="s">
        <v>54</v>
      </c>
      <c r="C28">
        <v>-55</v>
      </c>
      <c r="D28">
        <v>868</v>
      </c>
    </row>
    <row r="29" spans="1:4" x14ac:dyDescent="0.25">
      <c r="A29" t="s">
        <v>126</v>
      </c>
      <c r="B29" t="s">
        <v>39</v>
      </c>
      <c r="C29">
        <v>23</v>
      </c>
      <c r="D29">
        <v>74</v>
      </c>
    </row>
    <row r="30" spans="1:4" x14ac:dyDescent="0.25">
      <c r="A30" t="s">
        <v>127</v>
      </c>
      <c r="B30" t="s">
        <v>39</v>
      </c>
      <c r="C30">
        <v>-25</v>
      </c>
      <c r="D30">
        <v>58</v>
      </c>
    </row>
    <row r="31" spans="1:4" x14ac:dyDescent="0.25">
      <c r="A31" t="s">
        <v>128</v>
      </c>
      <c r="B31" t="s">
        <v>34</v>
      </c>
      <c r="C31">
        <v>89</v>
      </c>
      <c r="D31">
        <v>281</v>
      </c>
    </row>
    <row r="32" spans="1:4" x14ac:dyDescent="0.25">
      <c r="A32" t="s">
        <v>129</v>
      </c>
      <c r="B32" t="s">
        <v>37</v>
      </c>
      <c r="C32">
        <v>79</v>
      </c>
      <c r="D32">
        <v>402</v>
      </c>
    </row>
    <row r="33" spans="1:4" x14ac:dyDescent="0.25">
      <c r="A33" t="s">
        <v>130</v>
      </c>
      <c r="B33" t="s">
        <v>43</v>
      </c>
      <c r="C33">
        <v>16</v>
      </c>
      <c r="D33">
        <v>159</v>
      </c>
    </row>
    <row r="34" spans="1:4" x14ac:dyDescent="0.25">
      <c r="A34" t="s">
        <v>131</v>
      </c>
      <c r="B34" t="s">
        <v>53</v>
      </c>
      <c r="C34">
        <v>9</v>
      </c>
      <c r="D34">
        <v>115</v>
      </c>
    </row>
    <row r="35" spans="1:4" x14ac:dyDescent="0.25">
      <c r="A35" t="s">
        <v>132</v>
      </c>
      <c r="B35" t="s">
        <v>46</v>
      </c>
      <c r="C35">
        <v>195</v>
      </c>
      <c r="D35">
        <v>1243</v>
      </c>
    </row>
    <row r="36" spans="1:4" x14ac:dyDescent="0.25">
      <c r="A36" t="s">
        <v>133</v>
      </c>
      <c r="B36" t="s">
        <v>36</v>
      </c>
      <c r="C36">
        <v>-21</v>
      </c>
      <c r="D36">
        <v>40</v>
      </c>
    </row>
    <row r="37" spans="1:4" x14ac:dyDescent="0.25">
      <c r="A37" t="s">
        <v>134</v>
      </c>
      <c r="B37" t="s">
        <v>50</v>
      </c>
      <c r="C37">
        <v>4</v>
      </c>
      <c r="D37">
        <v>9</v>
      </c>
    </row>
    <row r="38" spans="1:4" x14ac:dyDescent="0.25">
      <c r="A38" t="s">
        <v>135</v>
      </c>
      <c r="B38" t="s">
        <v>55</v>
      </c>
      <c r="C38">
        <v>2</v>
      </c>
      <c r="D38">
        <v>7</v>
      </c>
    </row>
    <row r="39" spans="1:4" x14ac:dyDescent="0.25">
      <c r="A39" t="s">
        <v>136</v>
      </c>
      <c r="B39" t="s">
        <v>33</v>
      </c>
      <c r="C39">
        <v>2</v>
      </c>
      <c r="D39">
        <v>7</v>
      </c>
    </row>
    <row r="40" spans="1:4" x14ac:dyDescent="0.25">
      <c r="A40" t="s">
        <v>137</v>
      </c>
      <c r="B40" t="s">
        <v>51</v>
      </c>
      <c r="C40">
        <v>9</v>
      </c>
      <c r="D40">
        <v>24</v>
      </c>
    </row>
    <row r="41" spans="1:4" x14ac:dyDescent="0.25">
      <c r="A41" t="s">
        <v>138</v>
      </c>
      <c r="B41" t="s">
        <v>36</v>
      </c>
      <c r="C41">
        <v>2</v>
      </c>
      <c r="D41">
        <v>16</v>
      </c>
    </row>
    <row r="42" spans="1:4" x14ac:dyDescent="0.25">
      <c r="A42" t="s">
        <v>139</v>
      </c>
      <c r="B42" t="s">
        <v>32</v>
      </c>
      <c r="C42">
        <v>1</v>
      </c>
      <c r="D42">
        <v>2</v>
      </c>
    </row>
    <row r="43" spans="1:4" x14ac:dyDescent="0.25">
      <c r="A43" t="s">
        <v>140</v>
      </c>
      <c r="B43" t="s">
        <v>56</v>
      </c>
      <c r="C43">
        <v>30</v>
      </c>
      <c r="D43">
        <v>74</v>
      </c>
    </row>
    <row r="44" spans="1:4" x14ac:dyDescent="0.25">
      <c r="A44" t="s">
        <v>141</v>
      </c>
      <c r="B44" t="s">
        <v>57</v>
      </c>
      <c r="C44">
        <v>10</v>
      </c>
      <c r="D44">
        <v>22</v>
      </c>
    </row>
    <row r="45" spans="1:4" x14ac:dyDescent="0.25">
      <c r="A45" t="s">
        <v>142</v>
      </c>
      <c r="B45" t="s">
        <v>58</v>
      </c>
      <c r="C45">
        <v>14</v>
      </c>
      <c r="D45">
        <v>79</v>
      </c>
    </row>
    <row r="46" spans="1:4" x14ac:dyDescent="0.25">
      <c r="A46" t="s">
        <v>143</v>
      </c>
      <c r="B46" t="s">
        <v>36</v>
      </c>
      <c r="C46">
        <v>2</v>
      </c>
      <c r="D46">
        <v>16</v>
      </c>
    </row>
    <row r="47" spans="1:4" x14ac:dyDescent="0.25">
      <c r="A47" t="s">
        <v>144</v>
      </c>
      <c r="B47" t="s">
        <v>59</v>
      </c>
      <c r="C47">
        <v>127</v>
      </c>
      <c r="D47">
        <v>1039</v>
      </c>
    </row>
    <row r="48" spans="1:4" x14ac:dyDescent="0.25">
      <c r="A48" t="s">
        <v>145</v>
      </c>
      <c r="B48" t="s">
        <v>34</v>
      </c>
      <c r="C48">
        <v>89</v>
      </c>
      <c r="D48">
        <v>281</v>
      </c>
    </row>
    <row r="49" spans="1:4" x14ac:dyDescent="0.25">
      <c r="A49" t="s">
        <v>146</v>
      </c>
      <c r="B49" t="s">
        <v>95</v>
      </c>
      <c r="C49">
        <v>23</v>
      </c>
      <c r="D49">
        <v>45</v>
      </c>
    </row>
  </sheetData>
  <mergeCells count="2">
    <mergeCell ref="A1:D1"/>
    <mergeCell ref="I1:K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zoomScale="82" zoomScaleNormal="82" workbookViewId="0">
      <selection activeCell="M14" sqref="M14"/>
    </sheetView>
  </sheetViews>
  <sheetFormatPr defaultColWidth="8.7109375" defaultRowHeight="15" x14ac:dyDescent="0.25"/>
  <cols>
    <col min="6" max="6" width="20.7109375" customWidth="1"/>
    <col min="7" max="7" width="17.7109375" customWidth="1"/>
    <col min="8" max="8" width="9" bestFit="1" customWidth="1"/>
    <col min="12" max="12" width="11.42578125" bestFit="1" customWidth="1"/>
  </cols>
  <sheetData>
    <row r="2" spans="1:13" ht="15.75" thickBot="1" x14ac:dyDescent="0.3">
      <c r="A2" s="1" t="s">
        <v>85</v>
      </c>
    </row>
    <row r="3" spans="1:13" ht="15.75" thickBot="1" x14ac:dyDescent="0.3">
      <c r="F3" s="13" t="s">
        <v>60</v>
      </c>
      <c r="G3" s="14"/>
      <c r="H3" s="15" t="s">
        <v>61</v>
      </c>
      <c r="L3" s="17" t="s">
        <v>60</v>
      </c>
      <c r="M3" s="17" t="s">
        <v>66</v>
      </c>
    </row>
    <row r="4" spans="1:13" ht="15.75" thickBot="1" x14ac:dyDescent="0.3">
      <c r="F4" s="5" t="s">
        <v>62</v>
      </c>
      <c r="G4" s="6" t="s">
        <v>63</v>
      </c>
      <c r="H4" s="7" t="s">
        <v>64</v>
      </c>
      <c r="L4" s="16">
        <v>1500</v>
      </c>
      <c r="M4" s="19">
        <f>VLOOKUP(L4,F5:H8,3,TRUE)</f>
        <v>0.05</v>
      </c>
    </row>
    <row r="5" spans="1:13" ht="15.75" thickBot="1" x14ac:dyDescent="0.3">
      <c r="F5" s="8">
        <v>1001</v>
      </c>
      <c r="G5">
        <v>2000</v>
      </c>
      <c r="H5" s="9">
        <v>0.05</v>
      </c>
      <c r="L5" s="8">
        <v>2500</v>
      </c>
      <c r="M5" s="19">
        <f>VLOOKUP(L5,F5:H8,3,TRUE)</f>
        <v>0.1</v>
      </c>
    </row>
    <row r="6" spans="1:13" ht="15.75" thickBot="1" x14ac:dyDescent="0.3">
      <c r="F6" s="8">
        <v>2001</v>
      </c>
      <c r="G6">
        <v>5000</v>
      </c>
      <c r="H6" s="9">
        <v>0.1</v>
      </c>
      <c r="L6" s="8">
        <v>20000</v>
      </c>
      <c r="M6" s="19">
        <f>VLOOKUP(L6,F5:H8,3,TRUE)</f>
        <v>0.3</v>
      </c>
    </row>
    <row r="7" spans="1:13" ht="15.75" thickBot="1" x14ac:dyDescent="0.3">
      <c r="F7" s="8">
        <v>5001</v>
      </c>
      <c r="G7">
        <v>10000</v>
      </c>
      <c r="H7" s="9">
        <v>0.2</v>
      </c>
      <c r="L7" s="10">
        <v>10000</v>
      </c>
      <c r="M7" s="19">
        <f>VLOOKUP(L7,F6:H9,3,TRUE)</f>
        <v>0.2</v>
      </c>
    </row>
    <row r="8" spans="1:13" ht="15.75" thickBot="1" x14ac:dyDescent="0.3">
      <c r="F8" s="10">
        <v>10001</v>
      </c>
      <c r="G8" s="11" t="s">
        <v>65</v>
      </c>
      <c r="H8" s="12">
        <v>0.3</v>
      </c>
    </row>
    <row r="11" spans="1:13" x14ac:dyDescent="0.25">
      <c r="F11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22"/>
  <sheetViews>
    <sheetView topLeftCell="A4" zoomScaleNormal="100" workbookViewId="0">
      <selection activeCell="H23" sqref="H23"/>
    </sheetView>
  </sheetViews>
  <sheetFormatPr defaultColWidth="8.7109375" defaultRowHeight="15" x14ac:dyDescent="0.25"/>
  <cols>
    <col min="5" max="5" width="10.42578125" bestFit="1" customWidth="1"/>
    <col min="7" max="7" width="11.7109375" bestFit="1" customWidth="1"/>
  </cols>
  <sheetData>
    <row r="11" spans="1:9" ht="15.75" thickBot="1" x14ac:dyDescent="0.3"/>
    <row r="12" spans="1:9" ht="15.75" thickBot="1" x14ac:dyDescent="0.3">
      <c r="E12" s="5" t="s">
        <v>62</v>
      </c>
      <c r="F12" s="8">
        <v>1001</v>
      </c>
      <c r="G12" s="8">
        <v>2001</v>
      </c>
      <c r="H12" s="8">
        <v>5001</v>
      </c>
      <c r="I12" s="10">
        <v>10001</v>
      </c>
    </row>
    <row r="13" spans="1:9" ht="15.75" thickBot="1" x14ac:dyDescent="0.3">
      <c r="A13" s="1"/>
      <c r="E13" s="6" t="s">
        <v>63</v>
      </c>
      <c r="F13">
        <v>2000</v>
      </c>
      <c r="G13">
        <v>5000</v>
      </c>
      <c r="H13">
        <v>10000</v>
      </c>
      <c r="I13" s="11" t="s">
        <v>65</v>
      </c>
    </row>
    <row r="14" spans="1:9" ht="15.75" thickBot="1" x14ac:dyDescent="0.3">
      <c r="A14" s="1"/>
      <c r="E14" s="7" t="s">
        <v>64</v>
      </c>
      <c r="F14" s="9">
        <v>0.05</v>
      </c>
      <c r="G14" s="9">
        <v>0.1</v>
      </c>
      <c r="H14" s="9">
        <v>0.2</v>
      </c>
      <c r="I14" s="12">
        <v>0.3</v>
      </c>
    </row>
    <row r="15" spans="1:9" x14ac:dyDescent="0.25">
      <c r="A15" s="1"/>
    </row>
    <row r="16" spans="1:9" x14ac:dyDescent="0.25">
      <c r="A16" s="1"/>
    </row>
    <row r="17" spans="7:8" ht="15.75" thickBot="1" x14ac:dyDescent="0.3"/>
    <row r="18" spans="7:8" ht="15.75" thickBot="1" x14ac:dyDescent="0.3">
      <c r="G18" s="17" t="s">
        <v>60</v>
      </c>
      <c r="H18" s="17" t="s">
        <v>66</v>
      </c>
    </row>
    <row r="19" spans="7:8" ht="15.75" thickBot="1" x14ac:dyDescent="0.3">
      <c r="G19" s="16">
        <v>1500</v>
      </c>
      <c r="H19" s="19">
        <f>HLOOKUP(G19,F12:I14,3,TRUE)</f>
        <v>0.05</v>
      </c>
    </row>
    <row r="20" spans="7:8" ht="15.75" thickBot="1" x14ac:dyDescent="0.3">
      <c r="G20" s="8">
        <v>2500</v>
      </c>
      <c r="H20" s="19">
        <f>HLOOKUP(G20,F12:I14,3,TRUE)</f>
        <v>0.1</v>
      </c>
    </row>
    <row r="21" spans="7:8" ht="15.75" thickBot="1" x14ac:dyDescent="0.3">
      <c r="G21" s="8">
        <v>20000</v>
      </c>
      <c r="H21" s="19">
        <f>HLOOKUP(G21,F12:I14,3,TRUE)</f>
        <v>0.3</v>
      </c>
    </row>
    <row r="22" spans="7:8" ht="15.75" thickBot="1" x14ac:dyDescent="0.3">
      <c r="G22" s="10">
        <v>10000</v>
      </c>
      <c r="H22" s="19">
        <f>HLOOKUP(G22,F12:I14,3,TRUE)</f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5"/>
  <sheetViews>
    <sheetView workbookViewId="0">
      <selection activeCell="D15" sqref="D15"/>
    </sheetView>
  </sheetViews>
  <sheetFormatPr defaultColWidth="8.7109375" defaultRowHeight="15" x14ac:dyDescent="0.25"/>
  <sheetData>
    <row r="3" spans="1:5" ht="15.75" thickBot="1" x14ac:dyDescent="0.3"/>
    <row r="4" spans="1:5" x14ac:dyDescent="0.25">
      <c r="A4" s="5" t="s">
        <v>86</v>
      </c>
      <c r="B4" s="6">
        <v>2019</v>
      </c>
      <c r="C4" s="7">
        <v>2020</v>
      </c>
      <c r="D4" s="5">
        <v>2021</v>
      </c>
      <c r="E4" s="6">
        <v>2022</v>
      </c>
    </row>
    <row r="5" spans="1:5" x14ac:dyDescent="0.25">
      <c r="A5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topLeftCell="A2" workbookViewId="0">
      <selection activeCell="F2" sqref="F1:F1048576"/>
    </sheetView>
  </sheetViews>
  <sheetFormatPr defaultColWidth="8.7109375" defaultRowHeight="15" x14ac:dyDescent="0.25"/>
  <cols>
    <col min="1" max="1" width="15.140625" style="27" customWidth="1"/>
    <col min="2" max="2" width="2.85546875" style="27" bestFit="1" customWidth="1"/>
    <col min="3" max="3" width="15.140625" style="32" bestFit="1" customWidth="1"/>
    <col min="4" max="4" width="15" style="27" bestFit="1" customWidth="1"/>
    <col min="5" max="5" width="37.5703125" style="29" bestFit="1" customWidth="1"/>
    <col min="6" max="6" width="10.5703125" style="27" bestFit="1" customWidth="1"/>
    <col min="7" max="16384" width="8.7109375" style="27"/>
  </cols>
  <sheetData>
    <row r="1" spans="2:6" ht="15.75" thickBot="1" x14ac:dyDescent="0.3"/>
    <row r="2" spans="2:6" x14ac:dyDescent="0.25">
      <c r="B2" s="28" t="s">
        <v>69</v>
      </c>
      <c r="C2" s="33" t="s">
        <v>0</v>
      </c>
      <c r="D2" s="28" t="s">
        <v>8</v>
      </c>
      <c r="E2" s="35" t="s">
        <v>13</v>
      </c>
      <c r="F2" s="28" t="s">
        <v>21</v>
      </c>
    </row>
    <row r="3" spans="2:6" x14ac:dyDescent="0.25">
      <c r="B3" s="27">
        <v>1</v>
      </c>
      <c r="C3" s="32" t="s">
        <v>1</v>
      </c>
      <c r="D3" s="27" t="s">
        <v>9</v>
      </c>
      <c r="E3" s="29" t="s">
        <v>14</v>
      </c>
      <c r="F3" s="27">
        <v>12</v>
      </c>
    </row>
    <row r="4" spans="2:6" x14ac:dyDescent="0.25">
      <c r="B4" s="27">
        <v>2</v>
      </c>
      <c r="C4" s="32" t="s">
        <v>2</v>
      </c>
      <c r="D4" s="27" t="s">
        <v>10</v>
      </c>
      <c r="E4" s="29" t="s">
        <v>15</v>
      </c>
      <c r="F4" s="27">
        <v>11</v>
      </c>
    </row>
    <row r="5" spans="2:6" x14ac:dyDescent="0.25">
      <c r="B5" s="31">
        <v>3</v>
      </c>
      <c r="C5" s="32" t="s">
        <v>3</v>
      </c>
      <c r="D5" s="27" t="s">
        <v>11</v>
      </c>
      <c r="E5" s="29" t="s">
        <v>16</v>
      </c>
      <c r="F5" s="27">
        <v>15</v>
      </c>
    </row>
    <row r="6" spans="2:6" x14ac:dyDescent="0.25">
      <c r="B6" s="27">
        <v>4</v>
      </c>
      <c r="C6" s="32" t="s">
        <v>4</v>
      </c>
      <c r="D6" s="27" t="s">
        <v>11</v>
      </c>
      <c r="E6" s="29" t="s">
        <v>19</v>
      </c>
      <c r="F6" s="27">
        <v>14.5</v>
      </c>
    </row>
    <row r="7" spans="2:6" x14ac:dyDescent="0.25">
      <c r="B7" s="27">
        <v>5</v>
      </c>
      <c r="C7" s="32" t="s">
        <v>5</v>
      </c>
      <c r="D7" s="27" t="s">
        <v>12</v>
      </c>
      <c r="E7" s="29" t="s">
        <v>17</v>
      </c>
      <c r="F7" s="27">
        <v>16</v>
      </c>
    </row>
    <row r="8" spans="2:6" x14ac:dyDescent="0.25">
      <c r="B8" s="27">
        <v>6</v>
      </c>
      <c r="C8" s="32" t="s">
        <v>6</v>
      </c>
      <c r="D8" s="27" t="s">
        <v>11</v>
      </c>
      <c r="E8" s="29" t="s">
        <v>18</v>
      </c>
      <c r="F8" s="27">
        <v>15</v>
      </c>
    </row>
    <row r="9" spans="2:6" x14ac:dyDescent="0.25">
      <c r="B9" s="27">
        <v>7</v>
      </c>
      <c r="C9" s="32" t="s">
        <v>7</v>
      </c>
      <c r="D9" s="27" t="s">
        <v>11</v>
      </c>
      <c r="E9" s="29" t="s">
        <v>20</v>
      </c>
      <c r="F9" s="27">
        <v>16</v>
      </c>
    </row>
    <row r="12" spans="2:6" x14ac:dyDescent="0.25">
      <c r="C12" s="32" t="s">
        <v>69</v>
      </c>
      <c r="D12" s="27">
        <v>7</v>
      </c>
      <c r="E12" s="29">
        <v>3</v>
      </c>
    </row>
    <row r="13" spans="2:6" x14ac:dyDescent="0.25">
      <c r="C13" s="34" t="s">
        <v>22</v>
      </c>
      <c r="D13" s="27" t="str">
        <f>INDEX(B3:F9,MATCH(D12,B3:B9,0),2)</f>
        <v>BBQ Feast</v>
      </c>
      <c r="E13" s="29" t="str">
        <f>INDEX(B3:F9,MATCH(E12,B3:B9,0),2)</f>
        <v>Meat Feast</v>
      </c>
      <c r="F13" s="27">
        <v>2</v>
      </c>
    </row>
    <row r="14" spans="2:6" x14ac:dyDescent="0.25">
      <c r="C14" s="34" t="s">
        <v>23</v>
      </c>
      <c r="D14" s="27" t="str">
        <f>INDEX(B3:F9,MATCH(D12,B3:B9,0),3)</f>
        <v>Meat</v>
      </c>
      <c r="E14" s="29" t="str">
        <f>INDEX(B3:F9,MATCH(E12,B3:B9,0),3)</f>
        <v>Meat</v>
      </c>
      <c r="F14" s="27" t="str">
        <f>IF(F13="MEAT","NOY MEAT FREE","MEAT FREE")</f>
        <v>MEAT FREE</v>
      </c>
    </row>
    <row r="15" spans="2:6" x14ac:dyDescent="0.25">
      <c r="C15" s="34" t="s">
        <v>24</v>
      </c>
      <c r="D15" s="27" t="str">
        <f>IF(D9="MEAT","NOT MEAT FREE","MEAT FREE")</f>
        <v>NOT MEAT FREE</v>
      </c>
    </row>
    <row r="16" spans="2:6" x14ac:dyDescent="0.25">
      <c r="C16" s="34"/>
      <c r="E16" s="29" t="str">
        <f>IF(D5="MEAT","NOT MEAT FREE","MEAT")</f>
        <v>NOT MEAT FREE</v>
      </c>
    </row>
    <row r="17" spans="3:5" x14ac:dyDescent="0.25">
      <c r="C17" s="34" t="s">
        <v>25</v>
      </c>
    </row>
    <row r="18" spans="3:5" x14ac:dyDescent="0.25">
      <c r="E18" s="29">
        <v>3</v>
      </c>
    </row>
    <row r="19" spans="3:5" x14ac:dyDescent="0.25">
      <c r="C19" s="30">
        <v>5</v>
      </c>
      <c r="E19" s="29" t="str">
        <f>IF(E12="MEAT","NOT MEAT FREE","MEAT")</f>
        <v>MEAT</v>
      </c>
    </row>
    <row r="21" spans="3:5" x14ac:dyDescent="0.25">
      <c r="C21" s="32" t="str">
        <f>IF(C19="MEAT","NOT MEAT FREE","MEAT FREE")</f>
        <v>MEAT FREE</v>
      </c>
    </row>
  </sheetData>
  <dataValidations count="1">
    <dataValidation type="whole" allowBlank="1" showInputMessage="1" showErrorMessage="1" sqref="F15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MATCH</vt:lpstr>
      <vt:lpstr>INDEX</vt:lpstr>
      <vt:lpstr>INDEX &amp; MATCH</vt:lpstr>
      <vt:lpstr>Sheet1</vt:lpstr>
      <vt:lpstr>VLOOKUP with Exact Match</vt:lpstr>
      <vt:lpstr>VLOOKUP with Approximate Match</vt:lpstr>
      <vt:lpstr>HLOOKUP</vt:lpstr>
      <vt:lpstr>XLOOKUP (NEW !)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2023-06-25T18:56:51Z</dcterms:created>
  <dcterms:modified xsi:type="dcterms:W3CDTF">2024-04-28T16:23:03Z</dcterms:modified>
</cp:coreProperties>
</file>