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ellag\Documents\GitHub\Reactrobe\PCB\v1\"/>
    </mc:Choice>
  </mc:AlternateContent>
  <xr:revisionPtr revIDLastSave="0" documentId="13_ncr:1_{CAF17BFA-DF7D-4AD7-844D-A5F44511D89E}" xr6:coauthVersionLast="43" xr6:coauthVersionMax="43" xr10:uidLastSave="{00000000-0000-0000-0000-000000000000}"/>
  <bookViews>
    <workbookView xWindow="-120" yWindow="-120" windowWidth="29040" windowHeight="15840" tabRatio="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K32" i="1" l="1"/>
  <c r="K33" i="1"/>
  <c r="K34" i="1"/>
  <c r="K35" i="1"/>
  <c r="K22" i="1"/>
  <c r="K31" i="1"/>
  <c r="K3" i="1"/>
  <c r="K15" i="1"/>
  <c r="K18" i="1"/>
  <c r="K16" i="1" l="1"/>
  <c r="K4" i="1"/>
  <c r="K23" i="1"/>
  <c r="K9" i="1"/>
  <c r="K21" i="1"/>
  <c r="K7" i="1"/>
  <c r="K10" i="1"/>
  <c r="K13" i="1" l="1"/>
  <c r="K5" i="1" l="1"/>
  <c r="K2" i="1"/>
  <c r="K11" i="1"/>
  <c r="K6" i="1"/>
  <c r="K8" i="1"/>
  <c r="K12" i="1"/>
  <c r="K14" i="1"/>
  <c r="K17" i="1"/>
  <c r="K19" i="1"/>
  <c r="K20" i="1"/>
  <c r="K28" i="1"/>
  <c r="K24" i="1"/>
  <c r="K25" i="1"/>
  <c r="K27" i="1"/>
  <c r="K26" i="1"/>
  <c r="K29" i="1"/>
  <c r="K30" i="1"/>
</calcChain>
</file>

<file path=xl/sharedStrings.xml><?xml version="1.0" encoding="utf-8"?>
<sst xmlns="http://schemas.openxmlformats.org/spreadsheetml/2006/main" count="528" uniqueCount="106">
  <si>
    <t>Qty</t>
  </si>
  <si>
    <t>Reference Designators</t>
  </si>
  <si>
    <t>Description</t>
  </si>
  <si>
    <t>Manufacturer PN</t>
  </si>
  <si>
    <t>Manufacturer</t>
  </si>
  <si>
    <t>Supplier PN</t>
  </si>
  <si>
    <t>Supplier</t>
  </si>
  <si>
    <t>Notes</t>
  </si>
  <si>
    <t>D1</t>
  </si>
  <si>
    <t>U1</t>
  </si>
  <si>
    <t>U2</t>
  </si>
  <si>
    <t>U3</t>
  </si>
  <si>
    <t>R3</t>
  </si>
  <si>
    <t>J1</t>
  </si>
  <si>
    <t>Sets</t>
  </si>
  <si>
    <t>Qty to Order</t>
  </si>
  <si>
    <t>Qty In-House</t>
  </si>
  <si>
    <t>1kΩ 0603 SMD Resistor</t>
  </si>
  <si>
    <t>C6</t>
  </si>
  <si>
    <t>C7</t>
  </si>
  <si>
    <t>C8</t>
  </si>
  <si>
    <t>2.2kΩ 0603 SMD Resistor</t>
  </si>
  <si>
    <t>0.1uF 6.3V 0603 SMD Ceramic Capacitor</t>
  </si>
  <si>
    <t>C12</t>
  </si>
  <si>
    <t>0.47uF 6.3V 0603 SMD Ceramic Capacitor</t>
  </si>
  <si>
    <t>R5</t>
  </si>
  <si>
    <t>100kΩ 0603 SMD Resistor</t>
  </si>
  <si>
    <t>10uF 20V 1206 SMD Tantalum Capacitor</t>
  </si>
  <si>
    <t>10uF 6.3V 1206 SMD Tantalum Capacitor</t>
  </si>
  <si>
    <t>R4</t>
  </si>
  <si>
    <t>150kΩ 0603 SMD Resistor</t>
  </si>
  <si>
    <t>R1, R2</t>
  </si>
  <si>
    <t>C4, C5</t>
  </si>
  <si>
    <t>1uF 6.3V 0603 SMD Ceramic Capacitor</t>
  </si>
  <si>
    <t>2.2uF 6.3V 0603 SMD Ceramic Capacitor</t>
  </si>
  <si>
    <t>C9</t>
  </si>
  <si>
    <t>C1, C2</t>
  </si>
  <si>
    <t>22pF 6.3V 0603 SMD Ceramic Capacitor</t>
  </si>
  <si>
    <t>4.7uF 16V 1206 SMD Tantalum Capacitor</t>
  </si>
  <si>
    <t>ATMEGA328P-AU</t>
  </si>
  <si>
    <t>Atmel 8-bit 32k SMD Microcontroller</t>
  </si>
  <si>
    <t>MIC1</t>
  </si>
  <si>
    <t>CMA-4544PF-W</t>
  </si>
  <si>
    <t>Electret THT Microphone</t>
  </si>
  <si>
    <t>Y1</t>
  </si>
  <si>
    <t>16MHz 18pF SMD Crystal</t>
  </si>
  <si>
    <t>FA-238 16.0000MB-C3</t>
  </si>
  <si>
    <t>Electret Microphone Amplifier w/ AGC</t>
  </si>
  <si>
    <t>NCP1117ST50T3G</t>
  </si>
  <si>
    <t>5V SMD Linear Voltage Regulator</t>
  </si>
  <si>
    <t>OSTVN02A150</t>
  </si>
  <si>
    <t>0.1" 2x Screw Terminal</t>
  </si>
  <si>
    <t>J2</t>
  </si>
  <si>
    <t>0.1" 3x Screw Terminal</t>
  </si>
  <si>
    <t>OSTVN03A150</t>
  </si>
  <si>
    <t>Red 0603 SMD LED</t>
  </si>
  <si>
    <t>CC0603JRNPO9BN220</t>
  </si>
  <si>
    <t>Yageo</t>
  </si>
  <si>
    <t>311-1062-1-ND</t>
  </si>
  <si>
    <t>Digi-Key</t>
  </si>
  <si>
    <t>CL10B104KB8NNNL</t>
  </si>
  <si>
    <t>Samsung Electro-Mechanics</t>
  </si>
  <si>
    <t>1276-CL10B104KB8NNNLCT-ND</t>
  </si>
  <si>
    <t>CL10B474KA8NFNC</t>
  </si>
  <si>
    <t>1276-2082-1-ND</t>
  </si>
  <si>
    <t>C3, C10, C11</t>
  </si>
  <si>
    <t>CL10A105KP8NNNC</t>
  </si>
  <si>
    <t>1276-1182-1-ND</t>
  </si>
  <si>
    <t>CL10A225KQ8NNNC</t>
  </si>
  <si>
    <t>1276-1183-1-ND</t>
  </si>
  <si>
    <t>TAJA475K016RNJ</t>
  </si>
  <si>
    <t>AVX Corporation</t>
  </si>
  <si>
    <t>478-3868-1-ND</t>
  </si>
  <si>
    <t>F931D106MAA</t>
  </si>
  <si>
    <t>478-8275-1-ND</t>
  </si>
  <si>
    <t>TAJA106K006RNJ</t>
  </si>
  <si>
    <t>478-1653-1-ND</t>
  </si>
  <si>
    <t>SML-D12U1WT86</t>
  </si>
  <si>
    <t>Rohm Semiconductor</t>
  </si>
  <si>
    <t>SML-D12U1WT86CT-ND</t>
  </si>
  <si>
    <t>On Shore Technology Inc.</t>
  </si>
  <si>
    <t>ED10561-ND</t>
  </si>
  <si>
    <t>ED10562-ND</t>
  </si>
  <si>
    <t>CUI Inc.</t>
  </si>
  <si>
    <t>102-1721-ND</t>
  </si>
  <si>
    <t>Microchip Technology</t>
  </si>
  <si>
    <t>ATMEGA328P-AURCT-ND</t>
  </si>
  <si>
    <t>ON Semiconductor</t>
  </si>
  <si>
    <t>NCP1117ST50T3GOSCT-ND</t>
  </si>
  <si>
    <t>MAX9814ETD+T</t>
  </si>
  <si>
    <t>Maxim Integrated</t>
  </si>
  <si>
    <t>MAX9814ETD+TCT-ND</t>
  </si>
  <si>
    <t>EPSON</t>
  </si>
  <si>
    <t>SER3686CT-ND</t>
  </si>
  <si>
    <t>ESR03EZPJ102</t>
  </si>
  <si>
    <t>RHM1.0KDCT-ND</t>
  </si>
  <si>
    <t>ERA-3AEB222V</t>
  </si>
  <si>
    <t>Panasonic Electronic Components</t>
  </si>
  <si>
    <t>P2.2KDBCT-ND</t>
  </si>
  <si>
    <t>CRGCQ0603F150K</t>
  </si>
  <si>
    <t>TE Connectivity Passive Product</t>
  </si>
  <si>
    <t>A129714CT-ND</t>
  </si>
  <si>
    <t>RR0816P-104-D</t>
  </si>
  <si>
    <t>Susumu</t>
  </si>
  <si>
    <t>RR08P100KDCT-ND</t>
  </si>
  <si>
    <t>https://www.digikey.com/short/p50t17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</si>
</sst>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x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164" fontId="2" fillId="0" borderId="20" xfId="0" applyNumberFormat="1" applyFont="1" applyFill="1" applyBorder="1" applyAlignment="1">
      <alignment horizontal="center" vertical="center" wrapText="1"/>
    </xf>
    <xf numFmtId="0" fontId="3" fillId="0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50t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zoomScale="115" zoomScaleNormal="115" workbookViewId="0">
      <pane ySplit="1" topLeftCell="A11" activePane="bottomLeft" state="frozen"/>
      <selection pane="bottomLeft" activeCell="E18" sqref="E18"/>
    </sheetView>
  </sheetViews>
  <sheetFormatPr defaultColWidth="11.5703125" defaultRowHeight="12.75" x14ac:dyDescent="0.2"/>
  <cols>
    <col min="1" max="1" width="4" style="4" bestFit="1" customWidth="1"/>
    <col min="2" max="2" width="22" style="4" bestFit="1" customWidth="1"/>
    <col min="3" max="3" width="17.7109375" style="4" customWidth="1"/>
    <col min="4" max="4" width="22.140625" style="4" bestFit="1" customWidth="1"/>
    <col min="5" max="5" width="15.5703125" style="4" customWidth="1"/>
    <col min="6" max="6" width="24" style="4" bestFit="1" customWidth="1"/>
    <col min="7" max="7" width="8.7109375" style="4" bestFit="1" customWidth="1"/>
    <col min="8" max="8" width="25.140625" style="4" customWidth="1"/>
    <col min="9" max="9" width="5.42578125" style="4" customWidth="1"/>
    <col min="10" max="10" width="12.42578125" style="4" bestFit="1" customWidth="1"/>
    <col min="11" max="11" width="12" style="4" bestFit="1" customWidth="1"/>
    <col min="12" max="12" width="25.42578125" style="4" customWidth="1"/>
    <col min="13" max="13" width="5.42578125" style="4" customWidth="1"/>
    <col min="14" max="14" width="9" style="4" customWidth="1"/>
    <col min="15" max="15" width="10.7109375" style="4" customWidth="1"/>
    <col min="16" max="16" width="7.140625" style="4" customWidth="1"/>
    <col min="17" max="16384" width="11.5703125" style="4"/>
  </cols>
  <sheetData>
    <row r="1" spans="1:12" s="8" customFormat="1" ht="13.5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9" t="s">
        <v>14</v>
      </c>
      <c r="J1" s="10" t="s">
        <v>16</v>
      </c>
      <c r="K1" s="11" t="s">
        <v>15</v>
      </c>
    </row>
    <row r="2" spans="1:12" ht="39" thickBot="1" x14ac:dyDescent="0.25">
      <c r="A2" s="20">
        <f>IF(B2="",0,LEN(TRIM(B2))-LEN(SUBSTITUTE(TRIM(B2),",",""))+1)</f>
        <v>2</v>
      </c>
      <c r="B2" s="21" t="s">
        <v>36</v>
      </c>
      <c r="C2" s="21" t="s">
        <v>37</v>
      </c>
      <c r="D2" s="21" t="s">
        <v>56</v>
      </c>
      <c r="E2" s="21" t="s">
        <v>57</v>
      </c>
      <c r="F2" s="21" t="s">
        <v>58</v>
      </c>
      <c r="G2" s="21" t="s">
        <v>59</v>
      </c>
      <c r="H2" s="22"/>
      <c r="I2" s="23">
        <v>10</v>
      </c>
      <c r="J2" s="20"/>
      <c r="K2" s="22">
        <f>MAX(0, (A2*$I$2)-J2)</f>
        <v>20</v>
      </c>
      <c r="L2" s="24" t="s">
        <v>105</v>
      </c>
    </row>
    <row r="3" spans="1:12" ht="38.25" x14ac:dyDescent="0.2">
      <c r="A3" s="1">
        <f>IF(B3="",0,LEN(TRIM(B3))-LEN(SUBSTITUTE(TRIM(B3),",",""))+1)</f>
        <v>1</v>
      </c>
      <c r="B3" s="2" t="s">
        <v>23</v>
      </c>
      <c r="C3" s="2" t="s">
        <v>24</v>
      </c>
      <c r="D3" s="2" t="s">
        <v>63</v>
      </c>
      <c r="E3" s="2" t="s">
        <v>61</v>
      </c>
      <c r="F3" s="2" t="s">
        <v>64</v>
      </c>
      <c r="G3" s="2" t="s">
        <v>59</v>
      </c>
      <c r="H3" s="3"/>
      <c r="J3" s="1"/>
      <c r="K3" s="3">
        <f>MAX(0, (A3*$I$2)-J3)</f>
        <v>10</v>
      </c>
    </row>
    <row r="4" spans="1:12" ht="38.25" x14ac:dyDescent="0.2">
      <c r="A4" s="1">
        <f>IF(B4="",0,LEN(TRIM(B4))-LEN(SUBSTITUTE(TRIM(B4),",",""))+1)</f>
        <v>3</v>
      </c>
      <c r="B4" s="2" t="s">
        <v>65</v>
      </c>
      <c r="C4" s="2" t="s">
        <v>22</v>
      </c>
      <c r="D4" s="2" t="s">
        <v>60</v>
      </c>
      <c r="E4" s="2" t="s">
        <v>61</v>
      </c>
      <c r="F4" s="2" t="s">
        <v>62</v>
      </c>
      <c r="G4" s="2" t="s">
        <v>59</v>
      </c>
      <c r="H4" s="3"/>
      <c r="J4" s="1"/>
      <c r="K4" s="3">
        <f>MAX(0, (A4*$I$2)-J4)</f>
        <v>30</v>
      </c>
    </row>
    <row r="5" spans="1:12" ht="38.25" x14ac:dyDescent="0.2">
      <c r="A5" s="1">
        <f>IF(B5="",0,LEN(TRIM(B5))-LEN(SUBSTITUTE(TRIM(B5),",",""))+1)</f>
        <v>2</v>
      </c>
      <c r="B5" s="2" t="s">
        <v>32</v>
      </c>
      <c r="C5" s="2" t="s">
        <v>33</v>
      </c>
      <c r="D5" s="2" t="s">
        <v>66</v>
      </c>
      <c r="E5" s="2" t="s">
        <v>61</v>
      </c>
      <c r="F5" s="2" t="s">
        <v>67</v>
      </c>
      <c r="G5" s="2" t="s">
        <v>59</v>
      </c>
      <c r="H5" s="3"/>
      <c r="J5" s="1"/>
      <c r="K5" s="3">
        <f>MAX(0, (A5*$I$2)-J5)</f>
        <v>20</v>
      </c>
    </row>
    <row r="6" spans="1:12" ht="38.25" x14ac:dyDescent="0.2">
      <c r="A6" s="1">
        <f>IF(B6="",0,LEN(TRIM(B6))-LEN(SUBSTITUTE(TRIM(B6),",",""))+1)</f>
        <v>1</v>
      </c>
      <c r="B6" s="2" t="s">
        <v>18</v>
      </c>
      <c r="C6" s="2" t="s">
        <v>38</v>
      </c>
      <c r="D6" s="2" t="s">
        <v>70</v>
      </c>
      <c r="E6" s="2" t="s">
        <v>71</v>
      </c>
      <c r="F6" s="2" t="s">
        <v>72</v>
      </c>
      <c r="G6" s="2" t="s">
        <v>59</v>
      </c>
      <c r="H6" s="3"/>
      <c r="J6" s="1"/>
      <c r="K6" s="3">
        <f>MAX(0, (A6*$I$2)-J6)</f>
        <v>10</v>
      </c>
    </row>
    <row r="7" spans="1:12" ht="38.25" x14ac:dyDescent="0.2">
      <c r="A7" s="1">
        <f>IF(B7="",0,LEN(TRIM(B7))-LEN(SUBSTITUTE(TRIM(B7),",",""))+1)</f>
        <v>1</v>
      </c>
      <c r="B7" s="2" t="s">
        <v>19</v>
      </c>
      <c r="C7" s="2" t="s">
        <v>27</v>
      </c>
      <c r="D7" s="2" t="s">
        <v>73</v>
      </c>
      <c r="E7" s="2" t="s">
        <v>71</v>
      </c>
      <c r="F7" s="2" t="s">
        <v>74</v>
      </c>
      <c r="G7" s="2" t="s">
        <v>59</v>
      </c>
      <c r="H7" s="3"/>
      <c r="J7" s="1"/>
      <c r="K7" s="3">
        <f>MAX(0, (A7*$I$2)-J7)</f>
        <v>10</v>
      </c>
    </row>
    <row r="8" spans="1:12" ht="38.25" x14ac:dyDescent="0.2">
      <c r="A8" s="1">
        <f>IF(B8="",0,LEN(TRIM(B8))-LEN(SUBSTITUTE(TRIM(B8),",",""))+1)</f>
        <v>1</v>
      </c>
      <c r="B8" s="2" t="s">
        <v>20</v>
      </c>
      <c r="C8" s="2" t="s">
        <v>28</v>
      </c>
      <c r="D8" s="2" t="s">
        <v>75</v>
      </c>
      <c r="E8" s="2" t="s">
        <v>71</v>
      </c>
      <c r="F8" s="2" t="s">
        <v>76</v>
      </c>
      <c r="G8" s="2" t="s">
        <v>59</v>
      </c>
      <c r="H8" s="3"/>
      <c r="J8" s="1"/>
      <c r="K8" s="3">
        <f>MAX(0, (A8*$I$2)-J8)</f>
        <v>10</v>
      </c>
    </row>
    <row r="9" spans="1:12" ht="38.25" x14ac:dyDescent="0.2">
      <c r="A9" s="1">
        <f>IF(B9="",0,LEN(TRIM(B9))-LEN(SUBSTITUTE(TRIM(B9),",",""))+1)</f>
        <v>1</v>
      </c>
      <c r="B9" s="2" t="s">
        <v>35</v>
      </c>
      <c r="C9" s="2" t="s">
        <v>34</v>
      </c>
      <c r="D9" s="2" t="s">
        <v>68</v>
      </c>
      <c r="E9" s="2" t="s">
        <v>61</v>
      </c>
      <c r="F9" s="2" t="s">
        <v>69</v>
      </c>
      <c r="G9" s="2" t="s">
        <v>59</v>
      </c>
      <c r="H9" s="3"/>
      <c r="J9" s="1"/>
      <c r="K9" s="3">
        <f>MAX(0, (A9*$I$2)-J9)</f>
        <v>10</v>
      </c>
    </row>
    <row r="10" spans="1:12" ht="25.5" x14ac:dyDescent="0.2">
      <c r="A10" s="1">
        <f>IF(B10="",0,LEN(TRIM(B10))-LEN(SUBSTITUTE(TRIM(B10),",",""))+1)</f>
        <v>1</v>
      </c>
      <c r="B10" s="2" t="s">
        <v>8</v>
      </c>
      <c r="C10" s="2" t="s">
        <v>55</v>
      </c>
      <c r="D10" s="2" t="s">
        <v>77</v>
      </c>
      <c r="E10" s="2" t="s">
        <v>78</v>
      </c>
      <c r="F10" s="2" t="s">
        <v>79</v>
      </c>
      <c r="G10" s="2" t="s">
        <v>59</v>
      </c>
      <c r="H10" s="3"/>
      <c r="J10" s="1"/>
      <c r="K10" s="3">
        <f>MAX(0, (A10*$I$2)-J10)</f>
        <v>10</v>
      </c>
    </row>
    <row r="11" spans="1:12" ht="25.5" x14ac:dyDescent="0.2">
      <c r="A11" s="1">
        <f>IF(B11="",0,LEN(TRIM(B11))-LEN(SUBSTITUTE(TRIM(B11),",",""))+1)</f>
        <v>1</v>
      </c>
      <c r="B11" s="2" t="s">
        <v>13</v>
      </c>
      <c r="C11" s="2" t="s">
        <v>51</v>
      </c>
      <c r="D11" s="2" t="s">
        <v>50</v>
      </c>
      <c r="E11" s="2" t="s">
        <v>80</v>
      </c>
      <c r="F11" s="2" t="s">
        <v>81</v>
      </c>
      <c r="G11" s="2" t="s">
        <v>59</v>
      </c>
      <c r="H11" s="3"/>
      <c r="J11" s="1"/>
      <c r="K11" s="3">
        <f>MAX(0, (A11*$I$2)-J11)</f>
        <v>10</v>
      </c>
    </row>
    <row r="12" spans="1:12" ht="25.5" x14ac:dyDescent="0.2">
      <c r="A12" s="1">
        <f>IF(B12="",0,LEN(TRIM(B12))-LEN(SUBSTITUTE(TRIM(B12),",",""))+1)</f>
        <v>1</v>
      </c>
      <c r="B12" s="2" t="s">
        <v>52</v>
      </c>
      <c r="C12" s="2" t="s">
        <v>53</v>
      </c>
      <c r="D12" s="2" t="s">
        <v>54</v>
      </c>
      <c r="E12" s="2" t="s">
        <v>80</v>
      </c>
      <c r="F12" s="2" t="s">
        <v>82</v>
      </c>
      <c r="G12" s="2" t="s">
        <v>59</v>
      </c>
      <c r="H12" s="3"/>
      <c r="I12" s="12"/>
      <c r="J12" s="1"/>
      <c r="K12" s="3">
        <f>MAX(0, (A12*$I$2)-J12)</f>
        <v>10</v>
      </c>
    </row>
    <row r="13" spans="1:12" ht="25.5" x14ac:dyDescent="0.2">
      <c r="A13" s="1">
        <f>IF(B13="",0,LEN(TRIM(B13))-LEN(SUBSTITUTE(TRIM(B13),",",""))+1)</f>
        <v>1</v>
      </c>
      <c r="B13" s="2" t="s">
        <v>41</v>
      </c>
      <c r="C13" s="2" t="s">
        <v>43</v>
      </c>
      <c r="D13" s="2" t="s">
        <v>42</v>
      </c>
      <c r="E13" s="2" t="s">
        <v>83</v>
      </c>
      <c r="F13" s="2" t="s">
        <v>84</v>
      </c>
      <c r="G13" s="2" t="s">
        <v>59</v>
      </c>
      <c r="H13" s="3"/>
      <c r="J13" s="1"/>
      <c r="K13" s="3">
        <f>MAX(0, (A13*$I$2)-J13)</f>
        <v>10</v>
      </c>
    </row>
    <row r="14" spans="1:12" ht="25.5" x14ac:dyDescent="0.2">
      <c r="A14" s="1">
        <f>IF(B14="",0,LEN(TRIM(B14))-LEN(SUBSTITUTE(TRIM(B14),",",""))+1)</f>
        <v>2</v>
      </c>
      <c r="B14" s="2" t="s">
        <v>31</v>
      </c>
      <c r="C14" s="2" t="s">
        <v>17</v>
      </c>
      <c r="D14" s="2" t="s">
        <v>94</v>
      </c>
      <c r="E14" s="2" t="s">
        <v>78</v>
      </c>
      <c r="F14" s="2" t="s">
        <v>95</v>
      </c>
      <c r="G14" s="2" t="s">
        <v>59</v>
      </c>
      <c r="H14" s="3"/>
      <c r="J14" s="1"/>
      <c r="K14" s="3">
        <f>MAX(0, (A14*$I$2)-J14)</f>
        <v>20</v>
      </c>
    </row>
    <row r="15" spans="1:12" ht="38.25" x14ac:dyDescent="0.2">
      <c r="A15" s="1">
        <f>IF(B15="",0,LEN(TRIM(B15))-LEN(SUBSTITUTE(TRIM(B15),",",""))+1)</f>
        <v>1</v>
      </c>
      <c r="B15" s="2" t="s">
        <v>12</v>
      </c>
      <c r="C15" s="2" t="s">
        <v>21</v>
      </c>
      <c r="D15" s="2" t="s">
        <v>96</v>
      </c>
      <c r="E15" s="2" t="s">
        <v>97</v>
      </c>
      <c r="F15" s="2" t="s">
        <v>98</v>
      </c>
      <c r="G15" s="2" t="s">
        <v>59</v>
      </c>
      <c r="H15" s="3"/>
      <c r="I15" s="12"/>
      <c r="J15" s="1"/>
      <c r="K15" s="3">
        <f>MAX(0, (A15*$I$2)-J15)</f>
        <v>10</v>
      </c>
    </row>
    <row r="16" spans="1:12" ht="25.5" x14ac:dyDescent="0.2">
      <c r="A16" s="1">
        <f>IF(B16="",0,LEN(TRIM(B16))-LEN(SUBSTITUTE(TRIM(B16),",",""))+1)</f>
        <v>1</v>
      </c>
      <c r="B16" s="2" t="s">
        <v>29</v>
      </c>
      <c r="C16" s="2" t="s">
        <v>30</v>
      </c>
      <c r="D16" s="2" t="s">
        <v>99</v>
      </c>
      <c r="E16" s="2" t="s">
        <v>100</v>
      </c>
      <c r="F16" s="2" t="s">
        <v>101</v>
      </c>
      <c r="G16" s="2" t="s">
        <v>59</v>
      </c>
      <c r="H16" s="3"/>
      <c r="I16" s="12"/>
      <c r="J16" s="1"/>
      <c r="K16" s="3">
        <f>MAX(0, (A16*$I$2)-J16)</f>
        <v>10</v>
      </c>
    </row>
    <row r="17" spans="1:11" ht="25.5" x14ac:dyDescent="0.2">
      <c r="A17" s="1">
        <f>IF(B17="",0,LEN(TRIM(B17))-LEN(SUBSTITUTE(TRIM(B17),",",""))+1)</f>
        <v>1</v>
      </c>
      <c r="B17" s="2" t="s">
        <v>25</v>
      </c>
      <c r="C17" s="2" t="s">
        <v>26</v>
      </c>
      <c r="D17" s="2" t="s">
        <v>102</v>
      </c>
      <c r="E17" s="2" t="s">
        <v>103</v>
      </c>
      <c r="F17" s="2" t="s">
        <v>104</v>
      </c>
      <c r="G17" s="2" t="s">
        <v>59</v>
      </c>
      <c r="H17" s="3"/>
      <c r="J17" s="1"/>
      <c r="K17" s="3">
        <f>MAX(0, (A17*$I$2)-J17)</f>
        <v>10</v>
      </c>
    </row>
    <row r="18" spans="1:11" ht="38.25" x14ac:dyDescent="0.2">
      <c r="A18" s="1">
        <f>IF(B18="",0,LEN(TRIM(B18))-LEN(SUBSTITUTE(TRIM(B18),",",""))+1)</f>
        <v>1</v>
      </c>
      <c r="B18" s="2" t="s">
        <v>9</v>
      </c>
      <c r="C18" s="2" t="s">
        <v>40</v>
      </c>
      <c r="D18" s="2" t="s">
        <v>39</v>
      </c>
      <c r="E18" s="2" t="s">
        <v>85</v>
      </c>
      <c r="F18" s="2" t="s">
        <v>86</v>
      </c>
      <c r="G18" s="2" t="s">
        <v>59</v>
      </c>
      <c r="H18" s="3"/>
      <c r="J18" s="1"/>
      <c r="K18" s="3">
        <f>MAX(0, (A18*$I$2)-J18)</f>
        <v>10</v>
      </c>
    </row>
    <row r="19" spans="1:11" ht="25.5" x14ac:dyDescent="0.2">
      <c r="A19" s="1">
        <f>IF(B19="",0,LEN(TRIM(B19))-LEN(SUBSTITUTE(TRIM(B19),",",""))+1)</f>
        <v>1</v>
      </c>
      <c r="B19" s="2" t="s">
        <v>10</v>
      </c>
      <c r="C19" s="2" t="s">
        <v>49</v>
      </c>
      <c r="D19" s="2" t="s">
        <v>48</v>
      </c>
      <c r="E19" s="2" t="s">
        <v>87</v>
      </c>
      <c r="F19" s="2" t="s">
        <v>88</v>
      </c>
      <c r="G19" s="2" t="s">
        <v>59</v>
      </c>
      <c r="H19" s="3"/>
      <c r="J19" s="1"/>
      <c r="K19" s="3">
        <f>MAX(0, (A19*$I$2)-J19)</f>
        <v>10</v>
      </c>
    </row>
    <row r="20" spans="1:11" ht="38.25" x14ac:dyDescent="0.2">
      <c r="A20" s="1">
        <f>IF(B20="",0,LEN(TRIM(B20))-LEN(SUBSTITUTE(TRIM(B20),",",""))+1)</f>
        <v>1</v>
      </c>
      <c r="B20" s="2" t="s">
        <v>11</v>
      </c>
      <c r="C20" s="2" t="s">
        <v>47</v>
      </c>
      <c r="D20" s="2" t="s">
        <v>89</v>
      </c>
      <c r="E20" s="2" t="s">
        <v>90</v>
      </c>
      <c r="F20" s="2" t="s">
        <v>91</v>
      </c>
      <c r="G20" s="2" t="s">
        <v>59</v>
      </c>
      <c r="H20" s="3"/>
      <c r="J20" s="1"/>
      <c r="K20" s="3">
        <f>MAX(0, (A20*$I$2)-J20)</f>
        <v>10</v>
      </c>
    </row>
    <row r="21" spans="1:11" ht="25.5" x14ac:dyDescent="0.2">
      <c r="A21" s="1">
        <f>IF(B21="",0,LEN(TRIM(B21))-LEN(SUBSTITUTE(TRIM(B21),",",""))+1)</f>
        <v>1</v>
      </c>
      <c r="B21" s="2" t="s">
        <v>44</v>
      </c>
      <c r="C21" s="2" t="s">
        <v>45</v>
      </c>
      <c r="D21" s="2" t="s">
        <v>46</v>
      </c>
      <c r="E21" s="2" t="s">
        <v>92</v>
      </c>
      <c r="F21" s="2" t="s">
        <v>93</v>
      </c>
      <c r="G21" s="2" t="s">
        <v>59</v>
      </c>
      <c r="H21" s="3"/>
      <c r="J21" s="1"/>
      <c r="K21" s="3">
        <f>MAX(0, (A21*$I$2)-J21)</f>
        <v>10</v>
      </c>
    </row>
    <row r="22" spans="1:11" x14ac:dyDescent="0.2">
      <c r="A22" s="1">
        <f>IF(B22="",0,LEN(TRIM(B22))-LEN(SUBSTITUTE(TRIM(B22),",",""))+1)</f>
        <v>0</v>
      </c>
      <c r="B22" s="2"/>
      <c r="C22" s="2"/>
      <c r="D22" s="2"/>
      <c r="E22" s="2"/>
      <c r="F22" s="2"/>
      <c r="G22" s="2"/>
      <c r="H22" s="3"/>
      <c r="J22" s="1"/>
      <c r="K22" s="3">
        <f>MAX(0, (A22*$I$2)-J22)</f>
        <v>0</v>
      </c>
    </row>
    <row r="23" spans="1:11" x14ac:dyDescent="0.2">
      <c r="A23" s="1">
        <f>IF(B23="",0,LEN(TRIM(B23))-LEN(SUBSTITUTE(TRIM(B23),",",""))+1)</f>
        <v>0</v>
      </c>
      <c r="B23" s="2"/>
      <c r="C23" s="2"/>
      <c r="D23" s="2"/>
      <c r="E23" s="2"/>
      <c r="F23" s="2"/>
      <c r="G23" s="2"/>
      <c r="H23" s="3"/>
      <c r="J23" s="1"/>
      <c r="K23" s="3">
        <f>MAX(0, (A23*$I$2)-J23)</f>
        <v>0</v>
      </c>
    </row>
    <row r="24" spans="1:11" x14ac:dyDescent="0.2">
      <c r="A24" s="1">
        <f>IF(B24="",0,LEN(TRIM(B24))-LEN(SUBSTITUTE(TRIM(B24),",",""))+1)</f>
        <v>0</v>
      </c>
      <c r="B24" s="2"/>
      <c r="C24" s="2"/>
      <c r="D24" s="2"/>
      <c r="E24" s="2"/>
      <c r="F24" s="2"/>
      <c r="G24" s="2"/>
      <c r="H24" s="3"/>
      <c r="J24" s="1"/>
      <c r="K24" s="3">
        <f>MAX(0, (A24*$I$2)-J24)</f>
        <v>0</v>
      </c>
    </row>
    <row r="25" spans="1:11" x14ac:dyDescent="0.2">
      <c r="A25" s="1">
        <f>IF(B25="",0,LEN(TRIM(B25))-LEN(SUBSTITUTE(TRIM(B25),",",""))+1)</f>
        <v>0</v>
      </c>
      <c r="B25" s="2"/>
      <c r="C25" s="2"/>
      <c r="D25" s="2"/>
      <c r="E25" s="2"/>
      <c r="F25" s="2"/>
      <c r="G25" s="2"/>
      <c r="H25" s="3"/>
      <c r="J25" s="1"/>
      <c r="K25" s="3">
        <f>MAX(0, (A25*$I$2)-J25)</f>
        <v>0</v>
      </c>
    </row>
    <row r="26" spans="1:11" x14ac:dyDescent="0.2">
      <c r="A26" s="1">
        <f>IF(B26="",0,LEN(TRIM(B26))-LEN(SUBSTITUTE(TRIM(B26),",",""))+1)</f>
        <v>0</v>
      </c>
      <c r="B26" s="2"/>
      <c r="C26" s="2"/>
      <c r="D26" s="2"/>
      <c r="E26" s="2"/>
      <c r="F26" s="2"/>
      <c r="G26" s="2"/>
      <c r="H26" s="3"/>
      <c r="J26" s="1"/>
      <c r="K26" s="3">
        <f>MAX(0, (A26*$I$2)-J26)</f>
        <v>0</v>
      </c>
    </row>
    <row r="27" spans="1:11" x14ac:dyDescent="0.2">
      <c r="A27" s="1">
        <f>IF(B27="",0,LEN(TRIM(B27))-LEN(SUBSTITUTE(TRIM(B27),",",""))+1)</f>
        <v>0</v>
      </c>
      <c r="B27" s="2"/>
      <c r="C27" s="2"/>
      <c r="D27" s="2"/>
      <c r="E27" s="2"/>
      <c r="F27" s="2"/>
      <c r="G27" s="2"/>
      <c r="H27" s="3"/>
      <c r="J27" s="1"/>
      <c r="K27" s="3">
        <f>MAX(0, (A27*$I$2)-J27)</f>
        <v>0</v>
      </c>
    </row>
    <row r="28" spans="1:11" x14ac:dyDescent="0.2">
      <c r="A28" s="1">
        <f>IF(B28="",0,LEN(TRIM(B28))-LEN(SUBSTITUTE(TRIM(B28),",",""))+1)</f>
        <v>0</v>
      </c>
      <c r="B28" s="2"/>
      <c r="C28" s="2"/>
      <c r="D28" s="2"/>
      <c r="E28" s="2"/>
      <c r="F28" s="2"/>
      <c r="G28" s="2"/>
      <c r="H28" s="3"/>
      <c r="J28" s="1"/>
      <c r="K28" s="3">
        <f>MAX(0, (A28*$I$2)-J28)</f>
        <v>0</v>
      </c>
    </row>
    <row r="29" spans="1:11" x14ac:dyDescent="0.2">
      <c r="A29" s="1">
        <f>IF(B29="",0,LEN(TRIM(B29))-LEN(SUBSTITUTE(TRIM(B29),",",""))+1)</f>
        <v>0</v>
      </c>
      <c r="B29" s="2"/>
      <c r="C29" s="2"/>
      <c r="D29" s="2"/>
      <c r="E29" s="2"/>
      <c r="F29" s="2"/>
      <c r="G29" s="2"/>
      <c r="H29" s="3"/>
      <c r="J29" s="1"/>
      <c r="K29" s="3">
        <f>MAX(0, (A29*$I$2)-J29)</f>
        <v>0</v>
      </c>
    </row>
    <row r="30" spans="1:11" x14ac:dyDescent="0.2">
      <c r="A30" s="1">
        <f>IF(B30="",0,LEN(TRIM(B30))-LEN(SUBSTITUTE(TRIM(B30),",",""))+1)</f>
        <v>0</v>
      </c>
      <c r="B30" s="2"/>
      <c r="C30" s="2"/>
      <c r="D30" s="2"/>
      <c r="E30" s="2"/>
      <c r="F30" s="2"/>
      <c r="G30" s="2"/>
      <c r="H30" s="3"/>
      <c r="J30" s="1"/>
      <c r="K30" s="3">
        <f>MAX(0, (A30*$I$2)-J30)</f>
        <v>0</v>
      </c>
    </row>
    <row r="31" spans="1:11" x14ac:dyDescent="0.2">
      <c r="A31" s="1">
        <f>IF(B31="",0,LEN(TRIM(B31))-LEN(SUBSTITUTE(TRIM(B31),",",""))+1)</f>
        <v>0</v>
      </c>
      <c r="B31" s="2"/>
      <c r="C31" s="2"/>
      <c r="D31" s="2"/>
      <c r="E31" s="2"/>
      <c r="F31" s="2"/>
      <c r="G31" s="2"/>
      <c r="H31" s="3"/>
      <c r="J31" s="1"/>
      <c r="K31" s="3">
        <f>MAX(0, (A31*$I$2)-J31)</f>
        <v>0</v>
      </c>
    </row>
    <row r="32" spans="1:11" x14ac:dyDescent="0.2">
      <c r="A32" s="1">
        <f>IF(B32="",0,LEN(TRIM(B32))-LEN(SUBSTITUTE(TRIM(B32),",",""))+1)</f>
        <v>0</v>
      </c>
      <c r="B32" s="2"/>
      <c r="C32" s="2"/>
      <c r="D32" s="2"/>
      <c r="E32" s="2"/>
      <c r="F32" s="2"/>
      <c r="G32" s="2"/>
      <c r="H32" s="3"/>
      <c r="J32" s="1"/>
      <c r="K32" s="3">
        <f>MAX(0, (A32*$I$2)-J32)</f>
        <v>0</v>
      </c>
    </row>
    <row r="33" spans="1:11" x14ac:dyDescent="0.2">
      <c r="A33" s="13">
        <f>IF(B33="",0,LEN(TRIM(B33))-LEN(SUBSTITUTE(TRIM(B33),",",""))+1)</f>
        <v>0</v>
      </c>
      <c r="B33" s="14"/>
      <c r="C33" s="14"/>
      <c r="D33" s="14"/>
      <c r="E33" s="14"/>
      <c r="F33" s="14"/>
      <c r="G33" s="14"/>
      <c r="H33" s="15"/>
      <c r="J33" s="13"/>
      <c r="K33" s="15">
        <f>MAX(0, (A33*$I$2)-J33)</f>
        <v>0</v>
      </c>
    </row>
    <row r="34" spans="1:11" x14ac:dyDescent="0.2">
      <c r="A34" s="1">
        <f>IF(B34="",0,LEN(TRIM(B34))-LEN(SUBSTITUTE(TRIM(B34),",",""))+1)</f>
        <v>0</v>
      </c>
      <c r="B34" s="2"/>
      <c r="C34" s="2"/>
      <c r="D34" s="2"/>
      <c r="E34" s="2"/>
      <c r="F34" s="2"/>
      <c r="G34" s="2"/>
      <c r="H34" s="3"/>
      <c r="I34" s="16"/>
      <c r="J34" s="1"/>
      <c r="K34" s="3">
        <f>MAX(0, (A34*$I$2)-J34)</f>
        <v>0</v>
      </c>
    </row>
    <row r="35" spans="1:11" ht="13.5" thickBot="1" x14ac:dyDescent="0.25">
      <c r="A35" s="17">
        <f>IF(B35="",0,LEN(TRIM(B35))-LEN(SUBSTITUTE(TRIM(B35),",",""))+1)</f>
        <v>0</v>
      </c>
      <c r="B35" s="18"/>
      <c r="C35" s="18"/>
      <c r="D35" s="18"/>
      <c r="E35" s="18"/>
      <c r="F35" s="18"/>
      <c r="G35" s="18"/>
      <c r="H35" s="19"/>
      <c r="I35" s="16"/>
      <c r="J35" s="17"/>
      <c r="K35" s="19">
        <f>MAX(0, (A35*$I$2)-J35)</f>
        <v>0</v>
      </c>
    </row>
  </sheetData>
  <sheetProtection selectLockedCells="1" selectUnlockedCells="1"/>
  <sortState xmlns:xlrd2="http://schemas.microsoft.com/office/spreadsheetml/2017/richdata2" ref="B2:H21">
    <sortCondition ref="B2"/>
  </sortState>
  <conditionalFormatting sqref="K16:K35 K2:K14">
    <cfRule type="cellIs" dxfId="1" priority="2" operator="equal">
      <formula>0</formula>
    </cfRule>
  </conditionalFormatting>
  <conditionalFormatting sqref="K15">
    <cfRule type="cellIs" dxfId="0" priority="1" operator="equal">
      <formula>0</formula>
    </cfRule>
  </conditionalFormatting>
  <hyperlinks>
    <hyperlink ref="L2" r:id="rId1" xr:uid="{5216E44B-7CAC-4DCA-945E-A271F342A795}"/>
  </hyperlinks>
  <pageMargins left="0.78749999999999998" right="0.78749999999999998" top="1.0527777777777778" bottom="1.0527777777777778" header="0.78749999999999998" footer="0.78749999999999998"/>
  <pageSetup scale="49" fitToHeight="0" orientation="portrait" useFirstPageNumber="1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 Jameson</cp:lastModifiedBy>
  <cp:lastPrinted>2019-05-06T18:24:41Z</cp:lastPrinted>
  <dcterms:created xsi:type="dcterms:W3CDTF">2019-04-15T19:12:26Z</dcterms:created>
  <dcterms:modified xsi:type="dcterms:W3CDTF">2019-08-21T01:45:16Z</dcterms:modified>
</cp:coreProperties>
</file>