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nima/Homeworks/Movaghar/MM1K_DPS/MM1K/"/>
    </mc:Choice>
  </mc:AlternateContent>
  <bookViews>
    <workbookView xWindow="0" yWindow="460" windowWidth="26740" windowHeight="159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Q203" i="1"/>
  <c r="P203" i="1"/>
  <c r="Q202" i="1"/>
  <c r="P202" i="1"/>
  <c r="M203" i="1"/>
  <c r="L203" i="1"/>
  <c r="M202" i="1"/>
  <c r="L202" i="1"/>
  <c r="E203" i="1"/>
  <c r="E202" i="1"/>
  <c r="I203" i="1"/>
  <c r="D202" i="1"/>
  <c r="D203" i="1"/>
  <c r="I202" i="1"/>
  <c r="H202" i="1"/>
  <c r="H203" i="1"/>
</calcChain>
</file>

<file path=xl/sharedStrings.xml><?xml version="1.0" encoding="utf-8"?>
<sst xmlns="http://schemas.openxmlformats.org/spreadsheetml/2006/main" count="19" uniqueCount="13">
  <si>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</si>
  <si>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</si>
  <si>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</si>
  <si>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</si>
  <si>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</si>
  <si>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</si>
  <si>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</si>
  <si>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</si>
  <si>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</si>
  <si>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Pd1 Simulation</t>
  </si>
  <si>
    <t>Pd1 Analytic</t>
  </si>
  <si>
    <t>Pd2 Simulation</t>
  </si>
  <si>
    <t>Pd2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</si>
</sst>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 formatCode="0.00E+00">
                  <c:v>2.0202020202E-7</c:v>
                </c:pt>
                <c:pt idx="8" formatCode="0.00E+00">
                  <c:v>9.09090909091E-7</c:v>
                </c:pt>
                <c:pt idx="9" formatCode="0.00E+00">
                  <c:v>1.51515151515E-6</c:v>
                </c:pt>
                <c:pt idx="10" formatCode="0.00E+00">
                  <c:v>4.44444444444E-6</c:v>
                </c:pt>
                <c:pt idx="11" formatCode="0.00E+00">
                  <c:v>9.29292929293E-6</c:v>
                </c:pt>
                <c:pt idx="12" formatCode="0.00E+00">
                  <c:v>2.07070707071E-5</c:v>
                </c:pt>
                <c:pt idx="13" formatCode="0.00E+00">
                  <c:v>4.24242424242E-5</c:v>
                </c:pt>
                <c:pt idx="14" formatCode="0.00E+00">
                  <c:v>7.22222222222E-5</c:v>
                </c:pt>
                <c:pt idx="15">
                  <c:v>0.000114747474747</c:v>
                </c:pt>
                <c:pt idx="16">
                  <c:v>0.000210505050505</c:v>
                </c:pt>
                <c:pt idx="17">
                  <c:v>0.000315555555556</c:v>
                </c:pt>
                <c:pt idx="18">
                  <c:v>0.000488888888889</c:v>
                </c:pt>
                <c:pt idx="19">
                  <c:v>0.000690505050505</c:v>
                </c:pt>
                <c:pt idx="20">
                  <c:v>0.00104494949495</c:v>
                </c:pt>
                <c:pt idx="21">
                  <c:v>0.00147202020202</c:v>
                </c:pt>
                <c:pt idx="22">
                  <c:v>0.00205262626263</c:v>
                </c:pt>
                <c:pt idx="23">
                  <c:v>0.00276545454545</c:v>
                </c:pt>
                <c:pt idx="24">
                  <c:v>0.00371737373737</c:v>
                </c:pt>
                <c:pt idx="25">
                  <c:v>0.00488494949495</c:v>
                </c:pt>
                <c:pt idx="26">
                  <c:v>0.0061501010101</c:v>
                </c:pt>
                <c:pt idx="27">
                  <c:v>0.00775434343434</c:v>
                </c:pt>
                <c:pt idx="28">
                  <c:v>0.00968808080808</c:v>
                </c:pt>
                <c:pt idx="29">
                  <c:v>0.0119344444444</c:v>
                </c:pt>
                <c:pt idx="30">
                  <c:v>0.0144318181818</c:v>
                </c:pt>
                <c:pt idx="31">
                  <c:v>0.0172875757576</c:v>
                </c:pt>
                <c:pt idx="32">
                  <c:v>0.020534040404</c:v>
                </c:pt>
                <c:pt idx="33">
                  <c:v>0.0238317171717</c:v>
                </c:pt>
                <c:pt idx="34">
                  <c:v>0.0278161616162</c:v>
                </c:pt>
                <c:pt idx="35">
                  <c:v>0.032103030303</c:v>
                </c:pt>
                <c:pt idx="36">
                  <c:v>0.0365377777778</c:v>
                </c:pt>
                <c:pt idx="37">
                  <c:v>0.041463030303</c:v>
                </c:pt>
                <c:pt idx="38">
                  <c:v>0.0467466666667</c:v>
                </c:pt>
                <c:pt idx="39">
                  <c:v>0.052553030303</c:v>
                </c:pt>
                <c:pt idx="40">
                  <c:v>0.0584051515152</c:v>
                </c:pt>
                <c:pt idx="41">
                  <c:v>0.0647945454545</c:v>
                </c:pt>
                <c:pt idx="42">
                  <c:v>0.0705693939394</c:v>
                </c:pt>
                <c:pt idx="43">
                  <c:v>0.0774280808081</c:v>
                </c:pt>
                <c:pt idx="44">
                  <c:v>0.0840576767677</c:v>
                </c:pt>
                <c:pt idx="45">
                  <c:v>0.0915690909091</c:v>
                </c:pt>
                <c:pt idx="46">
                  <c:v>0.0984055555556</c:v>
                </c:pt>
                <c:pt idx="47">
                  <c:v>0.105945151515</c:v>
                </c:pt>
                <c:pt idx="48">
                  <c:v>0.11331010101</c:v>
                </c:pt>
                <c:pt idx="49">
                  <c:v>0.121431212121</c:v>
                </c:pt>
                <c:pt idx="50">
                  <c:v>0.128272727273</c:v>
                </c:pt>
                <c:pt idx="51">
                  <c:v>0.136759292929</c:v>
                </c:pt>
                <c:pt idx="52">
                  <c:v>0.144260505051</c:v>
                </c:pt>
                <c:pt idx="53">
                  <c:v>0.152407676768</c:v>
                </c:pt>
                <c:pt idx="54">
                  <c:v>0.160336262626</c:v>
                </c:pt>
                <c:pt idx="55">
                  <c:v>0.168001414141</c:v>
                </c:pt>
                <c:pt idx="56">
                  <c:v>0.17603959596</c:v>
                </c:pt>
                <c:pt idx="57">
                  <c:v>0.183787777778</c:v>
                </c:pt>
                <c:pt idx="58">
                  <c:v>0.192670707071</c:v>
                </c:pt>
                <c:pt idx="59">
                  <c:v>0.200014040404</c:v>
                </c:pt>
                <c:pt idx="60">
                  <c:v>0.207883636364</c:v>
                </c:pt>
                <c:pt idx="61">
                  <c:v>0.215813333333</c:v>
                </c:pt>
                <c:pt idx="62">
                  <c:v>0.223562020202</c:v>
                </c:pt>
                <c:pt idx="63">
                  <c:v>0.23103020202</c:v>
                </c:pt>
                <c:pt idx="64">
                  <c:v>0.238572020202</c:v>
                </c:pt>
                <c:pt idx="65">
                  <c:v>0.246698282828</c:v>
                </c:pt>
                <c:pt idx="66">
                  <c:v>0.253672121212</c:v>
                </c:pt>
                <c:pt idx="67">
                  <c:v>0.261182727273</c:v>
                </c:pt>
                <c:pt idx="68">
                  <c:v>0.268647777778</c:v>
                </c:pt>
                <c:pt idx="69">
                  <c:v>0.275721818182</c:v>
                </c:pt>
                <c:pt idx="70">
                  <c:v>0.283571717172</c:v>
                </c:pt>
                <c:pt idx="71">
                  <c:v>0.290454343434</c:v>
                </c:pt>
                <c:pt idx="72">
                  <c:v>0.297351010101</c:v>
                </c:pt>
                <c:pt idx="73">
                  <c:v>0.304199191919</c:v>
                </c:pt>
                <c:pt idx="74">
                  <c:v>0.310793939394</c:v>
                </c:pt>
                <c:pt idx="75">
                  <c:v>0.317807676768</c:v>
                </c:pt>
                <c:pt idx="76">
                  <c:v>0.323737777778</c:v>
                </c:pt>
                <c:pt idx="77">
                  <c:v>0.330969191919</c:v>
                </c:pt>
                <c:pt idx="78">
                  <c:v>0.337380707071</c:v>
                </c:pt>
                <c:pt idx="79">
                  <c:v>0.343455252525</c:v>
                </c:pt>
                <c:pt idx="80">
                  <c:v>0.350296969697</c:v>
                </c:pt>
                <c:pt idx="81">
                  <c:v>0.355979090909</c:v>
                </c:pt>
                <c:pt idx="82">
                  <c:v>0.36220040404</c:v>
                </c:pt>
                <c:pt idx="83">
                  <c:v>0.368073131313</c:v>
                </c:pt>
                <c:pt idx="84">
                  <c:v>0.373917979798</c:v>
                </c:pt>
                <c:pt idx="85">
                  <c:v>0.379898989899</c:v>
                </c:pt>
                <c:pt idx="86">
                  <c:v>0.385271111111</c:v>
                </c:pt>
                <c:pt idx="87">
                  <c:v>0.391734343434</c:v>
                </c:pt>
                <c:pt idx="88">
                  <c:v>0.396648484848</c:v>
                </c:pt>
                <c:pt idx="89">
                  <c:v>0.402439191919</c:v>
                </c:pt>
                <c:pt idx="90">
                  <c:v>0.407882020202</c:v>
                </c:pt>
                <c:pt idx="91">
                  <c:v>0.41272969697</c:v>
                </c:pt>
                <c:pt idx="92">
                  <c:v>0.418471212121</c:v>
                </c:pt>
                <c:pt idx="93">
                  <c:v>0.423341515152</c:v>
                </c:pt>
                <c:pt idx="94">
                  <c:v>0.428847272727</c:v>
                </c:pt>
                <c:pt idx="95">
                  <c:v>0.433464444444</c:v>
                </c:pt>
                <c:pt idx="96">
                  <c:v>0.438323737374</c:v>
                </c:pt>
                <c:pt idx="97">
                  <c:v>0.44315040404</c:v>
                </c:pt>
                <c:pt idx="98">
                  <c:v>0.447800707071</c:v>
                </c:pt>
                <c:pt idx="99">
                  <c:v>0.452921313131</c:v>
                </c:pt>
                <c:pt idx="100">
                  <c:v>0.45727010101</c:v>
                </c:pt>
                <c:pt idx="101">
                  <c:v>0.462003535354</c:v>
                </c:pt>
                <c:pt idx="102">
                  <c:v>0.466724848485</c:v>
                </c:pt>
                <c:pt idx="103">
                  <c:v>0.470668181818</c:v>
                </c:pt>
                <c:pt idx="104">
                  <c:v>0.475164747475</c:v>
                </c:pt>
                <c:pt idx="105">
                  <c:v>0.479471616162</c:v>
                </c:pt>
                <c:pt idx="106">
                  <c:v>0.484071818182</c:v>
                </c:pt>
                <c:pt idx="107">
                  <c:v>0.487699393939</c:v>
                </c:pt>
                <c:pt idx="108">
                  <c:v>0.491850909091</c:v>
                </c:pt>
                <c:pt idx="109">
                  <c:v>0.496559292929</c:v>
                </c:pt>
                <c:pt idx="110">
                  <c:v>0.500348888889</c:v>
                </c:pt>
                <c:pt idx="111">
                  <c:v>0.504349292929</c:v>
                </c:pt>
                <c:pt idx="112">
                  <c:v>0.507793636364</c:v>
                </c:pt>
                <c:pt idx="113">
                  <c:v>0.511781919192</c:v>
                </c:pt>
                <c:pt idx="114">
                  <c:v>0.515576565657</c:v>
                </c:pt>
                <c:pt idx="115">
                  <c:v>0.519310808081</c:v>
                </c:pt>
                <c:pt idx="116">
                  <c:v>0.523011313131</c:v>
                </c:pt>
                <c:pt idx="117">
                  <c:v>0.526523939394</c:v>
                </c:pt>
                <c:pt idx="118">
                  <c:v>0.530079393939</c:v>
                </c:pt>
                <c:pt idx="119">
                  <c:v>0.533565353535</c:v>
                </c:pt>
                <c:pt idx="120">
                  <c:v>0.53687989899</c:v>
                </c:pt>
                <c:pt idx="121">
                  <c:v>0.540706060606</c:v>
                </c:pt>
                <c:pt idx="122">
                  <c:v>0.543735050505</c:v>
                </c:pt>
                <c:pt idx="123">
                  <c:v>0.54699010101</c:v>
                </c:pt>
                <c:pt idx="124">
                  <c:v>0.550111515152</c:v>
                </c:pt>
                <c:pt idx="125">
                  <c:v>0.553791717172</c:v>
                </c:pt>
                <c:pt idx="126">
                  <c:v>0.556722121212</c:v>
                </c:pt>
                <c:pt idx="127">
                  <c:v>0.560308989899</c:v>
                </c:pt>
                <c:pt idx="128">
                  <c:v>0.563153838384</c:v>
                </c:pt>
                <c:pt idx="129">
                  <c:v>0.566165151515</c:v>
                </c:pt>
                <c:pt idx="130">
                  <c:v>0.569100606061</c:v>
                </c:pt>
                <c:pt idx="131">
                  <c:v>0.572216565657</c:v>
                </c:pt>
                <c:pt idx="132">
                  <c:v>0.574697878788</c:v>
                </c:pt>
                <c:pt idx="133">
                  <c:v>0.577720606061</c:v>
                </c:pt>
                <c:pt idx="134">
                  <c:v>0.58088989899</c:v>
                </c:pt>
                <c:pt idx="135">
                  <c:v>0.583493636364</c:v>
                </c:pt>
                <c:pt idx="136">
                  <c:v>0.58682979798</c:v>
                </c:pt>
                <c:pt idx="137">
                  <c:v>0.589430707071</c:v>
                </c:pt>
                <c:pt idx="138">
                  <c:v>0.591482121212</c:v>
                </c:pt>
                <c:pt idx="139">
                  <c:v>0.594742020202</c:v>
                </c:pt>
                <c:pt idx="140">
                  <c:v>0.597116868687</c:v>
                </c:pt>
                <c:pt idx="141">
                  <c:v>0.599646262626</c:v>
                </c:pt>
                <c:pt idx="142">
                  <c:v>0.602144141414</c:v>
                </c:pt>
                <c:pt idx="143">
                  <c:v>0.604577272727</c:v>
                </c:pt>
                <c:pt idx="144">
                  <c:v>0.607675959596</c:v>
                </c:pt>
                <c:pt idx="145">
                  <c:v>0.609923232323</c:v>
                </c:pt>
                <c:pt idx="146">
                  <c:v>0.612193838384</c:v>
                </c:pt>
                <c:pt idx="147">
                  <c:v>0.615372727273</c:v>
                </c:pt>
                <c:pt idx="148">
                  <c:v>0.617299090909</c:v>
                </c:pt>
                <c:pt idx="149">
                  <c:v>0.61943030303</c:v>
                </c:pt>
                <c:pt idx="150">
                  <c:v>0.622398686869</c:v>
                </c:pt>
                <c:pt idx="151">
                  <c:v>0.624436464646</c:v>
                </c:pt>
                <c:pt idx="152">
                  <c:v>0.626646868687</c:v>
                </c:pt>
                <c:pt idx="153">
                  <c:v>0.628897878788</c:v>
                </c:pt>
                <c:pt idx="154">
                  <c:v>0.631076262626</c:v>
                </c:pt>
                <c:pt idx="155">
                  <c:v>0.633371818182</c:v>
                </c:pt>
                <c:pt idx="156">
                  <c:v>0.635855454545</c:v>
                </c:pt>
                <c:pt idx="157">
                  <c:v>0.637598686869</c:v>
                </c:pt>
                <c:pt idx="158">
                  <c:v>0.63978989899</c:v>
                </c:pt>
                <c:pt idx="159">
                  <c:v>0.641987272727</c:v>
                </c:pt>
                <c:pt idx="160">
                  <c:v>0.644157575758</c:v>
                </c:pt>
                <c:pt idx="161">
                  <c:v>0.646049090909</c:v>
                </c:pt>
                <c:pt idx="162">
                  <c:v>0.648152525253</c:v>
                </c:pt>
                <c:pt idx="163">
                  <c:v>0.649989191919</c:v>
                </c:pt>
                <c:pt idx="164">
                  <c:v>0.652347070707</c:v>
                </c:pt>
                <c:pt idx="165">
                  <c:v>0.653868080808</c:v>
                </c:pt>
                <c:pt idx="166">
                  <c:v>0.65622020202</c:v>
                </c:pt>
                <c:pt idx="167">
                  <c:v>0.657493131313</c:v>
                </c:pt>
                <c:pt idx="168">
                  <c:v>0.659518383838</c:v>
                </c:pt>
                <c:pt idx="169">
                  <c:v>0.661824242424</c:v>
                </c:pt>
                <c:pt idx="170">
                  <c:v>0.663733030303</c:v>
                </c:pt>
                <c:pt idx="171">
                  <c:v>0.665365757576</c:v>
                </c:pt>
                <c:pt idx="172">
                  <c:v>0.667428383838</c:v>
                </c:pt>
                <c:pt idx="173">
                  <c:v>0.669187272727</c:v>
                </c:pt>
                <c:pt idx="174">
                  <c:v>0.671154646465</c:v>
                </c:pt>
                <c:pt idx="175">
                  <c:v>0.672771212121</c:v>
                </c:pt>
                <c:pt idx="176">
                  <c:v>0.674112626263</c:v>
                </c:pt>
                <c:pt idx="177">
                  <c:v>0.676171111111</c:v>
                </c:pt>
                <c:pt idx="178">
                  <c:v>0.678028282828</c:v>
                </c:pt>
                <c:pt idx="179">
                  <c:v>0.679592828283</c:v>
                </c:pt>
                <c:pt idx="180">
                  <c:v>0.681322424242</c:v>
                </c:pt>
                <c:pt idx="181">
                  <c:v>0.683177373737</c:v>
                </c:pt>
                <c:pt idx="182">
                  <c:v>0.684637171717</c:v>
                </c:pt>
                <c:pt idx="183">
                  <c:v>0.686454949495</c:v>
                </c:pt>
                <c:pt idx="184">
                  <c:v>0.687930909091</c:v>
                </c:pt>
                <c:pt idx="185">
                  <c:v>0.689465858586</c:v>
                </c:pt>
                <c:pt idx="186">
                  <c:v>0.691159393939</c:v>
                </c:pt>
                <c:pt idx="187">
                  <c:v>0.692716363636</c:v>
                </c:pt>
                <c:pt idx="188">
                  <c:v>0.693934545455</c:v>
                </c:pt>
                <c:pt idx="189">
                  <c:v>0.695888181818</c:v>
                </c:pt>
                <c:pt idx="190">
                  <c:v>0.697367676768</c:v>
                </c:pt>
                <c:pt idx="191">
                  <c:v>0.698765858586</c:v>
                </c:pt>
                <c:pt idx="192">
                  <c:v>0.699658282828</c:v>
                </c:pt>
                <c:pt idx="193">
                  <c:v>0.701661313131</c:v>
                </c:pt>
                <c:pt idx="194">
                  <c:v>0.70333979798</c:v>
                </c:pt>
                <c:pt idx="195">
                  <c:v>0.704987373737</c:v>
                </c:pt>
                <c:pt idx="196">
                  <c:v>0.706208686869</c:v>
                </c:pt>
                <c:pt idx="197">
                  <c:v>0.707323232323</c:v>
                </c:pt>
                <c:pt idx="198">
                  <c:v>0.709017777778</c:v>
                </c:pt>
                <c:pt idx="199">
                  <c:v>0.710406363636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3.995335E-16</c:v>
                </c:pt>
                <c:pt idx="1">
                  <c:v>3.814375E-13</c:v>
                </c:pt>
                <c:pt idx="2">
                  <c:v>2.045939E-11</c:v>
                </c:pt>
                <c:pt idx="3">
                  <c:v>3.371332E-10</c:v>
                </c:pt>
                <c:pt idx="4">
                  <c:v>2.906485E-9</c:v>
                </c:pt>
                <c:pt idx="5">
                  <c:v>1.661784E-8</c:v>
                </c:pt>
                <c:pt idx="6">
                  <c:v>7.150707E-8</c:v>
                </c:pt>
                <c:pt idx="7">
                  <c:v>2.497324E-7</c:v>
                </c:pt>
                <c:pt idx="8">
                  <c:v>7.431849E-7</c:v>
                </c:pt>
                <c:pt idx="9">
                  <c:v>1.948283E-6</c:v>
                </c:pt>
                <c:pt idx="10">
                  <c:v>4.607217E-6</c:v>
                </c:pt>
                <c:pt idx="11">
                  <c:v>1.000145E-5</c:v>
                </c:pt>
                <c:pt idx="12">
                  <c:v>2.019779E-5</c:v>
                </c:pt>
                <c:pt idx="13">
                  <c:v>3.834045E-5</c:v>
                </c:pt>
                <c:pt idx="14">
                  <c:v>6.897493E-5</c:v>
                </c:pt>
                <c:pt idx="15" formatCode="General">
                  <c:v>0.0001183825</c:v>
                </c:pt>
                <c:pt idx="16" formatCode="General">
                  <c:v>0.0001948985</c:v>
                </c:pt>
                <c:pt idx="17" formatCode="General">
                  <c:v>0.0003091838</c:v>
                </c:pt>
                <c:pt idx="18" formatCode="General">
                  <c:v>0.0004744193</c:v>
                </c:pt>
                <c:pt idx="19" formatCode="General">
                  <c:v>0.0007063962</c:v>
                </c:pt>
                <c:pt idx="20" formatCode="General">
                  <c:v>0.001023479</c:v>
                </c:pt>
                <c:pt idx="21" formatCode="General">
                  <c:v>0.001446429</c:v>
                </c:pt>
                <c:pt idx="22" formatCode="General">
                  <c:v>0.001998089</c:v>
                </c:pt>
                <c:pt idx="23" formatCode="General">
                  <c:v>0.002702927</c:v>
                </c:pt>
                <c:pt idx="24" formatCode="General">
                  <c:v>0.003586474</c:v>
                </c:pt>
                <c:pt idx="25" formatCode="General">
                  <c:v>0.004674668</c:v>
                </c:pt>
                <c:pt idx="26" formatCode="General">
                  <c:v>0.005993149</c:v>
                </c:pt>
                <c:pt idx="27" formatCode="General">
                  <c:v>0.007566538</c:v>
                </c:pt>
                <c:pt idx="28" formatCode="General">
                  <c:v>0.009417738</c:v>
                </c:pt>
                <c:pt idx="29" formatCode="General">
                  <c:v>0.0115673</c:v>
                </c:pt>
                <c:pt idx="30" formatCode="General">
                  <c:v>0.01403286</c:v>
                </c:pt>
                <c:pt idx="31" formatCode="General">
                  <c:v>0.01682874</c:v>
                </c:pt>
                <c:pt idx="32" formatCode="General">
                  <c:v>0.01996559</c:v>
                </c:pt>
                <c:pt idx="33" formatCode="General">
                  <c:v>0.02345023</c:v>
                </c:pt>
                <c:pt idx="34" formatCode="General">
                  <c:v>0.02728561</c:v>
                </c:pt>
                <c:pt idx="35" formatCode="General">
                  <c:v>0.03147087</c:v>
                </c:pt>
                <c:pt idx="36" formatCode="General">
                  <c:v>0.03600153</c:v>
                </c:pt>
                <c:pt idx="37" formatCode="General">
                  <c:v>0.04086975</c:v>
                </c:pt>
                <c:pt idx="38" formatCode="General">
                  <c:v>0.04606465</c:v>
                </c:pt>
                <c:pt idx="39" formatCode="General">
                  <c:v>0.05157271</c:v>
                </c:pt>
                <c:pt idx="40" formatCode="General">
                  <c:v>0.05737818</c:v>
                </c:pt>
                <c:pt idx="41" formatCode="General">
                  <c:v>0.06346348</c:v>
                </c:pt>
                <c:pt idx="42" formatCode="General">
                  <c:v>0.06980962</c:v>
                </c:pt>
                <c:pt idx="43" formatCode="General">
                  <c:v>0.07639663</c:v>
                </c:pt>
                <c:pt idx="44" formatCode="General">
                  <c:v>0.08320386</c:v>
                </c:pt>
                <c:pt idx="45" formatCode="General">
                  <c:v>0.09021036</c:v>
                </c:pt>
                <c:pt idx="46" formatCode="General">
                  <c:v>0.09739517</c:v>
                </c:pt>
                <c:pt idx="47" formatCode="General">
                  <c:v>0.1047376</c:v>
                </c:pt>
                <c:pt idx="48" formatCode="General">
                  <c:v>0.1122173</c:v>
                </c:pt>
                <c:pt idx="49" formatCode="General">
                  <c:v>0.1198148</c:v>
                </c:pt>
                <c:pt idx="50" formatCode="General">
                  <c:v>0.1275111</c:v>
                </c:pt>
                <c:pt idx="51" formatCode="General">
                  <c:v>0.1352883</c:v>
                </c:pt>
                <c:pt idx="52" formatCode="General">
                  <c:v>0.1431294</c:v>
                </c:pt>
                <c:pt idx="53" formatCode="General">
                  <c:v>0.1510184</c:v>
                </c:pt>
                <c:pt idx="54" formatCode="General">
                  <c:v>0.1589404</c:v>
                </c:pt>
                <c:pt idx="55" formatCode="General">
                  <c:v>0.1668815</c:v>
                </c:pt>
                <c:pt idx="56" formatCode="General">
                  <c:v>0.1748288</c:v>
                </c:pt>
                <c:pt idx="57" formatCode="General">
                  <c:v>0.1827705</c:v>
                </c:pt>
                <c:pt idx="58" formatCode="General">
                  <c:v>0.1906959</c:v>
                </c:pt>
                <c:pt idx="59" formatCode="General">
                  <c:v>0.1985949</c:v>
                </c:pt>
                <c:pt idx="60" formatCode="General">
                  <c:v>0.2064588</c:v>
                </c:pt>
                <c:pt idx="61" formatCode="General">
                  <c:v>0.2142795</c:v>
                </c:pt>
                <c:pt idx="62" formatCode="General">
                  <c:v>0.2220497</c:v>
                </c:pt>
                <c:pt idx="63" formatCode="General">
                  <c:v>0.2297629</c:v>
                </c:pt>
                <c:pt idx="64" formatCode="General">
                  <c:v>0.2374135</c:v>
                </c:pt>
                <c:pt idx="65" formatCode="General">
                  <c:v>0.2449964</c:v>
                </c:pt>
                <c:pt idx="66" formatCode="General">
                  <c:v>0.252507</c:v>
                </c:pt>
                <c:pt idx="67" formatCode="General">
                  <c:v>0.2599417</c:v>
                </c:pt>
                <c:pt idx="68" formatCode="General">
                  <c:v>0.2672969</c:v>
                </c:pt>
                <c:pt idx="69" formatCode="General">
                  <c:v>0.27457</c:v>
                </c:pt>
                <c:pt idx="70" formatCode="General">
                  <c:v>0.2817584</c:v>
                </c:pt>
                <c:pt idx="71" formatCode="General">
                  <c:v>0.2888602</c:v>
                </c:pt>
                <c:pt idx="72" formatCode="General">
                  <c:v>0.2958738</c:v>
                </c:pt>
                <c:pt idx="73" formatCode="General">
                  <c:v>0.3027978</c:v>
                </c:pt>
                <c:pt idx="74" formatCode="General">
                  <c:v>0.3096313</c:v>
                </c:pt>
                <c:pt idx="75" formatCode="General">
                  <c:v>0.3163736</c:v>
                </c:pt>
                <c:pt idx="76" formatCode="General">
                  <c:v>0.3230242</c:v>
                </c:pt>
                <c:pt idx="77" formatCode="General">
                  <c:v>0.3295828</c:v>
                </c:pt>
                <c:pt idx="78" formatCode="General">
                  <c:v>0.3360495</c:v>
                </c:pt>
                <c:pt idx="79" formatCode="General">
                  <c:v>0.3424244</c:v>
                </c:pt>
                <c:pt idx="80" formatCode="General">
                  <c:v>0.3487077</c:v>
                </c:pt>
                <c:pt idx="81" formatCode="General">
                  <c:v>0.3549</c:v>
                </c:pt>
                <c:pt idx="82" formatCode="General">
                  <c:v>0.3610017</c:v>
                </c:pt>
                <c:pt idx="83" formatCode="General">
                  <c:v>0.3670135</c:v>
                </c:pt>
                <c:pt idx="84" formatCode="General">
                  <c:v>0.3729362</c:v>
                </c:pt>
                <c:pt idx="85" formatCode="General">
                  <c:v>0.3787707</c:v>
                </c:pt>
                <c:pt idx="86" formatCode="General">
                  <c:v>0.3845179</c:v>
                </c:pt>
                <c:pt idx="87" formatCode="General">
                  <c:v>0.3901788</c:v>
                </c:pt>
                <c:pt idx="88" formatCode="General">
                  <c:v>0.3957544</c:v>
                </c:pt>
                <c:pt idx="89" formatCode="General">
                  <c:v>0.4012458</c:v>
                </c:pt>
                <c:pt idx="90" formatCode="General">
                  <c:v>0.4066541</c:v>
                </c:pt>
                <c:pt idx="91" formatCode="General">
                  <c:v>0.4119805</c:v>
                </c:pt>
                <c:pt idx="92" formatCode="General">
                  <c:v>0.4172263</c:v>
                </c:pt>
                <c:pt idx="93" formatCode="General">
                  <c:v>0.4223925</c:v>
                </c:pt>
                <c:pt idx="94" formatCode="General">
                  <c:v>0.4274804</c:v>
                </c:pt>
                <c:pt idx="95" formatCode="General">
                  <c:v>0.4324913</c:v>
                </c:pt>
                <c:pt idx="96" formatCode="General">
                  <c:v>0.4374263</c:v>
                </c:pt>
                <c:pt idx="97" formatCode="General">
                  <c:v>0.4422868</c:v>
                </c:pt>
                <c:pt idx="98" formatCode="General">
                  <c:v>0.447074</c:v>
                </c:pt>
                <c:pt idx="99" formatCode="General">
                  <c:v>0.451789</c:v>
                </c:pt>
                <c:pt idx="100" formatCode="General">
                  <c:v>0.4564333</c:v>
                </c:pt>
                <c:pt idx="101" formatCode="General">
                  <c:v>0.4610079</c:v>
                </c:pt>
                <c:pt idx="102" formatCode="General">
                  <c:v>0.4655141</c:v>
                </c:pt>
                <c:pt idx="103" formatCode="General">
                  <c:v>0.4699532</c:v>
                </c:pt>
                <c:pt idx="104" formatCode="General">
                  <c:v>0.4743262</c:v>
                </c:pt>
                <c:pt idx="105" formatCode="General">
                  <c:v>0.4786345</c:v>
                </c:pt>
                <c:pt idx="106" formatCode="General">
                  <c:v>0.4828792</c:v>
                </c:pt>
                <c:pt idx="107" formatCode="General">
                  <c:v>0.4870614</c:v>
                </c:pt>
                <c:pt idx="108" formatCode="General">
                  <c:v>0.4911823</c:v>
                </c:pt>
                <c:pt idx="109" formatCode="General">
                  <c:v>0.495243</c:v>
                </c:pt>
                <c:pt idx="110" formatCode="General">
                  <c:v>0.4992447</c:v>
                </c:pt>
                <c:pt idx="111" formatCode="General">
                  <c:v>0.5031883</c:v>
                </c:pt>
                <c:pt idx="112" formatCode="General">
                  <c:v>0.5070751</c:v>
                </c:pt>
                <c:pt idx="113" formatCode="General">
                  <c:v>0.510906</c:v>
                </c:pt>
                <c:pt idx="114" formatCode="General">
                  <c:v>0.5146821</c:v>
                </c:pt>
                <c:pt idx="115" formatCode="General">
                  <c:v>0.5184044</c:v>
                </c:pt>
                <c:pt idx="116" formatCode="General">
                  <c:v>0.522074</c:v>
                </c:pt>
                <c:pt idx="117" formatCode="General">
                  <c:v>0.5256917</c:v>
                </c:pt>
                <c:pt idx="118" formatCode="General">
                  <c:v>0.5292586</c:v>
                </c:pt>
                <c:pt idx="119" formatCode="General">
                  <c:v>0.5327756</c:v>
                </c:pt>
                <c:pt idx="120" formatCode="General">
                  <c:v>0.5362437</c:v>
                </c:pt>
                <c:pt idx="121" formatCode="General">
                  <c:v>0.5396637</c:v>
                </c:pt>
                <c:pt idx="122" formatCode="General">
                  <c:v>0.5430366</c:v>
                </c:pt>
                <c:pt idx="123" formatCode="General">
                  <c:v>0.5463632</c:v>
                </c:pt>
                <c:pt idx="124" formatCode="General">
                  <c:v>0.5496444</c:v>
                </c:pt>
                <c:pt idx="125" formatCode="General">
                  <c:v>0.552881</c:v>
                </c:pt>
                <c:pt idx="126" formatCode="General">
                  <c:v>0.5560739</c:v>
                </c:pt>
                <c:pt idx="127" formatCode="General">
                  <c:v>0.5592238</c:v>
                </c:pt>
                <c:pt idx="128" formatCode="General">
                  <c:v>0.5623316</c:v>
                </c:pt>
                <c:pt idx="129" formatCode="General">
                  <c:v>0.565398</c:v>
                </c:pt>
                <c:pt idx="130" formatCode="General">
                  <c:v>0.5684237</c:v>
                </c:pt>
                <c:pt idx="131" formatCode="General">
                  <c:v>0.5714096</c:v>
                </c:pt>
                <c:pt idx="132" formatCode="General">
                  <c:v>0.5743563</c:v>
                </c:pt>
                <c:pt idx="133" formatCode="General">
                  <c:v>0.5772646</c:v>
                </c:pt>
                <c:pt idx="134" formatCode="General">
                  <c:v>0.5801351</c:v>
                </c:pt>
                <c:pt idx="135" formatCode="General">
                  <c:v>0.5829686</c:v>
                </c:pt>
                <c:pt idx="136" formatCode="General">
                  <c:v>0.5857657</c:v>
                </c:pt>
                <c:pt idx="137" formatCode="General">
                  <c:v>0.588527</c:v>
                </c:pt>
                <c:pt idx="138" formatCode="General">
                  <c:v>0.5912532</c:v>
                </c:pt>
                <c:pt idx="139" formatCode="General">
                  <c:v>0.593945</c:v>
                </c:pt>
                <c:pt idx="140" formatCode="General">
                  <c:v>0.5966028</c:v>
                </c:pt>
                <c:pt idx="141" formatCode="General">
                  <c:v>0.5992274</c:v>
                </c:pt>
                <c:pt idx="142" formatCode="General">
                  <c:v>0.6018193</c:v>
                </c:pt>
                <c:pt idx="143" formatCode="General">
                  <c:v>0.6043791</c:v>
                </c:pt>
                <c:pt idx="144" formatCode="General">
                  <c:v>0.6069073</c:v>
                </c:pt>
                <c:pt idx="145" formatCode="General">
                  <c:v>0.6094046</c:v>
                </c:pt>
                <c:pt idx="146" formatCode="General">
                  <c:v>0.6118713</c:v>
                </c:pt>
                <c:pt idx="147" formatCode="General">
                  <c:v>0.6143082</c:v>
                </c:pt>
                <c:pt idx="148" formatCode="General">
                  <c:v>0.6167156</c:v>
                </c:pt>
                <c:pt idx="149" formatCode="General">
                  <c:v>0.6190941</c:v>
                </c:pt>
                <c:pt idx="150" formatCode="General">
                  <c:v>0.6214442</c:v>
                </c:pt>
                <c:pt idx="151" formatCode="General">
                  <c:v>0.6237663</c:v>
                </c:pt>
                <c:pt idx="152" formatCode="General">
                  <c:v>0.626061</c:v>
                </c:pt>
                <c:pt idx="153" formatCode="General">
                  <c:v>0.6283287</c:v>
                </c:pt>
                <c:pt idx="154" formatCode="General">
                  <c:v>0.6305698</c:v>
                </c:pt>
                <c:pt idx="155" formatCode="General">
                  <c:v>0.6327848</c:v>
                </c:pt>
                <c:pt idx="156" formatCode="General">
                  <c:v>0.6349742</c:v>
                </c:pt>
                <c:pt idx="157" formatCode="General">
                  <c:v>0.6371383</c:v>
                </c:pt>
                <c:pt idx="158" formatCode="General">
                  <c:v>0.6392776</c:v>
                </c:pt>
                <c:pt idx="159" formatCode="General">
                  <c:v>0.6413924</c:v>
                </c:pt>
                <c:pt idx="160" formatCode="General">
                  <c:v>0.6434833</c:v>
                </c:pt>
                <c:pt idx="161" formatCode="General">
                  <c:v>0.6455505</c:v>
                </c:pt>
                <c:pt idx="162" formatCode="General">
                  <c:v>0.6475945</c:v>
                </c:pt>
                <c:pt idx="163" formatCode="General">
                  <c:v>0.6496156</c:v>
                </c:pt>
                <c:pt idx="164" formatCode="General">
                  <c:v>0.6516142</c:v>
                </c:pt>
                <c:pt idx="165" formatCode="General">
                  <c:v>0.6535907</c:v>
                </c:pt>
                <c:pt idx="166" formatCode="General">
                  <c:v>0.6555454</c:v>
                </c:pt>
                <c:pt idx="167" formatCode="General">
                  <c:v>0.6574787</c:v>
                </c:pt>
                <c:pt idx="168" formatCode="General">
                  <c:v>0.6593909</c:v>
                </c:pt>
                <c:pt idx="169" formatCode="General">
                  <c:v>0.6612823</c:v>
                </c:pt>
                <c:pt idx="170" formatCode="General">
                  <c:v>0.6631533</c:v>
                </c:pt>
                <c:pt idx="171" formatCode="General">
                  <c:v>0.6650042</c:v>
                </c:pt>
                <c:pt idx="172" formatCode="General">
                  <c:v>0.6668353</c:v>
                </c:pt>
                <c:pt idx="173" formatCode="General">
                  <c:v>0.6686468</c:v>
                </c:pt>
                <c:pt idx="174" formatCode="General">
                  <c:v>0.6704392</c:v>
                </c:pt>
                <c:pt idx="175" formatCode="General">
                  <c:v>0.6722127</c:v>
                </c:pt>
                <c:pt idx="176" formatCode="General">
                  <c:v>0.6739675</c:v>
                </c:pt>
                <c:pt idx="177" formatCode="General">
                  <c:v>0.6757041</c:v>
                </c:pt>
                <c:pt idx="178" formatCode="General">
                  <c:v>0.6774226</c:v>
                </c:pt>
                <c:pt idx="179" formatCode="General">
                  <c:v>0.6791233</c:v>
                </c:pt>
                <c:pt idx="180" formatCode="General">
                  <c:v>0.6808065</c:v>
                </c:pt>
                <c:pt idx="181" formatCode="General">
                  <c:v>0.6824725</c:v>
                </c:pt>
                <c:pt idx="182" formatCode="General">
                  <c:v>0.6841214</c:v>
                </c:pt>
                <c:pt idx="183" formatCode="General">
                  <c:v>0.6857537</c:v>
                </c:pt>
                <c:pt idx="184" formatCode="General">
                  <c:v>0.6873694</c:v>
                </c:pt>
                <c:pt idx="185" formatCode="General">
                  <c:v>0.6889689</c:v>
                </c:pt>
                <c:pt idx="186" formatCode="General">
                  <c:v>0.6905524</c:v>
                </c:pt>
                <c:pt idx="187" formatCode="General">
                  <c:v>0.6921201</c:v>
                </c:pt>
                <c:pt idx="188" formatCode="General">
                  <c:v>0.6936723</c:v>
                </c:pt>
                <c:pt idx="189" formatCode="General">
                  <c:v>0.6952091</c:v>
                </c:pt>
                <c:pt idx="190" formatCode="General">
                  <c:v>0.6967309</c:v>
                </c:pt>
                <c:pt idx="191" formatCode="General">
                  <c:v>0.6982378</c:v>
                </c:pt>
                <c:pt idx="192" formatCode="General">
                  <c:v>0.69973</c:v>
                </c:pt>
                <c:pt idx="193" formatCode="General">
                  <c:v>0.7012077</c:v>
                </c:pt>
                <c:pt idx="194" formatCode="General">
                  <c:v>0.7026712</c:v>
                </c:pt>
                <c:pt idx="195" formatCode="General">
                  <c:v>0.7041206</c:v>
                </c:pt>
                <c:pt idx="196" formatCode="General">
                  <c:v>0.7055562</c:v>
                </c:pt>
                <c:pt idx="197" formatCode="General">
                  <c:v>0.7069781</c:v>
                </c:pt>
                <c:pt idx="198" formatCode="General">
                  <c:v>0.7083865</c:v>
                </c:pt>
                <c:pt idx="199" formatCode="General">
                  <c:v>0.7097817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743264"/>
        <c:axId val="-2010739744"/>
      </c:scatterChart>
      <c:valAx>
        <c:axId val="-2010743264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739744"/>
        <c:crosses val="autoZero"/>
        <c:crossBetween val="midCat"/>
      </c:valAx>
      <c:valAx>
        <c:axId val="-2010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74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0.345267474747</c:v>
                </c:pt>
                <c:pt idx="1">
                  <c:v>0.357554848485</c:v>
                </c:pt>
                <c:pt idx="2">
                  <c:v>0.36999</c:v>
                </c:pt>
                <c:pt idx="3">
                  <c:v>0.38250989899</c:v>
                </c:pt>
                <c:pt idx="4">
                  <c:v>0.395293131313</c:v>
                </c:pt>
                <c:pt idx="5">
                  <c:v>0.408933939394</c:v>
                </c:pt>
                <c:pt idx="6">
                  <c:v>0.421571919192</c:v>
                </c:pt>
                <c:pt idx="7">
                  <c:v>0.434882727273</c:v>
                </c:pt>
                <c:pt idx="8">
                  <c:v>0.44804969697</c:v>
                </c:pt>
                <c:pt idx="9">
                  <c:v>0.461149494949</c:v>
                </c:pt>
                <c:pt idx="10">
                  <c:v>0.474924141414</c:v>
                </c:pt>
                <c:pt idx="11">
                  <c:v>0.488054848485</c:v>
                </c:pt>
                <c:pt idx="12">
                  <c:v>0.501021515152</c:v>
                </c:pt>
                <c:pt idx="13">
                  <c:v>0.51426</c:v>
                </c:pt>
                <c:pt idx="14">
                  <c:v>0.527364545455</c:v>
                </c:pt>
                <c:pt idx="15">
                  <c:v>0.539802222222</c:v>
                </c:pt>
                <c:pt idx="16">
                  <c:v>0.552437575758</c:v>
                </c:pt>
                <c:pt idx="17">
                  <c:v>0.564529494949</c:v>
                </c:pt>
                <c:pt idx="18">
                  <c:v>0.576356464646</c:v>
                </c:pt>
                <c:pt idx="19">
                  <c:v>0.588227373737</c:v>
                </c:pt>
                <c:pt idx="20">
                  <c:v>0.599243535354</c:v>
                </c:pt>
                <c:pt idx="21">
                  <c:v>0.609925858586</c:v>
                </c:pt>
                <c:pt idx="22">
                  <c:v>0.619951010101</c:v>
                </c:pt>
                <c:pt idx="23">
                  <c:v>0.630183131313</c:v>
                </c:pt>
                <c:pt idx="24">
                  <c:v>0.639435656566</c:v>
                </c:pt>
                <c:pt idx="25">
                  <c:v>0.648157575758</c:v>
                </c:pt>
                <c:pt idx="26">
                  <c:v>0.656207575758</c:v>
                </c:pt>
                <c:pt idx="27">
                  <c:v>0.663136666667</c:v>
                </c:pt>
                <c:pt idx="28">
                  <c:v>0.670905656566</c:v>
                </c:pt>
                <c:pt idx="29">
                  <c:v>0.676982222222</c:v>
                </c:pt>
                <c:pt idx="30">
                  <c:v>0.68310020202</c:v>
                </c:pt>
                <c:pt idx="31">
                  <c:v>0.687647777778</c:v>
                </c:pt>
                <c:pt idx="32">
                  <c:v>0.692197878788</c:v>
                </c:pt>
                <c:pt idx="33">
                  <c:v>0.69611010101</c:v>
                </c:pt>
                <c:pt idx="34">
                  <c:v>0.699233131313</c:v>
                </c:pt>
                <c:pt idx="35">
                  <c:v>0.701813131313</c:v>
                </c:pt>
                <c:pt idx="36">
                  <c:v>0.703548080808</c:v>
                </c:pt>
                <c:pt idx="37">
                  <c:v>0.704750707071</c:v>
                </c:pt>
                <c:pt idx="38">
                  <c:v>0.70529989899</c:v>
                </c:pt>
                <c:pt idx="39">
                  <c:v>0.705251616162</c:v>
                </c:pt>
                <c:pt idx="40">
                  <c:v>0.70524979798</c:v>
                </c:pt>
                <c:pt idx="41">
                  <c:v>0.703859292929</c:v>
                </c:pt>
                <c:pt idx="42">
                  <c:v>0.703213636364</c:v>
                </c:pt>
                <c:pt idx="43">
                  <c:v>0.701124848485</c:v>
                </c:pt>
                <c:pt idx="44">
                  <c:v>0.699066767677</c:v>
                </c:pt>
                <c:pt idx="45">
                  <c:v>0.696211616162</c:v>
                </c:pt>
                <c:pt idx="46">
                  <c:v>0.694034040404</c:v>
                </c:pt>
                <c:pt idx="47">
                  <c:v>0.690499090909</c:v>
                </c:pt>
                <c:pt idx="48">
                  <c:v>0.686761313131</c:v>
                </c:pt>
                <c:pt idx="49">
                  <c:v>0.682861111111</c:v>
                </c:pt>
                <c:pt idx="50">
                  <c:v>0.679424747475</c:v>
                </c:pt>
                <c:pt idx="51">
                  <c:v>0.674770606061</c:v>
                </c:pt>
                <c:pt idx="52">
                  <c:v>0.670421313131</c:v>
                </c:pt>
                <c:pt idx="53">
                  <c:v>0.665882323232</c:v>
                </c:pt>
                <c:pt idx="54">
                  <c:v>0.661215757576</c:v>
                </c:pt>
                <c:pt idx="55">
                  <c:v>0.656617070707</c:v>
                </c:pt>
                <c:pt idx="56">
                  <c:v>0.651812424242</c:v>
                </c:pt>
                <c:pt idx="57">
                  <c:v>0.646776565657</c:v>
                </c:pt>
                <c:pt idx="58">
                  <c:v>0.640878484848</c:v>
                </c:pt>
                <c:pt idx="59">
                  <c:v>0.635953434343</c:v>
                </c:pt>
                <c:pt idx="60">
                  <c:v>0.63084989899</c:v>
                </c:pt>
                <c:pt idx="61">
                  <c:v>0.625516565657</c:v>
                </c:pt>
                <c:pt idx="62">
                  <c:v>0.620449292929</c:v>
                </c:pt>
                <c:pt idx="63">
                  <c:v>0.615251010101</c:v>
                </c:pt>
                <c:pt idx="64">
                  <c:v>0.610132828283</c:v>
                </c:pt>
                <c:pt idx="65">
                  <c:v>0.60454010101</c:v>
                </c:pt>
                <c:pt idx="66">
                  <c:v>0.599443434343</c:v>
                </c:pt>
                <c:pt idx="67">
                  <c:v>0.593876161616</c:v>
                </c:pt>
                <c:pt idx="68">
                  <c:v>0.588728686869</c:v>
                </c:pt>
                <c:pt idx="69">
                  <c:v>0.583555959596</c:v>
                </c:pt>
                <c:pt idx="70">
                  <c:v>0.577645252525</c:v>
                </c:pt>
                <c:pt idx="71">
                  <c:v>0.572898282828</c:v>
                </c:pt>
                <c:pt idx="72">
                  <c:v>0.567799292929</c:v>
                </c:pt>
                <c:pt idx="73">
                  <c:v>0.562585151515</c:v>
                </c:pt>
                <c:pt idx="74">
                  <c:v>0.55768959596</c:v>
                </c:pt>
                <c:pt idx="75">
                  <c:v>0.552715353535</c:v>
                </c:pt>
                <c:pt idx="76">
                  <c:v>0.54812010101</c:v>
                </c:pt>
                <c:pt idx="77">
                  <c:v>0.542753939394</c:v>
                </c:pt>
                <c:pt idx="78">
                  <c:v>0.537773434343</c:v>
                </c:pt>
                <c:pt idx="79">
                  <c:v>0.533438686869</c:v>
                </c:pt>
                <c:pt idx="80">
                  <c:v>0.528111616162</c:v>
                </c:pt>
                <c:pt idx="81">
                  <c:v>0.523652323232</c:v>
                </c:pt>
                <c:pt idx="82">
                  <c:v>0.518993030303</c:v>
                </c:pt>
                <c:pt idx="83">
                  <c:v>0.51442010101</c:v>
                </c:pt>
                <c:pt idx="84">
                  <c:v>0.510183636364</c:v>
                </c:pt>
                <c:pt idx="85">
                  <c:v>0.505434242424</c:v>
                </c:pt>
                <c:pt idx="86">
                  <c:v>0.501330808081</c:v>
                </c:pt>
                <c:pt idx="87">
                  <c:v>0.496258585859</c:v>
                </c:pt>
                <c:pt idx="88">
                  <c:v>0.492463434343</c:v>
                </c:pt>
                <c:pt idx="89">
                  <c:v>0.487971212121</c:v>
                </c:pt>
                <c:pt idx="90">
                  <c:v>0.483691313131</c:v>
                </c:pt>
                <c:pt idx="91">
                  <c:v>0.47996979798</c:v>
                </c:pt>
                <c:pt idx="92">
                  <c:v>0.475392222222</c:v>
                </c:pt>
                <c:pt idx="93">
                  <c:v>0.471552424242</c:v>
                </c:pt>
                <c:pt idx="94">
                  <c:v>0.467279191919</c:v>
                </c:pt>
                <c:pt idx="95">
                  <c:v>0.463653535354</c:v>
                </c:pt>
                <c:pt idx="96">
                  <c:v>0.459954444444</c:v>
                </c:pt>
                <c:pt idx="97">
                  <c:v>0.455997373737</c:v>
                </c:pt>
                <c:pt idx="98">
                  <c:v>0.452548282828</c:v>
                </c:pt>
                <c:pt idx="99">
                  <c:v>0.448446161616</c:v>
                </c:pt>
                <c:pt idx="100">
                  <c:v>0.44485040404</c:v>
                </c:pt>
                <c:pt idx="101">
                  <c:v>0.44123959596</c:v>
                </c:pt>
                <c:pt idx="102">
                  <c:v>0.437440808081</c:v>
                </c:pt>
                <c:pt idx="103">
                  <c:v>0.434411515152</c:v>
                </c:pt>
                <c:pt idx="104">
                  <c:v>0.430633232323</c:v>
                </c:pt>
                <c:pt idx="105">
                  <c:v>0.427286464646</c:v>
                </c:pt>
                <c:pt idx="106">
                  <c:v>0.42364010101</c:v>
                </c:pt>
                <c:pt idx="107">
                  <c:v>0.420907777778</c:v>
                </c:pt>
                <c:pt idx="108">
                  <c:v>0.417495454545</c:v>
                </c:pt>
                <c:pt idx="109">
                  <c:v>0.413728484848</c:v>
                </c:pt>
                <c:pt idx="110">
                  <c:v>0.410714343434</c:v>
                </c:pt>
                <c:pt idx="111">
                  <c:v>0.407488585859</c:v>
                </c:pt>
                <c:pt idx="112">
                  <c:v>0.40464</c:v>
                </c:pt>
                <c:pt idx="113">
                  <c:v>0.401640606061</c:v>
                </c:pt>
                <c:pt idx="114">
                  <c:v>0.398446969697</c:v>
                </c:pt>
                <c:pt idx="115">
                  <c:v>0.395521414141</c:v>
                </c:pt>
                <c:pt idx="116">
                  <c:v>0.392447070707</c:v>
                </c:pt>
                <c:pt idx="117">
                  <c:v>0.389811818182</c:v>
                </c:pt>
                <c:pt idx="118">
                  <c:v>0.386950707071</c:v>
                </c:pt>
                <c:pt idx="119">
                  <c:v>0.384040606061</c:v>
                </c:pt>
                <c:pt idx="120">
                  <c:v>0.381325353535</c:v>
                </c:pt>
                <c:pt idx="121">
                  <c:v>0.378348787879</c:v>
                </c:pt>
                <c:pt idx="122">
                  <c:v>0.375750808081</c:v>
                </c:pt>
                <c:pt idx="123">
                  <c:v>0.373232020202</c:v>
                </c:pt>
                <c:pt idx="124">
                  <c:v>0.370806161616</c:v>
                </c:pt>
                <c:pt idx="125">
                  <c:v>0.367845050505</c:v>
                </c:pt>
                <c:pt idx="126">
                  <c:v>0.365378282828</c:v>
                </c:pt>
                <c:pt idx="127">
                  <c:v>0.362492525253</c:v>
                </c:pt>
                <c:pt idx="128">
                  <c:v>0.360346666667</c:v>
                </c:pt>
                <c:pt idx="129">
                  <c:v>0.35768040404</c:v>
                </c:pt>
                <c:pt idx="130">
                  <c:v>0.35541969697</c:v>
                </c:pt>
                <c:pt idx="131">
                  <c:v>0.352871313131</c:v>
                </c:pt>
                <c:pt idx="132">
                  <c:v>0.350904646465</c:v>
                </c:pt>
                <c:pt idx="133">
                  <c:v>0.34853010101</c:v>
                </c:pt>
                <c:pt idx="134">
                  <c:v>0.345863131313</c:v>
                </c:pt>
                <c:pt idx="135">
                  <c:v>0.343867979798</c:v>
                </c:pt>
                <c:pt idx="136">
                  <c:v>0.341089090909</c:v>
                </c:pt>
                <c:pt idx="137">
                  <c:v>0.339079494949</c:v>
                </c:pt>
                <c:pt idx="138">
                  <c:v>0.337306363636</c:v>
                </c:pt>
                <c:pt idx="139">
                  <c:v>0.334629494949</c:v>
                </c:pt>
                <c:pt idx="140">
                  <c:v>0.332843939394</c:v>
                </c:pt>
                <c:pt idx="141">
                  <c:v>0.330646262626</c:v>
                </c:pt>
                <c:pt idx="142">
                  <c:v>0.328655151515</c:v>
                </c:pt>
                <c:pt idx="143">
                  <c:v>0.326745959596</c:v>
                </c:pt>
                <c:pt idx="144">
                  <c:v>0.324075656566</c:v>
                </c:pt>
                <c:pt idx="145">
                  <c:v>0.322310909091</c:v>
                </c:pt>
                <c:pt idx="146">
                  <c:v>0.320567171717</c:v>
                </c:pt>
                <c:pt idx="147">
                  <c:v>0.317715757576</c:v>
                </c:pt>
                <c:pt idx="148">
                  <c:v>0.316338989899</c:v>
                </c:pt>
                <c:pt idx="149">
                  <c:v>0.314581313131</c:v>
                </c:pt>
                <c:pt idx="150">
                  <c:v>0.312171414141</c:v>
                </c:pt>
                <c:pt idx="151">
                  <c:v>0.310445757576</c:v>
                </c:pt>
                <c:pt idx="152">
                  <c:v>0.308574747475</c:v>
                </c:pt>
                <c:pt idx="153">
                  <c:v>0.306906161616</c:v>
                </c:pt>
                <c:pt idx="154">
                  <c:v>0.30504040404</c:v>
                </c:pt>
                <c:pt idx="155">
                  <c:v>0.303134848485</c:v>
                </c:pt>
                <c:pt idx="156">
                  <c:v>0.301156767677</c:v>
                </c:pt>
                <c:pt idx="157">
                  <c:v>0.299825151515</c:v>
                </c:pt>
                <c:pt idx="158">
                  <c:v>0.297988080808</c:v>
                </c:pt>
                <c:pt idx="159">
                  <c:v>0.296091111111</c:v>
                </c:pt>
                <c:pt idx="160">
                  <c:v>0.294354343434</c:v>
                </c:pt>
                <c:pt idx="161">
                  <c:v>0.292951616162</c:v>
                </c:pt>
                <c:pt idx="162">
                  <c:v>0.29113979798</c:v>
                </c:pt>
                <c:pt idx="163">
                  <c:v>0.289677171717</c:v>
                </c:pt>
                <c:pt idx="164">
                  <c:v>0.287773030303</c:v>
                </c:pt>
                <c:pt idx="165">
                  <c:v>0.286398585859</c:v>
                </c:pt>
                <c:pt idx="166">
                  <c:v>0.284513434343</c:v>
                </c:pt>
                <c:pt idx="167">
                  <c:v>0.283602323232</c:v>
                </c:pt>
                <c:pt idx="168">
                  <c:v>0.281765252525</c:v>
                </c:pt>
                <c:pt idx="169">
                  <c:v>0.279982828283</c:v>
                </c:pt>
                <c:pt idx="170">
                  <c:v>0.278440606061</c:v>
                </c:pt>
                <c:pt idx="171">
                  <c:v>0.276980606061</c:v>
                </c:pt>
                <c:pt idx="172">
                  <c:v>0.27524979798</c:v>
                </c:pt>
                <c:pt idx="173">
                  <c:v>0.274009494949</c:v>
                </c:pt>
                <c:pt idx="174">
                  <c:v>0.27241959596</c:v>
                </c:pt>
                <c:pt idx="175">
                  <c:v>0.270996868687</c:v>
                </c:pt>
                <c:pt idx="176">
                  <c:v>0.269916262626</c:v>
                </c:pt>
                <c:pt idx="177">
                  <c:v>0.268094444444</c:v>
                </c:pt>
                <c:pt idx="178">
                  <c:v>0.266725959596</c:v>
                </c:pt>
                <c:pt idx="179">
                  <c:v>0.265511515152</c:v>
                </c:pt>
                <c:pt idx="180">
                  <c:v>0.263987575758</c:v>
                </c:pt>
                <c:pt idx="181">
                  <c:v>0.262458484848</c:v>
                </c:pt>
                <c:pt idx="182">
                  <c:v>0.261383535354</c:v>
                </c:pt>
                <c:pt idx="183">
                  <c:v>0.259701313131</c:v>
                </c:pt>
                <c:pt idx="184">
                  <c:v>0.258554848485</c:v>
                </c:pt>
                <c:pt idx="185">
                  <c:v>0.257321212121</c:v>
                </c:pt>
                <c:pt idx="186">
                  <c:v>0.255860808081</c:v>
                </c:pt>
                <c:pt idx="187">
                  <c:v>0.254566464646</c:v>
                </c:pt>
                <c:pt idx="188">
                  <c:v>0.25364979798</c:v>
                </c:pt>
                <c:pt idx="189">
                  <c:v>0.252090505051</c:v>
                </c:pt>
                <c:pt idx="190">
                  <c:v>0.250771717172</c:v>
                </c:pt>
                <c:pt idx="191">
                  <c:v>0.249542424242</c:v>
                </c:pt>
                <c:pt idx="192">
                  <c:v>0.24899</c:v>
                </c:pt>
                <c:pt idx="193">
                  <c:v>0.247385151515</c:v>
                </c:pt>
                <c:pt idx="194">
                  <c:v>0.245819393939</c:v>
                </c:pt>
                <c:pt idx="195">
                  <c:v>0.244601616162</c:v>
                </c:pt>
                <c:pt idx="196">
                  <c:v>0.243596969697</c:v>
                </c:pt>
                <c:pt idx="197">
                  <c:v>0.242646060606</c:v>
                </c:pt>
                <c:pt idx="198">
                  <c:v>0.241217070707</c:v>
                </c:pt>
                <c:pt idx="199">
                  <c:v>0.240089292929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0.34459</c:v>
                </c:pt>
                <c:pt idx="1">
                  <c:v>0.3561265</c:v>
                </c:pt>
                <c:pt idx="2">
                  <c:v>0.3679243</c:v>
                </c:pt>
                <c:pt idx="3">
                  <c:v>0.3799602</c:v>
                </c:pt>
                <c:pt idx="4">
                  <c:v>0.3922112</c:v>
                </c:pt>
                <c:pt idx="5">
                  <c:v>0.4046502</c:v>
                </c:pt>
                <c:pt idx="6">
                  <c:v>0.4172478</c:v>
                </c:pt>
                <c:pt idx="7">
                  <c:v>0.4299734</c:v>
                </c:pt>
                <c:pt idx="8">
                  <c:v>0.4427946</c:v>
                </c:pt>
                <c:pt idx="9">
                  <c:v>0.4556771</c:v>
                </c:pt>
                <c:pt idx="10">
                  <c:v>0.4685865</c:v>
                </c:pt>
                <c:pt idx="11">
                  <c:v>0.4814869</c:v>
                </c:pt>
                <c:pt idx="12">
                  <c:v>0.4943424</c:v>
                </c:pt>
                <c:pt idx="13">
                  <c:v>0.5071159</c:v>
                </c:pt>
                <c:pt idx="14">
                  <c:v>0.5197709</c:v>
                </c:pt>
                <c:pt idx="15">
                  <c:v>0.5322708</c:v>
                </c:pt>
                <c:pt idx="16">
                  <c:v>0.5445778</c:v>
                </c:pt>
                <c:pt idx="17">
                  <c:v>0.5566544</c:v>
                </c:pt>
                <c:pt idx="18">
                  <c:v>0.5684631</c:v>
                </c:pt>
                <c:pt idx="19">
                  <c:v>0.5799661</c:v>
                </c:pt>
                <c:pt idx="20">
                  <c:v>0.591126</c:v>
                </c:pt>
                <c:pt idx="21">
                  <c:v>0.6019047</c:v>
                </c:pt>
                <c:pt idx="22">
                  <c:v>0.6122671</c:v>
                </c:pt>
                <c:pt idx="23">
                  <c:v>0.6221755</c:v>
                </c:pt>
                <c:pt idx="24">
                  <c:v>0.6315967</c:v>
                </c:pt>
                <c:pt idx="25">
                  <c:v>0.6404987</c:v>
                </c:pt>
                <c:pt idx="26">
                  <c:v>0.6488517</c:v>
                </c:pt>
                <c:pt idx="27">
                  <c:v>0.6566292</c:v>
                </c:pt>
                <c:pt idx="28">
                  <c:v>0.6638086</c:v>
                </c:pt>
                <c:pt idx="29">
                  <c:v>0.6703718</c:v>
                </c:pt>
                <c:pt idx="30">
                  <c:v>0.6763035</c:v>
                </c:pt>
                <c:pt idx="31">
                  <c:v>0.681596</c:v>
                </c:pt>
                <c:pt idx="32">
                  <c:v>0.6862437</c:v>
                </c:pt>
                <c:pt idx="33">
                  <c:v>0.6902461</c:v>
                </c:pt>
                <c:pt idx="34">
                  <c:v>0.69361</c:v>
                </c:pt>
                <c:pt idx="35">
                  <c:v>0.6963436</c:v>
                </c:pt>
                <c:pt idx="36">
                  <c:v>0.6984611</c:v>
                </c:pt>
                <c:pt idx="37">
                  <c:v>0.6999791</c:v>
                </c:pt>
                <c:pt idx="38">
                  <c:v>0.700919</c:v>
                </c:pt>
                <c:pt idx="39">
                  <c:v>0.7013032</c:v>
                </c:pt>
                <c:pt idx="40">
                  <c:v>0.7011578</c:v>
                </c:pt>
                <c:pt idx="41">
                  <c:v>0.7005107</c:v>
                </c:pt>
                <c:pt idx="42">
                  <c:v>0.6993888</c:v>
                </c:pt>
                <c:pt idx="43">
                  <c:v>0.6978238</c:v>
                </c:pt>
                <c:pt idx="44">
                  <c:v>0.6958439</c:v>
                </c:pt>
                <c:pt idx="45">
                  <c:v>0.69348</c:v>
                </c:pt>
                <c:pt idx="46">
                  <c:v>0.6907604</c:v>
                </c:pt>
                <c:pt idx="47">
                  <c:v>0.6877155</c:v>
                </c:pt>
                <c:pt idx="48">
                  <c:v>0.6843726</c:v>
                </c:pt>
                <c:pt idx="49">
                  <c:v>0.6807591</c:v>
                </c:pt>
                <c:pt idx="50">
                  <c:v>0.6769018</c:v>
                </c:pt>
                <c:pt idx="51">
                  <c:v>0.672825</c:v>
                </c:pt>
                <c:pt idx="52">
                  <c:v>0.6685525</c:v>
                </c:pt>
                <c:pt idx="53">
                  <c:v>0.6641066</c:v>
                </c:pt>
                <c:pt idx="54">
                  <c:v>0.6595084</c:v>
                </c:pt>
                <c:pt idx="55">
                  <c:v>0.6547768</c:v>
                </c:pt>
                <c:pt idx="56">
                  <c:v>0.6499307</c:v>
                </c:pt>
                <c:pt idx="57">
                  <c:v>0.6449866</c:v>
                </c:pt>
                <c:pt idx="58">
                  <c:v>0.6399606</c:v>
                </c:pt>
                <c:pt idx="59">
                  <c:v>0.6348664</c:v>
                </c:pt>
                <c:pt idx="60">
                  <c:v>0.6297177</c:v>
                </c:pt>
                <c:pt idx="61">
                  <c:v>0.6245264</c:v>
                </c:pt>
                <c:pt idx="62">
                  <c:v>0.619304</c:v>
                </c:pt>
                <c:pt idx="63">
                  <c:v>0.6140599</c:v>
                </c:pt>
                <c:pt idx="64">
                  <c:v>0.608804</c:v>
                </c:pt>
                <c:pt idx="65">
                  <c:v>0.6035439</c:v>
                </c:pt>
                <c:pt idx="66">
                  <c:v>0.5982877</c:v>
                </c:pt>
                <c:pt idx="67">
                  <c:v>0.5930418</c:v>
                </c:pt>
                <c:pt idx="68">
                  <c:v>0.5878126</c:v>
                </c:pt>
                <c:pt idx="69">
                  <c:v>0.5826054</c:v>
                </c:pt>
                <c:pt idx="70">
                  <c:v>0.577425</c:v>
                </c:pt>
                <c:pt idx="71">
                  <c:v>0.5722759</c:v>
                </c:pt>
                <c:pt idx="72">
                  <c:v>0.567162</c:v>
                </c:pt>
                <c:pt idx="73">
                  <c:v>0.5620867</c:v>
                </c:pt>
                <c:pt idx="74">
                  <c:v>0.5570526</c:v>
                </c:pt>
                <c:pt idx="75">
                  <c:v>0.5520626</c:v>
                </c:pt>
                <c:pt idx="76">
                  <c:v>0.5471193</c:v>
                </c:pt>
                <c:pt idx="77">
                  <c:v>0.5422241</c:v>
                </c:pt>
                <c:pt idx="78">
                  <c:v>0.5373785</c:v>
                </c:pt>
                <c:pt idx="79">
                  <c:v>0.5325849</c:v>
                </c:pt>
                <c:pt idx="80">
                  <c:v>0.5278439</c:v>
                </c:pt>
                <c:pt idx="81">
                  <c:v>0.523156</c:v>
                </c:pt>
                <c:pt idx="82">
                  <c:v>0.5185233</c:v>
                </c:pt>
                <c:pt idx="83">
                  <c:v>0.5139446</c:v>
                </c:pt>
                <c:pt idx="84">
                  <c:v>0.5094219</c:v>
                </c:pt>
                <c:pt idx="85">
                  <c:v>0.5049547</c:v>
                </c:pt>
                <c:pt idx="86">
                  <c:v>0.5005438</c:v>
                </c:pt>
                <c:pt idx="87">
                  <c:v>0.4961886</c:v>
                </c:pt>
                <c:pt idx="88">
                  <c:v>0.4918895</c:v>
                </c:pt>
                <c:pt idx="89">
                  <c:v>0.4876462</c:v>
                </c:pt>
                <c:pt idx="90">
                  <c:v>0.4834584</c:v>
                </c:pt>
                <c:pt idx="91">
                  <c:v>0.4793261</c:v>
                </c:pt>
                <c:pt idx="92">
                  <c:v>0.475249</c:v>
                </c:pt>
                <c:pt idx="93">
                  <c:v>0.4712264</c:v>
                </c:pt>
                <c:pt idx="94">
                  <c:v>0.4672583</c:v>
                </c:pt>
                <c:pt idx="95">
                  <c:v>0.4633435</c:v>
                </c:pt>
                <c:pt idx="96">
                  <c:v>0.4594825</c:v>
                </c:pt>
                <c:pt idx="97">
                  <c:v>0.4556737</c:v>
                </c:pt>
                <c:pt idx="98">
                  <c:v>0.4519171</c:v>
                </c:pt>
                <c:pt idx="99">
                  <c:v>0.448212</c:v>
                </c:pt>
                <c:pt idx="100">
                  <c:v>0.4445582</c:v>
                </c:pt>
                <c:pt idx="101">
                  <c:v>0.4409536</c:v>
                </c:pt>
                <c:pt idx="102">
                  <c:v>0.4373994</c:v>
                </c:pt>
                <c:pt idx="103">
                  <c:v>0.4338934</c:v>
                </c:pt>
                <c:pt idx="104">
                  <c:v>0.4304359</c:v>
                </c:pt>
                <c:pt idx="105">
                  <c:v>0.4270263</c:v>
                </c:pt>
                <c:pt idx="106">
                  <c:v>0.4236637</c:v>
                </c:pt>
                <c:pt idx="107">
                  <c:v>0.4203466</c:v>
                </c:pt>
                <c:pt idx="108">
                  <c:v>0.4170751</c:v>
                </c:pt>
                <c:pt idx="109">
                  <c:v>0.4138481</c:v>
                </c:pt>
                <c:pt idx="110">
                  <c:v>0.4106652</c:v>
                </c:pt>
                <c:pt idx="111">
                  <c:v>0.4075266</c:v>
                </c:pt>
                <c:pt idx="112">
                  <c:v>0.4044297</c:v>
                </c:pt>
                <c:pt idx="113">
                  <c:v>0.4013748</c:v>
                </c:pt>
                <c:pt idx="114">
                  <c:v>0.3983618</c:v>
                </c:pt>
                <c:pt idx="115">
                  <c:v>0.3953887</c:v>
                </c:pt>
                <c:pt idx="116">
                  <c:v>0.3924558</c:v>
                </c:pt>
                <c:pt idx="117">
                  <c:v>0.3895628</c:v>
                </c:pt>
                <c:pt idx="118">
                  <c:v>0.3867078</c:v>
                </c:pt>
                <c:pt idx="119">
                  <c:v>0.3838914</c:v>
                </c:pt>
                <c:pt idx="120">
                  <c:v>0.3811118</c:v>
                </c:pt>
                <c:pt idx="121">
                  <c:v>0.3783691</c:v>
                </c:pt>
                <c:pt idx="122">
                  <c:v>0.3756627</c:v>
                </c:pt>
                <c:pt idx="123">
                  <c:v>0.3729918</c:v>
                </c:pt>
                <c:pt idx="124">
                  <c:v>0.3703557</c:v>
                </c:pt>
                <c:pt idx="125">
                  <c:v>0.3677538</c:v>
                </c:pt>
                <c:pt idx="126">
                  <c:v>0.3651863</c:v>
                </c:pt>
                <c:pt idx="127">
                  <c:v>0.3626514</c:v>
                </c:pt>
                <c:pt idx="128">
                  <c:v>0.3601492</c:v>
                </c:pt>
                <c:pt idx="129">
                  <c:v>0.3576788</c:v>
                </c:pt>
                <c:pt idx="130">
                  <c:v>0.3552402</c:v>
                </c:pt>
                <c:pt idx="131">
                  <c:v>0.3528329</c:v>
                </c:pt>
                <c:pt idx="132">
                  <c:v>0.3504559</c:v>
                </c:pt>
                <c:pt idx="133">
                  <c:v>0.3481084</c:v>
                </c:pt>
                <c:pt idx="134">
                  <c:v>0.3457905</c:v>
                </c:pt>
                <c:pt idx="135">
                  <c:v>0.3435019</c:v>
                </c:pt>
                <c:pt idx="136">
                  <c:v>0.3412419</c:v>
                </c:pt>
                <c:pt idx="137">
                  <c:v>0.3390093</c:v>
                </c:pt>
                <c:pt idx="138">
                  <c:v>0.3368043</c:v>
                </c:pt>
                <c:pt idx="139">
                  <c:v>0.3346267</c:v>
                </c:pt>
                <c:pt idx="140">
                  <c:v>0.3324753</c:v>
                </c:pt>
                <c:pt idx="141">
                  <c:v>0.3303502</c:v>
                </c:pt>
                <c:pt idx="142">
                  <c:v>0.3282503</c:v>
                </c:pt>
                <c:pt idx="143">
                  <c:v>0.3261764</c:v>
                </c:pt>
                <c:pt idx="144">
                  <c:v>0.3241275</c:v>
                </c:pt>
                <c:pt idx="145">
                  <c:v>0.3221024</c:v>
                </c:pt>
                <c:pt idx="146">
                  <c:v>0.3201013</c:v>
                </c:pt>
                <c:pt idx="147">
                  <c:v>0.3181243</c:v>
                </c:pt>
                <c:pt idx="148">
                  <c:v>0.3161699</c:v>
                </c:pt>
                <c:pt idx="149">
                  <c:v>0.3142391</c:v>
                </c:pt>
                <c:pt idx="150">
                  <c:v>0.3123307</c:v>
                </c:pt>
                <c:pt idx="151">
                  <c:v>0.3104441</c:v>
                </c:pt>
                <c:pt idx="152">
                  <c:v>0.3085794</c:v>
                </c:pt>
                <c:pt idx="153">
                  <c:v>0.3067361</c:v>
                </c:pt>
                <c:pt idx="154">
                  <c:v>0.3049144</c:v>
                </c:pt>
                <c:pt idx="155">
                  <c:v>0.3031128</c:v>
                </c:pt>
                <c:pt idx="156">
                  <c:v>0.3013313</c:v>
                </c:pt>
                <c:pt idx="157">
                  <c:v>0.2995708</c:v>
                </c:pt>
                <c:pt idx="158">
                  <c:v>0.2978291</c:v>
                </c:pt>
                <c:pt idx="159">
                  <c:v>0.2961076</c:v>
                </c:pt>
                <c:pt idx="160">
                  <c:v>0.2944049</c:v>
                </c:pt>
                <c:pt idx="161">
                  <c:v>0.2927212</c:v>
                </c:pt>
                <c:pt idx="162">
                  <c:v>0.2910556</c:v>
                </c:pt>
                <c:pt idx="163">
                  <c:v>0.2894087</c:v>
                </c:pt>
                <c:pt idx="164">
                  <c:v>0.2877794</c:v>
                </c:pt>
                <c:pt idx="165">
                  <c:v>0.2861683</c:v>
                </c:pt>
                <c:pt idx="166">
                  <c:v>0.2845742</c:v>
                </c:pt>
                <c:pt idx="167">
                  <c:v>0.2829974</c:v>
                </c:pt>
                <c:pt idx="168">
                  <c:v>0.2814374</c:v>
                </c:pt>
                <c:pt idx="169">
                  <c:v>0.2798944</c:v>
                </c:pt>
                <c:pt idx="170">
                  <c:v>0.2783674</c:v>
                </c:pt>
                <c:pt idx="171">
                  <c:v>0.2768565</c:v>
                </c:pt>
                <c:pt idx="172">
                  <c:v>0.2753611</c:v>
                </c:pt>
                <c:pt idx="173">
                  <c:v>0.2738818</c:v>
                </c:pt>
                <c:pt idx="174">
                  <c:v>0.2724178</c:v>
                </c:pt>
                <c:pt idx="175">
                  <c:v>0.2709693</c:v>
                </c:pt>
                <c:pt idx="176">
                  <c:v>0.2695353</c:v>
                </c:pt>
                <c:pt idx="177">
                  <c:v>0.2681162</c:v>
                </c:pt>
                <c:pt idx="178">
                  <c:v>0.2667119</c:v>
                </c:pt>
                <c:pt idx="179">
                  <c:v>0.2653213</c:v>
                </c:pt>
                <c:pt idx="180">
                  <c:v>0.2639448</c:v>
                </c:pt>
                <c:pt idx="181">
                  <c:v>0.2625824</c:v>
                </c:pt>
                <c:pt idx="182">
                  <c:v>0.2612338</c:v>
                </c:pt>
                <c:pt idx="183">
                  <c:v>0.2598984</c:v>
                </c:pt>
                <c:pt idx="184">
                  <c:v>0.2585763</c:v>
                </c:pt>
                <c:pt idx="185">
                  <c:v>0.2572674</c:v>
                </c:pt>
                <c:pt idx="186">
                  <c:v>0.255972</c:v>
                </c:pt>
                <c:pt idx="187">
                  <c:v>0.2546882</c:v>
                </c:pt>
                <c:pt idx="188">
                  <c:v>0.2534174</c:v>
                </c:pt>
                <c:pt idx="189">
                  <c:v>0.2521593</c:v>
                </c:pt>
                <c:pt idx="190">
                  <c:v>0.250913</c:v>
                </c:pt>
                <c:pt idx="191">
                  <c:v>0.2496791</c:v>
                </c:pt>
                <c:pt idx="192">
                  <c:v>0.2484564</c:v>
                </c:pt>
                <c:pt idx="193">
                  <c:v>0.247246</c:v>
                </c:pt>
                <c:pt idx="194">
                  <c:v>0.2460465</c:v>
                </c:pt>
                <c:pt idx="195">
                  <c:v>0.244859</c:v>
                </c:pt>
                <c:pt idx="196">
                  <c:v>0.2436823</c:v>
                </c:pt>
                <c:pt idx="197">
                  <c:v>0.2425167</c:v>
                </c:pt>
                <c:pt idx="198">
                  <c:v>0.2413621</c:v>
                </c:pt>
                <c:pt idx="199">
                  <c:v>0.2402183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620816"/>
        <c:axId val="-2031622688"/>
      </c:scatterChart>
      <c:valAx>
        <c:axId val="-2031620816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22688"/>
        <c:crosses val="autoZero"/>
        <c:crossBetween val="midCat"/>
      </c:valAx>
      <c:valAx>
        <c:axId val="-20316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2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Pd1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0.173707676768</c:v>
                </c:pt>
                <c:pt idx="1">
                  <c:v>0.180764545455</c:v>
                </c:pt>
                <c:pt idx="2">
                  <c:v>0.187949191919</c:v>
                </c:pt>
                <c:pt idx="3">
                  <c:v>0.195327878788</c:v>
                </c:pt>
                <c:pt idx="4">
                  <c:v>0.202713333333</c:v>
                </c:pt>
                <c:pt idx="5">
                  <c:v>0.210752222222</c:v>
                </c:pt>
                <c:pt idx="6">
                  <c:v>0.218097272727</c:v>
                </c:pt>
                <c:pt idx="7">
                  <c:v>0.225935858586</c:v>
                </c:pt>
                <c:pt idx="8">
                  <c:v>0.233507272727</c:v>
                </c:pt>
                <c:pt idx="9">
                  <c:v>0.241158585859</c:v>
                </c:pt>
                <c:pt idx="10">
                  <c:v>0.249056565657</c:v>
                </c:pt>
                <c:pt idx="11">
                  <c:v>0.256628585859</c:v>
                </c:pt>
                <c:pt idx="12">
                  <c:v>0.264331616162</c:v>
                </c:pt>
                <c:pt idx="13">
                  <c:v>0.271529292929</c:v>
                </c:pt>
                <c:pt idx="14">
                  <c:v>0.278979292929</c:v>
                </c:pt>
                <c:pt idx="15">
                  <c:v>0.286072828283</c:v>
                </c:pt>
                <c:pt idx="16">
                  <c:v>0.293513636364</c:v>
                </c:pt>
                <c:pt idx="17">
                  <c:v>0.299940505051</c:v>
                </c:pt>
                <c:pt idx="18">
                  <c:v>0.306867373737</c:v>
                </c:pt>
                <c:pt idx="19">
                  <c:v>0.313413737374</c:v>
                </c:pt>
                <c:pt idx="20">
                  <c:v>0.319579191919</c:v>
                </c:pt>
                <c:pt idx="21">
                  <c:v>0.325205959596</c:v>
                </c:pt>
                <c:pt idx="22">
                  <c:v>0.330906363636</c:v>
                </c:pt>
                <c:pt idx="23">
                  <c:v>0.336533838384</c:v>
                </c:pt>
                <c:pt idx="24">
                  <c:v>0.341813737374</c:v>
                </c:pt>
                <c:pt idx="25">
                  <c:v>0.346273535354</c:v>
                </c:pt>
                <c:pt idx="26">
                  <c:v>0.350437878788</c:v>
                </c:pt>
                <c:pt idx="27">
                  <c:v>0.354252626263</c:v>
                </c:pt>
                <c:pt idx="28">
                  <c:v>0.358242828283</c:v>
                </c:pt>
                <c:pt idx="29">
                  <c:v>0.361445151515</c:v>
                </c:pt>
                <c:pt idx="30">
                  <c:v>0.364886464646</c:v>
                </c:pt>
                <c:pt idx="31">
                  <c:v>0.367022222222</c:v>
                </c:pt>
                <c:pt idx="32">
                  <c:v>0.369435555556</c:v>
                </c:pt>
                <c:pt idx="33">
                  <c:v>0.371167272727</c:v>
                </c:pt>
                <c:pt idx="34">
                  <c:v>0.373160808081</c:v>
                </c:pt>
                <c:pt idx="35">
                  <c:v>0.374268585859</c:v>
                </c:pt>
                <c:pt idx="36">
                  <c:v>0.375173939394</c:v>
                </c:pt>
                <c:pt idx="37">
                  <c:v>0.375476666667</c:v>
                </c:pt>
                <c:pt idx="38">
                  <c:v>0.375694949495</c:v>
                </c:pt>
                <c:pt idx="39">
                  <c:v>0.375341414141</c:v>
                </c:pt>
                <c:pt idx="40">
                  <c:v>0.375174747475</c:v>
                </c:pt>
                <c:pt idx="41">
                  <c:v>0.374682424242</c:v>
                </c:pt>
                <c:pt idx="42">
                  <c:v>0.373865454545</c:v>
                </c:pt>
                <c:pt idx="43">
                  <c:v>0.37269979798</c:v>
                </c:pt>
                <c:pt idx="44">
                  <c:v>0.371503737374</c:v>
                </c:pt>
                <c:pt idx="45">
                  <c:v>0.369921111111</c:v>
                </c:pt>
                <c:pt idx="46">
                  <c:v>0.368491717172</c:v>
                </c:pt>
                <c:pt idx="47">
                  <c:v>0.366713434343</c:v>
                </c:pt>
                <c:pt idx="48">
                  <c:v>0.364518585859</c:v>
                </c:pt>
                <c:pt idx="49">
                  <c:v>0.362317070707</c:v>
                </c:pt>
                <c:pt idx="50">
                  <c:v>0.360471717172</c:v>
                </c:pt>
                <c:pt idx="51">
                  <c:v>0.357878888889</c:v>
                </c:pt>
                <c:pt idx="52">
                  <c:v>0.355490909091</c:v>
                </c:pt>
                <c:pt idx="53">
                  <c:v>0.35278969697</c:v>
                </c:pt>
                <c:pt idx="54">
                  <c:v>0.35008959596</c:v>
                </c:pt>
                <c:pt idx="55">
                  <c:v>0.347792929293</c:v>
                </c:pt>
                <c:pt idx="56">
                  <c:v>0.34528</c:v>
                </c:pt>
                <c:pt idx="57">
                  <c:v>0.342537373737</c:v>
                </c:pt>
                <c:pt idx="58">
                  <c:v>0.339342222222</c:v>
                </c:pt>
                <c:pt idx="59">
                  <c:v>0.336404646465</c:v>
                </c:pt>
                <c:pt idx="60">
                  <c:v>0.333684444444</c:v>
                </c:pt>
                <c:pt idx="61">
                  <c:v>0.330955252525</c:v>
                </c:pt>
                <c:pt idx="62">
                  <c:v>0.328218686869</c:v>
                </c:pt>
                <c:pt idx="63">
                  <c:v>0.325554141414</c:v>
                </c:pt>
                <c:pt idx="64">
                  <c:v>0.322534242424</c:v>
                </c:pt>
                <c:pt idx="65">
                  <c:v>0.319849494949</c:v>
                </c:pt>
                <c:pt idx="66">
                  <c:v>0.316898282828</c:v>
                </c:pt>
                <c:pt idx="67">
                  <c:v>0.313870808081</c:v>
                </c:pt>
                <c:pt idx="68">
                  <c:v>0.311250707071</c:v>
                </c:pt>
                <c:pt idx="69">
                  <c:v>0.308258585859</c:v>
                </c:pt>
                <c:pt idx="70">
                  <c:v>0.304963232323</c:v>
                </c:pt>
                <c:pt idx="71">
                  <c:v>0.302574747475</c:v>
                </c:pt>
                <c:pt idx="72">
                  <c:v>0.29991010101</c:v>
                </c:pt>
                <c:pt idx="73">
                  <c:v>0.297257575758</c:v>
                </c:pt>
                <c:pt idx="74">
                  <c:v>0.29450040404</c:v>
                </c:pt>
                <c:pt idx="75">
                  <c:v>0.291789494949</c:v>
                </c:pt>
                <c:pt idx="76">
                  <c:v>0.28958969697</c:v>
                </c:pt>
                <c:pt idx="77">
                  <c:v>0.286198383838</c:v>
                </c:pt>
                <c:pt idx="78">
                  <c:v>0.283843131313</c:v>
                </c:pt>
                <c:pt idx="79">
                  <c:v>0.281573030303</c:v>
                </c:pt>
                <c:pt idx="80">
                  <c:v>0.278842020202</c:v>
                </c:pt>
                <c:pt idx="81">
                  <c:v>0.276294545455</c:v>
                </c:pt>
                <c:pt idx="82">
                  <c:v>0.27395020202</c:v>
                </c:pt>
                <c:pt idx="83">
                  <c:v>0.271296060606</c:v>
                </c:pt>
                <c:pt idx="84">
                  <c:v>0.269291212121</c:v>
                </c:pt>
                <c:pt idx="85">
                  <c:v>0.266540505051</c:v>
                </c:pt>
                <c:pt idx="86">
                  <c:v>0.264486161616</c:v>
                </c:pt>
                <c:pt idx="87">
                  <c:v>0.261882424242</c:v>
                </c:pt>
                <c:pt idx="88">
                  <c:v>0.259608888889</c:v>
                </c:pt>
                <c:pt idx="89">
                  <c:v>0.257326868687</c:v>
                </c:pt>
                <c:pt idx="90">
                  <c:v>0.255023535354</c:v>
                </c:pt>
                <c:pt idx="91">
                  <c:v>0.252924545455</c:v>
                </c:pt>
                <c:pt idx="92">
                  <c:v>0.250494141414</c:v>
                </c:pt>
                <c:pt idx="93">
                  <c:v>0.248727878788</c:v>
                </c:pt>
                <c:pt idx="94">
                  <c:v>0.246203939394</c:v>
                </c:pt>
                <c:pt idx="95">
                  <c:v>0.244371616162</c:v>
                </c:pt>
                <c:pt idx="96">
                  <c:v>0.242278686869</c:v>
                </c:pt>
                <c:pt idx="97">
                  <c:v>0.240206666667</c:v>
                </c:pt>
                <c:pt idx="98">
                  <c:v>0.238525353535</c:v>
                </c:pt>
                <c:pt idx="99">
                  <c:v>0.236419393939</c:v>
                </c:pt>
                <c:pt idx="100">
                  <c:v>0.23414040404</c:v>
                </c:pt>
                <c:pt idx="101">
                  <c:v>0.232599191919</c:v>
                </c:pt>
                <c:pt idx="102">
                  <c:v>0.230489393939</c:v>
                </c:pt>
                <c:pt idx="103">
                  <c:v>0.228745353535</c:v>
                </c:pt>
                <c:pt idx="104">
                  <c:v>0.226903636364</c:v>
                </c:pt>
                <c:pt idx="105">
                  <c:v>0.225282222222</c:v>
                </c:pt>
                <c:pt idx="106">
                  <c:v>0.22322989899</c:v>
                </c:pt>
                <c:pt idx="107">
                  <c:v>0.221682424242</c:v>
                </c:pt>
                <c:pt idx="108">
                  <c:v>0.219762525253</c:v>
                </c:pt>
                <c:pt idx="109">
                  <c:v>0.217938686869</c:v>
                </c:pt>
                <c:pt idx="110">
                  <c:v>0.216407272727</c:v>
                </c:pt>
                <c:pt idx="111">
                  <c:v>0.214574848485</c:v>
                </c:pt>
                <c:pt idx="112">
                  <c:v>0.213323939394</c:v>
                </c:pt>
                <c:pt idx="113">
                  <c:v>0.21161979798</c:v>
                </c:pt>
                <c:pt idx="114">
                  <c:v>0.209975252525</c:v>
                </c:pt>
                <c:pt idx="115">
                  <c:v>0.208448686869</c:v>
                </c:pt>
                <c:pt idx="116">
                  <c:v>0.206581414141</c:v>
                </c:pt>
                <c:pt idx="117">
                  <c:v>0.205248484848</c:v>
                </c:pt>
                <c:pt idx="118">
                  <c:v>0.20375989899</c:v>
                </c:pt>
                <c:pt idx="119">
                  <c:v>0.202160707071</c:v>
                </c:pt>
                <c:pt idx="120">
                  <c:v>0.200738383838</c:v>
                </c:pt>
                <c:pt idx="121">
                  <c:v>0.199297575758</c:v>
                </c:pt>
                <c:pt idx="122">
                  <c:v>0.197837777778</c:v>
                </c:pt>
                <c:pt idx="123">
                  <c:v>0.196472121212</c:v>
                </c:pt>
                <c:pt idx="124">
                  <c:v>0.195073535354</c:v>
                </c:pt>
                <c:pt idx="125">
                  <c:v>0.193634141414</c:v>
                </c:pt>
                <c:pt idx="126">
                  <c:v>0.192368686869</c:v>
                </c:pt>
                <c:pt idx="127">
                  <c:v>0.19074030303</c:v>
                </c:pt>
                <c:pt idx="128">
                  <c:v>0.189666464646</c:v>
                </c:pt>
                <c:pt idx="129">
                  <c:v>0.188296868687</c:v>
                </c:pt>
                <c:pt idx="130">
                  <c:v>0.186991919192</c:v>
                </c:pt>
                <c:pt idx="131">
                  <c:v>0.185611717172</c:v>
                </c:pt>
                <c:pt idx="132">
                  <c:v>0.184747979798</c:v>
                </c:pt>
                <c:pt idx="133">
                  <c:v>0.183517272727</c:v>
                </c:pt>
                <c:pt idx="134">
                  <c:v>0.18216030303</c:v>
                </c:pt>
                <c:pt idx="135">
                  <c:v>0.181022424242</c:v>
                </c:pt>
                <c:pt idx="136">
                  <c:v>0.179527171717</c:v>
                </c:pt>
                <c:pt idx="137">
                  <c:v>0.178271818182</c:v>
                </c:pt>
                <c:pt idx="138">
                  <c:v>0.177677575758</c:v>
                </c:pt>
                <c:pt idx="139">
                  <c:v>0.176018787879</c:v>
                </c:pt>
                <c:pt idx="140">
                  <c:v>0.175305454545</c:v>
                </c:pt>
                <c:pt idx="141">
                  <c:v>0.173920707071</c:v>
                </c:pt>
                <c:pt idx="142">
                  <c:v>0.172933636364</c:v>
                </c:pt>
                <c:pt idx="143">
                  <c:v>0.172045252525</c:v>
                </c:pt>
                <c:pt idx="144">
                  <c:v>0.170554949495</c:v>
                </c:pt>
                <c:pt idx="145">
                  <c:v>0.169518484848</c:v>
                </c:pt>
                <c:pt idx="146">
                  <c:v>0.168604747475</c:v>
                </c:pt>
                <c:pt idx="147">
                  <c:v>0.167338989899</c:v>
                </c:pt>
                <c:pt idx="148">
                  <c:v>0.166471414141</c:v>
                </c:pt>
                <c:pt idx="149">
                  <c:v>0.165369393939</c:v>
                </c:pt>
                <c:pt idx="150">
                  <c:v>0.164226060606</c:v>
                </c:pt>
                <c:pt idx="151">
                  <c:v>0.163288888889</c:v>
                </c:pt>
                <c:pt idx="152">
                  <c:v>0.162481111111</c:v>
                </c:pt>
                <c:pt idx="153">
                  <c:v>0.161565454545</c:v>
                </c:pt>
                <c:pt idx="154">
                  <c:v>0.160690505051</c:v>
                </c:pt>
                <c:pt idx="155">
                  <c:v>0.159488585859</c:v>
                </c:pt>
                <c:pt idx="156">
                  <c:v>0.158481111111</c:v>
                </c:pt>
                <c:pt idx="157">
                  <c:v>0.157782727273</c:v>
                </c:pt>
                <c:pt idx="158">
                  <c:v>0.156791919192</c:v>
                </c:pt>
                <c:pt idx="159">
                  <c:v>0.15581010101</c:v>
                </c:pt>
                <c:pt idx="160">
                  <c:v>0.15489</c:v>
                </c:pt>
                <c:pt idx="161">
                  <c:v>0.154002020202</c:v>
                </c:pt>
                <c:pt idx="162">
                  <c:v>0.153176060606</c:v>
                </c:pt>
                <c:pt idx="163">
                  <c:v>0.152494949495</c:v>
                </c:pt>
                <c:pt idx="164">
                  <c:v>0.151413939394</c:v>
                </c:pt>
                <c:pt idx="165">
                  <c:v>0.150900707071</c:v>
                </c:pt>
                <c:pt idx="166">
                  <c:v>0.149650707071</c:v>
                </c:pt>
                <c:pt idx="167">
                  <c:v>0.149411313131</c:v>
                </c:pt>
                <c:pt idx="168">
                  <c:v>0.148288989899</c:v>
                </c:pt>
                <c:pt idx="169">
                  <c:v>0.14721959596</c:v>
                </c:pt>
                <c:pt idx="170">
                  <c:v>0.146507777778</c:v>
                </c:pt>
                <c:pt idx="171">
                  <c:v>0.145746363636</c:v>
                </c:pt>
                <c:pt idx="172">
                  <c:v>0.144765252525</c:v>
                </c:pt>
                <c:pt idx="173">
                  <c:v>0.143976565657</c:v>
                </c:pt>
                <c:pt idx="174">
                  <c:v>0.143361919192</c:v>
                </c:pt>
                <c:pt idx="175">
                  <c:v>0.142691818182</c:v>
                </c:pt>
                <c:pt idx="176">
                  <c:v>0.14199010101</c:v>
                </c:pt>
                <c:pt idx="177">
                  <c:v>0.141017373737</c:v>
                </c:pt>
                <c:pt idx="178">
                  <c:v>0.14033040404</c:v>
                </c:pt>
                <c:pt idx="179">
                  <c:v>0.139575151515</c:v>
                </c:pt>
                <c:pt idx="180">
                  <c:v>0.138797070707</c:v>
                </c:pt>
                <c:pt idx="181">
                  <c:v>0.138036767677</c:v>
                </c:pt>
                <c:pt idx="182">
                  <c:v>0.137598282828</c:v>
                </c:pt>
                <c:pt idx="183">
                  <c:v>0.136496565657</c:v>
                </c:pt>
                <c:pt idx="184">
                  <c:v>0.135936161616</c:v>
                </c:pt>
                <c:pt idx="185">
                  <c:v>0.135388383838</c:v>
                </c:pt>
                <c:pt idx="186">
                  <c:v>0.134637474747</c:v>
                </c:pt>
                <c:pt idx="187">
                  <c:v>0.133812222222</c:v>
                </c:pt>
                <c:pt idx="188">
                  <c:v>0.133502222222</c:v>
                </c:pt>
                <c:pt idx="189">
                  <c:v>0.132754343434</c:v>
                </c:pt>
                <c:pt idx="190">
                  <c:v>0.131808484848</c:v>
                </c:pt>
                <c:pt idx="191">
                  <c:v>0.131249191919</c:v>
                </c:pt>
                <c:pt idx="192">
                  <c:v>0.13082979798</c:v>
                </c:pt>
                <c:pt idx="193">
                  <c:v>0.13022969697</c:v>
                </c:pt>
                <c:pt idx="194">
                  <c:v>0.129422525253</c:v>
                </c:pt>
                <c:pt idx="195">
                  <c:v>0.128733535354</c:v>
                </c:pt>
                <c:pt idx="196">
                  <c:v>0.127950707071</c:v>
                </c:pt>
                <c:pt idx="197">
                  <c:v>0.127548686869</c:v>
                </c:pt>
                <c:pt idx="198">
                  <c:v>0.126875959596</c:v>
                </c:pt>
                <c:pt idx="199">
                  <c:v>0.126196767677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4-4BF2-9850-860A1DF0799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Pd1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Sheet1!$K$2:$K$201</c:f>
              <c:numCache>
                <c:formatCode>General</c:formatCode>
                <c:ptCount val="200"/>
                <c:pt idx="0">
                  <c:v>0.1732361</c:v>
                </c:pt>
                <c:pt idx="1">
                  <c:v>0.1799736</c:v>
                </c:pt>
                <c:pt idx="2">
                  <c:v>0.1868659</c:v>
                </c:pt>
                <c:pt idx="3">
                  <c:v>0.1938972</c:v>
                </c:pt>
                <c:pt idx="4">
                  <c:v>0.2010516</c:v>
                </c:pt>
                <c:pt idx="5">
                  <c:v>0.2083106</c:v>
                </c:pt>
                <c:pt idx="6">
                  <c:v>0.2156544</c:v>
                </c:pt>
                <c:pt idx="7">
                  <c:v>0.2230625</c:v>
                </c:pt>
                <c:pt idx="8">
                  <c:v>0.2305134</c:v>
                </c:pt>
                <c:pt idx="9">
                  <c:v>0.2379845</c:v>
                </c:pt>
                <c:pt idx="10">
                  <c:v>0.2454534</c:v>
                </c:pt>
                <c:pt idx="11">
                  <c:v>0.2528974</c:v>
                </c:pt>
                <c:pt idx="12">
                  <c:v>0.2602932</c:v>
                </c:pt>
                <c:pt idx="13">
                  <c:v>0.2676182</c:v>
                </c:pt>
                <c:pt idx="14">
                  <c:v>0.2748494</c:v>
                </c:pt>
                <c:pt idx="15">
                  <c:v>0.2819652</c:v>
                </c:pt>
                <c:pt idx="16">
                  <c:v>0.2889431</c:v>
                </c:pt>
                <c:pt idx="17">
                  <c:v>0.2957616</c:v>
                </c:pt>
                <c:pt idx="18">
                  <c:v>0.3023995</c:v>
                </c:pt>
                <c:pt idx="19">
                  <c:v>0.3088358</c:v>
                </c:pt>
                <c:pt idx="20">
                  <c:v>0.3150506</c:v>
                </c:pt>
                <c:pt idx="21">
                  <c:v>0.3210242</c:v>
                </c:pt>
                <c:pt idx="22">
                  <c:v>0.3267378</c:v>
                </c:pt>
                <c:pt idx="23">
                  <c:v>0.3321733</c:v>
                </c:pt>
                <c:pt idx="24">
                  <c:v>0.3373141</c:v>
                </c:pt>
                <c:pt idx="25">
                  <c:v>0.3421449</c:v>
                </c:pt>
                <c:pt idx="26">
                  <c:v>0.346652</c:v>
                </c:pt>
                <c:pt idx="27">
                  <c:v>0.3508238</c:v>
                </c:pt>
                <c:pt idx="28">
                  <c:v>0.3546506</c:v>
                </c:pt>
                <c:pt idx="29">
                  <c:v>0.3581249</c:v>
                </c:pt>
                <c:pt idx="30">
                  <c:v>0.3612418</c:v>
                </c:pt>
                <c:pt idx="31">
                  <c:v>0.3639991</c:v>
                </c:pt>
                <c:pt idx="32">
                  <c:v>0.3663966</c:v>
                </c:pt>
                <c:pt idx="33">
                  <c:v>0.3684373</c:v>
                </c:pt>
                <c:pt idx="34">
                  <c:v>0.370126</c:v>
                </c:pt>
                <c:pt idx="35">
                  <c:v>0.3714701</c:v>
                </c:pt>
                <c:pt idx="36">
                  <c:v>0.3724783</c:v>
                </c:pt>
                <c:pt idx="37">
                  <c:v>0.3731625</c:v>
                </c:pt>
                <c:pt idx="38">
                  <c:v>0.3735347</c:v>
                </c:pt>
                <c:pt idx="39">
                  <c:v>0.3736091</c:v>
                </c:pt>
                <c:pt idx="40">
                  <c:v>0.3734007</c:v>
                </c:pt>
                <c:pt idx="41">
                  <c:v>0.3729251</c:v>
                </c:pt>
                <c:pt idx="42">
                  <c:v>0.3721985</c:v>
                </c:pt>
                <c:pt idx="43">
                  <c:v>0.3712379</c:v>
                </c:pt>
                <c:pt idx="44">
                  <c:v>0.3700593</c:v>
                </c:pt>
                <c:pt idx="45">
                  <c:v>0.3686796</c:v>
                </c:pt>
                <c:pt idx="46">
                  <c:v>0.3671147</c:v>
                </c:pt>
                <c:pt idx="47">
                  <c:v>0.3653805</c:v>
                </c:pt>
                <c:pt idx="48">
                  <c:v>0.3634923</c:v>
                </c:pt>
                <c:pt idx="49">
                  <c:v>0.361465</c:v>
                </c:pt>
                <c:pt idx="50">
                  <c:v>0.3593125</c:v>
                </c:pt>
                <c:pt idx="51">
                  <c:v>0.357048</c:v>
                </c:pt>
                <c:pt idx="52">
                  <c:v>0.354684</c:v>
                </c:pt>
                <c:pt idx="53">
                  <c:v>0.3522328</c:v>
                </c:pt>
                <c:pt idx="54">
                  <c:v>0.3497049</c:v>
                </c:pt>
                <c:pt idx="55">
                  <c:v>0.3471112</c:v>
                </c:pt>
                <c:pt idx="56">
                  <c:v>0.3444607</c:v>
                </c:pt>
                <c:pt idx="57">
                  <c:v>0.3417626</c:v>
                </c:pt>
                <c:pt idx="58">
                  <c:v>0.3390249</c:v>
                </c:pt>
                <c:pt idx="59">
                  <c:v>0.3362552</c:v>
                </c:pt>
                <c:pt idx="60">
                  <c:v>0.3334602</c:v>
                </c:pt>
                <c:pt idx="61">
                  <c:v>0.3306464</c:v>
                </c:pt>
                <c:pt idx="62">
                  <c:v>0.3278192</c:v>
                </c:pt>
                <c:pt idx="63">
                  <c:v>0.3249846</c:v>
                </c:pt>
                <c:pt idx="64">
                  <c:v>0.3221462</c:v>
                </c:pt>
                <c:pt idx="65">
                  <c:v>0.3193093</c:v>
                </c:pt>
                <c:pt idx="66">
                  <c:v>0.316477</c:v>
                </c:pt>
                <c:pt idx="67">
                  <c:v>0.3136531</c:v>
                </c:pt>
                <c:pt idx="68">
                  <c:v>0.3108407</c:v>
                </c:pt>
                <c:pt idx="69">
                  <c:v>0.3080423</c:v>
                </c:pt>
                <c:pt idx="70">
                  <c:v>0.3052607</c:v>
                </c:pt>
                <c:pt idx="71">
                  <c:v>0.3024978</c:v>
                </c:pt>
                <c:pt idx="72">
                  <c:v>0.2997557</c:v>
                </c:pt>
                <c:pt idx="73">
                  <c:v>0.2970359</c:v>
                </c:pt>
                <c:pt idx="74">
                  <c:v>0.2943401</c:v>
                </c:pt>
                <c:pt idx="75">
                  <c:v>0.2916693</c:v>
                </c:pt>
                <c:pt idx="76">
                  <c:v>0.2890248</c:v>
                </c:pt>
                <c:pt idx="77">
                  <c:v>0.2864079</c:v>
                </c:pt>
                <c:pt idx="78">
                  <c:v>0.283819</c:v>
                </c:pt>
                <c:pt idx="79">
                  <c:v>0.2812585</c:v>
                </c:pt>
                <c:pt idx="80">
                  <c:v>0.2787274</c:v>
                </c:pt>
                <c:pt idx="81">
                  <c:v>0.2762258</c:v>
                </c:pt>
                <c:pt idx="82">
                  <c:v>0.2737546</c:v>
                </c:pt>
                <c:pt idx="83">
                  <c:v>0.2713132</c:v>
                </c:pt>
                <c:pt idx="84">
                  <c:v>0.2689027</c:v>
                </c:pt>
                <c:pt idx="85">
                  <c:v>0.2665226</c:v>
                </c:pt>
                <c:pt idx="86">
                  <c:v>0.264173</c:v>
                </c:pt>
                <c:pt idx="87">
                  <c:v>0.2618541</c:v>
                </c:pt>
                <c:pt idx="88">
                  <c:v>0.2595657</c:v>
                </c:pt>
                <c:pt idx="89">
                  <c:v>0.2573077</c:v>
                </c:pt>
                <c:pt idx="90">
                  <c:v>0.2550797</c:v>
                </c:pt>
                <c:pt idx="91">
                  <c:v>0.2528822</c:v>
                </c:pt>
                <c:pt idx="92">
                  <c:v>0.2507146</c:v>
                </c:pt>
                <c:pt idx="93">
                  <c:v>0.2485762</c:v>
                </c:pt>
                <c:pt idx="94">
                  <c:v>0.2464675</c:v>
                </c:pt>
                <c:pt idx="95">
                  <c:v>0.2443878</c:v>
                </c:pt>
                <c:pt idx="96">
                  <c:v>0.2423369</c:v>
                </c:pt>
                <c:pt idx="97">
                  <c:v>0.2403142</c:v>
                </c:pt>
                <c:pt idx="98">
                  <c:v>0.2383195</c:v>
                </c:pt>
                <c:pt idx="99">
                  <c:v>0.236353</c:v>
                </c:pt>
                <c:pt idx="100">
                  <c:v>0.2344138</c:v>
                </c:pt>
                <c:pt idx="101">
                  <c:v>0.2325012</c:v>
                </c:pt>
                <c:pt idx="102">
                  <c:v>0.2306155</c:v>
                </c:pt>
                <c:pt idx="103">
                  <c:v>0.2287563</c:v>
                </c:pt>
                <c:pt idx="104">
                  <c:v>0.2269223</c:v>
                </c:pt>
                <c:pt idx="105">
                  <c:v>0.2251143</c:v>
                </c:pt>
                <c:pt idx="106">
                  <c:v>0.2233316</c:v>
                </c:pt>
                <c:pt idx="107">
                  <c:v>0.2215732</c:v>
                </c:pt>
                <c:pt idx="108">
                  <c:v>0.2198394</c:v>
                </c:pt>
                <c:pt idx="109">
                  <c:v>0.2181295</c:v>
                </c:pt>
                <c:pt idx="110">
                  <c:v>0.216443</c:v>
                </c:pt>
                <c:pt idx="111">
                  <c:v>0.2147799</c:v>
                </c:pt>
                <c:pt idx="112">
                  <c:v>0.2131398</c:v>
                </c:pt>
                <c:pt idx="113">
                  <c:v>0.211522</c:v>
                </c:pt>
                <c:pt idx="114">
                  <c:v>0.2099262</c:v>
                </c:pt>
                <c:pt idx="115">
                  <c:v>0.2083521</c:v>
                </c:pt>
                <c:pt idx="116">
                  <c:v>0.2067992</c:v>
                </c:pt>
                <c:pt idx="117">
                  <c:v>0.2052677</c:v>
                </c:pt>
                <c:pt idx="118">
                  <c:v>0.2037566</c:v>
                </c:pt>
                <c:pt idx="119">
                  <c:v>0.2022659</c:v>
                </c:pt>
                <c:pt idx="120">
                  <c:v>0.2007951</c:v>
                </c:pt>
                <c:pt idx="121">
                  <c:v>0.1993438</c:v>
                </c:pt>
                <c:pt idx="122">
                  <c:v>0.1979118</c:v>
                </c:pt>
                <c:pt idx="123">
                  <c:v>0.1964987</c:v>
                </c:pt>
                <c:pt idx="124">
                  <c:v>0.1951044</c:v>
                </c:pt>
                <c:pt idx="125">
                  <c:v>0.1937283</c:v>
                </c:pt>
                <c:pt idx="126">
                  <c:v>0.1923699</c:v>
                </c:pt>
                <c:pt idx="127">
                  <c:v>0.1910298</c:v>
                </c:pt>
                <c:pt idx="128">
                  <c:v>0.1897064</c:v>
                </c:pt>
                <c:pt idx="129">
                  <c:v>0.1884004</c:v>
                </c:pt>
                <c:pt idx="130">
                  <c:v>0.1871114</c:v>
                </c:pt>
                <c:pt idx="131">
                  <c:v>0.1858383</c:v>
                </c:pt>
                <c:pt idx="132">
                  <c:v>0.1845817</c:v>
                </c:pt>
                <c:pt idx="133">
                  <c:v>0.183341</c:v>
                </c:pt>
                <c:pt idx="134">
                  <c:v>0.1821158</c:v>
                </c:pt>
                <c:pt idx="135">
                  <c:v>0.1809064</c:v>
                </c:pt>
                <c:pt idx="136">
                  <c:v>0.1797117</c:v>
                </c:pt>
                <c:pt idx="137">
                  <c:v>0.1785321</c:v>
                </c:pt>
                <c:pt idx="138">
                  <c:v>0.1773671</c:v>
                </c:pt>
                <c:pt idx="139">
                  <c:v>0.1762163</c:v>
                </c:pt>
                <c:pt idx="140">
                  <c:v>0.1750798</c:v>
                </c:pt>
                <c:pt idx="141">
                  <c:v>0.1739571</c:v>
                </c:pt>
                <c:pt idx="142">
                  <c:v>0.1728479</c:v>
                </c:pt>
                <c:pt idx="143">
                  <c:v>0.1717524</c:v>
                </c:pt>
                <c:pt idx="144">
                  <c:v>0.17067</c:v>
                </c:pt>
                <c:pt idx="145">
                  <c:v>0.1696004</c:v>
                </c:pt>
                <c:pt idx="146">
                  <c:v>0.1685438</c:v>
                </c:pt>
                <c:pt idx="147">
                  <c:v>0.1674996</c:v>
                </c:pt>
                <c:pt idx="148">
                  <c:v>0.1664676</c:v>
                </c:pt>
                <c:pt idx="149">
                  <c:v>0.1654481</c:v>
                </c:pt>
                <c:pt idx="150">
                  <c:v>0.1644402</c:v>
                </c:pt>
                <c:pt idx="151">
                  <c:v>0.1634443</c:v>
                </c:pt>
                <c:pt idx="152">
                  <c:v>0.1624598</c:v>
                </c:pt>
                <c:pt idx="153">
                  <c:v>0.1614867</c:v>
                </c:pt>
                <c:pt idx="154">
                  <c:v>0.1605245</c:v>
                </c:pt>
                <c:pt idx="155">
                  <c:v>0.1595737</c:v>
                </c:pt>
                <c:pt idx="156">
                  <c:v>0.1586338</c:v>
                </c:pt>
                <c:pt idx="157">
                  <c:v>0.157704</c:v>
                </c:pt>
                <c:pt idx="158">
                  <c:v>0.156785</c:v>
                </c:pt>
                <c:pt idx="159">
                  <c:v>0.1558763</c:v>
                </c:pt>
                <c:pt idx="160">
                  <c:v>0.1549777</c:v>
                </c:pt>
                <c:pt idx="161">
                  <c:v>0.154089</c:v>
                </c:pt>
                <c:pt idx="162">
                  <c:v>0.1532101</c:v>
                </c:pt>
                <c:pt idx="163">
                  <c:v>0.152341</c:v>
                </c:pt>
                <c:pt idx="164">
                  <c:v>0.1514813</c:v>
                </c:pt>
                <c:pt idx="165">
                  <c:v>0.150631</c:v>
                </c:pt>
                <c:pt idx="166">
                  <c:v>0.1497902</c:v>
                </c:pt>
                <c:pt idx="167">
                  <c:v>0.1489581</c:v>
                </c:pt>
                <c:pt idx="168">
                  <c:v>0.1481351</c:v>
                </c:pt>
                <c:pt idx="169">
                  <c:v>0.1473209</c:v>
                </c:pt>
                <c:pt idx="170">
                  <c:v>0.1465153</c:v>
                </c:pt>
                <c:pt idx="171">
                  <c:v>0.1457182</c:v>
                </c:pt>
                <c:pt idx="172">
                  <c:v>0.1449295</c:v>
                </c:pt>
                <c:pt idx="173">
                  <c:v>0.1441492</c:v>
                </c:pt>
                <c:pt idx="174">
                  <c:v>0.143377</c:v>
                </c:pt>
                <c:pt idx="175">
                  <c:v>0.1426127</c:v>
                </c:pt>
                <c:pt idx="176">
                  <c:v>0.1418564</c:v>
                </c:pt>
                <c:pt idx="177">
                  <c:v>0.1411078</c:v>
                </c:pt>
                <c:pt idx="178">
                  <c:v>0.1403672</c:v>
                </c:pt>
                <c:pt idx="179">
                  <c:v>0.1396338</c:v>
                </c:pt>
                <c:pt idx="180">
                  <c:v>0.138908</c:v>
                </c:pt>
                <c:pt idx="181">
                  <c:v>0.1381895</c:v>
                </c:pt>
                <c:pt idx="182">
                  <c:v>0.1374782</c:v>
                </c:pt>
                <c:pt idx="183">
                  <c:v>0.1367741</c:v>
                </c:pt>
                <c:pt idx="184">
                  <c:v>0.1360768</c:v>
                </c:pt>
                <c:pt idx="185">
                  <c:v>0.1353868</c:v>
                </c:pt>
                <c:pt idx="186">
                  <c:v>0.1347035</c:v>
                </c:pt>
                <c:pt idx="187">
                  <c:v>0.1340267</c:v>
                </c:pt>
                <c:pt idx="188">
                  <c:v>0.1333566</c:v>
                </c:pt>
                <c:pt idx="189">
                  <c:v>0.1326933</c:v>
                </c:pt>
                <c:pt idx="190">
                  <c:v>0.1320361</c:v>
                </c:pt>
                <c:pt idx="191">
                  <c:v>0.1313855</c:v>
                </c:pt>
                <c:pt idx="192">
                  <c:v>0.130741</c:v>
                </c:pt>
                <c:pt idx="193">
                  <c:v>0.1301028</c:v>
                </c:pt>
                <c:pt idx="194">
                  <c:v>0.1294705</c:v>
                </c:pt>
                <c:pt idx="195">
                  <c:v>0.1288444</c:v>
                </c:pt>
                <c:pt idx="196">
                  <c:v>0.1282243</c:v>
                </c:pt>
                <c:pt idx="197">
                  <c:v>0.1276098</c:v>
                </c:pt>
                <c:pt idx="198">
                  <c:v>0.1270012</c:v>
                </c:pt>
                <c:pt idx="199">
                  <c:v>0.1263981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4-4BF2-9850-860A1DF0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763728"/>
        <c:axId val="-2062237696"/>
      </c:scatterChart>
      <c:valAx>
        <c:axId val="-2031763728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237696"/>
        <c:crosses val="autoZero"/>
        <c:crossBetween val="midCat"/>
      </c:valAx>
      <c:valAx>
        <c:axId val="-20622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76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Pd2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Sheet1!$N$2:$N$201</c:f>
              <c:numCache>
                <c:formatCode>General</c:formatCode>
                <c:ptCount val="200"/>
                <c:pt idx="0">
                  <c:v>0.17155979798</c:v>
                </c:pt>
                <c:pt idx="1">
                  <c:v>0.17679030303</c:v>
                </c:pt>
                <c:pt idx="2">
                  <c:v>0.182040808081</c:v>
                </c:pt>
                <c:pt idx="3">
                  <c:v>0.187182020202</c:v>
                </c:pt>
                <c:pt idx="4">
                  <c:v>0.19257979798</c:v>
                </c:pt>
                <c:pt idx="5">
                  <c:v>0.198181717172</c:v>
                </c:pt>
                <c:pt idx="6">
                  <c:v>0.203474646465</c:v>
                </c:pt>
                <c:pt idx="7">
                  <c:v>0.208946868687</c:v>
                </c:pt>
                <c:pt idx="8">
                  <c:v>0.214542424242</c:v>
                </c:pt>
                <c:pt idx="9">
                  <c:v>0.219990909091</c:v>
                </c:pt>
                <c:pt idx="10">
                  <c:v>0.225867575758</c:v>
                </c:pt>
                <c:pt idx="11">
                  <c:v>0.231426262626</c:v>
                </c:pt>
                <c:pt idx="12">
                  <c:v>0.23668989899</c:v>
                </c:pt>
                <c:pt idx="13">
                  <c:v>0.242730707071</c:v>
                </c:pt>
                <c:pt idx="14">
                  <c:v>0.248385252525</c:v>
                </c:pt>
                <c:pt idx="15">
                  <c:v>0.253729393939</c:v>
                </c:pt>
                <c:pt idx="16">
                  <c:v>0.258923939394</c:v>
                </c:pt>
                <c:pt idx="17">
                  <c:v>0.264588989899</c:v>
                </c:pt>
                <c:pt idx="18">
                  <c:v>0.269489090909</c:v>
                </c:pt>
                <c:pt idx="19">
                  <c:v>0.274813636364</c:v>
                </c:pt>
                <c:pt idx="20">
                  <c:v>0.279664343434</c:v>
                </c:pt>
                <c:pt idx="21">
                  <c:v>0.28471989899</c:v>
                </c:pt>
                <c:pt idx="22">
                  <c:v>0.289044646465</c:v>
                </c:pt>
                <c:pt idx="23">
                  <c:v>0.293649292929</c:v>
                </c:pt>
                <c:pt idx="24">
                  <c:v>0.297621919192</c:v>
                </c:pt>
                <c:pt idx="25">
                  <c:v>0.301884040404</c:v>
                </c:pt>
                <c:pt idx="26">
                  <c:v>0.30576969697</c:v>
                </c:pt>
                <c:pt idx="27">
                  <c:v>0.308884040404</c:v>
                </c:pt>
                <c:pt idx="28">
                  <c:v>0.312662828283</c:v>
                </c:pt>
                <c:pt idx="29">
                  <c:v>0.315537070707</c:v>
                </c:pt>
                <c:pt idx="30">
                  <c:v>0.318213737374</c:v>
                </c:pt>
                <c:pt idx="31">
                  <c:v>0.320625555556</c:v>
                </c:pt>
                <c:pt idx="32">
                  <c:v>0.322762323232</c:v>
                </c:pt>
                <c:pt idx="33">
                  <c:v>0.324942828283</c:v>
                </c:pt>
                <c:pt idx="34">
                  <c:v>0.326072323232</c:v>
                </c:pt>
                <c:pt idx="35">
                  <c:v>0.327544545455</c:v>
                </c:pt>
                <c:pt idx="36">
                  <c:v>0.328374141414</c:v>
                </c:pt>
                <c:pt idx="37">
                  <c:v>0.329274040404</c:v>
                </c:pt>
                <c:pt idx="38">
                  <c:v>0.329604949495</c:v>
                </c:pt>
                <c:pt idx="39">
                  <c:v>0.32991020202</c:v>
                </c:pt>
                <c:pt idx="40">
                  <c:v>0.330075050505</c:v>
                </c:pt>
                <c:pt idx="41">
                  <c:v>0.329176868687</c:v>
                </c:pt>
                <c:pt idx="42">
                  <c:v>0.329348181818</c:v>
                </c:pt>
                <c:pt idx="43">
                  <c:v>0.328425050505</c:v>
                </c:pt>
                <c:pt idx="44">
                  <c:v>0.327563030303</c:v>
                </c:pt>
                <c:pt idx="45">
                  <c:v>0.326290505051</c:v>
                </c:pt>
                <c:pt idx="46">
                  <c:v>0.325542323232</c:v>
                </c:pt>
                <c:pt idx="47">
                  <c:v>0.323785656566</c:v>
                </c:pt>
                <c:pt idx="48">
                  <c:v>0.322242727273</c:v>
                </c:pt>
                <c:pt idx="49">
                  <c:v>0.320544040404</c:v>
                </c:pt>
                <c:pt idx="50">
                  <c:v>0.318953030303</c:v>
                </c:pt>
                <c:pt idx="51">
                  <c:v>0.316891717172</c:v>
                </c:pt>
                <c:pt idx="52">
                  <c:v>0.31493040404</c:v>
                </c:pt>
                <c:pt idx="53">
                  <c:v>0.313092626263</c:v>
                </c:pt>
                <c:pt idx="54">
                  <c:v>0.311126161616</c:v>
                </c:pt>
                <c:pt idx="55">
                  <c:v>0.308824141414</c:v>
                </c:pt>
                <c:pt idx="56">
                  <c:v>0.306532424242</c:v>
                </c:pt>
                <c:pt idx="57">
                  <c:v>0.304239191919</c:v>
                </c:pt>
                <c:pt idx="58">
                  <c:v>0.301536262626</c:v>
                </c:pt>
                <c:pt idx="59">
                  <c:v>0.299548787879</c:v>
                </c:pt>
                <c:pt idx="60">
                  <c:v>0.297165454545</c:v>
                </c:pt>
                <c:pt idx="61">
                  <c:v>0.294561313131</c:v>
                </c:pt>
                <c:pt idx="62">
                  <c:v>0.292230606061</c:v>
                </c:pt>
                <c:pt idx="63">
                  <c:v>0.289696868687</c:v>
                </c:pt>
                <c:pt idx="64">
                  <c:v>0.287598585859</c:v>
                </c:pt>
                <c:pt idx="65">
                  <c:v>0.284690606061</c:v>
                </c:pt>
                <c:pt idx="66">
                  <c:v>0.282545151515</c:v>
                </c:pt>
                <c:pt idx="67">
                  <c:v>0.280005353535</c:v>
                </c:pt>
                <c:pt idx="68">
                  <c:v>0.277477979798</c:v>
                </c:pt>
                <c:pt idx="69">
                  <c:v>0.275297373737</c:v>
                </c:pt>
                <c:pt idx="70">
                  <c:v>0.272682020202</c:v>
                </c:pt>
                <c:pt idx="71">
                  <c:v>0.270323535354</c:v>
                </c:pt>
                <c:pt idx="72">
                  <c:v>0.267889191919</c:v>
                </c:pt>
                <c:pt idx="73">
                  <c:v>0.265327575758</c:v>
                </c:pt>
                <c:pt idx="74">
                  <c:v>0.263189191919</c:v>
                </c:pt>
                <c:pt idx="75">
                  <c:v>0.260925858586</c:v>
                </c:pt>
                <c:pt idx="76">
                  <c:v>0.25853040404</c:v>
                </c:pt>
                <c:pt idx="77">
                  <c:v>0.256555555556</c:v>
                </c:pt>
                <c:pt idx="78">
                  <c:v>0.25393030303</c:v>
                </c:pt>
                <c:pt idx="79">
                  <c:v>0.251865656566</c:v>
                </c:pt>
                <c:pt idx="80">
                  <c:v>0.24926959596</c:v>
                </c:pt>
                <c:pt idx="81">
                  <c:v>0.247357777778</c:v>
                </c:pt>
                <c:pt idx="82">
                  <c:v>0.245042828283</c:v>
                </c:pt>
                <c:pt idx="83">
                  <c:v>0.243124040404</c:v>
                </c:pt>
                <c:pt idx="84">
                  <c:v>0.240892424242</c:v>
                </c:pt>
                <c:pt idx="85">
                  <c:v>0.238893737374</c:v>
                </c:pt>
                <c:pt idx="86">
                  <c:v>0.236844646465</c:v>
                </c:pt>
                <c:pt idx="87">
                  <c:v>0.234376161616</c:v>
                </c:pt>
                <c:pt idx="88">
                  <c:v>0.232854545455</c:v>
                </c:pt>
                <c:pt idx="89">
                  <c:v>0.230644343434</c:v>
                </c:pt>
                <c:pt idx="90">
                  <c:v>0.228667777778</c:v>
                </c:pt>
                <c:pt idx="91">
                  <c:v>0.227045252525</c:v>
                </c:pt>
                <c:pt idx="92">
                  <c:v>0.224898080808</c:v>
                </c:pt>
                <c:pt idx="93">
                  <c:v>0.222824545455</c:v>
                </c:pt>
                <c:pt idx="94">
                  <c:v>0.221075252525</c:v>
                </c:pt>
                <c:pt idx="95">
                  <c:v>0.219281919192</c:v>
                </c:pt>
                <c:pt idx="96">
                  <c:v>0.217675757576</c:v>
                </c:pt>
                <c:pt idx="97">
                  <c:v>0.215790707071</c:v>
                </c:pt>
                <c:pt idx="98">
                  <c:v>0.214022929293</c:v>
                </c:pt>
                <c:pt idx="99">
                  <c:v>0.212026767677</c:v>
                </c:pt>
                <c:pt idx="100">
                  <c:v>0.21071</c:v>
                </c:pt>
                <c:pt idx="101">
                  <c:v>0.20864040404</c:v>
                </c:pt>
                <c:pt idx="102">
                  <c:v>0.206951414141</c:v>
                </c:pt>
                <c:pt idx="103">
                  <c:v>0.205666161616</c:v>
                </c:pt>
                <c:pt idx="104">
                  <c:v>0.20372959596</c:v>
                </c:pt>
                <c:pt idx="105">
                  <c:v>0.202004242424</c:v>
                </c:pt>
                <c:pt idx="106">
                  <c:v>0.20041020202</c:v>
                </c:pt>
                <c:pt idx="107">
                  <c:v>0.199225353535</c:v>
                </c:pt>
                <c:pt idx="108">
                  <c:v>0.197732929293</c:v>
                </c:pt>
                <c:pt idx="109">
                  <c:v>0.19578979798</c:v>
                </c:pt>
                <c:pt idx="110">
                  <c:v>0.194307070707</c:v>
                </c:pt>
                <c:pt idx="111">
                  <c:v>0.192913737374</c:v>
                </c:pt>
                <c:pt idx="112">
                  <c:v>0.191316060606</c:v>
                </c:pt>
                <c:pt idx="113">
                  <c:v>0.190020808081</c:v>
                </c:pt>
                <c:pt idx="114">
                  <c:v>0.188471717172</c:v>
                </c:pt>
                <c:pt idx="115">
                  <c:v>0.187072727273</c:v>
                </c:pt>
                <c:pt idx="116">
                  <c:v>0.185865656566</c:v>
                </c:pt>
                <c:pt idx="117">
                  <c:v>0.184563333333</c:v>
                </c:pt>
                <c:pt idx="118">
                  <c:v>0.183190808081</c:v>
                </c:pt>
                <c:pt idx="119">
                  <c:v>0.18187989899</c:v>
                </c:pt>
                <c:pt idx="120">
                  <c:v>0.180586969697</c:v>
                </c:pt>
                <c:pt idx="121">
                  <c:v>0.179051212121</c:v>
                </c:pt>
                <c:pt idx="122">
                  <c:v>0.177913030303</c:v>
                </c:pt>
                <c:pt idx="123">
                  <c:v>0.17675989899</c:v>
                </c:pt>
                <c:pt idx="124">
                  <c:v>0.175732626263</c:v>
                </c:pt>
                <c:pt idx="125">
                  <c:v>0.174210909091</c:v>
                </c:pt>
                <c:pt idx="126">
                  <c:v>0.17300959596</c:v>
                </c:pt>
                <c:pt idx="127">
                  <c:v>0.171752222222</c:v>
                </c:pt>
                <c:pt idx="128">
                  <c:v>0.17068020202</c:v>
                </c:pt>
                <c:pt idx="129">
                  <c:v>0.169383535354</c:v>
                </c:pt>
                <c:pt idx="130">
                  <c:v>0.168427777778</c:v>
                </c:pt>
                <c:pt idx="131">
                  <c:v>0.16725959596</c:v>
                </c:pt>
                <c:pt idx="132">
                  <c:v>0.166156666667</c:v>
                </c:pt>
                <c:pt idx="133">
                  <c:v>0.165012828283</c:v>
                </c:pt>
                <c:pt idx="134">
                  <c:v>0.163702828283</c:v>
                </c:pt>
                <c:pt idx="135">
                  <c:v>0.162845555556</c:v>
                </c:pt>
                <c:pt idx="136">
                  <c:v>0.161561919192</c:v>
                </c:pt>
                <c:pt idx="137">
                  <c:v>0.160807676768</c:v>
                </c:pt>
                <c:pt idx="138">
                  <c:v>0.159628787879</c:v>
                </c:pt>
                <c:pt idx="139">
                  <c:v>0.158610707071</c:v>
                </c:pt>
                <c:pt idx="140">
                  <c:v>0.157538484848</c:v>
                </c:pt>
                <c:pt idx="141">
                  <c:v>0.156725555556</c:v>
                </c:pt>
                <c:pt idx="142">
                  <c:v>0.155721515152</c:v>
                </c:pt>
                <c:pt idx="143">
                  <c:v>0.154700707071</c:v>
                </c:pt>
                <c:pt idx="144">
                  <c:v>0.153520707071</c:v>
                </c:pt>
                <c:pt idx="145">
                  <c:v>0.152792424242</c:v>
                </c:pt>
                <c:pt idx="146">
                  <c:v>0.151962424242</c:v>
                </c:pt>
                <c:pt idx="147">
                  <c:v>0.150376767677</c:v>
                </c:pt>
                <c:pt idx="148">
                  <c:v>0.149867575758</c:v>
                </c:pt>
                <c:pt idx="149">
                  <c:v>0.149211919192</c:v>
                </c:pt>
                <c:pt idx="150">
                  <c:v>0.147945353535</c:v>
                </c:pt>
                <c:pt idx="151">
                  <c:v>0.147156868687</c:v>
                </c:pt>
                <c:pt idx="152">
                  <c:v>0.146093636364</c:v>
                </c:pt>
                <c:pt idx="153">
                  <c:v>0.145340707071</c:v>
                </c:pt>
                <c:pt idx="154">
                  <c:v>0.14434989899</c:v>
                </c:pt>
                <c:pt idx="155">
                  <c:v>0.143646262626</c:v>
                </c:pt>
                <c:pt idx="156">
                  <c:v>0.142675656566</c:v>
                </c:pt>
                <c:pt idx="157">
                  <c:v>0.142042424242</c:v>
                </c:pt>
                <c:pt idx="158">
                  <c:v>0.141196161616</c:v>
                </c:pt>
                <c:pt idx="159">
                  <c:v>0.140281010101</c:v>
                </c:pt>
                <c:pt idx="160">
                  <c:v>0.139464343434</c:v>
                </c:pt>
                <c:pt idx="161">
                  <c:v>0.13894959596</c:v>
                </c:pt>
                <c:pt idx="162">
                  <c:v>0.137963737374</c:v>
                </c:pt>
                <c:pt idx="163">
                  <c:v>0.137182222222</c:v>
                </c:pt>
                <c:pt idx="164">
                  <c:v>0.136359090909</c:v>
                </c:pt>
                <c:pt idx="165">
                  <c:v>0.135497878788</c:v>
                </c:pt>
                <c:pt idx="166">
                  <c:v>0.134862727273</c:v>
                </c:pt>
                <c:pt idx="167">
                  <c:v>0.134191010101</c:v>
                </c:pt>
                <c:pt idx="168">
                  <c:v>0.133476262626</c:v>
                </c:pt>
                <c:pt idx="169">
                  <c:v>0.132763232323</c:v>
                </c:pt>
                <c:pt idx="170">
                  <c:v>0.131932828283</c:v>
                </c:pt>
                <c:pt idx="171">
                  <c:v>0.131234242424</c:v>
                </c:pt>
                <c:pt idx="172">
                  <c:v>0.130484545455</c:v>
                </c:pt>
                <c:pt idx="173">
                  <c:v>0.130032929293</c:v>
                </c:pt>
                <c:pt idx="174">
                  <c:v>0.129057676768</c:v>
                </c:pt>
                <c:pt idx="175">
                  <c:v>0.128305050505</c:v>
                </c:pt>
                <c:pt idx="176">
                  <c:v>0.127926161616</c:v>
                </c:pt>
                <c:pt idx="177">
                  <c:v>0.127077070707</c:v>
                </c:pt>
                <c:pt idx="178">
                  <c:v>0.126395555556</c:v>
                </c:pt>
                <c:pt idx="179">
                  <c:v>0.125936363636</c:v>
                </c:pt>
                <c:pt idx="180">
                  <c:v>0.125190505051</c:v>
                </c:pt>
                <c:pt idx="181">
                  <c:v>0.124421717172</c:v>
                </c:pt>
                <c:pt idx="182">
                  <c:v>0.123785252525</c:v>
                </c:pt>
                <c:pt idx="183">
                  <c:v>0.123204747475</c:v>
                </c:pt>
                <c:pt idx="184">
                  <c:v>0.122618686869</c:v>
                </c:pt>
                <c:pt idx="185">
                  <c:v>0.121932828283</c:v>
                </c:pt>
                <c:pt idx="186">
                  <c:v>0.121223333333</c:v>
                </c:pt>
                <c:pt idx="187">
                  <c:v>0.120754242424</c:v>
                </c:pt>
                <c:pt idx="188">
                  <c:v>0.120147575758</c:v>
                </c:pt>
                <c:pt idx="189">
                  <c:v>0.119336161616</c:v>
                </c:pt>
                <c:pt idx="190">
                  <c:v>0.118963232323</c:v>
                </c:pt>
                <c:pt idx="191">
                  <c:v>0.118293232323</c:v>
                </c:pt>
                <c:pt idx="192">
                  <c:v>0.11816020202</c:v>
                </c:pt>
                <c:pt idx="193">
                  <c:v>0.117155454545</c:v>
                </c:pt>
                <c:pt idx="194">
                  <c:v>0.116396868687</c:v>
                </c:pt>
                <c:pt idx="195">
                  <c:v>0.115868080808</c:v>
                </c:pt>
                <c:pt idx="196">
                  <c:v>0.115646262626</c:v>
                </c:pt>
                <c:pt idx="197">
                  <c:v>0.115097373737</c:v>
                </c:pt>
                <c:pt idx="198">
                  <c:v>0.114341111111</c:v>
                </c:pt>
                <c:pt idx="199">
                  <c:v>0.113892525253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6E-4611-B67F-E03FCF21BFAD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Pd2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Sheet1!$O$2:$O$201</c:f>
              <c:numCache>
                <c:formatCode>General</c:formatCode>
                <c:ptCount val="200"/>
                <c:pt idx="0">
                  <c:v>0.1713539</c:v>
                </c:pt>
                <c:pt idx="1">
                  <c:v>0.176153</c:v>
                </c:pt>
                <c:pt idx="2">
                  <c:v>0.1810585</c:v>
                </c:pt>
                <c:pt idx="3">
                  <c:v>0.186063</c:v>
                </c:pt>
                <c:pt idx="4">
                  <c:v>0.1911596</c:v>
                </c:pt>
                <c:pt idx="5">
                  <c:v>0.1963395</c:v>
                </c:pt>
                <c:pt idx="6">
                  <c:v>0.2015934</c:v>
                </c:pt>
                <c:pt idx="7">
                  <c:v>0.2069109</c:v>
                </c:pt>
                <c:pt idx="8">
                  <c:v>0.2122812</c:v>
                </c:pt>
                <c:pt idx="9">
                  <c:v>0.2176925</c:v>
                </c:pt>
                <c:pt idx="10">
                  <c:v>0.2231328</c:v>
                </c:pt>
                <c:pt idx="11">
                  <c:v>0.2285895</c:v>
                </c:pt>
                <c:pt idx="12">
                  <c:v>0.234049</c:v>
                </c:pt>
                <c:pt idx="13">
                  <c:v>0.2394979</c:v>
                </c:pt>
                <c:pt idx="14">
                  <c:v>0.2449215</c:v>
                </c:pt>
                <c:pt idx="15">
                  <c:v>0.2503056</c:v>
                </c:pt>
                <c:pt idx="16">
                  <c:v>0.2556347</c:v>
                </c:pt>
                <c:pt idx="17">
                  <c:v>0.2608929</c:v>
                </c:pt>
                <c:pt idx="18">
                  <c:v>0.2660637</c:v>
                </c:pt>
                <c:pt idx="19">
                  <c:v>0.2711302</c:v>
                </c:pt>
                <c:pt idx="20">
                  <c:v>0.2760751</c:v>
                </c:pt>
                <c:pt idx="21">
                  <c:v>0.2808806</c:v>
                </c:pt>
                <c:pt idx="22">
                  <c:v>0.285529</c:v>
                </c:pt>
                <c:pt idx="23">
                  <c:v>0.2900021</c:v>
                </c:pt>
                <c:pt idx="24">
                  <c:v>0.2942826</c:v>
                </c:pt>
                <c:pt idx="25">
                  <c:v>0.2983537</c:v>
                </c:pt>
                <c:pt idx="26">
                  <c:v>0.3021995</c:v>
                </c:pt>
                <c:pt idx="27">
                  <c:v>0.3058053</c:v>
                </c:pt>
                <c:pt idx="28">
                  <c:v>0.3091583</c:v>
                </c:pt>
                <c:pt idx="29">
                  <c:v>0.3122469</c:v>
                </c:pt>
                <c:pt idx="30">
                  <c:v>0.315062</c:v>
                </c:pt>
                <c:pt idx="31">
                  <c:v>0.3175969</c:v>
                </c:pt>
                <c:pt idx="32">
                  <c:v>0.3198465</c:v>
                </c:pt>
                <c:pt idx="33">
                  <c:v>0.321809</c:v>
                </c:pt>
                <c:pt idx="34">
                  <c:v>0.3234838</c:v>
                </c:pt>
                <c:pt idx="35">
                  <c:v>0.3248738</c:v>
                </c:pt>
                <c:pt idx="36">
                  <c:v>0.3259824</c:v>
                </c:pt>
                <c:pt idx="37">
                  <c:v>0.3268168</c:v>
                </c:pt>
                <c:pt idx="38">
                  <c:v>0.327384</c:v>
                </c:pt>
                <c:pt idx="39">
                  <c:v>0.327694</c:v>
                </c:pt>
                <c:pt idx="40">
                  <c:v>0.3277572</c:v>
                </c:pt>
                <c:pt idx="41">
                  <c:v>0.3275852</c:v>
                </c:pt>
                <c:pt idx="42">
                  <c:v>0.3271903</c:v>
                </c:pt>
                <c:pt idx="43">
                  <c:v>0.3265857</c:v>
                </c:pt>
                <c:pt idx="44">
                  <c:v>0.3257844</c:v>
                </c:pt>
                <c:pt idx="45">
                  <c:v>0.3248001</c:v>
                </c:pt>
                <c:pt idx="46">
                  <c:v>0.3236457</c:v>
                </c:pt>
                <c:pt idx="47">
                  <c:v>0.3223346</c:v>
                </c:pt>
                <c:pt idx="48">
                  <c:v>0.3208799</c:v>
                </c:pt>
                <c:pt idx="49">
                  <c:v>0.3192941</c:v>
                </c:pt>
                <c:pt idx="50">
                  <c:v>0.3175893</c:v>
                </c:pt>
                <c:pt idx="51">
                  <c:v>0.315777</c:v>
                </c:pt>
                <c:pt idx="52">
                  <c:v>0.3138682</c:v>
                </c:pt>
                <c:pt idx="53">
                  <c:v>0.3118738</c:v>
                </c:pt>
                <c:pt idx="54">
                  <c:v>0.309803</c:v>
                </c:pt>
                <c:pt idx="55">
                  <c:v>0.3076656</c:v>
                </c:pt>
                <c:pt idx="56">
                  <c:v>0.30547</c:v>
                </c:pt>
                <c:pt idx="57">
                  <c:v>0.3032243</c:v>
                </c:pt>
                <c:pt idx="58">
                  <c:v>0.3009357</c:v>
                </c:pt>
                <c:pt idx="59">
                  <c:v>0.2986113</c:v>
                </c:pt>
                <c:pt idx="60">
                  <c:v>0.2962575</c:v>
                </c:pt>
                <c:pt idx="61">
                  <c:v>0.29388</c:v>
                </c:pt>
                <c:pt idx="62">
                  <c:v>0.2914842</c:v>
                </c:pt>
                <c:pt idx="63">
                  <c:v>0.2890753</c:v>
                </c:pt>
                <c:pt idx="64">
                  <c:v>0.2866571</c:v>
                </c:pt>
                <c:pt idx="65">
                  <c:v>0.2842345</c:v>
                </c:pt>
                <c:pt idx="66">
                  <c:v>0.2818104</c:v>
                </c:pt>
                <c:pt idx="67">
                  <c:v>0.2793886</c:v>
                </c:pt>
                <c:pt idx="68">
                  <c:v>0.2769719</c:v>
                </c:pt>
                <c:pt idx="69">
                  <c:v>0.274563</c:v>
                </c:pt>
                <c:pt idx="70">
                  <c:v>0.2721645</c:v>
                </c:pt>
                <c:pt idx="71">
                  <c:v>0.2697782</c:v>
                </c:pt>
                <c:pt idx="72">
                  <c:v>0.2674064</c:v>
                </c:pt>
                <c:pt idx="73">
                  <c:v>0.2650506</c:v>
                </c:pt>
                <c:pt idx="74">
                  <c:v>0.2627124</c:v>
                </c:pt>
                <c:pt idx="75">
                  <c:v>0.2603931</c:v>
                </c:pt>
                <c:pt idx="76">
                  <c:v>0.2580938</c:v>
                </c:pt>
                <c:pt idx="77">
                  <c:v>0.2558159</c:v>
                </c:pt>
                <c:pt idx="78">
                  <c:v>0.2535599</c:v>
                </c:pt>
                <c:pt idx="79">
                  <c:v>0.2513264</c:v>
                </c:pt>
                <c:pt idx="80">
                  <c:v>0.2491165</c:v>
                </c:pt>
                <c:pt idx="81">
                  <c:v>0.2469302</c:v>
                </c:pt>
                <c:pt idx="82">
                  <c:v>0.2447687</c:v>
                </c:pt>
                <c:pt idx="83">
                  <c:v>0.2426314</c:v>
                </c:pt>
                <c:pt idx="84">
                  <c:v>0.2405194</c:v>
                </c:pt>
                <c:pt idx="85">
                  <c:v>0.2384324</c:v>
                </c:pt>
                <c:pt idx="86">
                  <c:v>0.2363708</c:v>
                </c:pt>
                <c:pt idx="87">
                  <c:v>0.2343346</c:v>
                </c:pt>
                <c:pt idx="88">
                  <c:v>0.2323238</c:v>
                </c:pt>
                <c:pt idx="89">
                  <c:v>0.2303384</c:v>
                </c:pt>
                <c:pt idx="90">
                  <c:v>0.2283783</c:v>
                </c:pt>
                <c:pt idx="91">
                  <c:v>0.2264438</c:v>
                </c:pt>
                <c:pt idx="92">
                  <c:v>0.2245345</c:v>
                </c:pt>
                <c:pt idx="93">
                  <c:v>0.2226499</c:v>
                </c:pt>
                <c:pt idx="94">
                  <c:v>0.2207905</c:v>
                </c:pt>
                <c:pt idx="95">
                  <c:v>0.2189558</c:v>
                </c:pt>
                <c:pt idx="96">
                  <c:v>0.2171456</c:v>
                </c:pt>
                <c:pt idx="97">
                  <c:v>0.2153594</c:v>
                </c:pt>
                <c:pt idx="98">
                  <c:v>0.2135971</c:v>
                </c:pt>
                <c:pt idx="99">
                  <c:v>0.211859</c:v>
                </c:pt>
                <c:pt idx="100">
                  <c:v>0.2101444</c:v>
                </c:pt>
                <c:pt idx="101">
                  <c:v>0.2084525</c:v>
                </c:pt>
                <c:pt idx="102">
                  <c:v>0.2067837</c:v>
                </c:pt>
                <c:pt idx="103">
                  <c:v>0.2051378</c:v>
                </c:pt>
                <c:pt idx="104">
                  <c:v>0.2035136</c:v>
                </c:pt>
                <c:pt idx="105">
                  <c:v>0.2019119</c:v>
                </c:pt>
                <c:pt idx="106">
                  <c:v>0.200332</c:v>
                </c:pt>
                <c:pt idx="107">
                  <c:v>0.1987731</c:v>
                </c:pt>
                <c:pt idx="108">
                  <c:v>0.1972356</c:v>
                </c:pt>
                <c:pt idx="109">
                  <c:v>0.1957188</c:v>
                </c:pt>
                <c:pt idx="110">
                  <c:v>0.1942223</c:v>
                </c:pt>
                <c:pt idx="111">
                  <c:v>0.1927461</c:v>
                </c:pt>
                <c:pt idx="112">
                  <c:v>0.1912899</c:v>
                </c:pt>
                <c:pt idx="113">
                  <c:v>0.1898531</c:v>
                </c:pt>
                <c:pt idx="114">
                  <c:v>0.1884355</c:v>
                </c:pt>
                <c:pt idx="115">
                  <c:v>0.1870368</c:v>
                </c:pt>
                <c:pt idx="116">
                  <c:v>0.1856566</c:v>
                </c:pt>
                <c:pt idx="117">
                  <c:v>0.184295</c:v>
                </c:pt>
                <c:pt idx="118">
                  <c:v>0.1829512</c:v>
                </c:pt>
                <c:pt idx="119">
                  <c:v>0.1816253</c:v>
                </c:pt>
                <c:pt idx="120">
                  <c:v>0.1803168</c:v>
                </c:pt>
                <c:pt idx="121">
                  <c:v>0.1790254</c:v>
                </c:pt>
                <c:pt idx="122">
                  <c:v>0.1777509</c:v>
                </c:pt>
                <c:pt idx="123">
                  <c:v>0.1764929</c:v>
                </c:pt>
                <c:pt idx="124">
                  <c:v>0.1752513</c:v>
                </c:pt>
                <c:pt idx="125">
                  <c:v>0.1740259</c:v>
                </c:pt>
                <c:pt idx="126">
                  <c:v>0.1728158</c:v>
                </c:pt>
                <c:pt idx="127">
                  <c:v>0.171622</c:v>
                </c:pt>
                <c:pt idx="128">
                  <c:v>0.1704426</c:v>
                </c:pt>
                <c:pt idx="129">
                  <c:v>0.1692787</c:v>
                </c:pt>
                <c:pt idx="130">
                  <c:v>0.1681296</c:v>
                </c:pt>
                <c:pt idx="131">
                  <c:v>0.1669946</c:v>
                </c:pt>
                <c:pt idx="132">
                  <c:v>0.1658742</c:v>
                </c:pt>
                <c:pt idx="133">
                  <c:v>0.1647676</c:v>
                </c:pt>
                <c:pt idx="134">
                  <c:v>0.1636747</c:v>
                </c:pt>
                <c:pt idx="135">
                  <c:v>0.1625958</c:v>
                </c:pt>
                <c:pt idx="136">
                  <c:v>0.1615298</c:v>
                </c:pt>
                <c:pt idx="137">
                  <c:v>0.1604772</c:v>
                </c:pt>
                <c:pt idx="138">
                  <c:v>0.1594374</c:v>
                </c:pt>
                <c:pt idx="139">
                  <c:v>0.1584101</c:v>
                </c:pt>
                <c:pt idx="140">
                  <c:v>0.1573955</c:v>
                </c:pt>
                <c:pt idx="141">
                  <c:v>0.156393</c:v>
                </c:pt>
                <c:pt idx="142">
                  <c:v>0.1554025</c:v>
                </c:pt>
                <c:pt idx="143">
                  <c:v>0.1544241</c:v>
                </c:pt>
                <c:pt idx="144">
                  <c:v>0.1534572</c:v>
                </c:pt>
                <c:pt idx="145">
                  <c:v>0.1525018</c:v>
                </c:pt>
                <c:pt idx="146">
                  <c:v>0.1515576</c:v>
                </c:pt>
                <c:pt idx="147">
                  <c:v>0.1506246</c:v>
                </c:pt>
                <c:pt idx="148">
                  <c:v>0.1497023</c:v>
                </c:pt>
                <c:pt idx="149">
                  <c:v>0.1487912</c:v>
                </c:pt>
                <c:pt idx="150">
                  <c:v>0.1478902</c:v>
                </c:pt>
                <c:pt idx="151">
                  <c:v>0.147</c:v>
                </c:pt>
                <c:pt idx="152">
                  <c:v>0.1461198</c:v>
                </c:pt>
                <c:pt idx="153">
                  <c:v>0.1452497</c:v>
                </c:pt>
                <c:pt idx="154">
                  <c:v>0.1443892</c:v>
                </c:pt>
                <c:pt idx="155">
                  <c:v>0.1435388</c:v>
                </c:pt>
                <c:pt idx="156">
                  <c:v>0.1426982</c:v>
                </c:pt>
                <c:pt idx="157">
                  <c:v>0.1418665</c:v>
                </c:pt>
                <c:pt idx="158">
                  <c:v>0.1410444</c:v>
                </c:pt>
                <c:pt idx="159">
                  <c:v>0.1402313</c:v>
                </c:pt>
                <c:pt idx="160">
                  <c:v>0.1394274</c:v>
                </c:pt>
                <c:pt idx="161">
                  <c:v>0.1386321</c:v>
                </c:pt>
                <c:pt idx="162">
                  <c:v>0.1378455</c:v>
                </c:pt>
                <c:pt idx="163">
                  <c:v>0.1370677</c:v>
                </c:pt>
                <c:pt idx="164">
                  <c:v>0.1362982</c:v>
                </c:pt>
                <c:pt idx="165">
                  <c:v>0.1355371</c:v>
                </c:pt>
                <c:pt idx="166">
                  <c:v>0.1347843</c:v>
                </c:pt>
                <c:pt idx="167">
                  <c:v>0.1340395</c:v>
                </c:pt>
                <c:pt idx="168">
                  <c:v>0.1333025</c:v>
                </c:pt>
                <c:pt idx="169">
                  <c:v>0.1325734</c:v>
                </c:pt>
                <c:pt idx="170">
                  <c:v>0.131852</c:v>
                </c:pt>
                <c:pt idx="171">
                  <c:v>0.1311382</c:v>
                </c:pt>
                <c:pt idx="172">
                  <c:v>0.1304318</c:v>
                </c:pt>
                <c:pt idx="173">
                  <c:v>0.1297329</c:v>
                </c:pt>
                <c:pt idx="174">
                  <c:v>0.1290411</c:v>
                </c:pt>
                <c:pt idx="175">
                  <c:v>0.1283564</c:v>
                </c:pt>
                <c:pt idx="176">
                  <c:v>0.1276789</c:v>
                </c:pt>
                <c:pt idx="177">
                  <c:v>0.1270082</c:v>
                </c:pt>
                <c:pt idx="178">
                  <c:v>0.1263446</c:v>
                </c:pt>
                <c:pt idx="179">
                  <c:v>0.1256874</c:v>
                </c:pt>
                <c:pt idx="180">
                  <c:v>0.125037</c:v>
                </c:pt>
                <c:pt idx="181">
                  <c:v>0.1243931</c:v>
                </c:pt>
                <c:pt idx="182">
                  <c:v>0.1237556</c:v>
                </c:pt>
                <c:pt idx="183">
                  <c:v>0.1231245</c:v>
                </c:pt>
                <c:pt idx="184">
                  <c:v>0.1224995</c:v>
                </c:pt>
                <c:pt idx="185">
                  <c:v>0.121881</c:v>
                </c:pt>
                <c:pt idx="186">
                  <c:v>0.1212684</c:v>
                </c:pt>
                <c:pt idx="187">
                  <c:v>0.1206617</c:v>
                </c:pt>
                <c:pt idx="188">
                  <c:v>0.1200609</c:v>
                </c:pt>
                <c:pt idx="189">
                  <c:v>0.1194661</c:v>
                </c:pt>
                <c:pt idx="190">
                  <c:v>0.1188769</c:v>
                </c:pt>
                <c:pt idx="191">
                  <c:v>0.1182935</c:v>
                </c:pt>
                <c:pt idx="192">
                  <c:v>0.1177156</c:v>
                </c:pt>
                <c:pt idx="193">
                  <c:v>0.1171432</c:v>
                </c:pt>
                <c:pt idx="194">
                  <c:v>0.1165761</c:v>
                </c:pt>
                <c:pt idx="195">
                  <c:v>0.1160145</c:v>
                </c:pt>
                <c:pt idx="196">
                  <c:v>0.1154583</c:v>
                </c:pt>
                <c:pt idx="197">
                  <c:v>0.1149072</c:v>
                </c:pt>
                <c:pt idx="198">
                  <c:v>0.1143612</c:v>
                </c:pt>
                <c:pt idx="199">
                  <c:v>0.1138202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6E-4611-B67F-E03FCF21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535632"/>
        <c:axId val="-2031532240"/>
      </c:scatterChart>
      <c:valAx>
        <c:axId val="-2031535632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532240"/>
        <c:crosses val="autoZero"/>
        <c:crossBetween val="midCat"/>
      </c:valAx>
      <c:valAx>
        <c:axId val="-20315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53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204</xdr:row>
      <xdr:rowOff>4762</xdr:rowOff>
    </xdr:from>
    <xdr:to>
      <xdr:col>5</xdr:col>
      <xdr:colOff>125730</xdr:colOff>
      <xdr:row>218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</xdr:colOff>
      <xdr:row>204</xdr:row>
      <xdr:rowOff>0</xdr:rowOff>
    </xdr:from>
    <xdr:to>
      <xdr:col>9</xdr:col>
      <xdr:colOff>426720</xdr:colOff>
      <xdr:row>218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203</xdr:row>
      <xdr:rowOff>160020</xdr:rowOff>
    </xdr:from>
    <xdr:to>
      <xdr:col>13</xdr:col>
      <xdr:colOff>356235</xdr:colOff>
      <xdr:row>218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C963246-4EC0-4A01-9846-1E3E8035C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472440</xdr:colOff>
      <xdr:row>203</xdr:row>
      <xdr:rowOff>148590</xdr:rowOff>
    </xdr:from>
    <xdr:to>
      <xdr:col>17</xdr:col>
      <xdr:colOff>295275</xdr:colOff>
      <xdr:row>218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9FC7F04-D365-4AE4-B53E-40FC6D4F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26" dataDxfId="25">
  <autoFilter ref="B1:E203"/>
  <tableColumns count="4">
    <tableColumn id="1" name="Pb Simulation" dataDxfId="24"/>
    <tableColumn id="2" name="Pb Analytic" dataDxfId="23"/>
    <tableColumn id="3" name="Absolute Error" dataDxfId="22"/>
    <tableColumn id="4" name="Relative Error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20" dataDxfId="19">
  <autoFilter ref="F1:I203"/>
  <tableColumns count="4">
    <tableColumn id="1" name="Pd Simulation" dataDxfId="18"/>
    <tableColumn id="2" name="Pd Analytic" dataDxfId="17"/>
    <tableColumn id="3" name="Absolute Error" dataDxfId="16"/>
    <tableColumn id="4" name="Relative Error" dataDxfId="15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14" dataDxfId="13">
  <autoFilter ref="A1:A203"/>
  <tableColumns count="1">
    <tableColumn id="1" name="lambda" dataDxfId="12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1" name="Table72" displayName="Table72" ref="J1:M203" totalsRowShown="0" headerRowDxfId="11" dataDxfId="10">
  <autoFilter ref="J1:M203"/>
  <tableColumns count="4">
    <tableColumn id="1" name="Pd1 Simulation" dataDxfId="9"/>
    <tableColumn id="2" name="Pd1 Analytic" dataDxfId="8"/>
    <tableColumn id="3" name="Absolute Error" dataDxfId="7"/>
    <tableColumn id="4" name="Relative Error" dataDxfId="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Table723" displayName="Table723" ref="N1:Q203" totalsRowShown="0" headerRowDxfId="5" dataDxfId="4">
  <autoFilter ref="N1:Q203"/>
  <tableColumns count="4">
    <tableColumn id="1" name="Pd2 Simulation" dataDxfId="3"/>
    <tableColumn id="2" name="Pd2 Analytic" dataDxfId="2"/>
    <tableColumn id="3" name="Absolute Error" dataDxfId="1"/>
    <tableColumn id="4" name="Relative Err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zoomScale="80" zoomScaleNormal="80" zoomScalePageLayoutView="80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G224" sqref="G224"/>
    </sheetView>
  </sheetViews>
  <sheetFormatPr baseColWidth="10" defaultColWidth="9.1640625" defaultRowHeight="15" x14ac:dyDescent="0.2"/>
  <cols>
    <col min="1" max="1" width="9.6640625" style="1" customWidth="1"/>
    <col min="2" max="2" width="13" style="1" customWidth="1"/>
    <col min="3" max="3" width="15.5" style="1" customWidth="1"/>
    <col min="4" max="4" width="15.83203125" style="1" customWidth="1"/>
    <col min="5" max="5" width="15.1640625" style="1" customWidth="1"/>
    <col min="6" max="6" width="13" style="1" customWidth="1"/>
    <col min="7" max="7" width="15.5" style="1" customWidth="1"/>
    <col min="8" max="8" width="15.83203125" style="1" customWidth="1"/>
    <col min="9" max="9" width="15.1640625" style="1" customWidth="1"/>
    <col min="10" max="10" width="17.33203125" style="1" bestFit="1" customWidth="1"/>
    <col min="11" max="11" width="15.1640625" style="1" bestFit="1" customWidth="1"/>
    <col min="12" max="12" width="16.83203125" style="1" customWidth="1"/>
    <col min="13" max="13" width="16.1640625" style="1" bestFit="1" customWidth="1"/>
    <col min="14" max="14" width="17.33203125" style="1" bestFit="1" customWidth="1"/>
    <col min="15" max="15" width="15.1640625" style="1" bestFit="1" customWidth="1"/>
    <col min="16" max="16" width="16.83203125" style="1" bestFit="1" customWidth="1"/>
    <col min="17" max="17" width="16.1640625" style="1" bestFit="1" customWidth="1"/>
    <col min="18" max="16384" width="9.1640625" style="1"/>
  </cols>
  <sheetData>
    <row r="1" spans="1:17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  <c r="N1" s="1" t="s">
        <v>11</v>
      </c>
      <c r="O1" s="1" t="s">
        <v>12</v>
      </c>
      <c r="P1" s="1" t="s">
        <v>3</v>
      </c>
      <c r="Q1" s="1" t="s">
        <v>4</v>
      </c>
    </row>
    <row r="2" spans="1:17" x14ac:dyDescent="0.2">
      <c r="A2" s="1">
        <v>0.1</v>
      </c>
      <c r="B2">
        <v>0</v>
      </c>
      <c r="C2" s="2">
        <v>3.9953350000000002E-16</v>
      </c>
      <c r="D2" s="1">
        <f>ABS(Table6[[#This Row],[Pb Simulation]]-Table6[[#This Row],[Pb Analytic]])</f>
        <v>3.9953350000000002E-16</v>
      </c>
      <c r="E2" s="1">
        <f>Table6[[#This Row],[Absolute Error]]/Table6[[#This Row],[Pb Analytic]]</f>
        <v>1</v>
      </c>
      <c r="F2">
        <v>0.34526747474699998</v>
      </c>
      <c r="G2">
        <v>0.34459000000000001</v>
      </c>
      <c r="H2" s="1">
        <f>ABS(Table7[[#This Row],[Pd Simulation]]-Table7[[#This Row],[Pd Analytic]])</f>
        <v>6.7747474699997312E-4</v>
      </c>
      <c r="I2" s="1">
        <f>ABS(Table7[[#This Row],[Absolute Error]]/Table7[[#This Row],[Pd Analytic]])</f>
        <v>1.9660313619082768E-3</v>
      </c>
      <c r="J2">
        <v>0.173707676768</v>
      </c>
      <c r="K2">
        <v>0.1732361</v>
      </c>
      <c r="L2" s="1">
        <f>ABS(Table72[[#This Row],[Pd1 Simulation]]-Table72[[#This Row],[Pd1 Analytic]])</f>
        <v>4.7157676799999826E-4</v>
      </c>
      <c r="M2" s="1">
        <f>Table72[[#This Row],[Absolute Error]]/Table72[[#This Row],[Pd1 Analytic]]</f>
        <v>2.7221622283115253E-3</v>
      </c>
      <c r="N2">
        <v>0.17155979798000001</v>
      </c>
      <c r="O2">
        <v>0.1713539</v>
      </c>
      <c r="P2" s="1">
        <f>ABS(Table723[[#This Row],[Pd2 Simulation]]-Table723[[#This Row],[Pd2 Analytic]])</f>
        <v>2.0589798000000825E-4</v>
      </c>
      <c r="Q2" s="1">
        <f>Table723[[#This Row],[Absolute Error]]/Table723[[#This Row],[Pd2 Analytic]]</f>
        <v>1.2015949447313906E-3</v>
      </c>
    </row>
    <row r="3" spans="1:17" x14ac:dyDescent="0.2">
      <c r="A3" s="1">
        <v>0.2</v>
      </c>
      <c r="B3">
        <v>0</v>
      </c>
      <c r="C3" s="2">
        <v>3.8143750000000001E-13</v>
      </c>
      <c r="D3" s="1">
        <f>ABS(Table6[[#This Row],[Pb Simulation]]-Table6[[#This Row],[Pb Analytic]])</f>
        <v>3.8143750000000001E-13</v>
      </c>
      <c r="E3" s="1">
        <f>Table6[[#This Row],[Absolute Error]]/Table6[[#This Row],[Pb Analytic]]</f>
        <v>1</v>
      </c>
      <c r="F3">
        <v>0.35755484848500002</v>
      </c>
      <c r="G3">
        <v>0.35612650000000001</v>
      </c>
      <c r="H3" s="1">
        <f>ABS(Table7[[#This Row],[Pd Simulation]]-Table7[[#This Row],[Pd Analytic]])</f>
        <v>1.4283484850000083E-3</v>
      </c>
      <c r="I3" s="1">
        <f>ABS(Table7[[#This Row],[Absolute Error]]/Table7[[#This Row],[Pd Analytic]])</f>
        <v>4.0107896632236252E-3</v>
      </c>
      <c r="J3">
        <v>0.18076454545500001</v>
      </c>
      <c r="K3">
        <v>0.17997360000000001</v>
      </c>
      <c r="L3" s="1">
        <f>ABS(Table72[[#This Row],[Pd1 Simulation]]-Table72[[#This Row],[Pd1 Analytic]])</f>
        <v>7.9094545499999724E-4</v>
      </c>
      <c r="M3" s="1">
        <f>Table72[[#This Row],[Absolute Error]]/Table72[[#This Row],[Pd1 Analytic]]</f>
        <v>4.3947859852778255E-3</v>
      </c>
      <c r="N3">
        <v>0.17679030303000001</v>
      </c>
      <c r="O3">
        <v>0.176153</v>
      </c>
      <c r="P3" s="1">
        <f>ABS(Table723[[#This Row],[Pd2 Simulation]]-Table723[[#This Row],[Pd2 Analytic]])</f>
        <v>6.3730303000000821E-4</v>
      </c>
      <c r="Q3" s="1">
        <f>Table723[[#This Row],[Absolute Error]]/Table723[[#This Row],[Pd2 Analytic]]</f>
        <v>3.6178948414163155E-3</v>
      </c>
    </row>
    <row r="4" spans="1:17" x14ac:dyDescent="0.2">
      <c r="A4" s="1">
        <v>0.3</v>
      </c>
      <c r="B4">
        <v>0</v>
      </c>
      <c r="C4" s="2">
        <v>2.045939E-11</v>
      </c>
      <c r="D4" s="1">
        <f>ABS(Table6[[#This Row],[Pb Simulation]]-Table6[[#This Row],[Pb Analytic]])</f>
        <v>2.045939E-11</v>
      </c>
      <c r="E4" s="1">
        <f>Table6[[#This Row],[Absolute Error]]/Table6[[#This Row],[Pb Analytic]]</f>
        <v>1</v>
      </c>
      <c r="F4">
        <v>0.36998999999999999</v>
      </c>
      <c r="G4">
        <v>0.36792429999999998</v>
      </c>
      <c r="H4" s="1">
        <f>ABS(Table7[[#This Row],[Pd Simulation]]-Table7[[#This Row],[Pd Analytic]])</f>
        <v>2.0657000000000036E-3</v>
      </c>
      <c r="I4" s="1">
        <f>ABS(Table7[[#This Row],[Absolute Error]]/Table7[[#This Row],[Pd Analytic]])</f>
        <v>5.6144701505173858E-3</v>
      </c>
      <c r="J4">
        <v>0.187949191919</v>
      </c>
      <c r="K4">
        <v>0.1868659</v>
      </c>
      <c r="L4" s="1">
        <f>ABS(Table72[[#This Row],[Pd1 Simulation]]-Table72[[#This Row],[Pd1 Analytic]])</f>
        <v>1.0832919190000012E-3</v>
      </c>
      <c r="M4" s="1">
        <f>Table72[[#This Row],[Absolute Error]]/Table72[[#This Row],[Pd1 Analytic]]</f>
        <v>5.7971621307044315E-3</v>
      </c>
      <c r="N4">
        <v>0.18204080808100001</v>
      </c>
      <c r="O4">
        <v>0.18105850000000001</v>
      </c>
      <c r="P4" s="1">
        <f>ABS(Table723[[#This Row],[Pd2 Simulation]]-Table723[[#This Row],[Pd2 Analytic]])</f>
        <v>9.8230808099999956E-4</v>
      </c>
      <c r="Q4" s="1">
        <f>Table723[[#This Row],[Absolute Error]]/Table723[[#This Row],[Pd2 Analytic]]</f>
        <v>5.4253629683223906E-3</v>
      </c>
    </row>
    <row r="5" spans="1:17" x14ac:dyDescent="0.2">
      <c r="A5" s="1">
        <v>0.4</v>
      </c>
      <c r="B5">
        <v>0</v>
      </c>
      <c r="C5" s="2">
        <v>3.3713319999999999E-10</v>
      </c>
      <c r="D5" s="1">
        <f>ABS(Table6[[#This Row],[Pb Simulation]]-Table6[[#This Row],[Pb Analytic]])</f>
        <v>3.3713319999999999E-10</v>
      </c>
      <c r="E5" s="1">
        <f>Table6[[#This Row],[Absolute Error]]/Table6[[#This Row],[Pb Analytic]]</f>
        <v>1</v>
      </c>
      <c r="F5">
        <v>0.38250989898999999</v>
      </c>
      <c r="G5">
        <v>0.37996020000000003</v>
      </c>
      <c r="H5" s="1">
        <f>ABS(Table7[[#This Row],[Pd Simulation]]-Table7[[#This Row],[Pd Analytic]])</f>
        <v>2.54969898999996E-3</v>
      </c>
      <c r="I5" s="1">
        <f>ABS(Table7[[#This Row],[Absolute Error]]/Table7[[#This Row],[Pd Analytic]])</f>
        <v>6.7104370141924333E-3</v>
      </c>
      <c r="J5">
        <v>0.19532787878800001</v>
      </c>
      <c r="K5">
        <v>0.19389719999999999</v>
      </c>
      <c r="L5" s="1">
        <f>ABS(Table72[[#This Row],[Pd1 Simulation]]-Table72[[#This Row],[Pd1 Analytic]])</f>
        <v>1.4306787880000171E-3</v>
      </c>
      <c r="M5" s="1">
        <f>Table72[[#This Row],[Absolute Error]]/Table72[[#This Row],[Pd1 Analytic]]</f>
        <v>7.3785427948418912E-3</v>
      </c>
      <c r="N5">
        <v>0.187182020202</v>
      </c>
      <c r="O5">
        <v>0.18606300000000001</v>
      </c>
      <c r="P5" s="1">
        <f>ABS(Table723[[#This Row],[Pd2 Simulation]]-Table723[[#This Row],[Pd2 Analytic]])</f>
        <v>1.1190202019999984E-3</v>
      </c>
      <c r="Q5" s="1">
        <f>Table723[[#This Row],[Absolute Error]]/Table723[[#This Row],[Pd2 Analytic]]</f>
        <v>6.0142005772238346E-3</v>
      </c>
    </row>
    <row r="6" spans="1:17" x14ac:dyDescent="0.2">
      <c r="A6" s="1">
        <v>0.5</v>
      </c>
      <c r="B6">
        <v>0</v>
      </c>
      <c r="C6" s="2">
        <v>2.906485E-9</v>
      </c>
      <c r="D6" s="1">
        <f>ABS(Table6[[#This Row],[Pb Simulation]]-Table6[[#This Row],[Pb Analytic]])</f>
        <v>2.906485E-9</v>
      </c>
      <c r="E6" s="1">
        <f>Table6[[#This Row],[Absolute Error]]/Table6[[#This Row],[Pb Analytic]]</f>
        <v>1</v>
      </c>
      <c r="F6">
        <v>0.39529313131299998</v>
      </c>
      <c r="G6">
        <v>0.39221119999999998</v>
      </c>
      <c r="H6" s="1">
        <f>ABS(Table7[[#This Row],[Pd Simulation]]-Table7[[#This Row],[Pd Analytic]])</f>
        <v>3.081931312999997E-3</v>
      </c>
      <c r="I6" s="1">
        <f>ABS(Table7[[#This Row],[Absolute Error]]/Table7[[#This Row],[Pd Analytic]])</f>
        <v>7.8578360663846339E-3</v>
      </c>
      <c r="J6">
        <v>0.20271333333300001</v>
      </c>
      <c r="K6">
        <v>0.2010516</v>
      </c>
      <c r="L6" s="1">
        <f>ABS(Table72[[#This Row],[Pd1 Simulation]]-Table72[[#This Row],[Pd1 Analytic]])</f>
        <v>1.661733333000015E-3</v>
      </c>
      <c r="M6" s="1">
        <f>Table72[[#This Row],[Absolute Error]]/Table72[[#This Row],[Pd1 Analytic]]</f>
        <v>8.2652082002829877E-3</v>
      </c>
      <c r="N6">
        <v>0.19257979797999999</v>
      </c>
      <c r="O6">
        <v>0.19115960000000001</v>
      </c>
      <c r="P6" s="1">
        <f>ABS(Table723[[#This Row],[Pd2 Simulation]]-Table723[[#This Row],[Pd2 Analytic]])</f>
        <v>1.420197979999982E-3</v>
      </c>
      <c r="Q6" s="1">
        <f>Table723[[#This Row],[Absolute Error]]/Table723[[#This Row],[Pd2 Analytic]]</f>
        <v>7.4293835099047177E-3</v>
      </c>
    </row>
    <row r="7" spans="1:17" x14ac:dyDescent="0.2">
      <c r="A7" s="1">
        <v>0.6</v>
      </c>
      <c r="B7">
        <v>0</v>
      </c>
      <c r="C7" s="2">
        <v>1.6617839999999999E-8</v>
      </c>
      <c r="D7" s="1">
        <f>ABS(Table6[[#This Row],[Pb Simulation]]-Table6[[#This Row],[Pb Analytic]])</f>
        <v>1.6617839999999999E-8</v>
      </c>
      <c r="E7" s="1">
        <f>Table6[[#This Row],[Absolute Error]]/Table6[[#This Row],[Pb Analytic]]</f>
        <v>1</v>
      </c>
      <c r="F7">
        <v>0.40893393939400002</v>
      </c>
      <c r="G7">
        <v>0.40465020000000002</v>
      </c>
      <c r="H7" s="1">
        <f>ABS(Table7[[#This Row],[Pd Simulation]]-Table7[[#This Row],[Pd Analytic]])</f>
        <v>4.2837393940000079E-3</v>
      </c>
      <c r="I7" s="1">
        <f>ABS(Table7[[#This Row],[Absolute Error]]/Table7[[#This Row],[Pd Analytic]])</f>
        <v>1.0586277713442395E-2</v>
      </c>
      <c r="J7">
        <v>0.21075222222199999</v>
      </c>
      <c r="K7">
        <v>0.20831060000000001</v>
      </c>
      <c r="L7" s="1">
        <f>ABS(Table72[[#This Row],[Pd1 Simulation]]-Table72[[#This Row],[Pd1 Analytic]])</f>
        <v>2.4416222219999784E-3</v>
      </c>
      <c r="M7" s="1">
        <f>Table72[[#This Row],[Absolute Error]]/Table72[[#This Row],[Pd1 Analytic]]</f>
        <v>1.1721065668285619E-2</v>
      </c>
      <c r="N7">
        <v>0.198181717172</v>
      </c>
      <c r="O7">
        <v>0.1963395</v>
      </c>
      <c r="P7" s="1">
        <f>ABS(Table723[[#This Row],[Pd2 Simulation]]-Table723[[#This Row],[Pd2 Analytic]])</f>
        <v>1.8422171720000047E-3</v>
      </c>
      <c r="Q7" s="1">
        <f>Table723[[#This Row],[Absolute Error]]/Table723[[#This Row],[Pd2 Analytic]]</f>
        <v>9.3828148283967554E-3</v>
      </c>
    </row>
    <row r="8" spans="1:17" x14ac:dyDescent="0.2">
      <c r="A8" s="1">
        <v>0.7</v>
      </c>
      <c r="B8">
        <v>0</v>
      </c>
      <c r="C8" s="2">
        <v>7.1507069999999996E-8</v>
      </c>
      <c r="D8" s="1">
        <f>ABS(Table6[[#This Row],[Pb Simulation]]-Table6[[#This Row],[Pb Analytic]])</f>
        <v>7.1507069999999996E-8</v>
      </c>
      <c r="E8" s="1">
        <f>Table6[[#This Row],[Absolute Error]]/Table6[[#This Row],[Pb Analytic]]</f>
        <v>1</v>
      </c>
      <c r="F8">
        <v>0.42157191919199999</v>
      </c>
      <c r="G8">
        <v>0.4172478</v>
      </c>
      <c r="H8" s="1">
        <f>ABS(Table7[[#This Row],[Pd Simulation]]-Table7[[#This Row],[Pd Analytic]])</f>
        <v>4.3241191919999866E-3</v>
      </c>
      <c r="I8" s="1">
        <f>ABS(Table7[[#This Row],[Absolute Error]]/Table7[[#This Row],[Pd Analytic]])</f>
        <v>1.0363431974955857E-2</v>
      </c>
      <c r="J8">
        <v>0.218097272727</v>
      </c>
      <c r="K8">
        <v>0.2156544</v>
      </c>
      <c r="L8" s="1">
        <f>ABS(Table72[[#This Row],[Pd1 Simulation]]-Table72[[#This Row],[Pd1 Analytic]])</f>
        <v>2.4428727270000006E-3</v>
      </c>
      <c r="M8" s="1">
        <f>Table72[[#This Row],[Absolute Error]]/Table72[[#This Row],[Pd1 Analytic]]</f>
        <v>1.1327720310830664E-2</v>
      </c>
      <c r="N8">
        <v>0.20347464646499999</v>
      </c>
      <c r="O8">
        <v>0.20159340000000001</v>
      </c>
      <c r="P8" s="1">
        <f>ABS(Table723[[#This Row],[Pd2 Simulation]]-Table723[[#This Row],[Pd2 Analytic]])</f>
        <v>1.881246464999986E-3</v>
      </c>
      <c r="Q8" s="1">
        <f>Table723[[#This Row],[Absolute Error]]/Table723[[#This Row],[Pd2 Analytic]]</f>
        <v>9.3318851956462161E-3</v>
      </c>
    </row>
    <row r="9" spans="1:17" x14ac:dyDescent="0.2">
      <c r="A9" s="1">
        <v>0.8</v>
      </c>
      <c r="B9" s="2">
        <v>2.0202020202000001E-7</v>
      </c>
      <c r="C9" s="2">
        <v>2.4973240000000002E-7</v>
      </c>
      <c r="D9" s="1">
        <f>ABS(Table6[[#This Row],[Pb Simulation]]-Table6[[#This Row],[Pb Analytic]])</f>
        <v>4.7712197980000018E-8</v>
      </c>
      <c r="E9" s="1">
        <f>Table6[[#This Row],[Absolute Error]]/Table6[[#This Row],[Pb Analytic]]</f>
        <v>0.19105329536736126</v>
      </c>
      <c r="F9">
        <v>0.43488272727299998</v>
      </c>
      <c r="G9">
        <v>0.42997340000000001</v>
      </c>
      <c r="H9" s="1">
        <f>ABS(Table7[[#This Row],[Pd Simulation]]-Table7[[#This Row],[Pd Analytic]])</f>
        <v>4.9093272729999748E-3</v>
      </c>
      <c r="I9" s="1">
        <f>ABS(Table7[[#This Row],[Absolute Error]]/Table7[[#This Row],[Pd Analytic]])</f>
        <v>1.1417746476875023E-2</v>
      </c>
      <c r="J9">
        <v>0.22593585858599999</v>
      </c>
      <c r="K9">
        <v>0.2230625</v>
      </c>
      <c r="L9" s="1">
        <f>ABS(Table72[[#This Row],[Pd1 Simulation]]-Table72[[#This Row],[Pd1 Analytic]])</f>
        <v>2.8733585859999911E-3</v>
      </c>
      <c r="M9" s="1">
        <f>Table72[[#This Row],[Absolute Error]]/Table72[[#This Row],[Pd1 Analytic]]</f>
        <v>1.2881405821238402E-2</v>
      </c>
      <c r="N9">
        <v>0.20894686868699999</v>
      </c>
      <c r="O9">
        <v>0.20691090000000001</v>
      </c>
      <c r="P9" s="1">
        <f>ABS(Table723[[#This Row],[Pd2 Simulation]]-Table723[[#This Row],[Pd2 Analytic]])</f>
        <v>2.0359686869999838E-3</v>
      </c>
      <c r="Q9" s="1">
        <f>Table723[[#This Row],[Absolute Error]]/Table723[[#This Row],[Pd2 Analytic]]</f>
        <v>9.8398329280863592E-3</v>
      </c>
    </row>
    <row r="10" spans="1:17" x14ac:dyDescent="0.2">
      <c r="A10" s="1">
        <v>0.9</v>
      </c>
      <c r="B10" s="2">
        <v>9.0909090909099999E-7</v>
      </c>
      <c r="C10" s="2">
        <v>7.431849E-7</v>
      </c>
      <c r="D10" s="1">
        <f>ABS(Table6[[#This Row],[Pb Simulation]]-Table6[[#This Row],[Pb Analytic]])</f>
        <v>1.6590600909099999E-7</v>
      </c>
      <c r="E10" s="1">
        <f>Table6[[#This Row],[Absolute Error]]/Table6[[#This Row],[Pb Analytic]]</f>
        <v>0.22323651771046477</v>
      </c>
      <c r="F10">
        <v>0.44804969697000002</v>
      </c>
      <c r="G10">
        <v>0.44279459999999998</v>
      </c>
      <c r="H10" s="1">
        <f>ABS(Table7[[#This Row],[Pd Simulation]]-Table7[[#This Row],[Pd Analytic]])</f>
        <v>5.2550969700000394E-3</v>
      </c>
      <c r="I10" s="1">
        <f>ABS(Table7[[#This Row],[Absolute Error]]/Table7[[#This Row],[Pd Analytic]])</f>
        <v>1.186802406804428E-2</v>
      </c>
      <c r="J10">
        <v>0.233507272727</v>
      </c>
      <c r="K10">
        <v>0.23051340000000001</v>
      </c>
      <c r="L10" s="1">
        <f>ABS(Table72[[#This Row],[Pd1 Simulation]]-Table72[[#This Row],[Pd1 Analytic]])</f>
        <v>2.9938727269999965E-3</v>
      </c>
      <c r="M10" s="1">
        <f>Table72[[#This Row],[Absolute Error]]/Table72[[#This Row],[Pd1 Analytic]]</f>
        <v>1.2987846810640928E-2</v>
      </c>
      <c r="N10">
        <v>0.21454242424200001</v>
      </c>
      <c r="O10">
        <v>0.2122812</v>
      </c>
      <c r="P10" s="1">
        <f>ABS(Table723[[#This Row],[Pd2 Simulation]]-Table723[[#This Row],[Pd2 Analytic]])</f>
        <v>2.2612242420000095E-3</v>
      </c>
      <c r="Q10" s="1">
        <f>Table723[[#This Row],[Absolute Error]]/Table723[[#This Row],[Pd2 Analytic]]</f>
        <v>1.0652023080706202E-2</v>
      </c>
    </row>
    <row r="11" spans="1:17" x14ac:dyDescent="0.2">
      <c r="A11" s="1">
        <v>1</v>
      </c>
      <c r="B11" s="2">
        <v>1.5151515151499999E-6</v>
      </c>
      <c r="C11" s="2">
        <v>1.9482829999999998E-6</v>
      </c>
      <c r="D11" s="1">
        <f>ABS(Table6[[#This Row],[Pb Simulation]]-Table6[[#This Row],[Pb Analytic]])</f>
        <v>4.3313148484999989E-7</v>
      </c>
      <c r="E11" s="1">
        <f>Table6[[#This Row],[Absolute Error]]/Table6[[#This Row],[Pb Analytic]]</f>
        <v>0.22231446091250601</v>
      </c>
      <c r="F11">
        <v>0.46114949494899998</v>
      </c>
      <c r="G11">
        <v>0.4556771</v>
      </c>
      <c r="H11" s="1">
        <f>ABS(Table7[[#This Row],[Pd Simulation]]-Table7[[#This Row],[Pd Analytic]])</f>
        <v>5.4723949489999812E-3</v>
      </c>
      <c r="I11" s="1">
        <f>ABS(Table7[[#This Row],[Absolute Error]]/Table7[[#This Row],[Pd Analytic]])</f>
        <v>1.2009370119762396E-2</v>
      </c>
      <c r="J11">
        <v>0.24115858585899999</v>
      </c>
      <c r="K11">
        <v>0.23798449999999999</v>
      </c>
      <c r="L11" s="1">
        <f>ABS(Table72[[#This Row],[Pd1 Simulation]]-Table72[[#This Row],[Pd1 Analytic]])</f>
        <v>3.1740858590000032E-3</v>
      </c>
      <c r="M11" s="1">
        <f>Table72[[#This Row],[Absolute Error]]/Table72[[#This Row],[Pd1 Analytic]]</f>
        <v>1.3337363815710702E-2</v>
      </c>
      <c r="N11">
        <v>0.219990909091</v>
      </c>
      <c r="O11">
        <v>0.21769250000000001</v>
      </c>
      <c r="P11" s="1">
        <f>ABS(Table723[[#This Row],[Pd2 Simulation]]-Table723[[#This Row],[Pd2 Analytic]])</f>
        <v>2.2984090909999866E-3</v>
      </c>
      <c r="Q11" s="1">
        <f>Table723[[#This Row],[Absolute Error]]/Table723[[#This Row],[Pd2 Analytic]]</f>
        <v>1.0558053635288245E-2</v>
      </c>
    </row>
    <row r="12" spans="1:17" x14ac:dyDescent="0.2">
      <c r="A12" s="1">
        <v>1.1000000000000001</v>
      </c>
      <c r="B12" s="2">
        <v>4.4444444444399998E-6</v>
      </c>
      <c r="C12" s="2">
        <v>4.6072170000000004E-6</v>
      </c>
      <c r="D12" s="1">
        <f>ABS(Table6[[#This Row],[Pb Simulation]]-Table6[[#This Row],[Pb Analytic]])</f>
        <v>1.6277255556000061E-7</v>
      </c>
      <c r="E12" s="1">
        <f>Table6[[#This Row],[Absolute Error]]/Table6[[#This Row],[Pb Analytic]]</f>
        <v>3.5329908610773182E-2</v>
      </c>
      <c r="F12">
        <v>0.47492414141400002</v>
      </c>
      <c r="G12">
        <v>0.46858650000000002</v>
      </c>
      <c r="H12" s="1">
        <f>ABS(Table7[[#This Row],[Pd Simulation]]-Table7[[#This Row],[Pd Analytic]])</f>
        <v>6.3376414140000059E-3</v>
      </c>
      <c r="I12" s="1">
        <f>ABS(Table7[[#This Row],[Absolute Error]]/Table7[[#This Row],[Pd Analytic]])</f>
        <v>1.3525019209900426E-2</v>
      </c>
      <c r="J12">
        <v>0.24905656565699999</v>
      </c>
      <c r="K12">
        <v>0.24545339999999999</v>
      </c>
      <c r="L12" s="1">
        <f>ABS(Table72[[#This Row],[Pd1 Simulation]]-Table72[[#This Row],[Pd1 Analytic]])</f>
        <v>3.6031656570000015E-3</v>
      </c>
      <c r="M12" s="1">
        <f>Table72[[#This Row],[Absolute Error]]/Table72[[#This Row],[Pd1 Analytic]]</f>
        <v>1.4679632292728484E-2</v>
      </c>
      <c r="N12">
        <v>0.22586757575800001</v>
      </c>
      <c r="O12">
        <v>0.22313279999999999</v>
      </c>
      <c r="P12" s="1">
        <f>ABS(Table723[[#This Row],[Pd2 Simulation]]-Table723[[#This Row],[Pd2 Analytic]])</f>
        <v>2.7347757580000187E-3</v>
      </c>
      <c r="Q12" s="1">
        <f>Table723[[#This Row],[Absolute Error]]/Table723[[#This Row],[Pd2 Analytic]]</f>
        <v>1.2256269620602703E-2</v>
      </c>
    </row>
    <row r="13" spans="1:17" x14ac:dyDescent="0.2">
      <c r="A13" s="1">
        <v>1.2</v>
      </c>
      <c r="B13" s="2">
        <v>9.2929292929300002E-6</v>
      </c>
      <c r="C13" s="2">
        <v>1.0001450000000001E-5</v>
      </c>
      <c r="D13" s="1">
        <f>ABS(Table6[[#This Row],[Pb Simulation]]-Table6[[#This Row],[Pb Analytic]])</f>
        <v>7.0852070707000041E-7</v>
      </c>
      <c r="E13" s="1">
        <f>Table6[[#This Row],[Absolute Error]]/Table6[[#This Row],[Pb Analytic]]</f>
        <v>7.0841798646196344E-2</v>
      </c>
      <c r="F13">
        <v>0.48805484848500003</v>
      </c>
      <c r="G13">
        <v>0.4814869</v>
      </c>
      <c r="H13" s="1">
        <f>ABS(Table7[[#This Row],[Pd Simulation]]-Table7[[#This Row],[Pd Analytic]])</f>
        <v>6.5679484850000303E-3</v>
      </c>
      <c r="I13" s="1">
        <f>ABS(Table7[[#This Row],[Absolute Error]]/Table7[[#This Row],[Pd Analytic]])</f>
        <v>1.3640970263157793E-2</v>
      </c>
      <c r="J13">
        <v>0.256628585859</v>
      </c>
      <c r="K13">
        <v>0.25289739999999999</v>
      </c>
      <c r="L13" s="1">
        <f>ABS(Table72[[#This Row],[Pd1 Simulation]]-Table72[[#This Row],[Pd1 Analytic]])</f>
        <v>3.731185859000008E-3</v>
      </c>
      <c r="M13" s="1">
        <f>Table72[[#This Row],[Absolute Error]]/Table72[[#This Row],[Pd1 Analytic]]</f>
        <v>1.4753753336333265E-2</v>
      </c>
      <c r="N13">
        <v>0.231426262626</v>
      </c>
      <c r="O13">
        <v>0.2285895</v>
      </c>
      <c r="P13" s="1">
        <f>ABS(Table723[[#This Row],[Pd2 Simulation]]-Table723[[#This Row],[Pd2 Analytic]])</f>
        <v>2.8367626259999945E-3</v>
      </c>
      <c r="Q13" s="1">
        <f>Table723[[#This Row],[Absolute Error]]/Table723[[#This Row],[Pd2 Analytic]]</f>
        <v>1.2409855334562587E-2</v>
      </c>
    </row>
    <row r="14" spans="1:17" x14ac:dyDescent="0.2">
      <c r="A14" s="1">
        <v>1.3</v>
      </c>
      <c r="B14" s="2">
        <v>2.0707070707099999E-5</v>
      </c>
      <c r="C14" s="2">
        <v>2.0197790000000001E-5</v>
      </c>
      <c r="D14" s="1">
        <f>ABS(Table6[[#This Row],[Pb Simulation]]-Table6[[#This Row],[Pb Analytic]])</f>
        <v>5.092807070999981E-7</v>
      </c>
      <c r="E14" s="1">
        <f>Table6[[#This Row],[Absolute Error]]/Table6[[#This Row],[Pb Analytic]]</f>
        <v>2.5214674828285575E-2</v>
      </c>
      <c r="F14">
        <v>0.501021515152</v>
      </c>
      <c r="G14">
        <v>0.49434240000000002</v>
      </c>
      <c r="H14" s="1">
        <f>ABS(Table7[[#This Row],[Pd Simulation]]-Table7[[#This Row],[Pd Analytic]])</f>
        <v>6.6791151519999814E-3</v>
      </c>
      <c r="I14" s="1">
        <f>ABS(Table7[[#This Row],[Absolute Error]]/Table7[[#This Row],[Pd Analytic]])</f>
        <v>1.3511111229787251E-2</v>
      </c>
      <c r="J14">
        <v>0.26433161616200002</v>
      </c>
      <c r="K14">
        <v>0.2602932</v>
      </c>
      <c r="L14" s="1">
        <f>ABS(Table72[[#This Row],[Pd1 Simulation]]-Table72[[#This Row],[Pd1 Analytic]])</f>
        <v>4.0384161620000136E-3</v>
      </c>
      <c r="M14" s="1">
        <f>Table72[[#This Row],[Absolute Error]]/Table72[[#This Row],[Pd1 Analytic]]</f>
        <v>1.5514873849950801E-2</v>
      </c>
      <c r="N14">
        <v>0.23668989899000001</v>
      </c>
      <c r="O14">
        <v>0.23404900000000001</v>
      </c>
      <c r="P14" s="1">
        <f>ABS(Table723[[#This Row],[Pd2 Simulation]]-Table723[[#This Row],[Pd2 Analytic]])</f>
        <v>2.6408989900000013E-3</v>
      </c>
      <c r="Q14" s="1">
        <f>Table723[[#This Row],[Absolute Error]]/Table723[[#This Row],[Pd2 Analytic]]</f>
        <v>1.1283530329119121E-2</v>
      </c>
    </row>
    <row r="15" spans="1:17" x14ac:dyDescent="0.2">
      <c r="A15" s="1">
        <v>1.4</v>
      </c>
      <c r="B15" s="2">
        <v>4.2424242424200003E-5</v>
      </c>
      <c r="C15" s="2">
        <v>3.834045E-5</v>
      </c>
      <c r="D15" s="1">
        <f>ABS(Table6[[#This Row],[Pb Simulation]]-Table6[[#This Row],[Pb Analytic]])</f>
        <v>4.0837924242000033E-6</v>
      </c>
      <c r="E15" s="1">
        <f>Table6[[#This Row],[Absolute Error]]/Table6[[#This Row],[Pb Analytic]]</f>
        <v>0.10651394086923871</v>
      </c>
      <c r="F15">
        <v>0.51426000000000005</v>
      </c>
      <c r="G15">
        <v>0.50711589999999995</v>
      </c>
      <c r="H15" s="1">
        <f>ABS(Table7[[#This Row],[Pd Simulation]]-Table7[[#This Row],[Pd Analytic]])</f>
        <v>7.1441000000000976E-3</v>
      </c>
      <c r="I15" s="1">
        <f>ABS(Table7[[#This Row],[Absolute Error]]/Table7[[#This Row],[Pd Analytic]])</f>
        <v>1.4087706577530104E-2</v>
      </c>
      <c r="J15">
        <v>0.27152929292900002</v>
      </c>
      <c r="K15">
        <v>0.26761819999999997</v>
      </c>
      <c r="L15" s="1">
        <f>ABS(Table72[[#This Row],[Pd1 Simulation]]-Table72[[#This Row],[Pd1 Analytic]])</f>
        <v>3.9110929290000485E-3</v>
      </c>
      <c r="M15" s="1">
        <f>Table72[[#This Row],[Absolute Error]]/Table72[[#This Row],[Pd1 Analytic]]</f>
        <v>1.4614450470857545E-2</v>
      </c>
      <c r="N15">
        <v>0.242730707071</v>
      </c>
      <c r="O15">
        <v>0.23949790000000001</v>
      </c>
      <c r="P15" s="1">
        <f>ABS(Table723[[#This Row],[Pd2 Simulation]]-Table723[[#This Row],[Pd2 Analytic]])</f>
        <v>3.2328070709999879E-3</v>
      </c>
      <c r="Q15" s="1">
        <f>Table723[[#This Row],[Absolute Error]]/Table723[[#This Row],[Pd2 Analytic]]</f>
        <v>1.3498268966032637E-2</v>
      </c>
    </row>
    <row r="16" spans="1:17" x14ac:dyDescent="0.2">
      <c r="A16" s="1">
        <v>1.5</v>
      </c>
      <c r="B16" s="2">
        <v>7.2222222222200006E-5</v>
      </c>
      <c r="C16" s="2">
        <v>6.8974930000000005E-5</v>
      </c>
      <c r="D16" s="1">
        <f>ABS(Table6[[#This Row],[Pb Simulation]]-Table6[[#This Row],[Pb Analytic]])</f>
        <v>3.2472922222000016E-6</v>
      </c>
      <c r="E16" s="1">
        <f>Table6[[#This Row],[Absolute Error]]/Table6[[#This Row],[Pb Analytic]]</f>
        <v>4.7079311602056015E-2</v>
      </c>
      <c r="F16">
        <v>0.527364545455</v>
      </c>
      <c r="G16">
        <v>0.51977090000000004</v>
      </c>
      <c r="H16" s="1">
        <f>ABS(Table7[[#This Row],[Pd Simulation]]-Table7[[#This Row],[Pd Analytic]])</f>
        <v>7.5936454549999644E-3</v>
      </c>
      <c r="I16" s="1">
        <f>ABS(Table7[[#This Row],[Absolute Error]]/Table7[[#This Row],[Pd Analytic]])</f>
        <v>1.4609600989589766E-2</v>
      </c>
      <c r="J16">
        <v>0.27897929292899998</v>
      </c>
      <c r="K16">
        <v>0.27484940000000002</v>
      </c>
      <c r="L16" s="1">
        <f>ABS(Table72[[#This Row],[Pd1 Simulation]]-Table72[[#This Row],[Pd1 Analytic]])</f>
        <v>4.1298929289999564E-3</v>
      </c>
      <c r="M16" s="1">
        <f>Table72[[#This Row],[Absolute Error]]/Table72[[#This Row],[Pd1 Analytic]]</f>
        <v>1.5026021264736093E-2</v>
      </c>
      <c r="N16">
        <v>0.24838525252499999</v>
      </c>
      <c r="O16">
        <v>0.24492149999999999</v>
      </c>
      <c r="P16" s="1">
        <f>ABS(Table723[[#This Row],[Pd2 Simulation]]-Table723[[#This Row],[Pd2 Analytic]])</f>
        <v>3.4637525250000023E-3</v>
      </c>
      <c r="Q16" s="1">
        <f>Table723[[#This Row],[Absolute Error]]/Table723[[#This Row],[Pd2 Analytic]]</f>
        <v>1.4142296715478234E-2</v>
      </c>
    </row>
    <row r="17" spans="1:17" x14ac:dyDescent="0.2">
      <c r="A17" s="1">
        <v>1.6</v>
      </c>
      <c r="B17">
        <v>1.14747474747E-4</v>
      </c>
      <c r="C17">
        <v>1.183825E-4</v>
      </c>
      <c r="D17" s="1">
        <f>ABS(Table6[[#This Row],[Pb Simulation]]-Table6[[#This Row],[Pb Analytic]])</f>
        <v>3.6350252529999966E-6</v>
      </c>
      <c r="E17" s="1">
        <f>Table6[[#This Row],[Absolute Error]]/Table6[[#This Row],[Pb Analytic]]</f>
        <v>3.0705765235571107E-2</v>
      </c>
      <c r="F17">
        <v>0.53980222222200003</v>
      </c>
      <c r="G17">
        <v>0.53227080000000004</v>
      </c>
      <c r="H17" s="1">
        <f>ABS(Table7[[#This Row],[Pd Simulation]]-Table7[[#This Row],[Pd Analytic]])</f>
        <v>7.5314222219999838E-3</v>
      </c>
      <c r="I17" s="1">
        <f>ABS(Table7[[#This Row],[Absolute Error]]/Table7[[#This Row],[Pd Analytic]])</f>
        <v>1.414960621924025E-2</v>
      </c>
      <c r="J17">
        <v>0.28607282828300001</v>
      </c>
      <c r="K17">
        <v>0.28196520000000003</v>
      </c>
      <c r="L17" s="1">
        <f>ABS(Table72[[#This Row],[Pd1 Simulation]]-Table72[[#This Row],[Pd1 Analytic]])</f>
        <v>4.1076282829999866E-3</v>
      </c>
      <c r="M17" s="1">
        <f>Table72[[#This Row],[Absolute Error]]/Table72[[#This Row],[Pd1 Analytic]]</f>
        <v>1.4567855476491377E-2</v>
      </c>
      <c r="N17">
        <v>0.25372939393900001</v>
      </c>
      <c r="O17">
        <v>0.25030560000000002</v>
      </c>
      <c r="P17" s="1">
        <f>ABS(Table723[[#This Row],[Pd2 Simulation]]-Table723[[#This Row],[Pd2 Analytic]])</f>
        <v>3.4237939389999972E-3</v>
      </c>
      <c r="Q17" s="1">
        <f>Table723[[#This Row],[Absolute Error]]/Table723[[#This Row],[Pd2 Analytic]]</f>
        <v>1.3678455212348412E-2</v>
      </c>
    </row>
    <row r="18" spans="1:17" x14ac:dyDescent="0.2">
      <c r="A18" s="1">
        <v>1.7</v>
      </c>
      <c r="B18">
        <v>2.1050505050499999E-4</v>
      </c>
      <c r="C18">
        <v>1.948985E-4</v>
      </c>
      <c r="D18" s="1">
        <f>ABS(Table6[[#This Row],[Pb Simulation]]-Table6[[#This Row],[Pb Analytic]])</f>
        <v>1.5606550504999997E-5</v>
      </c>
      <c r="E18" s="1">
        <f>Table6[[#This Row],[Absolute Error]]/Table6[[#This Row],[Pb Analytic]]</f>
        <v>8.0075272539296083E-2</v>
      </c>
      <c r="F18">
        <v>0.55243757575800001</v>
      </c>
      <c r="G18">
        <v>0.5445778</v>
      </c>
      <c r="H18" s="1">
        <f>ABS(Table7[[#This Row],[Pd Simulation]]-Table7[[#This Row],[Pd Analytic]])</f>
        <v>7.8597757580000094E-3</v>
      </c>
      <c r="I18" s="1">
        <f>ABS(Table7[[#This Row],[Absolute Error]]/Table7[[#This Row],[Pd Analytic]])</f>
        <v>1.4432787671476894E-2</v>
      </c>
      <c r="J18">
        <v>0.29351363636400002</v>
      </c>
      <c r="K18">
        <v>0.28894310000000001</v>
      </c>
      <c r="L18" s="1">
        <f>ABS(Table72[[#This Row],[Pd1 Simulation]]-Table72[[#This Row],[Pd1 Analytic]])</f>
        <v>4.5705363640000107E-3</v>
      </c>
      <c r="M18" s="1">
        <f>Table72[[#This Row],[Absolute Error]]/Table72[[#This Row],[Pd1 Analytic]]</f>
        <v>1.5818119082961352E-2</v>
      </c>
      <c r="N18">
        <v>0.25892393939399999</v>
      </c>
      <c r="O18">
        <v>0.25563469999999999</v>
      </c>
      <c r="P18" s="1">
        <f>ABS(Table723[[#This Row],[Pd2 Simulation]]-Table723[[#This Row],[Pd2 Analytic]])</f>
        <v>3.2892393939999987E-3</v>
      </c>
      <c r="Q18" s="1">
        <f>Table723[[#This Row],[Absolute Error]]/Table723[[#This Row],[Pd2 Analytic]]</f>
        <v>1.2866951920064056E-2</v>
      </c>
    </row>
    <row r="19" spans="1:17" x14ac:dyDescent="0.2">
      <c r="A19" s="1">
        <v>1.8</v>
      </c>
      <c r="B19">
        <v>3.1555555555599999E-4</v>
      </c>
      <c r="C19">
        <v>3.0918379999999999E-4</v>
      </c>
      <c r="D19" s="1">
        <f>ABS(Table6[[#This Row],[Pb Simulation]]-Table6[[#This Row],[Pb Analytic]])</f>
        <v>6.3717555560000049E-6</v>
      </c>
      <c r="E19" s="1">
        <f>Table6[[#This Row],[Absolute Error]]/Table6[[#This Row],[Pb Analytic]]</f>
        <v>2.0608309866170238E-2</v>
      </c>
      <c r="F19">
        <v>0.56452949494899995</v>
      </c>
      <c r="G19">
        <v>0.55665439999999999</v>
      </c>
      <c r="H19" s="1">
        <f>ABS(Table7[[#This Row],[Pd Simulation]]-Table7[[#This Row],[Pd Analytic]])</f>
        <v>7.8750949489999611E-3</v>
      </c>
      <c r="I19" s="1">
        <f>ABS(Table7[[#This Row],[Absolute Error]]/Table7[[#This Row],[Pd Analytic]])</f>
        <v>1.4147188900330189E-2</v>
      </c>
      <c r="J19">
        <v>0.29994050505100001</v>
      </c>
      <c r="K19">
        <v>0.29576160000000001</v>
      </c>
      <c r="L19" s="1">
        <f>ABS(Table72[[#This Row],[Pd1 Simulation]]-Table72[[#This Row],[Pd1 Analytic]])</f>
        <v>4.1789050509999925E-3</v>
      </c>
      <c r="M19" s="1">
        <f>Table72[[#This Row],[Absolute Error]]/Table72[[#This Row],[Pd1 Analytic]]</f>
        <v>1.4129302286030345E-2</v>
      </c>
      <c r="N19">
        <v>0.26458898989899998</v>
      </c>
      <c r="O19">
        <v>0.26089289999999998</v>
      </c>
      <c r="P19" s="1">
        <f>ABS(Table723[[#This Row],[Pd2 Simulation]]-Table723[[#This Row],[Pd2 Analytic]])</f>
        <v>3.6960898989999991E-3</v>
      </c>
      <c r="Q19" s="1">
        <f>Table723[[#This Row],[Absolute Error]]/Table723[[#This Row],[Pd2 Analytic]]</f>
        <v>1.4167077367762784E-2</v>
      </c>
    </row>
    <row r="20" spans="1:17" x14ac:dyDescent="0.2">
      <c r="A20" s="1">
        <v>1.9</v>
      </c>
      <c r="B20">
        <v>4.8888888888899999E-4</v>
      </c>
      <c r="C20">
        <v>4.7441930000000001E-4</v>
      </c>
      <c r="D20" s="1">
        <f>ABS(Table6[[#This Row],[Pb Simulation]]-Table6[[#This Row],[Pb Analytic]])</f>
        <v>1.4469588888999982E-5</v>
      </c>
      <c r="E20" s="1">
        <f>Table6[[#This Row],[Absolute Error]]/Table6[[#This Row],[Pb Analytic]]</f>
        <v>3.049957893576417E-2</v>
      </c>
      <c r="F20">
        <v>0.57635646464599999</v>
      </c>
      <c r="G20">
        <v>0.5684631</v>
      </c>
      <c r="H20" s="1">
        <f>ABS(Table7[[#This Row],[Pd Simulation]]-Table7[[#This Row],[Pd Analytic]])</f>
        <v>7.8933646459999895E-3</v>
      </c>
      <c r="I20" s="1">
        <f>ABS(Table7[[#This Row],[Absolute Error]]/Table7[[#This Row],[Pd Analytic]])</f>
        <v>1.3885447702762043E-2</v>
      </c>
      <c r="J20">
        <v>0.30686737373700002</v>
      </c>
      <c r="K20">
        <v>0.30239949999999999</v>
      </c>
      <c r="L20" s="1">
        <f>ABS(Table72[[#This Row],[Pd1 Simulation]]-Table72[[#This Row],[Pd1 Analytic]])</f>
        <v>4.4678737370000277E-3</v>
      </c>
      <c r="M20" s="1">
        <f>Table72[[#This Row],[Absolute Error]]/Table72[[#This Row],[Pd1 Analytic]]</f>
        <v>1.4774739167888927E-2</v>
      </c>
      <c r="N20">
        <v>0.26948909090899997</v>
      </c>
      <c r="O20">
        <v>0.26606370000000001</v>
      </c>
      <c r="P20" s="1">
        <f>ABS(Table723[[#This Row],[Pd2 Simulation]]-Table723[[#This Row],[Pd2 Analytic]])</f>
        <v>3.425390908999959E-3</v>
      </c>
      <c r="Q20" s="1">
        <f>Table723[[#This Row],[Absolute Error]]/Table723[[#This Row],[Pd2 Analytic]]</f>
        <v>1.2874326369963128E-2</v>
      </c>
    </row>
    <row r="21" spans="1:17" x14ac:dyDescent="0.2">
      <c r="A21" s="1">
        <v>2</v>
      </c>
      <c r="B21">
        <v>6.9050505050500003E-4</v>
      </c>
      <c r="C21">
        <v>7.0639620000000005E-4</v>
      </c>
      <c r="D21" s="1">
        <f>ABS(Table6[[#This Row],[Pb Simulation]]-Table6[[#This Row],[Pb Analytic]])</f>
        <v>1.5891149495000012E-5</v>
      </c>
      <c r="E21" s="1">
        <f>Table6[[#This Row],[Absolute Error]]/Table6[[#This Row],[Pb Analytic]]</f>
        <v>2.2496085758955117E-2</v>
      </c>
      <c r="F21">
        <v>0.58822737373699996</v>
      </c>
      <c r="G21">
        <v>0.57996610000000004</v>
      </c>
      <c r="H21" s="1">
        <f>ABS(Table7[[#This Row],[Pd Simulation]]-Table7[[#This Row],[Pd Analytic]])</f>
        <v>8.261273736999919E-3</v>
      </c>
      <c r="I21" s="1">
        <f>ABS(Table7[[#This Row],[Absolute Error]]/Table7[[#This Row],[Pd Analytic]])</f>
        <v>1.4244407969707055E-2</v>
      </c>
      <c r="J21">
        <v>0.31341373737400002</v>
      </c>
      <c r="K21">
        <v>0.30883579999999999</v>
      </c>
      <c r="L21" s="1">
        <f>ABS(Table72[[#This Row],[Pd1 Simulation]]-Table72[[#This Row],[Pd1 Analytic]])</f>
        <v>4.5779373740000295E-3</v>
      </c>
      <c r="M21" s="1">
        <f>Table72[[#This Row],[Absolute Error]]/Table72[[#This Row],[Pd1 Analytic]]</f>
        <v>1.4823208235573822E-2</v>
      </c>
      <c r="N21">
        <v>0.27481363636400002</v>
      </c>
      <c r="O21">
        <v>0.27113019999999999</v>
      </c>
      <c r="P21" s="1">
        <f>ABS(Table723[[#This Row],[Pd2 Simulation]]-Table723[[#This Row],[Pd2 Analytic]])</f>
        <v>3.6834363640000367E-3</v>
      </c>
      <c r="Q21" s="1">
        <f>Table723[[#This Row],[Absolute Error]]/Table723[[#This Row],[Pd2 Analytic]]</f>
        <v>1.3585489052861086E-2</v>
      </c>
    </row>
    <row r="22" spans="1:17" x14ac:dyDescent="0.2">
      <c r="A22" s="1">
        <v>2.1</v>
      </c>
      <c r="B22">
        <v>1.0449494949499999E-3</v>
      </c>
      <c r="C22">
        <v>1.0234790000000001E-3</v>
      </c>
      <c r="D22" s="1">
        <f>ABS(Table6[[#This Row],[Pb Simulation]]-Table6[[#This Row],[Pb Analytic]])</f>
        <v>2.1470494949999818E-5</v>
      </c>
      <c r="E22" s="1">
        <f>Table6[[#This Row],[Absolute Error]]/Table6[[#This Row],[Pb Analytic]]</f>
        <v>2.0977953577943284E-2</v>
      </c>
      <c r="F22">
        <v>0.59924353535399999</v>
      </c>
      <c r="G22">
        <v>0.59112600000000004</v>
      </c>
      <c r="H22" s="1">
        <f>ABS(Table7[[#This Row],[Pd Simulation]]-Table7[[#This Row],[Pd Analytic]])</f>
        <v>8.1175353539999495E-3</v>
      </c>
      <c r="I22" s="1">
        <f>ABS(Table7[[#This Row],[Absolute Error]]/Table7[[#This Row],[Pd Analytic]])</f>
        <v>1.3732326701921331E-2</v>
      </c>
      <c r="J22">
        <v>0.31957919191900003</v>
      </c>
      <c r="K22">
        <v>0.31505060000000001</v>
      </c>
      <c r="L22" s="1">
        <f>ABS(Table72[[#This Row],[Pd1 Simulation]]-Table72[[#This Row],[Pd1 Analytic]])</f>
        <v>4.5285919190000135E-3</v>
      </c>
      <c r="M22" s="1">
        <f>Table72[[#This Row],[Absolute Error]]/Table72[[#This Row],[Pd1 Analytic]]</f>
        <v>1.4374173288354357E-2</v>
      </c>
      <c r="N22">
        <v>0.27966434343399998</v>
      </c>
      <c r="O22">
        <v>0.27607510000000002</v>
      </c>
      <c r="P22" s="1">
        <f>ABS(Table723[[#This Row],[Pd2 Simulation]]-Table723[[#This Row],[Pd2 Analytic]])</f>
        <v>3.5892434339999668E-3</v>
      </c>
      <c r="Q22" s="1">
        <f>Table723[[#This Row],[Absolute Error]]/Table723[[#This Row],[Pd2 Analytic]]</f>
        <v>1.3000967613522431E-2</v>
      </c>
    </row>
    <row r="23" spans="1:17" x14ac:dyDescent="0.2">
      <c r="A23" s="1">
        <v>2.2000000000000002</v>
      </c>
      <c r="B23">
        <v>1.47202020202E-3</v>
      </c>
      <c r="C23">
        <v>1.4464289999999999E-3</v>
      </c>
      <c r="D23" s="1">
        <f>ABS(Table6[[#This Row],[Pb Simulation]]-Table6[[#This Row],[Pb Analytic]])</f>
        <v>2.5591202020000059E-5</v>
      </c>
      <c r="E23" s="1">
        <f>Table6[[#This Row],[Absolute Error]]/Table6[[#This Row],[Pb Analytic]]</f>
        <v>1.7692677635749877E-2</v>
      </c>
      <c r="F23">
        <v>0.60992585858600001</v>
      </c>
      <c r="G23">
        <v>0.60190469999999996</v>
      </c>
      <c r="H23" s="1">
        <f>ABS(Table7[[#This Row],[Pd Simulation]]-Table7[[#This Row],[Pd Analytic]])</f>
        <v>8.0211585860000545E-3</v>
      </c>
      <c r="I23" s="1">
        <f>ABS(Table7[[#This Row],[Absolute Error]]/Table7[[#This Row],[Pd Analytic]])</f>
        <v>1.3326293325172664E-2</v>
      </c>
      <c r="J23">
        <v>0.32520595959600002</v>
      </c>
      <c r="K23">
        <v>0.32102419999999998</v>
      </c>
      <c r="L23" s="1">
        <f>ABS(Table72[[#This Row],[Pd1 Simulation]]-Table72[[#This Row],[Pd1 Analytic]])</f>
        <v>4.1817595960000342E-3</v>
      </c>
      <c r="M23" s="1">
        <f>Table72[[#This Row],[Absolute Error]]/Table72[[#This Row],[Pd1 Analytic]]</f>
        <v>1.3026306415528906E-2</v>
      </c>
      <c r="N23">
        <v>0.28471989899</v>
      </c>
      <c r="O23">
        <v>0.28088059999999998</v>
      </c>
      <c r="P23" s="1">
        <f>ABS(Table723[[#This Row],[Pd2 Simulation]]-Table723[[#This Row],[Pd2 Analytic]])</f>
        <v>3.8392989900000174E-3</v>
      </c>
      <c r="Q23" s="1">
        <f>Table723[[#This Row],[Absolute Error]]/Table723[[#This Row],[Pd2 Analytic]]</f>
        <v>1.3668793750796665E-2</v>
      </c>
    </row>
    <row r="24" spans="1:17" x14ac:dyDescent="0.2">
      <c r="A24" s="1">
        <v>2.2999999999999998</v>
      </c>
      <c r="B24">
        <v>2.0526262626299999E-3</v>
      </c>
      <c r="C24">
        <v>1.9980890000000002E-3</v>
      </c>
      <c r="D24" s="1">
        <f>ABS(Table6[[#This Row],[Pb Simulation]]-Table6[[#This Row],[Pb Analytic]])</f>
        <v>5.453726262999968E-5</v>
      </c>
      <c r="E24" s="1">
        <f>Table6[[#This Row],[Absolute Error]]/Table6[[#This Row],[Pb Analytic]]</f>
        <v>2.7294711411753769E-2</v>
      </c>
      <c r="F24">
        <v>0.61995101010099996</v>
      </c>
      <c r="G24">
        <v>0.61226709999999995</v>
      </c>
      <c r="H24" s="1">
        <f>ABS(Table7[[#This Row],[Pd Simulation]]-Table7[[#This Row],[Pd Analytic]])</f>
        <v>7.6839101010000022E-3</v>
      </c>
      <c r="I24" s="1">
        <f>ABS(Table7[[#This Row],[Absolute Error]]/Table7[[#This Row],[Pd Analytic]])</f>
        <v>1.2549931395954483E-2</v>
      </c>
      <c r="J24">
        <v>0.33090636363600001</v>
      </c>
      <c r="K24">
        <v>0.32673780000000002</v>
      </c>
      <c r="L24" s="1">
        <f>ABS(Table72[[#This Row],[Pd1 Simulation]]-Table72[[#This Row],[Pd1 Analytic]])</f>
        <v>4.1685636359999889E-3</v>
      </c>
      <c r="M24" s="1">
        <f>Table72[[#This Row],[Absolute Error]]/Table72[[#This Row],[Pd1 Analytic]]</f>
        <v>1.2758130941690825E-2</v>
      </c>
      <c r="N24">
        <v>0.289044646465</v>
      </c>
      <c r="O24">
        <v>0.28552899999999998</v>
      </c>
      <c r="P24" s="1">
        <f>ABS(Table723[[#This Row],[Pd2 Simulation]]-Table723[[#This Row],[Pd2 Analytic]])</f>
        <v>3.5156464650000219E-3</v>
      </c>
      <c r="Q24" s="1">
        <f>Table723[[#This Row],[Absolute Error]]/Table723[[#This Row],[Pd2 Analytic]]</f>
        <v>1.2312747444217653E-2</v>
      </c>
    </row>
    <row r="25" spans="1:17" x14ac:dyDescent="0.2">
      <c r="A25" s="1">
        <v>2.4</v>
      </c>
      <c r="B25">
        <v>2.7654545454499999E-3</v>
      </c>
      <c r="C25">
        <v>2.7029269999999999E-3</v>
      </c>
      <c r="D25" s="1">
        <f>ABS(Table6[[#This Row],[Pb Simulation]]-Table6[[#This Row],[Pb Analytic]])</f>
        <v>6.2527545449999992E-5</v>
      </c>
      <c r="E25" s="1">
        <f>Table6[[#This Row],[Absolute Error]]/Table6[[#This Row],[Pb Analytic]]</f>
        <v>2.3133271986257857E-2</v>
      </c>
      <c r="F25">
        <v>0.63018313131299997</v>
      </c>
      <c r="G25">
        <v>0.62217549999999999</v>
      </c>
      <c r="H25" s="1">
        <f>ABS(Table7[[#This Row],[Pd Simulation]]-Table7[[#This Row],[Pd Analytic]])</f>
        <v>8.0076313129999743E-3</v>
      </c>
      <c r="I25" s="1">
        <f>ABS(Table7[[#This Row],[Absolute Error]]/Table7[[#This Row],[Pd Analytic]])</f>
        <v>1.2870373894504001E-2</v>
      </c>
      <c r="J25">
        <v>0.33653383838399997</v>
      </c>
      <c r="K25">
        <v>0.3321733</v>
      </c>
      <c r="L25" s="1">
        <f>ABS(Table72[[#This Row],[Pd1 Simulation]]-Table72[[#This Row],[Pd1 Analytic]])</f>
        <v>4.3605383839999678E-3</v>
      </c>
      <c r="M25" s="1">
        <f>Table72[[#This Row],[Absolute Error]]/Table72[[#This Row],[Pd1 Analytic]]</f>
        <v>1.3127299466874574E-2</v>
      </c>
      <c r="N25">
        <v>0.29364929292899999</v>
      </c>
      <c r="O25">
        <v>0.29000209999999998</v>
      </c>
      <c r="P25" s="1">
        <f>ABS(Table723[[#This Row],[Pd2 Simulation]]-Table723[[#This Row],[Pd2 Analytic]])</f>
        <v>3.6471929290000094E-3</v>
      </c>
      <c r="Q25" s="1">
        <f>Table723[[#This Row],[Absolute Error]]/Table723[[#This Row],[Pd2 Analytic]]</f>
        <v>1.2576436270633935E-2</v>
      </c>
    </row>
    <row r="26" spans="1:17" x14ac:dyDescent="0.2">
      <c r="A26" s="1">
        <v>2.5</v>
      </c>
      <c r="B26">
        <v>3.7173737373700001E-3</v>
      </c>
      <c r="C26">
        <v>3.5864740000000001E-3</v>
      </c>
      <c r="D26" s="1">
        <f>ABS(Table6[[#This Row],[Pb Simulation]]-Table6[[#This Row],[Pb Analytic]])</f>
        <v>1.3089973736999999E-4</v>
      </c>
      <c r="E26" s="1">
        <f>Table6[[#This Row],[Absolute Error]]/Table6[[#This Row],[Pb Analytic]]</f>
        <v>3.6498169893326979E-2</v>
      </c>
      <c r="F26">
        <v>0.63943565656599999</v>
      </c>
      <c r="G26">
        <v>0.63159670000000001</v>
      </c>
      <c r="H26" s="1">
        <f>ABS(Table7[[#This Row],[Pd Simulation]]-Table7[[#This Row],[Pd Analytic]])</f>
        <v>7.8389565659999771E-3</v>
      </c>
      <c r="I26" s="1">
        <f>ABS(Table7[[#This Row],[Absolute Error]]/Table7[[#This Row],[Pd Analytic]])</f>
        <v>1.2411332367632663E-2</v>
      </c>
      <c r="J26">
        <v>0.341813737374</v>
      </c>
      <c r="K26">
        <v>0.33731410000000001</v>
      </c>
      <c r="L26" s="1">
        <f>ABS(Table72[[#This Row],[Pd1 Simulation]]-Table72[[#This Row],[Pd1 Analytic]])</f>
        <v>4.4996373739999984E-3</v>
      </c>
      <c r="M26" s="1">
        <f>Table72[[#This Row],[Absolute Error]]/Table72[[#This Row],[Pd1 Analytic]]</f>
        <v>1.333960653883131E-2</v>
      </c>
      <c r="N26">
        <v>0.29762191919199998</v>
      </c>
      <c r="O26">
        <v>0.29428260000000001</v>
      </c>
      <c r="P26" s="1">
        <f>ABS(Table723[[#This Row],[Pd2 Simulation]]-Table723[[#This Row],[Pd2 Analytic]])</f>
        <v>3.3393191919999787E-3</v>
      </c>
      <c r="Q26" s="1">
        <f>Table723[[#This Row],[Absolute Error]]/Table723[[#This Row],[Pd2 Analytic]]</f>
        <v>1.1347321221166249E-2</v>
      </c>
    </row>
    <row r="27" spans="1:17" x14ac:dyDescent="0.2">
      <c r="A27" s="1">
        <v>2.6</v>
      </c>
      <c r="B27">
        <v>4.8849494949499998E-3</v>
      </c>
      <c r="C27">
        <v>4.6746679999999999E-3</v>
      </c>
      <c r="D27" s="1">
        <f>ABS(Table6[[#This Row],[Pb Simulation]]-Table6[[#This Row],[Pb Analytic]])</f>
        <v>2.1028149494999992E-4</v>
      </c>
      <c r="E27" s="1">
        <f>Table6[[#This Row],[Absolute Error]]/Table6[[#This Row],[Pb Analytic]]</f>
        <v>4.498319344817641E-2</v>
      </c>
      <c r="F27">
        <v>0.64815757575800004</v>
      </c>
      <c r="G27">
        <v>0.64049869999999998</v>
      </c>
      <c r="H27" s="1">
        <f>ABS(Table7[[#This Row],[Pd Simulation]]-Table7[[#This Row],[Pd Analytic]])</f>
        <v>7.658875758000061E-3</v>
      </c>
      <c r="I27" s="1">
        <f>ABS(Table7[[#This Row],[Absolute Error]]/Table7[[#This Row],[Pd Analytic]])</f>
        <v>1.1957675726742398E-2</v>
      </c>
      <c r="J27">
        <v>0.34627353535400002</v>
      </c>
      <c r="K27">
        <v>0.34214489999999997</v>
      </c>
      <c r="L27" s="1">
        <f>ABS(Table72[[#This Row],[Pd1 Simulation]]-Table72[[#This Row],[Pd1 Analytic]])</f>
        <v>4.1286353540000431E-3</v>
      </c>
      <c r="M27" s="1">
        <f>Table72[[#This Row],[Absolute Error]]/Table72[[#This Row],[Pd1 Analytic]]</f>
        <v>1.2066920635087776E-2</v>
      </c>
      <c r="N27">
        <v>0.30188404040400002</v>
      </c>
      <c r="O27">
        <v>0.2983537</v>
      </c>
      <c r="P27" s="1">
        <f>ABS(Table723[[#This Row],[Pd2 Simulation]]-Table723[[#This Row],[Pd2 Analytic]])</f>
        <v>3.5303404040000208E-3</v>
      </c>
      <c r="Q27" s="1">
        <f>Table723[[#This Row],[Absolute Error]]/Table723[[#This Row],[Pd2 Analytic]]</f>
        <v>1.183273545459641E-2</v>
      </c>
    </row>
    <row r="28" spans="1:17" x14ac:dyDescent="0.2">
      <c r="A28" s="1">
        <v>2.7</v>
      </c>
      <c r="B28">
        <v>6.1501010100999997E-3</v>
      </c>
      <c r="C28">
        <v>5.9931489999999997E-3</v>
      </c>
      <c r="D28" s="1">
        <f>ABS(Table6[[#This Row],[Pb Simulation]]-Table6[[#This Row],[Pb Analytic]])</f>
        <v>1.5695201009999996E-4</v>
      </c>
      <c r="E28" s="1">
        <f>Table6[[#This Row],[Absolute Error]]/Table6[[#This Row],[Pb Analytic]]</f>
        <v>2.6188571333701192E-2</v>
      </c>
      <c r="F28">
        <v>0.65620757575800004</v>
      </c>
      <c r="G28">
        <v>0.64885170000000003</v>
      </c>
      <c r="H28" s="1">
        <f>ABS(Table7[[#This Row],[Pd Simulation]]-Table7[[#This Row],[Pd Analytic]])</f>
        <v>7.3558757580000078E-3</v>
      </c>
      <c r="I28" s="1">
        <f>ABS(Table7[[#This Row],[Absolute Error]]/Table7[[#This Row],[Pd Analytic]])</f>
        <v>1.1336759629357537E-2</v>
      </c>
      <c r="J28">
        <v>0.35043787878799998</v>
      </c>
      <c r="K28">
        <v>0.34665200000000002</v>
      </c>
      <c r="L28" s="1">
        <f>ABS(Table72[[#This Row],[Pd1 Simulation]]-Table72[[#This Row],[Pd1 Analytic]])</f>
        <v>3.7858787879999634E-3</v>
      </c>
      <c r="M28" s="1">
        <f>Table72[[#This Row],[Absolute Error]]/Table72[[#This Row],[Pd1 Analytic]]</f>
        <v>1.0921266249725843E-2</v>
      </c>
      <c r="N28">
        <v>0.30576969697</v>
      </c>
      <c r="O28">
        <v>0.30219950000000001</v>
      </c>
      <c r="P28" s="1">
        <f>ABS(Table723[[#This Row],[Pd2 Simulation]]-Table723[[#This Row],[Pd2 Analytic]])</f>
        <v>3.5701969699999947E-3</v>
      </c>
      <c r="Q28" s="1">
        <f>Table723[[#This Row],[Absolute Error]]/Table723[[#This Row],[Pd2 Analytic]]</f>
        <v>1.1814039963666367E-2</v>
      </c>
    </row>
    <row r="29" spans="1:17" x14ac:dyDescent="0.2">
      <c r="A29" s="1">
        <v>2.8</v>
      </c>
      <c r="B29">
        <v>7.7543434343400001E-3</v>
      </c>
      <c r="C29">
        <v>7.5665380000000003E-3</v>
      </c>
      <c r="D29" s="1">
        <f>ABS(Table6[[#This Row],[Pb Simulation]]-Table6[[#This Row],[Pb Analytic]])</f>
        <v>1.8780543433999982E-4</v>
      </c>
      <c r="E29" s="1">
        <f>Table6[[#This Row],[Absolute Error]]/Table6[[#This Row],[Pb Analytic]]</f>
        <v>2.4820523512866757E-2</v>
      </c>
      <c r="F29">
        <v>0.663136666667</v>
      </c>
      <c r="G29">
        <v>0.65662920000000002</v>
      </c>
      <c r="H29" s="1">
        <f>ABS(Table7[[#This Row],[Pd Simulation]]-Table7[[#This Row],[Pd Analytic]])</f>
        <v>6.5074666669999726E-3</v>
      </c>
      <c r="I29" s="1">
        <f>ABS(Table7[[#This Row],[Absolute Error]]/Table7[[#This Row],[Pd Analytic]])</f>
        <v>9.9104131631672365E-3</v>
      </c>
      <c r="J29">
        <v>0.35425262626300003</v>
      </c>
      <c r="K29">
        <v>0.35082380000000002</v>
      </c>
      <c r="L29" s="1">
        <f>ABS(Table72[[#This Row],[Pd1 Simulation]]-Table72[[#This Row],[Pd1 Analytic]])</f>
        <v>3.4288262630000066E-3</v>
      </c>
      <c r="M29" s="1">
        <f>Table72[[#This Row],[Absolute Error]]/Table72[[#This Row],[Pd1 Analytic]]</f>
        <v>9.773642104669085E-3</v>
      </c>
      <c r="N29">
        <v>0.30888404040400003</v>
      </c>
      <c r="O29">
        <v>0.3058053</v>
      </c>
      <c r="P29" s="1">
        <f>ABS(Table723[[#This Row],[Pd2 Simulation]]-Table723[[#This Row],[Pd2 Analytic]])</f>
        <v>3.0787404040000244E-3</v>
      </c>
      <c r="Q29" s="1">
        <f>Table723[[#This Row],[Absolute Error]]/Table723[[#This Row],[Pd2 Analytic]]</f>
        <v>1.0067648938720239E-2</v>
      </c>
    </row>
    <row r="30" spans="1:17" x14ac:dyDescent="0.2">
      <c r="A30" s="1">
        <v>2.9</v>
      </c>
      <c r="B30">
        <v>9.6880808080800004E-3</v>
      </c>
      <c r="C30">
        <v>9.4177380000000002E-3</v>
      </c>
      <c r="D30" s="1">
        <f>ABS(Table6[[#This Row],[Pb Simulation]]-Table6[[#This Row],[Pb Analytic]])</f>
        <v>2.7034280808000029E-4</v>
      </c>
      <c r="E30" s="1">
        <f>Table6[[#This Row],[Absolute Error]]/Table6[[#This Row],[Pb Analytic]]</f>
        <v>2.8705704924048669E-2</v>
      </c>
      <c r="F30">
        <v>0.67090565656599999</v>
      </c>
      <c r="G30">
        <v>0.66380859999999997</v>
      </c>
      <c r="H30" s="1">
        <f>ABS(Table7[[#This Row],[Pd Simulation]]-Table7[[#This Row],[Pd Analytic]])</f>
        <v>7.0970565660000151E-3</v>
      </c>
      <c r="I30" s="1">
        <f>ABS(Table7[[#This Row],[Absolute Error]]/Table7[[#This Row],[Pd Analytic]])</f>
        <v>1.0691420035835654E-2</v>
      </c>
      <c r="J30">
        <v>0.35824282828300003</v>
      </c>
      <c r="K30">
        <v>0.35465059999999998</v>
      </c>
      <c r="L30" s="1">
        <f>ABS(Table72[[#This Row],[Pd1 Simulation]]-Table72[[#This Row],[Pd1 Analytic]])</f>
        <v>3.5922282830000429E-3</v>
      </c>
      <c r="M30" s="1">
        <f>Table72[[#This Row],[Absolute Error]]/Table72[[#This Row],[Pd1 Analytic]]</f>
        <v>1.0128922051732164E-2</v>
      </c>
      <c r="N30">
        <v>0.31266282828300002</v>
      </c>
      <c r="O30">
        <v>0.3091583</v>
      </c>
      <c r="P30" s="1">
        <f>ABS(Table723[[#This Row],[Pd2 Simulation]]-Table723[[#This Row],[Pd2 Analytic]])</f>
        <v>3.5045282830000191E-3</v>
      </c>
      <c r="Q30" s="1">
        <f>Table723[[#This Row],[Absolute Error]]/Table723[[#This Row],[Pd2 Analytic]]</f>
        <v>1.1335708221322278E-2</v>
      </c>
    </row>
    <row r="31" spans="1:17" x14ac:dyDescent="0.2">
      <c r="A31" s="1">
        <v>3</v>
      </c>
      <c r="B31">
        <v>1.19344444444E-2</v>
      </c>
      <c r="C31">
        <v>1.1567300000000001E-2</v>
      </c>
      <c r="D31" s="1">
        <f>ABS(Table6[[#This Row],[Pb Simulation]]-Table6[[#This Row],[Pb Analytic]])</f>
        <v>3.6714444439999924E-4</v>
      </c>
      <c r="E31" s="1">
        <f>Table6[[#This Row],[Absolute Error]]/Table6[[#This Row],[Pb Analytic]]</f>
        <v>3.1739856699489012E-2</v>
      </c>
      <c r="F31">
        <v>0.676982222222</v>
      </c>
      <c r="G31">
        <v>0.67037179999999996</v>
      </c>
      <c r="H31" s="1">
        <f>ABS(Table7[[#This Row],[Pd Simulation]]-Table7[[#This Row],[Pd Analytic]])</f>
        <v>6.6104222220000342E-3</v>
      </c>
      <c r="I31" s="1">
        <f>ABS(Table7[[#This Row],[Absolute Error]]/Table7[[#This Row],[Pd Analytic]])</f>
        <v>9.8608297992248996E-3</v>
      </c>
      <c r="J31">
        <v>0.36144515151500001</v>
      </c>
      <c r="K31">
        <v>0.35812490000000002</v>
      </c>
      <c r="L31" s="1">
        <f>ABS(Table72[[#This Row],[Pd1 Simulation]]-Table72[[#This Row],[Pd1 Analytic]])</f>
        <v>3.3202515149999834E-3</v>
      </c>
      <c r="M31" s="1">
        <f>Table72[[#This Row],[Absolute Error]]/Table72[[#This Row],[Pd1 Analytic]]</f>
        <v>9.2712110076679476E-3</v>
      </c>
      <c r="N31">
        <v>0.31553707070699999</v>
      </c>
      <c r="O31">
        <v>0.31224689999999999</v>
      </c>
      <c r="P31" s="1">
        <f>ABS(Table723[[#This Row],[Pd2 Simulation]]-Table723[[#This Row],[Pd2 Analytic]])</f>
        <v>3.2901707069999953E-3</v>
      </c>
      <c r="Q31" s="1">
        <f>Table723[[#This Row],[Absolute Error]]/Table723[[#This Row],[Pd2 Analytic]]</f>
        <v>1.0537080454601775E-2</v>
      </c>
    </row>
    <row r="32" spans="1:17" x14ac:dyDescent="0.2">
      <c r="A32" s="1">
        <v>3.1</v>
      </c>
      <c r="B32">
        <v>1.4431818181799999E-2</v>
      </c>
      <c r="C32">
        <v>1.4032859999999999E-2</v>
      </c>
      <c r="D32" s="1">
        <f>ABS(Table6[[#This Row],[Pb Simulation]]-Table6[[#This Row],[Pb Analytic]])</f>
        <v>3.9895818180000001E-4</v>
      </c>
      <c r="E32" s="1">
        <f>Table6[[#This Row],[Absolute Error]]/Table6[[#This Row],[Pb Analytic]]</f>
        <v>2.8430283049927101E-2</v>
      </c>
      <c r="F32">
        <v>0.68310020201999999</v>
      </c>
      <c r="G32">
        <v>0.67630349999999995</v>
      </c>
      <c r="H32" s="1">
        <f>ABS(Table7[[#This Row],[Pd Simulation]]-Table7[[#This Row],[Pd Analytic]])</f>
        <v>6.796702020000045E-3</v>
      </c>
      <c r="I32" s="1">
        <f>ABS(Table7[[#This Row],[Absolute Error]]/Table7[[#This Row],[Pd Analytic]])</f>
        <v>1.0049780934151672E-2</v>
      </c>
      <c r="J32">
        <v>0.364886464646</v>
      </c>
      <c r="K32">
        <v>0.3612418</v>
      </c>
      <c r="L32" s="1">
        <f>ABS(Table72[[#This Row],[Pd1 Simulation]]-Table72[[#This Row],[Pd1 Analytic]])</f>
        <v>3.6446646459999954E-3</v>
      </c>
      <c r="M32" s="1">
        <f>Table72[[#This Row],[Absolute Error]]/Table72[[#This Row],[Pd1 Analytic]]</f>
        <v>1.0089266098220072E-2</v>
      </c>
      <c r="N32">
        <v>0.31821373737399999</v>
      </c>
      <c r="O32">
        <v>0.31506200000000001</v>
      </c>
      <c r="P32" s="1">
        <f>ABS(Table723[[#This Row],[Pd2 Simulation]]-Table723[[#This Row],[Pd2 Analytic]])</f>
        <v>3.1517373739999854E-3</v>
      </c>
      <c r="Q32" s="1">
        <f>Table723[[#This Row],[Absolute Error]]/Table723[[#This Row],[Pd2 Analytic]]</f>
        <v>1.0003546521002169E-2</v>
      </c>
    </row>
    <row r="33" spans="1:17" x14ac:dyDescent="0.2">
      <c r="A33" s="1">
        <v>3.2</v>
      </c>
      <c r="B33">
        <v>1.72875757576E-2</v>
      </c>
      <c r="C33">
        <v>1.6828739999999998E-2</v>
      </c>
      <c r="D33" s="1">
        <f>ABS(Table6[[#This Row],[Pb Simulation]]-Table6[[#This Row],[Pb Analytic]])</f>
        <v>4.5883575760000128E-4</v>
      </c>
      <c r="E33" s="1">
        <f>Table6[[#This Row],[Absolute Error]]/Table6[[#This Row],[Pb Analytic]]</f>
        <v>2.7265009596678144E-2</v>
      </c>
      <c r="F33">
        <v>0.68764777777800001</v>
      </c>
      <c r="G33">
        <v>0.68159599999999998</v>
      </c>
      <c r="H33" s="1">
        <f>ABS(Table7[[#This Row],[Pd Simulation]]-Table7[[#This Row],[Pd Analytic]])</f>
        <v>6.0517777780000337E-3</v>
      </c>
      <c r="I33" s="1">
        <f>ABS(Table7[[#This Row],[Absolute Error]]/Table7[[#This Row],[Pd Analytic]])</f>
        <v>8.8788340571247983E-3</v>
      </c>
      <c r="J33">
        <v>0.36702222222199998</v>
      </c>
      <c r="K33">
        <v>0.36399910000000002</v>
      </c>
      <c r="L33" s="1">
        <f>ABS(Table72[[#This Row],[Pd1 Simulation]]-Table72[[#This Row],[Pd1 Analytic]])</f>
        <v>3.0231222219999632E-3</v>
      </c>
      <c r="M33" s="1">
        <f>Table72[[#This Row],[Absolute Error]]/Table72[[#This Row],[Pd1 Analytic]]</f>
        <v>8.3053013647560198E-3</v>
      </c>
      <c r="N33">
        <v>0.32062555555599997</v>
      </c>
      <c r="O33">
        <v>0.31759690000000002</v>
      </c>
      <c r="P33" s="1">
        <f>ABS(Table723[[#This Row],[Pd2 Simulation]]-Table723[[#This Row],[Pd2 Analytic]])</f>
        <v>3.0286555559999595E-3</v>
      </c>
      <c r="Q33" s="1">
        <f>Table723[[#This Row],[Absolute Error]]/Table723[[#This Row],[Pd2 Analytic]]</f>
        <v>9.5361622106511727E-3</v>
      </c>
    </row>
    <row r="34" spans="1:17" x14ac:dyDescent="0.2">
      <c r="A34" s="1">
        <v>3.3</v>
      </c>
      <c r="B34">
        <v>2.0534040404E-2</v>
      </c>
      <c r="C34">
        <v>1.9965589999999998E-2</v>
      </c>
      <c r="D34" s="1">
        <f>ABS(Table6[[#This Row],[Pb Simulation]]-Table6[[#This Row],[Pb Analytic]])</f>
        <v>5.6845040400000171E-4</v>
      </c>
      <c r="E34" s="1">
        <f>Table6[[#This Row],[Absolute Error]]/Table6[[#This Row],[Pb Analytic]]</f>
        <v>2.8471505425083945E-2</v>
      </c>
      <c r="F34">
        <v>0.69219787878799999</v>
      </c>
      <c r="G34">
        <v>0.68624370000000001</v>
      </c>
      <c r="H34" s="1">
        <f>ABS(Table7[[#This Row],[Pd Simulation]]-Table7[[#This Row],[Pd Analytic]])</f>
        <v>5.9541787879999752E-3</v>
      </c>
      <c r="I34" s="1">
        <f>ABS(Table7[[#This Row],[Absolute Error]]/Table7[[#This Row],[Pd Analytic]])</f>
        <v>8.6764786153956316E-3</v>
      </c>
      <c r="J34">
        <v>0.36943555555599999</v>
      </c>
      <c r="K34">
        <v>0.36639660000000002</v>
      </c>
      <c r="L34" s="1">
        <f>ABS(Table72[[#This Row],[Pd1 Simulation]]-Table72[[#This Row],[Pd1 Analytic]])</f>
        <v>3.0389555559999781E-3</v>
      </c>
      <c r="M34" s="1">
        <f>Table72[[#This Row],[Absolute Error]]/Table72[[#This Row],[Pd1 Analytic]]</f>
        <v>8.2941696402203998E-3</v>
      </c>
      <c r="N34">
        <v>0.32276232323199999</v>
      </c>
      <c r="O34">
        <v>0.31984649999999998</v>
      </c>
      <c r="P34" s="1">
        <f>ABS(Table723[[#This Row],[Pd2 Simulation]]-Table723[[#This Row],[Pd2 Analytic]])</f>
        <v>2.9158232320000144E-3</v>
      </c>
      <c r="Q34" s="1">
        <f>Table723[[#This Row],[Absolute Error]]/Table723[[#This Row],[Pd2 Analytic]]</f>
        <v>9.1163205850306774E-3</v>
      </c>
    </row>
    <row r="35" spans="1:17" x14ac:dyDescent="0.2">
      <c r="A35" s="1">
        <v>3.4</v>
      </c>
      <c r="B35">
        <v>2.38317171717E-2</v>
      </c>
      <c r="C35">
        <v>2.3450229999999999E-2</v>
      </c>
      <c r="D35" s="1">
        <f>ABS(Table6[[#This Row],[Pb Simulation]]-Table6[[#This Row],[Pb Analytic]])</f>
        <v>3.8148717170000124E-4</v>
      </c>
      <c r="E35" s="1">
        <f>Table6[[#This Row],[Absolute Error]]/Table6[[#This Row],[Pb Analytic]]</f>
        <v>1.6267950109657828E-2</v>
      </c>
      <c r="F35">
        <v>0.69611010101000004</v>
      </c>
      <c r="G35">
        <v>0.69024609999999997</v>
      </c>
      <c r="H35" s="1">
        <f>ABS(Table7[[#This Row],[Pd Simulation]]-Table7[[#This Row],[Pd Analytic]])</f>
        <v>5.8640010100000639E-3</v>
      </c>
      <c r="I35" s="1">
        <f>ABS(Table7[[#This Row],[Absolute Error]]/Table7[[#This Row],[Pd Analytic]])</f>
        <v>8.495522118850166E-3</v>
      </c>
      <c r="J35">
        <v>0.37116727272700001</v>
      </c>
      <c r="K35">
        <v>0.36843730000000002</v>
      </c>
      <c r="L35" s="1">
        <f>ABS(Table72[[#This Row],[Pd1 Simulation]]-Table72[[#This Row],[Pd1 Analytic]])</f>
        <v>2.7299727269999852E-3</v>
      </c>
      <c r="M35" s="1">
        <f>Table72[[#This Row],[Absolute Error]]/Table72[[#This Row],[Pd1 Analytic]]</f>
        <v>7.4095992099605145E-3</v>
      </c>
      <c r="N35">
        <v>0.32494282828299997</v>
      </c>
      <c r="O35">
        <v>0.32180900000000001</v>
      </c>
      <c r="P35" s="1">
        <f>ABS(Table723[[#This Row],[Pd2 Simulation]]-Table723[[#This Row],[Pd2 Analytic]])</f>
        <v>3.133828282999962E-3</v>
      </c>
      <c r="Q35" s="1">
        <f>Table723[[#This Row],[Absolute Error]]/Table723[[#This Row],[Pd2 Analytic]]</f>
        <v>9.7381623354224466E-3</v>
      </c>
    </row>
    <row r="36" spans="1:17" x14ac:dyDescent="0.2">
      <c r="A36" s="1">
        <v>3.5</v>
      </c>
      <c r="B36">
        <v>2.78161616162E-2</v>
      </c>
      <c r="C36">
        <v>2.7285609999999998E-2</v>
      </c>
      <c r="D36" s="1">
        <f>ABS(Table6[[#This Row],[Pb Simulation]]-Table6[[#This Row],[Pb Analytic]])</f>
        <v>5.3055161620000138E-4</v>
      </c>
      <c r="E36" s="1">
        <f>Table6[[#This Row],[Absolute Error]]/Table6[[#This Row],[Pb Analytic]]</f>
        <v>1.9444374386352419E-2</v>
      </c>
      <c r="F36">
        <v>0.69923313131300002</v>
      </c>
      <c r="G36">
        <v>0.69360999999999995</v>
      </c>
      <c r="H36" s="1">
        <f>ABS(Table7[[#This Row],[Pd Simulation]]-Table7[[#This Row],[Pd Analytic]])</f>
        <v>5.6231313130000737E-3</v>
      </c>
      <c r="I36" s="1">
        <f>ABS(Table7[[#This Row],[Absolute Error]]/Table7[[#This Row],[Pd Analytic]])</f>
        <v>8.1070505226280964E-3</v>
      </c>
      <c r="J36">
        <v>0.37316080808099999</v>
      </c>
      <c r="K36">
        <v>0.37012600000000001</v>
      </c>
      <c r="L36" s="1">
        <f>ABS(Table72[[#This Row],[Pd1 Simulation]]-Table72[[#This Row],[Pd1 Analytic]])</f>
        <v>3.0348080809999844E-3</v>
      </c>
      <c r="M36" s="1">
        <f>Table72[[#This Row],[Absolute Error]]/Table72[[#This Row],[Pd1 Analytic]]</f>
        <v>8.1993917773946819E-3</v>
      </c>
      <c r="N36">
        <v>0.32607232323200003</v>
      </c>
      <c r="O36">
        <v>0.32348379999999999</v>
      </c>
      <c r="P36" s="1">
        <f>ABS(Table723[[#This Row],[Pd2 Simulation]]-Table723[[#This Row],[Pd2 Analytic]])</f>
        <v>2.5885232320000395E-3</v>
      </c>
      <c r="Q36" s="1">
        <f>Table723[[#This Row],[Absolute Error]]/Table723[[#This Row],[Pd2 Analytic]]</f>
        <v>8.0020181288832388E-3</v>
      </c>
    </row>
    <row r="37" spans="1:17" x14ac:dyDescent="0.2">
      <c r="A37" s="1">
        <v>3.6</v>
      </c>
      <c r="B37">
        <v>3.2103030302999998E-2</v>
      </c>
      <c r="C37">
        <v>3.1470869999999998E-2</v>
      </c>
      <c r="D37" s="1">
        <f>ABS(Table6[[#This Row],[Pb Simulation]]-Table6[[#This Row],[Pb Analytic]])</f>
        <v>6.3216030299999976E-4</v>
      </c>
      <c r="E37" s="1">
        <f>Table6[[#This Row],[Absolute Error]]/Table6[[#This Row],[Pb Analytic]]</f>
        <v>2.008715688508134E-2</v>
      </c>
      <c r="F37">
        <v>0.70181313131300005</v>
      </c>
      <c r="G37">
        <v>0.69634359999999995</v>
      </c>
      <c r="H37" s="1">
        <f>ABS(Table7[[#This Row],[Pd Simulation]]-Table7[[#This Row],[Pd Analytic]])</f>
        <v>5.4695313130000978E-3</v>
      </c>
      <c r="I37" s="1">
        <f>ABS(Table7[[#This Row],[Absolute Error]]/Table7[[#This Row],[Pd Analytic]])</f>
        <v>7.8546443350669091E-3</v>
      </c>
      <c r="J37">
        <v>0.37426858585900002</v>
      </c>
      <c r="K37">
        <v>0.37147010000000003</v>
      </c>
      <c r="L37" s="1">
        <f>ABS(Table72[[#This Row],[Pd1 Simulation]]-Table72[[#This Row],[Pd1 Analytic]])</f>
        <v>2.7984858589999995E-3</v>
      </c>
      <c r="M37" s="1">
        <f>Table72[[#This Row],[Absolute Error]]/Table72[[#This Row],[Pd1 Analytic]]</f>
        <v>7.5335426969761476E-3</v>
      </c>
      <c r="N37">
        <v>0.327544545455</v>
      </c>
      <c r="O37">
        <v>0.32487379999999999</v>
      </c>
      <c r="P37" s="1">
        <f>ABS(Table723[[#This Row],[Pd2 Simulation]]-Table723[[#This Row],[Pd2 Analytic]])</f>
        <v>2.670745455000012E-3</v>
      </c>
      <c r="Q37" s="1">
        <f>Table723[[#This Row],[Absolute Error]]/Table723[[#This Row],[Pd2 Analytic]]</f>
        <v>8.2208705503491273E-3</v>
      </c>
    </row>
    <row r="38" spans="1:17" x14ac:dyDescent="0.2">
      <c r="A38" s="1">
        <v>3.7</v>
      </c>
      <c r="B38">
        <v>3.6537777777799998E-2</v>
      </c>
      <c r="C38">
        <v>3.6001529999999997E-2</v>
      </c>
      <c r="D38" s="1">
        <f>ABS(Table6[[#This Row],[Pb Simulation]]-Table6[[#This Row],[Pb Analytic]])</f>
        <v>5.362477778000016E-4</v>
      </c>
      <c r="E38" s="1">
        <f>Table6[[#This Row],[Absolute Error]]/Table6[[#This Row],[Pb Analytic]]</f>
        <v>1.4895138562166709E-2</v>
      </c>
      <c r="F38">
        <v>0.70354808080800002</v>
      </c>
      <c r="G38">
        <v>0.69846109999999995</v>
      </c>
      <c r="H38" s="1">
        <f>ABS(Table7[[#This Row],[Pd Simulation]]-Table7[[#This Row],[Pd Analytic]])</f>
        <v>5.0869808080000745E-3</v>
      </c>
      <c r="I38" s="1">
        <f>ABS(Table7[[#This Row],[Absolute Error]]/Table7[[#This Row],[Pd Analytic]])</f>
        <v>7.283126874209709E-3</v>
      </c>
      <c r="J38">
        <v>0.37517393939400001</v>
      </c>
      <c r="K38">
        <v>0.37247829999999998</v>
      </c>
      <c r="L38" s="1">
        <f>ABS(Table72[[#This Row],[Pd1 Simulation]]-Table72[[#This Row],[Pd1 Analytic]])</f>
        <v>2.6956393940000267E-3</v>
      </c>
      <c r="M38" s="1">
        <f>Table72[[#This Row],[Absolute Error]]/Table72[[#This Row],[Pd1 Analytic]]</f>
        <v>7.237037416676426E-3</v>
      </c>
      <c r="N38">
        <v>0.32837414141400001</v>
      </c>
      <c r="O38">
        <v>0.32598240000000001</v>
      </c>
      <c r="P38" s="1">
        <f>ABS(Table723[[#This Row],[Pd2 Simulation]]-Table723[[#This Row],[Pd2 Analytic]])</f>
        <v>2.3917414140000037E-3</v>
      </c>
      <c r="Q38" s="1">
        <f>Table723[[#This Row],[Absolute Error]]/Table723[[#This Row],[Pd2 Analytic]]</f>
        <v>7.3370262136851676E-3</v>
      </c>
    </row>
    <row r="39" spans="1:17" x14ac:dyDescent="0.2">
      <c r="A39" s="1">
        <v>3.8</v>
      </c>
      <c r="B39">
        <v>4.1463030302999998E-2</v>
      </c>
      <c r="C39">
        <v>4.0869750000000003E-2</v>
      </c>
      <c r="D39" s="1">
        <f>ABS(Table6[[#This Row],[Pb Simulation]]-Table6[[#This Row],[Pb Analytic]])</f>
        <v>5.9328030299999474E-4</v>
      </c>
      <c r="E39" s="1">
        <f>Table6[[#This Row],[Absolute Error]]/Table6[[#This Row],[Pb Analytic]]</f>
        <v>1.4516367313232763E-2</v>
      </c>
      <c r="F39">
        <v>0.70475070707099996</v>
      </c>
      <c r="G39">
        <v>0.69997909999999997</v>
      </c>
      <c r="H39" s="1">
        <f>ABS(Table7[[#This Row],[Pd Simulation]]-Table7[[#This Row],[Pd Analytic]])</f>
        <v>4.7716070709999947E-3</v>
      </c>
      <c r="I39" s="1">
        <f>ABS(Table7[[#This Row],[Absolute Error]]/Table7[[#This Row],[Pd Analytic]])</f>
        <v>6.8167850597253476E-3</v>
      </c>
      <c r="J39">
        <v>0.37547666666700003</v>
      </c>
      <c r="K39">
        <v>0.37316250000000001</v>
      </c>
      <c r="L39" s="1">
        <f>ABS(Table72[[#This Row],[Pd1 Simulation]]-Table72[[#This Row],[Pd1 Analytic]])</f>
        <v>2.3141666670000172E-3</v>
      </c>
      <c r="M39" s="1">
        <f>Table72[[#This Row],[Absolute Error]]/Table72[[#This Row],[Pd1 Analytic]]</f>
        <v>6.2014984544267364E-3</v>
      </c>
      <c r="N39">
        <v>0.32927404040399999</v>
      </c>
      <c r="O39">
        <v>0.32681680000000002</v>
      </c>
      <c r="P39" s="1">
        <f>ABS(Table723[[#This Row],[Pd2 Simulation]]-Table723[[#This Row],[Pd2 Analytic]])</f>
        <v>2.4572404039999718E-3</v>
      </c>
      <c r="Q39" s="1">
        <f>Table723[[#This Row],[Absolute Error]]/Table723[[#This Row],[Pd2 Analytic]]</f>
        <v>7.5187089647777341E-3</v>
      </c>
    </row>
    <row r="40" spans="1:17" x14ac:dyDescent="0.2">
      <c r="A40" s="1">
        <v>3.9</v>
      </c>
      <c r="B40">
        <v>4.67466666667E-2</v>
      </c>
      <c r="C40">
        <v>4.6064649999999999E-2</v>
      </c>
      <c r="D40" s="1">
        <f>ABS(Table6[[#This Row],[Pb Simulation]]-Table6[[#This Row],[Pb Analytic]])</f>
        <v>6.8201666670000133E-4</v>
      </c>
      <c r="E40" s="1">
        <f>Table6[[#This Row],[Absolute Error]]/Table6[[#This Row],[Pb Analytic]]</f>
        <v>1.4805640913368523E-2</v>
      </c>
      <c r="F40">
        <v>0.70529989899000001</v>
      </c>
      <c r="G40">
        <v>0.70091899999999996</v>
      </c>
      <c r="H40" s="1">
        <f>ABS(Table7[[#This Row],[Pd Simulation]]-Table7[[#This Row],[Pd Analytic]])</f>
        <v>4.3808989900000483E-3</v>
      </c>
      <c r="I40" s="1">
        <f>ABS(Table7[[#This Row],[Absolute Error]]/Table7[[#This Row],[Pd Analytic]])</f>
        <v>6.2502214806561792E-3</v>
      </c>
      <c r="J40">
        <v>0.37569494949499999</v>
      </c>
      <c r="K40">
        <v>0.3735347</v>
      </c>
      <c r="L40" s="1">
        <f>ABS(Table72[[#This Row],[Pd1 Simulation]]-Table72[[#This Row],[Pd1 Analytic]])</f>
        <v>2.1602494949999884E-3</v>
      </c>
      <c r="M40" s="1">
        <f>Table72[[#This Row],[Absolute Error]]/Table72[[#This Row],[Pd1 Analytic]]</f>
        <v>5.7832632282890676E-3</v>
      </c>
      <c r="N40">
        <v>0.32960494949500002</v>
      </c>
      <c r="O40">
        <v>0.32738400000000001</v>
      </c>
      <c r="P40" s="1">
        <f>ABS(Table723[[#This Row],[Pd2 Simulation]]-Table723[[#This Row],[Pd2 Analytic]])</f>
        <v>2.220949495000013E-3</v>
      </c>
      <c r="Q40" s="1">
        <f>Table723[[#This Row],[Absolute Error]]/Table723[[#This Row],[Pd2 Analytic]]</f>
        <v>6.7839280325245367E-3</v>
      </c>
    </row>
    <row r="41" spans="1:17" x14ac:dyDescent="0.2">
      <c r="A41" s="1">
        <v>4</v>
      </c>
      <c r="B41">
        <v>5.2553030303000001E-2</v>
      </c>
      <c r="C41">
        <v>5.1572710000000001E-2</v>
      </c>
      <c r="D41" s="1">
        <f>ABS(Table6[[#This Row],[Pb Simulation]]-Table6[[#This Row],[Pb Analytic]])</f>
        <v>9.8032030299999989E-4</v>
      </c>
      <c r="E41" s="1">
        <f>Table6[[#This Row],[Absolute Error]]/Table6[[#This Row],[Pb Analytic]]</f>
        <v>1.9008508627915807E-2</v>
      </c>
      <c r="F41">
        <v>0.70525161616200005</v>
      </c>
      <c r="G41">
        <v>0.70130320000000002</v>
      </c>
      <c r="H41" s="1">
        <f>ABS(Table7[[#This Row],[Pd Simulation]]-Table7[[#This Row],[Pd Analytic]])</f>
        <v>3.9484161620000346E-3</v>
      </c>
      <c r="I41" s="1">
        <f>ABS(Table7[[#This Row],[Absolute Error]]/Table7[[#This Row],[Pd Analytic]])</f>
        <v>5.6301128556094345E-3</v>
      </c>
      <c r="J41">
        <v>0.37534141414099997</v>
      </c>
      <c r="K41">
        <v>0.37360910000000003</v>
      </c>
      <c r="L41" s="1">
        <f>ABS(Table72[[#This Row],[Pd1 Simulation]]-Table72[[#This Row],[Pd1 Analytic]])</f>
        <v>1.7323141409999465E-3</v>
      </c>
      <c r="M41" s="1">
        <f>Table72[[#This Row],[Absolute Error]]/Table72[[#This Row],[Pd1 Analytic]]</f>
        <v>4.6367022136236677E-3</v>
      </c>
      <c r="N41">
        <v>0.32991020201999999</v>
      </c>
      <c r="O41">
        <v>0.32769399999999999</v>
      </c>
      <c r="P41" s="1">
        <f>ABS(Table723[[#This Row],[Pd2 Simulation]]-Table723[[#This Row],[Pd2 Analytic]])</f>
        <v>2.2162020200000021E-3</v>
      </c>
      <c r="Q41" s="1">
        <f>Table723[[#This Row],[Absolute Error]]/Table723[[#This Row],[Pd2 Analytic]]</f>
        <v>6.7630228811024987E-3</v>
      </c>
    </row>
    <row r="42" spans="1:17" x14ac:dyDescent="0.2">
      <c r="A42" s="1">
        <v>4.0999999999999996</v>
      </c>
      <c r="B42">
        <v>5.8405151515200003E-2</v>
      </c>
      <c r="C42">
        <v>5.7378180000000001E-2</v>
      </c>
      <c r="D42" s="1">
        <f>ABS(Table6[[#This Row],[Pb Simulation]]-Table6[[#This Row],[Pb Analytic]])</f>
        <v>1.0269715152000022E-3</v>
      </c>
      <c r="E42" s="1">
        <f>Table6[[#This Row],[Absolute Error]]/Table6[[#This Row],[Pb Analytic]]</f>
        <v>1.789829365797246E-2</v>
      </c>
      <c r="F42">
        <v>0.70524979797999998</v>
      </c>
      <c r="G42">
        <v>0.70115780000000005</v>
      </c>
      <c r="H42" s="1">
        <f>ABS(Table7[[#This Row],[Pd Simulation]]-Table7[[#This Row],[Pd Analytic]])</f>
        <v>4.0919979799999284E-3</v>
      </c>
      <c r="I42" s="1">
        <f>ABS(Table7[[#This Row],[Absolute Error]]/Table7[[#This Row],[Pd Analytic]])</f>
        <v>5.8360585591430746E-3</v>
      </c>
      <c r="J42">
        <v>0.37517474747500001</v>
      </c>
      <c r="K42">
        <v>0.37340069999999997</v>
      </c>
      <c r="L42" s="1">
        <f>ABS(Table72[[#This Row],[Pd1 Simulation]]-Table72[[#This Row],[Pd1 Analytic]])</f>
        <v>1.7740474750000401E-3</v>
      </c>
      <c r="M42" s="1">
        <f>Table72[[#This Row],[Absolute Error]]/Table72[[#This Row],[Pd1 Analytic]]</f>
        <v>4.7510555684551212E-3</v>
      </c>
      <c r="N42">
        <v>0.33007505050500002</v>
      </c>
      <c r="O42">
        <v>0.32775720000000003</v>
      </c>
      <c r="P42" s="1">
        <f>ABS(Table723[[#This Row],[Pd2 Simulation]]-Table723[[#This Row],[Pd2 Analytic]])</f>
        <v>2.3178505049999965E-3</v>
      </c>
      <c r="Q42" s="1">
        <f>Table723[[#This Row],[Absolute Error]]/Table723[[#This Row],[Pd2 Analytic]]</f>
        <v>7.0718522888284265E-3</v>
      </c>
    </row>
    <row r="43" spans="1:17" x14ac:dyDescent="0.2">
      <c r="A43" s="1">
        <v>4.2</v>
      </c>
      <c r="B43">
        <v>6.4794545454500002E-2</v>
      </c>
      <c r="C43">
        <v>6.3463480000000003E-2</v>
      </c>
      <c r="D43" s="1">
        <f>ABS(Table6[[#This Row],[Pb Simulation]]-Table6[[#This Row],[Pb Analytic]])</f>
        <v>1.3310654544999995E-3</v>
      </c>
      <c r="E43" s="1">
        <f>Table6[[#This Row],[Absolute Error]]/Table6[[#This Row],[Pb Analytic]]</f>
        <v>2.0973723068763318E-2</v>
      </c>
      <c r="F43">
        <v>0.70385929292899996</v>
      </c>
      <c r="G43">
        <v>0.70051070000000004</v>
      </c>
      <c r="H43" s="1">
        <f>ABS(Table7[[#This Row],[Pd Simulation]]-Table7[[#This Row],[Pd Analytic]])</f>
        <v>3.3485929289999161E-3</v>
      </c>
      <c r="I43" s="1">
        <f>ABS(Table7[[#This Row],[Absolute Error]]/Table7[[#This Row],[Pd Analytic]])</f>
        <v>4.780216674777296E-3</v>
      </c>
      <c r="J43">
        <v>0.37468242424199999</v>
      </c>
      <c r="K43">
        <v>0.37292510000000001</v>
      </c>
      <c r="L43" s="1">
        <f>ABS(Table72[[#This Row],[Pd1 Simulation]]-Table72[[#This Row],[Pd1 Analytic]])</f>
        <v>1.7573242419999802E-3</v>
      </c>
      <c r="M43" s="1">
        <f>Table72[[#This Row],[Absolute Error]]/Table72[[#This Row],[Pd1 Analytic]]</f>
        <v>4.7122712898648549E-3</v>
      </c>
      <c r="N43">
        <v>0.32917686868700002</v>
      </c>
      <c r="O43">
        <v>0.32758520000000002</v>
      </c>
      <c r="P43" s="1">
        <f>ABS(Table723[[#This Row],[Pd2 Simulation]]-Table723[[#This Row],[Pd2 Analytic]])</f>
        <v>1.591668687000003E-3</v>
      </c>
      <c r="Q43" s="1">
        <f>Table723[[#This Row],[Absolute Error]]/Table723[[#This Row],[Pd2 Analytic]]</f>
        <v>4.8587930315533269E-3</v>
      </c>
    </row>
    <row r="44" spans="1:17" x14ac:dyDescent="0.2">
      <c r="A44" s="1">
        <v>4.3</v>
      </c>
      <c r="B44">
        <v>7.0569393939399996E-2</v>
      </c>
      <c r="C44">
        <v>6.9809620000000003E-2</v>
      </c>
      <c r="D44" s="1">
        <f>ABS(Table6[[#This Row],[Pb Simulation]]-Table6[[#This Row],[Pb Analytic]])</f>
        <v>7.597739393999936E-4</v>
      </c>
      <c r="E44" s="1">
        <f>Table6[[#This Row],[Absolute Error]]/Table6[[#This Row],[Pb Analytic]]</f>
        <v>1.0883513467055022E-2</v>
      </c>
      <c r="F44">
        <v>0.70321363636400003</v>
      </c>
      <c r="G44">
        <v>0.69938880000000003</v>
      </c>
      <c r="H44" s="1">
        <f>ABS(Table7[[#This Row],[Pd Simulation]]-Table7[[#This Row],[Pd Analytic]])</f>
        <v>3.8248363639999949E-3</v>
      </c>
      <c r="I44" s="1">
        <f>ABS(Table7[[#This Row],[Absolute Error]]/Table7[[#This Row],[Pd Analytic]])</f>
        <v>5.468827015817232E-3</v>
      </c>
      <c r="J44">
        <v>0.37386545454499998</v>
      </c>
      <c r="K44">
        <v>0.37219849999999999</v>
      </c>
      <c r="L44" s="1">
        <f>ABS(Table72[[#This Row],[Pd1 Simulation]]-Table72[[#This Row],[Pd1 Analytic]])</f>
        <v>1.6669545449999879E-3</v>
      </c>
      <c r="M44" s="1">
        <f>Table72[[#This Row],[Absolute Error]]/Table72[[#This Row],[Pd1 Analytic]]</f>
        <v>4.4786707764807969E-3</v>
      </c>
      <c r="N44">
        <v>0.32934818181800002</v>
      </c>
      <c r="O44">
        <v>0.32719029999999999</v>
      </c>
      <c r="P44" s="1">
        <f>ABS(Table723[[#This Row],[Pd2 Simulation]]-Table723[[#This Row],[Pd2 Analytic]])</f>
        <v>2.1578818180000292E-3</v>
      </c>
      <c r="Q44" s="1">
        <f>Table723[[#This Row],[Absolute Error]]/Table723[[#This Row],[Pd2 Analytic]]</f>
        <v>6.5951888488137616E-3</v>
      </c>
    </row>
    <row r="45" spans="1:17" x14ac:dyDescent="0.2">
      <c r="A45" s="1">
        <v>4.4000000000000004</v>
      </c>
      <c r="B45">
        <v>7.74280808081E-2</v>
      </c>
      <c r="C45">
        <v>7.6396629999999993E-2</v>
      </c>
      <c r="D45" s="1">
        <f>ABS(Table6[[#This Row],[Pb Simulation]]-Table6[[#This Row],[Pb Analytic]])</f>
        <v>1.0314508081000068E-3</v>
      </c>
      <c r="E45" s="1">
        <f>Table6[[#This Row],[Absolute Error]]/Table6[[#This Row],[Pb Analytic]]</f>
        <v>1.3501260567383756E-2</v>
      </c>
      <c r="F45">
        <v>0.70112484848500001</v>
      </c>
      <c r="G45">
        <v>0.69782379999999999</v>
      </c>
      <c r="H45" s="1">
        <f>ABS(Table7[[#This Row],[Pd Simulation]]-Table7[[#This Row],[Pd Analytic]])</f>
        <v>3.3010484850000132E-3</v>
      </c>
      <c r="I45" s="1">
        <f>ABS(Table7[[#This Row],[Absolute Error]]/Table7[[#This Row],[Pd Analytic]])</f>
        <v>4.7304899675247722E-3</v>
      </c>
      <c r="J45">
        <v>0.37269979798000002</v>
      </c>
      <c r="K45">
        <v>0.37123790000000001</v>
      </c>
      <c r="L45" s="1">
        <f>ABS(Table72[[#This Row],[Pd1 Simulation]]-Table72[[#This Row],[Pd1 Analytic]])</f>
        <v>1.4618979800000154E-3</v>
      </c>
      <c r="M45" s="1">
        <f>Table72[[#This Row],[Absolute Error]]/Table72[[#This Row],[Pd1 Analytic]]</f>
        <v>3.9379006830930121E-3</v>
      </c>
      <c r="N45">
        <v>0.32842505050499998</v>
      </c>
      <c r="O45">
        <v>0.32658569999999998</v>
      </c>
      <c r="P45" s="1">
        <f>ABS(Table723[[#This Row],[Pd2 Simulation]]-Table723[[#This Row],[Pd2 Analytic]])</f>
        <v>1.8393505050000036E-3</v>
      </c>
      <c r="Q45" s="1">
        <f>Table723[[#This Row],[Absolute Error]]/Table723[[#This Row],[Pd2 Analytic]]</f>
        <v>5.6320607577123056E-3</v>
      </c>
    </row>
    <row r="46" spans="1:17" x14ac:dyDescent="0.2">
      <c r="A46" s="1">
        <v>4.5</v>
      </c>
      <c r="B46">
        <v>8.4057676767699999E-2</v>
      </c>
      <c r="C46">
        <v>8.3203860000000004E-2</v>
      </c>
      <c r="D46" s="1">
        <f>ABS(Table6[[#This Row],[Pb Simulation]]-Table6[[#This Row],[Pb Analytic]])</f>
        <v>8.5381676769999415E-4</v>
      </c>
      <c r="E46" s="1">
        <f>Table6[[#This Row],[Absolute Error]]/Table6[[#This Row],[Pb Analytic]]</f>
        <v>1.0261744679874157E-2</v>
      </c>
      <c r="F46">
        <v>0.69906676767700004</v>
      </c>
      <c r="G46">
        <v>0.69584389999999996</v>
      </c>
      <c r="H46" s="1">
        <f>ABS(Table7[[#This Row],[Pd Simulation]]-Table7[[#This Row],[Pd Analytic]])</f>
        <v>3.2228676770000853E-3</v>
      </c>
      <c r="I46" s="1">
        <f>ABS(Table7[[#This Row],[Absolute Error]]/Table7[[#This Row],[Pd Analytic]])</f>
        <v>4.6315957889407171E-3</v>
      </c>
      <c r="J46">
        <v>0.371503737374</v>
      </c>
      <c r="K46">
        <v>0.37005929999999998</v>
      </c>
      <c r="L46" s="1">
        <f>ABS(Table72[[#This Row],[Pd1 Simulation]]-Table72[[#This Row],[Pd1 Analytic]])</f>
        <v>1.4444373740000183E-3</v>
      </c>
      <c r="M46" s="1">
        <f>Table72[[#This Row],[Absolute Error]]/Table72[[#This Row],[Pd1 Analytic]]</f>
        <v>3.9032592181848106E-3</v>
      </c>
      <c r="N46">
        <v>0.32756303030299999</v>
      </c>
      <c r="O46">
        <v>0.32578439999999997</v>
      </c>
      <c r="P46" s="1">
        <f>ABS(Table723[[#This Row],[Pd2 Simulation]]-Table723[[#This Row],[Pd2 Analytic]])</f>
        <v>1.7786303030000172E-3</v>
      </c>
      <c r="Q46" s="1">
        <f>Table723[[#This Row],[Absolute Error]]/Table723[[#This Row],[Pd2 Analytic]]</f>
        <v>5.4595318345507559E-3</v>
      </c>
    </row>
    <row r="47" spans="1:17" x14ac:dyDescent="0.2">
      <c r="A47" s="1">
        <v>4.5999999999999996</v>
      </c>
      <c r="B47">
        <v>9.1569090909099995E-2</v>
      </c>
      <c r="C47">
        <v>9.0210360000000003E-2</v>
      </c>
      <c r="D47" s="1">
        <f>ABS(Table6[[#This Row],[Pb Simulation]]-Table6[[#This Row],[Pb Analytic]])</f>
        <v>1.3587309090999922E-3</v>
      </c>
      <c r="E47" s="1">
        <f>Table6[[#This Row],[Absolute Error]]/Table6[[#This Row],[Pb Analytic]]</f>
        <v>1.5061805640726764E-2</v>
      </c>
      <c r="F47">
        <v>0.696211616162</v>
      </c>
      <c r="G47">
        <v>0.69347999999999999</v>
      </c>
      <c r="H47" s="1">
        <f>ABS(Table7[[#This Row],[Pd Simulation]]-Table7[[#This Row],[Pd Analytic]])</f>
        <v>2.7316161620000168E-3</v>
      </c>
      <c r="I47" s="1">
        <f>ABS(Table7[[#This Row],[Absolute Error]]/Table7[[#This Row],[Pd Analytic]])</f>
        <v>3.9389977533598906E-3</v>
      </c>
      <c r="J47">
        <v>0.36992111111100001</v>
      </c>
      <c r="K47">
        <v>0.3686796</v>
      </c>
      <c r="L47" s="1">
        <f>ABS(Table72[[#This Row],[Pd1 Simulation]]-Table72[[#This Row],[Pd1 Analytic]])</f>
        <v>1.2415111110000154E-3</v>
      </c>
      <c r="M47" s="1">
        <f>Table72[[#This Row],[Absolute Error]]/Table72[[#This Row],[Pd1 Analytic]]</f>
        <v>3.3674526906289784E-3</v>
      </c>
      <c r="N47">
        <v>0.32629050505099999</v>
      </c>
      <c r="O47">
        <v>0.32480009999999998</v>
      </c>
      <c r="P47" s="1">
        <f>ABS(Table723[[#This Row],[Pd2 Simulation]]-Table723[[#This Row],[Pd2 Analytic]])</f>
        <v>1.49040505100001E-3</v>
      </c>
      <c r="Q47" s="1">
        <f>Table723[[#This Row],[Absolute Error]]/Table723[[#This Row],[Pd2 Analytic]]</f>
        <v>4.5886840890751266E-3</v>
      </c>
    </row>
    <row r="48" spans="1:17" x14ac:dyDescent="0.2">
      <c r="A48" s="1">
        <v>4.7</v>
      </c>
      <c r="B48">
        <v>9.8405555555600002E-2</v>
      </c>
      <c r="C48">
        <v>9.7395170000000003E-2</v>
      </c>
      <c r="D48" s="1">
        <f>ABS(Table6[[#This Row],[Pb Simulation]]-Table6[[#This Row],[Pb Analytic]])</f>
        <v>1.0103855555999991E-3</v>
      </c>
      <c r="E48" s="1">
        <f>Table6[[#This Row],[Absolute Error]]/Table6[[#This Row],[Pb Analytic]]</f>
        <v>1.0374082776384077E-2</v>
      </c>
      <c r="F48">
        <v>0.69403404040399996</v>
      </c>
      <c r="G48">
        <v>0.69076040000000005</v>
      </c>
      <c r="H48" s="1">
        <f>ABS(Table7[[#This Row],[Pd Simulation]]-Table7[[#This Row],[Pd Analytic]])</f>
        <v>3.2736404039999112E-3</v>
      </c>
      <c r="I48" s="1">
        <f>ABS(Table7[[#This Row],[Absolute Error]]/Table7[[#This Row],[Pd Analytic]])</f>
        <v>4.7391836648422682E-3</v>
      </c>
      <c r="J48">
        <v>0.36849171717200002</v>
      </c>
      <c r="K48">
        <v>0.36711470000000002</v>
      </c>
      <c r="L48" s="1">
        <f>ABS(Table72[[#This Row],[Pd1 Simulation]]-Table72[[#This Row],[Pd1 Analytic]])</f>
        <v>1.3770171720000057E-3</v>
      </c>
      <c r="M48" s="1">
        <f>Table72[[#This Row],[Absolute Error]]/Table72[[#This Row],[Pd1 Analytic]]</f>
        <v>3.7509180972595366E-3</v>
      </c>
      <c r="N48">
        <v>0.325542323232</v>
      </c>
      <c r="O48">
        <v>0.32364569999999998</v>
      </c>
      <c r="P48" s="1">
        <f>ABS(Table723[[#This Row],[Pd2 Simulation]]-Table723[[#This Row],[Pd2 Analytic]])</f>
        <v>1.8966232320000165E-3</v>
      </c>
      <c r="Q48" s="1">
        <f>Table723[[#This Row],[Absolute Error]]/Table723[[#This Row],[Pd2 Analytic]]</f>
        <v>5.8601836267252018E-3</v>
      </c>
    </row>
    <row r="49" spans="1:17" x14ac:dyDescent="0.2">
      <c r="A49" s="1">
        <v>4.8</v>
      </c>
      <c r="B49">
        <v>0.105945151515</v>
      </c>
      <c r="C49">
        <v>0.1047376</v>
      </c>
      <c r="D49" s="1">
        <f>ABS(Table6[[#This Row],[Pb Simulation]]-Table6[[#This Row],[Pb Analytic]])</f>
        <v>1.2075515150000021E-3</v>
      </c>
      <c r="E49" s="1">
        <f>Table6[[#This Row],[Absolute Error]]/Table6[[#This Row],[Pb Analytic]]</f>
        <v>1.1529302895999165E-2</v>
      </c>
      <c r="F49">
        <v>0.69049909090899997</v>
      </c>
      <c r="G49">
        <v>0.68771550000000004</v>
      </c>
      <c r="H49" s="1">
        <f>ABS(Table7[[#This Row],[Pd Simulation]]-Table7[[#This Row],[Pd Analytic]])</f>
        <v>2.7835909089999333E-3</v>
      </c>
      <c r="I49" s="1">
        <f>ABS(Table7[[#This Row],[Absolute Error]]/Table7[[#This Row],[Pd Analytic]])</f>
        <v>4.0475907682754469E-3</v>
      </c>
      <c r="J49">
        <v>0.36671343434300002</v>
      </c>
      <c r="K49">
        <v>0.3653805</v>
      </c>
      <c r="L49" s="1">
        <f>ABS(Table72[[#This Row],[Pd1 Simulation]]-Table72[[#This Row],[Pd1 Analytic]])</f>
        <v>1.3329343430000251E-3</v>
      </c>
      <c r="M49" s="1">
        <f>Table72[[#This Row],[Absolute Error]]/Table72[[#This Row],[Pd1 Analytic]]</f>
        <v>3.648071922283825E-3</v>
      </c>
      <c r="N49">
        <v>0.323785656566</v>
      </c>
      <c r="O49">
        <v>0.32233460000000003</v>
      </c>
      <c r="P49" s="1">
        <f>ABS(Table723[[#This Row],[Pd2 Simulation]]-Table723[[#This Row],[Pd2 Analytic]])</f>
        <v>1.4510565659999752E-3</v>
      </c>
      <c r="Q49" s="1">
        <f>Table723[[#This Row],[Absolute Error]]/Table723[[#This Row],[Pd2 Analytic]]</f>
        <v>4.5017089881135165E-3</v>
      </c>
    </row>
    <row r="50" spans="1:17" x14ac:dyDescent="0.2">
      <c r="A50" s="1">
        <v>4.9000000000000004</v>
      </c>
      <c r="B50">
        <v>0.11331010101</v>
      </c>
      <c r="C50">
        <v>0.11221730000000001</v>
      </c>
      <c r="D50" s="1">
        <f>ABS(Table6[[#This Row],[Pb Simulation]]-Table6[[#This Row],[Pb Analytic]])</f>
        <v>1.0928010099999913E-3</v>
      </c>
      <c r="E50" s="1">
        <f>Table6[[#This Row],[Absolute Error]]/Table6[[#This Row],[Pb Analytic]]</f>
        <v>9.7382579156688968E-3</v>
      </c>
      <c r="F50">
        <v>0.68676131313099997</v>
      </c>
      <c r="G50">
        <v>0.6843726</v>
      </c>
      <c r="H50" s="1">
        <f>ABS(Table7[[#This Row],[Pd Simulation]]-Table7[[#This Row],[Pd Analytic]])</f>
        <v>2.3887131309999754E-3</v>
      </c>
      <c r="I50" s="1">
        <f>ABS(Table7[[#This Row],[Absolute Error]]/Table7[[#This Row],[Pd Analytic]])</f>
        <v>3.4903693265919402E-3</v>
      </c>
      <c r="J50">
        <v>0.36451858585899999</v>
      </c>
      <c r="K50">
        <v>0.36349229999999999</v>
      </c>
      <c r="L50" s="1">
        <f>ABS(Table72[[#This Row],[Pd1 Simulation]]-Table72[[#This Row],[Pd1 Analytic]])</f>
        <v>1.0262858589999979E-3</v>
      </c>
      <c r="M50" s="1">
        <f>Table72[[#This Row],[Absolute Error]]/Table72[[#This Row],[Pd1 Analytic]]</f>
        <v>2.8234046745969528E-3</v>
      </c>
      <c r="N50">
        <v>0.32224272727300002</v>
      </c>
      <c r="O50">
        <v>0.3208799</v>
      </c>
      <c r="P50" s="1">
        <f>ABS(Table723[[#This Row],[Pd2 Simulation]]-Table723[[#This Row],[Pd2 Analytic]])</f>
        <v>1.3628272730000224E-3</v>
      </c>
      <c r="Q50" s="1">
        <f>Table723[[#This Row],[Absolute Error]]/Table723[[#This Row],[Pd2 Analytic]]</f>
        <v>4.2471568739582081E-3</v>
      </c>
    </row>
    <row r="51" spans="1:17" x14ac:dyDescent="0.2">
      <c r="A51" s="1">
        <v>5</v>
      </c>
      <c r="B51">
        <v>0.121431212121</v>
      </c>
      <c r="C51">
        <v>0.1198148</v>
      </c>
      <c r="D51" s="1">
        <f>ABS(Table6[[#This Row],[Pb Simulation]]-Table6[[#This Row],[Pb Analytic]])</f>
        <v>1.6164121209999993E-3</v>
      </c>
      <c r="E51" s="1">
        <f>Table6[[#This Row],[Absolute Error]]/Table6[[#This Row],[Pb Analytic]]</f>
        <v>1.3490921997950165E-2</v>
      </c>
      <c r="F51">
        <v>0.68286111111100001</v>
      </c>
      <c r="G51">
        <v>0.68075909999999995</v>
      </c>
      <c r="H51" s="1">
        <f>ABS(Table7[[#This Row],[Pd Simulation]]-Table7[[#This Row],[Pd Analytic]])</f>
        <v>2.1020111110000572E-3</v>
      </c>
      <c r="I51" s="1">
        <f>ABS(Table7[[#This Row],[Absolute Error]]/Table7[[#This Row],[Pd Analytic]])</f>
        <v>3.0877458869078027E-3</v>
      </c>
      <c r="J51">
        <v>0.36231707070699998</v>
      </c>
      <c r="K51">
        <v>0.36146499999999998</v>
      </c>
      <c r="L51" s="1">
        <f>ABS(Table72[[#This Row],[Pd1 Simulation]]-Table72[[#This Row],[Pd1 Analytic]])</f>
        <v>8.5207070699999665E-4</v>
      </c>
      <c r="M51" s="1">
        <f>Table72[[#This Row],[Absolute Error]]/Table72[[#This Row],[Pd1 Analytic]]</f>
        <v>2.3572702944960004E-3</v>
      </c>
      <c r="N51">
        <v>0.32054404040399997</v>
      </c>
      <c r="O51">
        <v>0.31929410000000003</v>
      </c>
      <c r="P51" s="1">
        <f>ABS(Table723[[#This Row],[Pd2 Simulation]]-Table723[[#This Row],[Pd2 Analytic]])</f>
        <v>1.2499404039999495E-3</v>
      </c>
      <c r="Q51" s="1">
        <f>Table723[[#This Row],[Absolute Error]]/Table723[[#This Row],[Pd2 Analytic]]</f>
        <v>3.914699344585288E-3</v>
      </c>
    </row>
    <row r="52" spans="1:17" x14ac:dyDescent="0.2">
      <c r="A52" s="1">
        <v>5.0999999999999996</v>
      </c>
      <c r="B52">
        <v>0.12827272727299999</v>
      </c>
      <c r="C52">
        <v>0.12751109999999999</v>
      </c>
      <c r="D52" s="1">
        <f>ABS(Table6[[#This Row],[Pb Simulation]]-Table6[[#This Row],[Pb Analytic]])</f>
        <v>7.6162727299999844E-4</v>
      </c>
      <c r="E52" s="1">
        <f>Table6[[#This Row],[Absolute Error]]/Table6[[#This Row],[Pb Analytic]]</f>
        <v>5.9730272344917304E-3</v>
      </c>
      <c r="F52">
        <v>0.67942474747500003</v>
      </c>
      <c r="G52">
        <v>0.6769018</v>
      </c>
      <c r="H52" s="1">
        <f>ABS(Table7[[#This Row],[Pd Simulation]]-Table7[[#This Row],[Pd Analytic]])</f>
        <v>2.5229474750000369E-3</v>
      </c>
      <c r="I52" s="1">
        <f>ABS(Table7[[#This Row],[Absolute Error]]/Table7[[#This Row],[Pd Analytic]])</f>
        <v>3.7271986497894333E-3</v>
      </c>
      <c r="J52">
        <v>0.36047171717199999</v>
      </c>
      <c r="K52">
        <v>0.35931249999999998</v>
      </c>
      <c r="L52" s="1">
        <f>ABS(Table72[[#This Row],[Pd1 Simulation]]-Table72[[#This Row],[Pd1 Analytic]])</f>
        <v>1.1592171720000155E-3</v>
      </c>
      <c r="M52" s="1">
        <f>Table72[[#This Row],[Absolute Error]]/Table72[[#This Row],[Pd1 Analytic]]</f>
        <v>3.2262088627587841E-3</v>
      </c>
      <c r="N52">
        <v>0.31895303030299998</v>
      </c>
      <c r="O52">
        <v>0.31758930000000002</v>
      </c>
      <c r="P52" s="1">
        <f>ABS(Table723[[#This Row],[Pd2 Simulation]]-Table723[[#This Row],[Pd2 Analytic]])</f>
        <v>1.3637303029999659E-3</v>
      </c>
      <c r="Q52" s="1">
        <f>Table723[[#This Row],[Absolute Error]]/Table723[[#This Row],[Pd2 Analytic]]</f>
        <v>4.2940058213547048E-3</v>
      </c>
    </row>
    <row r="53" spans="1:17" x14ac:dyDescent="0.2">
      <c r="A53" s="1">
        <v>5.2</v>
      </c>
      <c r="B53">
        <v>0.13675929292899999</v>
      </c>
      <c r="C53">
        <v>0.1352883</v>
      </c>
      <c r="D53" s="1">
        <f>ABS(Table6[[#This Row],[Pb Simulation]]-Table6[[#This Row],[Pb Analytic]])</f>
        <v>1.4709929289999923E-3</v>
      </c>
      <c r="E53" s="1">
        <f>Table6[[#This Row],[Absolute Error]]/Table6[[#This Row],[Pb Analytic]]</f>
        <v>1.087302397176986E-2</v>
      </c>
      <c r="F53">
        <v>0.67477060606100003</v>
      </c>
      <c r="G53">
        <v>0.67282500000000001</v>
      </c>
      <c r="H53" s="1">
        <f>ABS(Table7[[#This Row],[Pd Simulation]]-Table7[[#This Row],[Pd Analytic]])</f>
        <v>1.945606061000027E-3</v>
      </c>
      <c r="I53" s="1">
        <f>ABS(Table7[[#This Row],[Absolute Error]]/Table7[[#This Row],[Pd Analytic]])</f>
        <v>2.891697040092189E-3</v>
      </c>
      <c r="J53">
        <v>0.35787888888899999</v>
      </c>
      <c r="K53">
        <v>0.35704799999999998</v>
      </c>
      <c r="L53" s="1">
        <f>ABS(Table72[[#This Row],[Pd1 Simulation]]-Table72[[#This Row],[Pd1 Analytic]])</f>
        <v>8.3088888900001434E-4</v>
      </c>
      <c r="M53" s="1">
        <f>Table72[[#This Row],[Absolute Error]]/Table72[[#This Row],[Pd1 Analytic]]</f>
        <v>2.3271069688109566E-3</v>
      </c>
      <c r="N53">
        <v>0.31689171717199999</v>
      </c>
      <c r="O53">
        <v>0.31577699999999997</v>
      </c>
      <c r="P53" s="1">
        <f>ABS(Table723[[#This Row],[Pd2 Simulation]]-Table723[[#This Row],[Pd2 Analytic]])</f>
        <v>1.1147171720000126E-3</v>
      </c>
      <c r="Q53" s="1">
        <f>Table723[[#This Row],[Absolute Error]]/Table723[[#This Row],[Pd2 Analytic]]</f>
        <v>3.5300771493807742E-3</v>
      </c>
    </row>
    <row r="54" spans="1:17" x14ac:dyDescent="0.2">
      <c r="A54" s="1">
        <v>5.3</v>
      </c>
      <c r="B54">
        <v>0.14426050505099999</v>
      </c>
      <c r="C54">
        <v>0.14312939999999999</v>
      </c>
      <c r="D54" s="1">
        <f>ABS(Table6[[#This Row],[Pb Simulation]]-Table6[[#This Row],[Pb Analytic]])</f>
        <v>1.1311050510000031E-3</v>
      </c>
      <c r="E54" s="1">
        <f>Table6[[#This Row],[Absolute Error]]/Table6[[#This Row],[Pb Analytic]]</f>
        <v>7.9026744400521719E-3</v>
      </c>
      <c r="F54">
        <v>0.67042131313099995</v>
      </c>
      <c r="G54">
        <v>0.66855249999999999</v>
      </c>
      <c r="H54" s="1">
        <f>ABS(Table7[[#This Row],[Pd Simulation]]-Table7[[#This Row],[Pd Analytic]])</f>
        <v>1.8688131309999578E-3</v>
      </c>
      <c r="I54" s="1">
        <f>ABS(Table7[[#This Row],[Absolute Error]]/Table7[[#This Row],[Pd Analytic]])</f>
        <v>2.7953124563889265E-3</v>
      </c>
      <c r="J54">
        <v>0.35549090909100001</v>
      </c>
      <c r="K54">
        <v>0.354684</v>
      </c>
      <c r="L54" s="1">
        <f>ABS(Table72[[#This Row],[Pd1 Simulation]]-Table72[[#This Row],[Pd1 Analytic]])</f>
        <v>8.0690909100000763E-4</v>
      </c>
      <c r="M54" s="1">
        <f>Table72[[#This Row],[Absolute Error]]/Table72[[#This Row],[Pd1 Analytic]]</f>
        <v>2.2750084328585661E-3</v>
      </c>
      <c r="N54">
        <v>0.31493040404</v>
      </c>
      <c r="O54">
        <v>0.31386819999999999</v>
      </c>
      <c r="P54" s="1">
        <f>ABS(Table723[[#This Row],[Pd2 Simulation]]-Table723[[#This Row],[Pd2 Analytic]])</f>
        <v>1.0622040400000143E-3</v>
      </c>
      <c r="Q54" s="1">
        <f>Table723[[#This Row],[Absolute Error]]/Table723[[#This Row],[Pd2 Analytic]]</f>
        <v>3.3842359308780385E-3</v>
      </c>
    </row>
    <row r="55" spans="1:17" x14ac:dyDescent="0.2">
      <c r="A55" s="1">
        <v>5.4</v>
      </c>
      <c r="B55">
        <v>0.15240767676799999</v>
      </c>
      <c r="C55">
        <v>0.1510184</v>
      </c>
      <c r="D55" s="1">
        <f>ABS(Table6[[#This Row],[Pb Simulation]]-Table6[[#This Row],[Pb Analytic]])</f>
        <v>1.3892767679999918E-3</v>
      </c>
      <c r="E55" s="1">
        <f>Table6[[#This Row],[Absolute Error]]/Table6[[#This Row],[Pb Analytic]]</f>
        <v>9.1993874123947276E-3</v>
      </c>
      <c r="F55">
        <v>0.66588232323200003</v>
      </c>
      <c r="G55">
        <v>0.66410659999999999</v>
      </c>
      <c r="H55" s="1">
        <f>ABS(Table7[[#This Row],[Pd Simulation]]-Table7[[#This Row],[Pd Analytic]])</f>
        <v>1.7757232320000371E-3</v>
      </c>
      <c r="I55" s="1">
        <f>ABS(Table7[[#This Row],[Absolute Error]]/Table7[[#This Row],[Pd Analytic]])</f>
        <v>2.673852709790924E-3</v>
      </c>
      <c r="J55">
        <v>0.35278969697000001</v>
      </c>
      <c r="K55">
        <v>0.35223280000000001</v>
      </c>
      <c r="L55" s="1">
        <f>ABS(Table72[[#This Row],[Pd1 Simulation]]-Table72[[#This Row],[Pd1 Analytic]])</f>
        <v>5.5689696999999816E-4</v>
      </c>
      <c r="M55" s="1">
        <f>Table72[[#This Row],[Absolute Error]]/Table72[[#This Row],[Pd1 Analytic]]</f>
        <v>1.5810480171068626E-3</v>
      </c>
      <c r="N55">
        <v>0.313092626263</v>
      </c>
      <c r="O55">
        <v>0.31187379999999998</v>
      </c>
      <c r="P55" s="1">
        <f>ABS(Table723[[#This Row],[Pd2 Simulation]]-Table723[[#This Row],[Pd2 Analytic]])</f>
        <v>1.2188262630000168E-3</v>
      </c>
      <c r="Q55" s="1">
        <f>Table723[[#This Row],[Absolute Error]]/Table723[[#This Row],[Pd2 Analytic]]</f>
        <v>3.9080751990068323E-3</v>
      </c>
    </row>
    <row r="56" spans="1:17" x14ac:dyDescent="0.2">
      <c r="A56" s="1">
        <v>5.5</v>
      </c>
      <c r="B56">
        <v>0.16033626262600001</v>
      </c>
      <c r="C56">
        <v>0.15894040000000001</v>
      </c>
      <c r="D56" s="1">
        <f>ABS(Table6[[#This Row],[Pb Simulation]]-Table6[[#This Row],[Pb Analytic]])</f>
        <v>1.3958626259999996E-3</v>
      </c>
      <c r="E56" s="1">
        <f>Table6[[#This Row],[Absolute Error]]/Table6[[#This Row],[Pb Analytic]]</f>
        <v>8.7823022088782936E-3</v>
      </c>
      <c r="F56">
        <v>0.66121575757600004</v>
      </c>
      <c r="G56">
        <v>0.65950839999999999</v>
      </c>
      <c r="H56" s="1">
        <f>ABS(Table7[[#This Row],[Pd Simulation]]-Table7[[#This Row],[Pd Analytic]])</f>
        <v>1.7073575760000459E-3</v>
      </c>
      <c r="I56" s="1">
        <f>ABS(Table7[[#This Row],[Absolute Error]]/Table7[[#This Row],[Pd Analytic]])</f>
        <v>2.5888337070461057E-3</v>
      </c>
      <c r="J56">
        <v>0.35008959596</v>
      </c>
      <c r="K56">
        <v>0.34970489999999999</v>
      </c>
      <c r="L56" s="1">
        <f>ABS(Table72[[#This Row],[Pd1 Simulation]]-Table72[[#This Row],[Pd1 Analytic]])</f>
        <v>3.8469596000001438E-4</v>
      </c>
      <c r="M56" s="1">
        <f>Table72[[#This Row],[Absolute Error]]/Table72[[#This Row],[Pd1 Analytic]]</f>
        <v>1.100058821023138E-3</v>
      </c>
      <c r="N56">
        <v>0.31112616161599999</v>
      </c>
      <c r="O56">
        <v>0.309803</v>
      </c>
      <c r="P56" s="1">
        <f>ABS(Table723[[#This Row],[Pd2 Simulation]]-Table723[[#This Row],[Pd2 Analytic]])</f>
        <v>1.3231616159999904E-3</v>
      </c>
      <c r="Q56" s="1">
        <f>Table723[[#This Row],[Absolute Error]]/Table723[[#This Row],[Pd2 Analytic]]</f>
        <v>4.2709774146796201E-3</v>
      </c>
    </row>
    <row r="57" spans="1:17" x14ac:dyDescent="0.2">
      <c r="A57" s="1">
        <v>5.6</v>
      </c>
      <c r="B57">
        <v>0.16800141414100001</v>
      </c>
      <c r="C57">
        <v>0.16688149999999999</v>
      </c>
      <c r="D57" s="1">
        <f>ABS(Table6[[#This Row],[Pb Simulation]]-Table6[[#This Row],[Pb Analytic]])</f>
        <v>1.1199141410000168E-3</v>
      </c>
      <c r="E57" s="1">
        <f>Table6[[#This Row],[Absolute Error]]/Table6[[#This Row],[Pb Analytic]]</f>
        <v>6.7108345802261897E-3</v>
      </c>
      <c r="F57">
        <v>0.65661707070700004</v>
      </c>
      <c r="G57">
        <v>0.65477680000000005</v>
      </c>
      <c r="H57" s="1">
        <f>ABS(Table7[[#This Row],[Pd Simulation]]-Table7[[#This Row],[Pd Analytic]])</f>
        <v>1.8402707069999913E-3</v>
      </c>
      <c r="I57" s="1">
        <f>ABS(Table7[[#This Row],[Absolute Error]]/Table7[[#This Row],[Pd Analytic]])</f>
        <v>2.810531324567381E-3</v>
      </c>
      <c r="J57">
        <v>0.34779292929299999</v>
      </c>
      <c r="K57">
        <v>0.34711120000000001</v>
      </c>
      <c r="L57" s="1">
        <f>ABS(Table72[[#This Row],[Pd1 Simulation]]-Table72[[#This Row],[Pd1 Analytic]])</f>
        <v>6.8172929299997742E-4</v>
      </c>
      <c r="M57" s="1">
        <f>Table72[[#This Row],[Absolute Error]]/Table72[[#This Row],[Pd1 Analytic]]</f>
        <v>1.9640083437237905E-3</v>
      </c>
      <c r="N57">
        <v>0.308824141414</v>
      </c>
      <c r="O57">
        <v>0.30766559999999998</v>
      </c>
      <c r="P57" s="1">
        <f>ABS(Table723[[#This Row],[Pd2 Simulation]]-Table723[[#This Row],[Pd2 Analytic]])</f>
        <v>1.1585414140000139E-3</v>
      </c>
      <c r="Q57" s="1">
        <f>Table723[[#This Row],[Absolute Error]]/Table723[[#This Row],[Pd2 Analytic]]</f>
        <v>3.7655864484037668E-3</v>
      </c>
    </row>
    <row r="58" spans="1:17" x14ac:dyDescent="0.2">
      <c r="A58" s="1">
        <v>5.7</v>
      </c>
      <c r="B58">
        <v>0.17603959595999999</v>
      </c>
      <c r="C58">
        <v>0.17482880000000001</v>
      </c>
      <c r="D58" s="1">
        <f>ABS(Table6[[#This Row],[Pb Simulation]]-Table6[[#This Row],[Pb Analytic]])</f>
        <v>1.2107959599999829E-3</v>
      </c>
      <c r="E58" s="1">
        <f>Table6[[#This Row],[Absolute Error]]/Table6[[#This Row],[Pb Analytic]]</f>
        <v>6.9256092817658356E-3</v>
      </c>
      <c r="F58">
        <v>0.65181242424200003</v>
      </c>
      <c r="G58">
        <v>0.64993069999999997</v>
      </c>
      <c r="H58" s="1">
        <f>ABS(Table7[[#This Row],[Pd Simulation]]-Table7[[#This Row],[Pd Analytic]])</f>
        <v>1.8817242420000602E-3</v>
      </c>
      <c r="I58" s="1">
        <f>ABS(Table7[[#This Row],[Absolute Error]]/Table7[[#This Row],[Pd Analytic]])</f>
        <v>2.8952690525313857E-3</v>
      </c>
      <c r="J58">
        <v>0.34527999999999998</v>
      </c>
      <c r="K58">
        <v>0.34446070000000001</v>
      </c>
      <c r="L58" s="1">
        <f>ABS(Table72[[#This Row],[Pd1 Simulation]]-Table72[[#This Row],[Pd1 Analytic]])</f>
        <v>8.1929999999996728E-4</v>
      </c>
      <c r="M58" s="1">
        <f>Table72[[#This Row],[Absolute Error]]/Table72[[#This Row],[Pd1 Analytic]]</f>
        <v>2.3785006533400392E-3</v>
      </c>
      <c r="N58">
        <v>0.306532424242</v>
      </c>
      <c r="O58">
        <v>0.30547000000000002</v>
      </c>
      <c r="P58" s="1">
        <f>ABS(Table723[[#This Row],[Pd2 Simulation]]-Table723[[#This Row],[Pd2 Analytic]])</f>
        <v>1.0624242419999819E-3</v>
      </c>
      <c r="Q58" s="1">
        <f>Table723[[#This Row],[Absolute Error]]/Table723[[#This Row],[Pd2 Analytic]]</f>
        <v>3.4779986316167931E-3</v>
      </c>
    </row>
    <row r="59" spans="1:17" x14ac:dyDescent="0.2">
      <c r="A59" s="1">
        <v>5.8</v>
      </c>
      <c r="B59">
        <v>0.18378777777800001</v>
      </c>
      <c r="C59">
        <v>0.1827705</v>
      </c>
      <c r="D59" s="1">
        <f>ABS(Table6[[#This Row],[Pb Simulation]]-Table6[[#This Row],[Pb Analytic]])</f>
        <v>1.0172777780000086E-3</v>
      </c>
      <c r="E59" s="1">
        <f>Table6[[#This Row],[Absolute Error]]/Table6[[#This Row],[Pb Analytic]]</f>
        <v>5.5658751166080336E-3</v>
      </c>
      <c r="F59">
        <v>0.64677656565700004</v>
      </c>
      <c r="G59">
        <v>0.64498659999999997</v>
      </c>
      <c r="H59" s="1">
        <f>ABS(Table7[[#This Row],[Pd Simulation]]-Table7[[#This Row],[Pd Analytic]])</f>
        <v>1.7899656570000699E-3</v>
      </c>
      <c r="I59" s="1">
        <f>ABS(Table7[[#This Row],[Absolute Error]]/Table7[[#This Row],[Pd Analytic]])</f>
        <v>2.775198208769097E-3</v>
      </c>
      <c r="J59">
        <v>0.34253737373699999</v>
      </c>
      <c r="K59">
        <v>0.34176260000000003</v>
      </c>
      <c r="L59" s="1">
        <f>ABS(Table72[[#This Row],[Pd1 Simulation]]-Table72[[#This Row],[Pd1 Analytic]])</f>
        <v>7.7477373699996743E-4</v>
      </c>
      <c r="M59" s="1">
        <f>Table72[[#This Row],[Absolute Error]]/Table72[[#This Row],[Pd1 Analytic]]</f>
        <v>2.2669939220967051E-3</v>
      </c>
      <c r="N59">
        <v>0.30423919191900001</v>
      </c>
      <c r="O59">
        <v>0.3032243</v>
      </c>
      <c r="P59" s="1">
        <f>ABS(Table723[[#This Row],[Pd2 Simulation]]-Table723[[#This Row],[Pd2 Analytic]])</f>
        <v>1.014891919000005E-3</v>
      </c>
      <c r="Q59" s="1">
        <f>Table723[[#This Row],[Absolute Error]]/Table723[[#This Row],[Pd2 Analytic]]</f>
        <v>3.3470006163754192E-3</v>
      </c>
    </row>
    <row r="60" spans="1:17" x14ac:dyDescent="0.2">
      <c r="A60" s="1">
        <v>5.9</v>
      </c>
      <c r="B60">
        <v>0.19267070707100001</v>
      </c>
      <c r="C60">
        <v>0.1906959</v>
      </c>
      <c r="D60" s="1">
        <f>ABS(Table6[[#This Row],[Pb Simulation]]-Table6[[#This Row],[Pb Analytic]])</f>
        <v>1.9748070710000065E-3</v>
      </c>
      <c r="E60" s="1">
        <f>Table6[[#This Row],[Absolute Error]]/Table6[[#This Row],[Pb Analytic]]</f>
        <v>1.0355791975600978E-2</v>
      </c>
      <c r="F60">
        <v>0.64087848484800003</v>
      </c>
      <c r="G60">
        <v>0.63996059999999999</v>
      </c>
      <c r="H60" s="1">
        <f>ABS(Table7[[#This Row],[Pd Simulation]]-Table7[[#This Row],[Pd Analytic]])</f>
        <v>9.17884848000039E-4</v>
      </c>
      <c r="I60" s="1">
        <f>ABS(Table7[[#This Row],[Absolute Error]]/Table7[[#This Row],[Pd Analytic]])</f>
        <v>1.4342833730702155E-3</v>
      </c>
      <c r="J60">
        <v>0.339342222222</v>
      </c>
      <c r="K60">
        <v>0.33902490000000002</v>
      </c>
      <c r="L60" s="1">
        <f>ABS(Table72[[#This Row],[Pd1 Simulation]]-Table72[[#This Row],[Pd1 Analytic]])</f>
        <v>3.1732222199998272E-4</v>
      </c>
      <c r="M60" s="1">
        <f>Table72[[#This Row],[Absolute Error]]/Table72[[#This Row],[Pd1 Analytic]]</f>
        <v>9.3598500287141954E-4</v>
      </c>
      <c r="N60">
        <v>0.30153626262599997</v>
      </c>
      <c r="O60">
        <v>0.30093569999999997</v>
      </c>
      <c r="P60" s="1">
        <f>ABS(Table723[[#This Row],[Pd2 Simulation]]-Table723[[#This Row],[Pd2 Analytic]])</f>
        <v>6.0056262600000077E-4</v>
      </c>
      <c r="Q60" s="1">
        <f>Table723[[#This Row],[Absolute Error]]/Table723[[#This Row],[Pd2 Analytic]]</f>
        <v>1.9956509845791004E-3</v>
      </c>
    </row>
    <row r="61" spans="1:17" x14ac:dyDescent="0.2">
      <c r="A61" s="1">
        <v>6</v>
      </c>
      <c r="B61">
        <v>0.200014040404</v>
      </c>
      <c r="C61">
        <v>0.19859489999999999</v>
      </c>
      <c r="D61" s="1">
        <f>ABS(Table6[[#This Row],[Pb Simulation]]-Table6[[#This Row],[Pb Analytic]])</f>
        <v>1.4191404040000133E-3</v>
      </c>
      <c r="E61" s="1">
        <f>Table6[[#This Row],[Absolute Error]]/Table6[[#This Row],[Pb Analytic]]</f>
        <v>7.1459055796498968E-3</v>
      </c>
      <c r="F61">
        <v>0.635953434343</v>
      </c>
      <c r="G61">
        <v>0.63486640000000005</v>
      </c>
      <c r="H61" s="1">
        <f>ABS(Table7[[#This Row],[Pd Simulation]]-Table7[[#This Row],[Pd Analytic]])</f>
        <v>1.0870343429999485E-3</v>
      </c>
      <c r="I61" s="1">
        <f>ABS(Table7[[#This Row],[Absolute Error]]/Table7[[#This Row],[Pd Analytic]])</f>
        <v>1.7122253485141888E-3</v>
      </c>
      <c r="J61">
        <v>0.33640464646500001</v>
      </c>
      <c r="K61">
        <v>0.33625519999999998</v>
      </c>
      <c r="L61" s="1">
        <f>ABS(Table72[[#This Row],[Pd1 Simulation]]-Table72[[#This Row],[Pd1 Analytic]])</f>
        <v>1.49446465000036E-4</v>
      </c>
      <c r="M61" s="1">
        <f>Table72[[#This Row],[Absolute Error]]/Table72[[#This Row],[Pd1 Analytic]]</f>
        <v>4.4444358035217304E-4</v>
      </c>
      <c r="N61">
        <v>0.29954878787900002</v>
      </c>
      <c r="O61">
        <v>0.29861130000000002</v>
      </c>
      <c r="P61" s="1">
        <f>ABS(Table723[[#This Row],[Pd2 Simulation]]-Table723[[#This Row],[Pd2 Analytic]])</f>
        <v>9.3748787899999853E-4</v>
      </c>
      <c r="Q61" s="1">
        <f>Table723[[#This Row],[Absolute Error]]/Table723[[#This Row],[Pd2 Analytic]]</f>
        <v>3.1394923065536985E-3</v>
      </c>
    </row>
    <row r="62" spans="1:17" x14ac:dyDescent="0.2">
      <c r="A62" s="1">
        <v>6.1</v>
      </c>
      <c r="B62">
        <v>0.20788363636400001</v>
      </c>
      <c r="C62">
        <v>0.2064588</v>
      </c>
      <c r="D62" s="1">
        <f>ABS(Table6[[#This Row],[Pb Simulation]]-Table6[[#This Row],[Pb Analytic]])</f>
        <v>1.4248363640000095E-3</v>
      </c>
      <c r="E62" s="1">
        <f>Table6[[#This Row],[Absolute Error]]/Table6[[#This Row],[Pb Analytic]]</f>
        <v>6.9013108862398184E-3</v>
      </c>
      <c r="F62">
        <v>0.63084989898999999</v>
      </c>
      <c r="G62">
        <v>0.62971770000000005</v>
      </c>
      <c r="H62" s="1">
        <f>ABS(Table7[[#This Row],[Pd Simulation]]-Table7[[#This Row],[Pd Analytic]])</f>
        <v>1.1321989899999441E-3</v>
      </c>
      <c r="I62" s="1">
        <f>ABS(Table7[[#This Row],[Absolute Error]]/Table7[[#This Row],[Pd Analytic]])</f>
        <v>1.7979469054148294E-3</v>
      </c>
      <c r="J62">
        <v>0.33368444444399997</v>
      </c>
      <c r="K62">
        <v>0.33346019999999998</v>
      </c>
      <c r="L62" s="1">
        <f>ABS(Table72[[#This Row],[Pd1 Simulation]]-Table72[[#This Row],[Pd1 Analytic]])</f>
        <v>2.24244443999988E-4</v>
      </c>
      <c r="M62" s="1">
        <f>Table72[[#This Row],[Absolute Error]]/Table72[[#This Row],[Pd1 Analytic]]</f>
        <v>6.7247738710643132E-4</v>
      </c>
      <c r="N62">
        <v>0.29716545454499999</v>
      </c>
      <c r="O62">
        <v>0.29625750000000001</v>
      </c>
      <c r="P62" s="1">
        <f>ABS(Table723[[#This Row],[Pd2 Simulation]]-Table723[[#This Row],[Pd2 Analytic]])</f>
        <v>9.0795454499997819E-4</v>
      </c>
      <c r="Q62" s="1">
        <f>Table723[[#This Row],[Absolute Error]]/Table723[[#This Row],[Pd2 Analytic]]</f>
        <v>3.0647478798004378E-3</v>
      </c>
    </row>
    <row r="63" spans="1:17" x14ac:dyDescent="0.2">
      <c r="A63" s="1">
        <v>6.2</v>
      </c>
      <c r="B63">
        <v>0.21581333333300001</v>
      </c>
      <c r="C63">
        <v>0.21427950000000001</v>
      </c>
      <c r="D63" s="1">
        <f>ABS(Table6[[#This Row],[Pb Simulation]]-Table6[[#This Row],[Pb Analytic]])</f>
        <v>1.5338333330000009E-3</v>
      </c>
      <c r="E63" s="1">
        <f>Table6[[#This Row],[Absolute Error]]/Table6[[#This Row],[Pb Analytic]]</f>
        <v>7.1580964721310288E-3</v>
      </c>
      <c r="F63">
        <v>0.62551656565699998</v>
      </c>
      <c r="G63">
        <v>0.62452640000000004</v>
      </c>
      <c r="H63" s="1">
        <f>ABS(Table7[[#This Row],[Pd Simulation]]-Table7[[#This Row],[Pd Analytic]])</f>
        <v>9.9016565699994175E-4</v>
      </c>
      <c r="I63" s="1">
        <f>ABS(Table7[[#This Row],[Absolute Error]]/Table7[[#This Row],[Pd Analytic]])</f>
        <v>1.5854664542602869E-3</v>
      </c>
      <c r="J63">
        <v>0.33095525252500002</v>
      </c>
      <c r="K63">
        <v>0.33064640000000001</v>
      </c>
      <c r="L63" s="1">
        <f>ABS(Table72[[#This Row],[Pd1 Simulation]]-Table72[[#This Row],[Pd1 Analytic]])</f>
        <v>3.0885252500001403E-4</v>
      </c>
      <c r="M63" s="1">
        <f>Table72[[#This Row],[Absolute Error]]/Table72[[#This Row],[Pd1 Analytic]]</f>
        <v>9.3408706400557829E-4</v>
      </c>
      <c r="N63">
        <v>0.29456131313099998</v>
      </c>
      <c r="O63">
        <v>0.29387999999999997</v>
      </c>
      <c r="P63" s="1">
        <f>ABS(Table723[[#This Row],[Pd2 Simulation]]-Table723[[#This Row],[Pd2 Analytic]])</f>
        <v>6.8131313100000535E-4</v>
      </c>
      <c r="Q63" s="1">
        <f>Table723[[#This Row],[Absolute Error]]/Table723[[#This Row],[Pd2 Analytic]]</f>
        <v>2.3183378623928318E-3</v>
      </c>
    </row>
    <row r="64" spans="1:17" x14ac:dyDescent="0.2">
      <c r="A64" s="1">
        <v>6.3</v>
      </c>
      <c r="B64">
        <v>0.223562020202</v>
      </c>
      <c r="C64">
        <v>0.22204969999999999</v>
      </c>
      <c r="D64" s="1">
        <f>ABS(Table6[[#This Row],[Pb Simulation]]-Table6[[#This Row],[Pb Analytic]])</f>
        <v>1.5123202020000115E-3</v>
      </c>
      <c r="E64" s="1">
        <f>Table6[[#This Row],[Absolute Error]]/Table6[[#This Row],[Pb Analytic]]</f>
        <v>6.810728418007372E-3</v>
      </c>
      <c r="F64">
        <v>0.62044929292899997</v>
      </c>
      <c r="G64">
        <v>0.61930399999999997</v>
      </c>
      <c r="H64" s="1">
        <f>ABS(Table7[[#This Row],[Pd Simulation]]-Table7[[#This Row],[Pd Analytic]])</f>
        <v>1.145292929000008E-3</v>
      </c>
      <c r="I64" s="1">
        <f>ABS(Table7[[#This Row],[Absolute Error]]/Table7[[#This Row],[Pd Analytic]])</f>
        <v>1.849322673517381E-3</v>
      </c>
      <c r="J64">
        <v>0.32821868686900002</v>
      </c>
      <c r="K64">
        <v>0.32781919999999998</v>
      </c>
      <c r="L64" s="1">
        <f>ABS(Table72[[#This Row],[Pd1 Simulation]]-Table72[[#This Row],[Pd1 Analytic]])</f>
        <v>3.9948686900004304E-4</v>
      </c>
      <c r="M64" s="1">
        <f>Table72[[#This Row],[Absolute Error]]/Table72[[#This Row],[Pd1 Analytic]]</f>
        <v>1.2186194981869368E-3</v>
      </c>
      <c r="N64">
        <v>0.29223060606099999</v>
      </c>
      <c r="O64">
        <v>0.29148420000000003</v>
      </c>
      <c r="P64" s="1">
        <f>ABS(Table723[[#This Row],[Pd2 Simulation]]-Table723[[#This Row],[Pd2 Analytic]])</f>
        <v>7.464060609999601E-4</v>
      </c>
      <c r="Q64" s="1">
        <f>Table723[[#This Row],[Absolute Error]]/Table723[[#This Row],[Pd2 Analytic]]</f>
        <v>2.560708474078389E-3</v>
      </c>
    </row>
    <row r="65" spans="1:17" x14ac:dyDescent="0.2">
      <c r="A65" s="1">
        <v>6.4</v>
      </c>
      <c r="B65">
        <v>0.23103020201999999</v>
      </c>
      <c r="C65">
        <v>0.22976289999999999</v>
      </c>
      <c r="D65" s="1">
        <f>ABS(Table6[[#This Row],[Pb Simulation]]-Table6[[#This Row],[Pb Analytic]])</f>
        <v>1.2673020199999996E-3</v>
      </c>
      <c r="E65" s="1">
        <f>Table6[[#This Row],[Absolute Error]]/Table6[[#This Row],[Pb Analytic]]</f>
        <v>5.5156947444517787E-3</v>
      </c>
      <c r="F65">
        <v>0.61525101010100003</v>
      </c>
      <c r="G65">
        <v>0.61405989999999999</v>
      </c>
      <c r="H65" s="1">
        <f>ABS(Table7[[#This Row],[Pd Simulation]]-Table7[[#This Row],[Pd Analytic]])</f>
        <v>1.1911101010000369E-3</v>
      </c>
      <c r="I65" s="1">
        <f>ABS(Table7[[#This Row],[Absolute Error]]/Table7[[#This Row],[Pd Analytic]])</f>
        <v>1.939729497073554E-3</v>
      </c>
      <c r="J65">
        <v>0.32555414141400002</v>
      </c>
      <c r="K65">
        <v>0.32498460000000001</v>
      </c>
      <c r="L65" s="1">
        <f>ABS(Table72[[#This Row],[Pd1 Simulation]]-Table72[[#This Row],[Pd1 Analytic]])</f>
        <v>5.6954141400000768E-4</v>
      </c>
      <c r="M65" s="1">
        <f>Table72[[#This Row],[Absolute Error]]/Table72[[#This Row],[Pd1 Analytic]]</f>
        <v>1.7525181623991035E-3</v>
      </c>
      <c r="N65">
        <v>0.28969686868700001</v>
      </c>
      <c r="O65">
        <v>0.28907529999999998</v>
      </c>
      <c r="P65" s="1">
        <f>ABS(Table723[[#This Row],[Pd2 Simulation]]-Table723[[#This Row],[Pd2 Analytic]])</f>
        <v>6.2156868700002921E-4</v>
      </c>
      <c r="Q65" s="1">
        <f>Table723[[#This Row],[Absolute Error]]/Table723[[#This Row],[Pd2 Analytic]]</f>
        <v>2.1501964609222206E-3</v>
      </c>
    </row>
    <row r="66" spans="1:17" x14ac:dyDescent="0.2">
      <c r="A66" s="1">
        <v>6.5</v>
      </c>
      <c r="B66">
        <v>0.238572020202</v>
      </c>
      <c r="C66">
        <v>0.2374135</v>
      </c>
      <c r="D66" s="1">
        <f>ABS(Table6[[#This Row],[Pb Simulation]]-Table6[[#This Row],[Pb Analytic]])</f>
        <v>1.1585202019999963E-3</v>
      </c>
      <c r="E66" s="1">
        <f>Table6[[#This Row],[Absolute Error]]/Table6[[#This Row],[Pb Analytic]]</f>
        <v>4.8797570567806646E-3</v>
      </c>
      <c r="F66">
        <v>0.61013282828299997</v>
      </c>
      <c r="G66">
        <v>0.60880400000000001</v>
      </c>
      <c r="H66" s="1">
        <f>ABS(Table7[[#This Row],[Pd Simulation]]-Table7[[#This Row],[Pd Analytic]])</f>
        <v>1.3288282829999609E-3</v>
      </c>
      <c r="I66" s="1">
        <f>ABS(Table7[[#This Row],[Absolute Error]]/Table7[[#This Row],[Pd Analytic]])</f>
        <v>2.1826865181568465E-3</v>
      </c>
      <c r="J66">
        <v>0.32253424242399997</v>
      </c>
      <c r="K66">
        <v>0.32214619999999999</v>
      </c>
      <c r="L66" s="1">
        <f>ABS(Table72[[#This Row],[Pd1 Simulation]]-Table72[[#This Row],[Pd1 Analytic]])</f>
        <v>3.8804242399997912E-4</v>
      </c>
      <c r="M66" s="1">
        <f>Table72[[#This Row],[Absolute Error]]/Table72[[#This Row],[Pd1 Analytic]]</f>
        <v>1.2045537833442676E-3</v>
      </c>
      <c r="N66">
        <v>0.287598585859</v>
      </c>
      <c r="O66">
        <v>0.2866571</v>
      </c>
      <c r="P66" s="1">
        <f>ABS(Table723[[#This Row],[Pd2 Simulation]]-Table723[[#This Row],[Pd2 Analytic]])</f>
        <v>9.4148585900000192E-4</v>
      </c>
      <c r="Q66" s="1">
        <f>Table723[[#This Row],[Absolute Error]]/Table723[[#This Row],[Pd2 Analytic]]</f>
        <v>3.2843626025659298E-3</v>
      </c>
    </row>
    <row r="67" spans="1:17" x14ac:dyDescent="0.2">
      <c r="A67" s="1">
        <v>6.6</v>
      </c>
      <c r="B67">
        <v>0.24669828282799999</v>
      </c>
      <c r="C67">
        <v>0.2449964</v>
      </c>
      <c r="D67" s="1">
        <f>ABS(Table6[[#This Row],[Pb Simulation]]-Table6[[#This Row],[Pb Analytic]])</f>
        <v>1.7018828279999898E-3</v>
      </c>
      <c r="E67" s="1">
        <f>Table6[[#This Row],[Absolute Error]]/Table6[[#This Row],[Pb Analytic]]</f>
        <v>6.9465625943891003E-3</v>
      </c>
      <c r="F67">
        <v>0.60454010101</v>
      </c>
      <c r="G67">
        <v>0.60354390000000002</v>
      </c>
      <c r="H67" s="1">
        <f>ABS(Table7[[#This Row],[Pd Simulation]]-Table7[[#This Row],[Pd Analytic]])</f>
        <v>9.9620100999997518E-4</v>
      </c>
      <c r="I67" s="1">
        <f>ABS(Table7[[#This Row],[Absolute Error]]/Table7[[#This Row],[Pd Analytic]])</f>
        <v>1.6505858314531472E-3</v>
      </c>
      <c r="J67">
        <v>0.319849494949</v>
      </c>
      <c r="K67">
        <v>0.31930930000000002</v>
      </c>
      <c r="L67" s="1">
        <f>ABS(Table72[[#This Row],[Pd1 Simulation]]-Table72[[#This Row],[Pd1 Analytic]])</f>
        <v>5.4019494899998355E-4</v>
      </c>
      <c r="M67" s="1">
        <f>Table72[[#This Row],[Absolute Error]]/Table72[[#This Row],[Pd1 Analytic]]</f>
        <v>1.6917607755238683E-3</v>
      </c>
      <c r="N67">
        <v>0.284690606061</v>
      </c>
      <c r="O67">
        <v>0.2842345</v>
      </c>
      <c r="P67" s="1">
        <f>ABS(Table723[[#This Row],[Pd2 Simulation]]-Table723[[#This Row],[Pd2 Analytic]])</f>
        <v>4.5610606099999451E-4</v>
      </c>
      <c r="Q67" s="1">
        <f>Table723[[#This Row],[Absolute Error]]/Table723[[#This Row],[Pd2 Analytic]]</f>
        <v>1.6046822641164057E-3</v>
      </c>
    </row>
    <row r="68" spans="1:17" x14ac:dyDescent="0.2">
      <c r="A68" s="1">
        <v>6.7</v>
      </c>
      <c r="B68">
        <v>0.253672121212</v>
      </c>
      <c r="C68">
        <v>0.25250699999999998</v>
      </c>
      <c r="D68" s="1">
        <f>ABS(Table6[[#This Row],[Pb Simulation]]-Table6[[#This Row],[Pb Analytic]])</f>
        <v>1.1651212120000198E-3</v>
      </c>
      <c r="E68" s="1">
        <f>Table6[[#This Row],[Absolute Error]]/Table6[[#This Row],[Pb Analytic]]</f>
        <v>4.614213514872934E-3</v>
      </c>
      <c r="F68">
        <v>0.59944343434299996</v>
      </c>
      <c r="G68">
        <v>0.59828769999999998</v>
      </c>
      <c r="H68" s="1">
        <f>ABS(Table7[[#This Row],[Pd Simulation]]-Table7[[#This Row],[Pd Analytic]])</f>
        <v>1.1557343429999811E-3</v>
      </c>
      <c r="I68" s="1">
        <f>ABS(Table7[[#This Row],[Absolute Error]]/Table7[[#This Row],[Pd Analytic]])</f>
        <v>1.9317367597561862E-3</v>
      </c>
      <c r="J68">
        <v>0.31689828282799998</v>
      </c>
      <c r="K68">
        <v>0.31647700000000001</v>
      </c>
      <c r="L68" s="1">
        <f>ABS(Table72[[#This Row],[Pd1 Simulation]]-Table72[[#This Row],[Pd1 Analytic]])</f>
        <v>4.2128282799996919E-4</v>
      </c>
      <c r="M68" s="1">
        <f>Table72[[#This Row],[Absolute Error]]/Table72[[#This Row],[Pd1 Analytic]]</f>
        <v>1.3311641225111752E-3</v>
      </c>
      <c r="N68">
        <v>0.28254515151499998</v>
      </c>
      <c r="O68">
        <v>0.28181040000000002</v>
      </c>
      <c r="P68" s="1">
        <f>ABS(Table723[[#This Row],[Pd2 Simulation]]-Table723[[#This Row],[Pd2 Analytic]])</f>
        <v>7.3475151499996505E-4</v>
      </c>
      <c r="Q68" s="1">
        <f>Table723[[#This Row],[Absolute Error]]/Table723[[#This Row],[Pd2 Analytic]]</f>
        <v>2.6072547890353408E-3</v>
      </c>
    </row>
    <row r="69" spans="1:17" x14ac:dyDescent="0.2">
      <c r="A69" s="1">
        <v>6.8</v>
      </c>
      <c r="B69">
        <v>0.26118272727300001</v>
      </c>
      <c r="C69">
        <v>0.2599417</v>
      </c>
      <c r="D69" s="1">
        <f>ABS(Table6[[#This Row],[Pb Simulation]]-Table6[[#This Row],[Pb Analytic]])</f>
        <v>1.2410272730000171E-3</v>
      </c>
      <c r="E69" s="1">
        <f>Table6[[#This Row],[Absolute Error]]/Table6[[#This Row],[Pb Analytic]]</f>
        <v>4.7742523535085641E-3</v>
      </c>
      <c r="F69">
        <v>0.59387616161599999</v>
      </c>
      <c r="G69">
        <v>0.59304179999999995</v>
      </c>
      <c r="H69" s="1">
        <f>ABS(Table7[[#This Row],[Pd Simulation]]-Table7[[#This Row],[Pd Analytic]])</f>
        <v>8.3436161600003445E-4</v>
      </c>
      <c r="I69" s="1">
        <f>ABS(Table7[[#This Row],[Absolute Error]]/Table7[[#This Row],[Pd Analytic]])</f>
        <v>1.4069187298433846E-3</v>
      </c>
      <c r="J69">
        <v>0.31387080808099999</v>
      </c>
      <c r="K69">
        <v>0.31365310000000002</v>
      </c>
      <c r="L69" s="1">
        <f>ABS(Table72[[#This Row],[Pd1 Simulation]]-Table72[[#This Row],[Pd1 Analytic]])</f>
        <v>2.1770808099996763E-4</v>
      </c>
      <c r="M69" s="1">
        <f>Table72[[#This Row],[Absolute Error]]/Table72[[#This Row],[Pd1 Analytic]]</f>
        <v>6.9410466850149935E-4</v>
      </c>
      <c r="N69">
        <v>0.280005353535</v>
      </c>
      <c r="O69">
        <v>0.27938859999999999</v>
      </c>
      <c r="P69" s="1">
        <f>ABS(Table723[[#This Row],[Pd2 Simulation]]-Table723[[#This Row],[Pd2 Analytic]])</f>
        <v>6.1675353500001417E-4</v>
      </c>
      <c r="Q69" s="1">
        <f>Table723[[#This Row],[Absolute Error]]/Table723[[#This Row],[Pd2 Analytic]]</f>
        <v>2.2075114553708141E-3</v>
      </c>
    </row>
    <row r="70" spans="1:17" x14ac:dyDescent="0.2">
      <c r="A70" s="1">
        <v>6.9</v>
      </c>
      <c r="B70">
        <v>0.26864777777799997</v>
      </c>
      <c r="C70">
        <v>0.2672969</v>
      </c>
      <c r="D70" s="1">
        <f>ABS(Table6[[#This Row],[Pb Simulation]]-Table6[[#This Row],[Pb Analytic]])</f>
        <v>1.3508777779999703E-3</v>
      </c>
      <c r="E70" s="1">
        <f>Table6[[#This Row],[Absolute Error]]/Table6[[#This Row],[Pb Analytic]]</f>
        <v>5.0538475305922752E-3</v>
      </c>
      <c r="F70">
        <v>0.58872868686900004</v>
      </c>
      <c r="G70">
        <v>0.58781260000000002</v>
      </c>
      <c r="H70" s="1">
        <f>ABS(Table7[[#This Row],[Pd Simulation]]-Table7[[#This Row],[Pd Analytic]])</f>
        <v>9.1608686900002123E-4</v>
      </c>
      <c r="I70" s="1">
        <f>ABS(Table7[[#This Row],[Absolute Error]]/Table7[[#This Row],[Pd Analytic]])</f>
        <v>1.558467560919962E-3</v>
      </c>
      <c r="J70">
        <v>0.311250707071</v>
      </c>
      <c r="K70">
        <v>0.31084070000000003</v>
      </c>
      <c r="L70" s="1">
        <f>ABS(Table72[[#This Row],[Pd1 Simulation]]-Table72[[#This Row],[Pd1 Analytic]])</f>
        <v>4.1000707099997369E-4</v>
      </c>
      <c r="M70" s="1">
        <f>Table72[[#This Row],[Absolute Error]]/Table72[[#This Row],[Pd1 Analytic]]</f>
        <v>1.3190263405016577E-3</v>
      </c>
      <c r="N70">
        <v>0.27747797979799999</v>
      </c>
      <c r="O70">
        <v>0.27697189999999999</v>
      </c>
      <c r="P70" s="1">
        <f>ABS(Table723[[#This Row],[Pd2 Simulation]]-Table723[[#This Row],[Pd2 Analytic]])</f>
        <v>5.0607979799999203E-4</v>
      </c>
      <c r="Q70" s="1">
        <f>Table723[[#This Row],[Absolute Error]]/Table723[[#This Row],[Pd2 Analytic]]</f>
        <v>1.8271882382291924E-3</v>
      </c>
    </row>
    <row r="71" spans="1:17" x14ac:dyDescent="0.2">
      <c r="A71" s="1">
        <v>7</v>
      </c>
      <c r="B71">
        <v>0.27572181818199998</v>
      </c>
      <c r="C71">
        <v>0.27456999999999998</v>
      </c>
      <c r="D71" s="1">
        <f>ABS(Table6[[#This Row],[Pb Simulation]]-Table6[[#This Row],[Pb Analytic]])</f>
        <v>1.1518181819999973E-3</v>
      </c>
      <c r="E71" s="1">
        <f>Table6[[#This Row],[Absolute Error]]/Table6[[#This Row],[Pb Analytic]]</f>
        <v>4.1949891903703875E-3</v>
      </c>
      <c r="F71">
        <v>0.58355595959600004</v>
      </c>
      <c r="G71">
        <v>0.58260540000000005</v>
      </c>
      <c r="H71" s="1">
        <f>ABS(Table7[[#This Row],[Pd Simulation]]-Table7[[#This Row],[Pd Analytic]])</f>
        <v>9.5055959599998907E-4</v>
      </c>
      <c r="I71" s="1">
        <f>ABS(Table7[[#This Row],[Absolute Error]]/Table7[[#This Row],[Pd Analytic]])</f>
        <v>1.6315667448327615E-3</v>
      </c>
      <c r="J71">
        <v>0.30825858585900001</v>
      </c>
      <c r="K71">
        <v>0.30804229999999999</v>
      </c>
      <c r="L71" s="1">
        <f>ABS(Table72[[#This Row],[Pd1 Simulation]]-Table72[[#This Row],[Pd1 Analytic]])</f>
        <v>2.1628585900002051E-4</v>
      </c>
      <c r="M71" s="1">
        <f>Table72[[#This Row],[Absolute Error]]/Table72[[#This Row],[Pd1 Analytic]]</f>
        <v>7.0213038598926358E-4</v>
      </c>
      <c r="N71">
        <v>0.27529737373699997</v>
      </c>
      <c r="O71">
        <v>0.274563</v>
      </c>
      <c r="P71" s="1">
        <f>ABS(Table723[[#This Row],[Pd2 Simulation]]-Table723[[#This Row],[Pd2 Analytic]])</f>
        <v>7.3437373699997144E-4</v>
      </c>
      <c r="Q71" s="1">
        <f>Table723[[#This Row],[Absolute Error]]/Table723[[#This Row],[Pd2 Analytic]]</f>
        <v>2.6747002946499398E-3</v>
      </c>
    </row>
    <row r="72" spans="1:17" x14ac:dyDescent="0.2">
      <c r="A72" s="1">
        <v>7.1</v>
      </c>
      <c r="B72">
        <v>0.28357171717200003</v>
      </c>
      <c r="C72">
        <v>0.28175840000000002</v>
      </c>
      <c r="D72" s="1">
        <f>ABS(Table6[[#This Row],[Pb Simulation]]-Table6[[#This Row],[Pb Analytic]])</f>
        <v>1.8133171720000063E-3</v>
      </c>
      <c r="E72" s="1">
        <f>Table6[[#This Row],[Absolute Error]]/Table6[[#This Row],[Pb Analytic]]</f>
        <v>6.4357164577879709E-3</v>
      </c>
      <c r="F72">
        <v>0.57764525252499999</v>
      </c>
      <c r="G72">
        <v>0.57742499999999997</v>
      </c>
      <c r="H72" s="1">
        <f>ABS(Table7[[#This Row],[Pd Simulation]]-Table7[[#This Row],[Pd Analytic]])</f>
        <v>2.2025252500001979E-4</v>
      </c>
      <c r="I72" s="1">
        <f>ABS(Table7[[#This Row],[Absolute Error]]/Table7[[#This Row],[Pd Analytic]])</f>
        <v>3.8143919123699148E-4</v>
      </c>
      <c r="J72">
        <v>0.30496323232299999</v>
      </c>
      <c r="K72">
        <v>0.3052607</v>
      </c>
      <c r="L72" s="1">
        <f>ABS(Table72[[#This Row],[Pd1 Simulation]]-Table72[[#This Row],[Pd1 Analytic]])</f>
        <v>2.9746767700000731E-4</v>
      </c>
      <c r="M72" s="1">
        <f>Table72[[#This Row],[Absolute Error]]/Table72[[#This Row],[Pd1 Analytic]]</f>
        <v>9.7447092599868676E-4</v>
      </c>
      <c r="N72">
        <v>0.272682020202</v>
      </c>
      <c r="O72">
        <v>0.27216449999999998</v>
      </c>
      <c r="P72" s="1">
        <f>ABS(Table723[[#This Row],[Pd2 Simulation]]-Table723[[#This Row],[Pd2 Analytic]])</f>
        <v>5.1752020200002136E-4</v>
      </c>
      <c r="Q72" s="1">
        <f>Table723[[#This Row],[Absolute Error]]/Table723[[#This Row],[Pd2 Analytic]]</f>
        <v>1.9014978147407961E-3</v>
      </c>
    </row>
    <row r="73" spans="1:17" x14ac:dyDescent="0.2">
      <c r="A73" s="1">
        <v>7.2</v>
      </c>
      <c r="B73">
        <v>0.29045434343400001</v>
      </c>
      <c r="C73">
        <v>0.28886020000000001</v>
      </c>
      <c r="D73" s="1">
        <f>ABS(Table6[[#This Row],[Pb Simulation]]-Table6[[#This Row],[Pb Analytic]])</f>
        <v>1.5941434339999949E-3</v>
      </c>
      <c r="E73" s="1">
        <f>Table6[[#This Row],[Absolute Error]]/Table6[[#This Row],[Pb Analytic]]</f>
        <v>5.5187368630223027E-3</v>
      </c>
      <c r="F73">
        <v>0.57289828282800004</v>
      </c>
      <c r="G73">
        <v>0.57227589999999995</v>
      </c>
      <c r="H73" s="1">
        <f>ABS(Table7[[#This Row],[Pd Simulation]]-Table7[[#This Row],[Pd Analytic]])</f>
        <v>6.2238282800008982E-4</v>
      </c>
      <c r="I73" s="1">
        <f>ABS(Table7[[#This Row],[Absolute Error]]/Table7[[#This Row],[Pd Analytic]])</f>
        <v>1.0875572918588566E-3</v>
      </c>
      <c r="J73">
        <v>0.30257474747500002</v>
      </c>
      <c r="K73">
        <v>0.30249779999999998</v>
      </c>
      <c r="L73" s="1">
        <f>ABS(Table72[[#This Row],[Pd1 Simulation]]-Table72[[#This Row],[Pd1 Analytic]])</f>
        <v>7.6947475000033183E-5</v>
      </c>
      <c r="M73" s="1">
        <f>Table72[[#This Row],[Absolute Error]]/Table72[[#This Row],[Pd1 Analytic]]</f>
        <v>2.5437366817224189E-4</v>
      </c>
      <c r="N73">
        <v>0.270323535354</v>
      </c>
      <c r="O73">
        <v>0.26977820000000002</v>
      </c>
      <c r="P73" s="1">
        <f>ABS(Table723[[#This Row],[Pd2 Simulation]]-Table723[[#This Row],[Pd2 Analytic]])</f>
        <v>5.4533535399997612E-4</v>
      </c>
      <c r="Q73" s="1">
        <f>Table723[[#This Row],[Absolute Error]]/Table723[[#This Row],[Pd2 Analytic]]</f>
        <v>2.0214211303951767E-3</v>
      </c>
    </row>
    <row r="74" spans="1:17" x14ac:dyDescent="0.2">
      <c r="A74" s="1">
        <v>7.3</v>
      </c>
      <c r="B74">
        <v>0.29735101010100001</v>
      </c>
      <c r="C74">
        <v>0.29587380000000002</v>
      </c>
      <c r="D74" s="1">
        <f>ABS(Table6[[#This Row],[Pb Simulation]]-Table6[[#This Row],[Pb Analytic]])</f>
        <v>1.4772101009999927E-3</v>
      </c>
      <c r="E74" s="1">
        <f>Table6[[#This Row],[Absolute Error]]/Table6[[#This Row],[Pb Analytic]]</f>
        <v>4.9927033113442033E-3</v>
      </c>
      <c r="F74">
        <v>0.567799292929</v>
      </c>
      <c r="G74">
        <v>0.56716200000000005</v>
      </c>
      <c r="H74" s="1">
        <f>ABS(Table7[[#This Row],[Pd Simulation]]-Table7[[#This Row],[Pd Analytic]])</f>
        <v>6.3729292899994405E-4</v>
      </c>
      <c r="I74" s="1">
        <f>ABS(Table7[[#This Row],[Absolute Error]]/Table7[[#This Row],[Pd Analytic]])</f>
        <v>1.1236523762169256E-3</v>
      </c>
      <c r="J74">
        <v>0.29991010100999999</v>
      </c>
      <c r="K74">
        <v>0.29975570000000001</v>
      </c>
      <c r="L74" s="1">
        <f>ABS(Table72[[#This Row],[Pd1 Simulation]]-Table72[[#This Row],[Pd1 Analytic]])</f>
        <v>1.5440100999997153E-4</v>
      </c>
      <c r="M74" s="1">
        <f>Table72[[#This Row],[Absolute Error]]/Table72[[#This Row],[Pd1 Analytic]]</f>
        <v>5.1508948787286292E-4</v>
      </c>
      <c r="N74">
        <v>0.26788919191900001</v>
      </c>
      <c r="O74">
        <v>0.26740639999999999</v>
      </c>
      <c r="P74" s="1">
        <f>ABS(Table723[[#This Row],[Pd2 Simulation]]-Table723[[#This Row],[Pd2 Analytic]])</f>
        <v>4.8279191900002516E-4</v>
      </c>
      <c r="Q74" s="1">
        <f>Table723[[#This Row],[Absolute Error]]/Table723[[#This Row],[Pd2 Analytic]]</f>
        <v>1.8054613464749728E-3</v>
      </c>
    </row>
    <row r="75" spans="1:17" x14ac:dyDescent="0.2">
      <c r="A75" s="1">
        <v>7.4</v>
      </c>
      <c r="B75">
        <v>0.30419919191900002</v>
      </c>
      <c r="C75">
        <v>0.30279780000000001</v>
      </c>
      <c r="D75" s="1">
        <f>ABS(Table6[[#This Row],[Pb Simulation]]-Table6[[#This Row],[Pb Analytic]])</f>
        <v>1.4013919190000168E-3</v>
      </c>
      <c r="E75" s="1">
        <f>Table6[[#This Row],[Absolute Error]]/Table6[[#This Row],[Pb Analytic]]</f>
        <v>4.6281443227131E-3</v>
      </c>
      <c r="F75">
        <v>0.56258515151499999</v>
      </c>
      <c r="G75">
        <v>0.56208670000000005</v>
      </c>
      <c r="H75" s="1">
        <f>ABS(Table7[[#This Row],[Pd Simulation]]-Table7[[#This Row],[Pd Analytic]])</f>
        <v>4.9845151499994245E-4</v>
      </c>
      <c r="I75" s="1">
        <f>ABS(Table7[[#This Row],[Absolute Error]]/Table7[[#This Row],[Pd Analytic]])</f>
        <v>8.867875987813666E-4</v>
      </c>
      <c r="J75">
        <v>0.29725757575799999</v>
      </c>
      <c r="K75">
        <v>0.29703590000000002</v>
      </c>
      <c r="L75" s="1">
        <f>ABS(Table72[[#This Row],[Pd1 Simulation]]-Table72[[#This Row],[Pd1 Analytic]])</f>
        <v>2.2167575799997286E-4</v>
      </c>
      <c r="M75" s="1">
        <f>Table72[[#This Row],[Absolute Error]]/Table72[[#This Row],[Pd1 Analytic]]</f>
        <v>7.4629281511080932E-4</v>
      </c>
      <c r="N75">
        <v>0.26532757575799998</v>
      </c>
      <c r="O75">
        <v>0.26505060000000003</v>
      </c>
      <c r="P75" s="1">
        <f>ABS(Table723[[#This Row],[Pd2 Simulation]]-Table723[[#This Row],[Pd2 Analytic]])</f>
        <v>2.7697575799995322E-4</v>
      </c>
      <c r="Q75" s="1">
        <f>Table723[[#This Row],[Absolute Error]]/Table723[[#This Row],[Pd2 Analytic]]</f>
        <v>1.0449920052999434E-3</v>
      </c>
    </row>
    <row r="76" spans="1:17" x14ac:dyDescent="0.2">
      <c r="A76" s="1">
        <v>7.5</v>
      </c>
      <c r="B76">
        <v>0.31079393939400002</v>
      </c>
      <c r="C76">
        <v>0.3096313</v>
      </c>
      <c r="D76" s="1">
        <f>ABS(Table6[[#This Row],[Pb Simulation]]-Table6[[#This Row],[Pb Analytic]])</f>
        <v>1.1626393940000201E-3</v>
      </c>
      <c r="E76" s="1">
        <f>Table6[[#This Row],[Absolute Error]]/Table6[[#This Row],[Pb Analytic]]</f>
        <v>3.754915585084648E-3</v>
      </c>
      <c r="F76">
        <v>0.55768959596000001</v>
      </c>
      <c r="G76">
        <v>0.55705260000000001</v>
      </c>
      <c r="H76" s="1">
        <f>ABS(Table7[[#This Row],[Pd Simulation]]-Table7[[#This Row],[Pd Analytic]])</f>
        <v>6.3699595999999747E-4</v>
      </c>
      <c r="I76" s="1">
        <f>ABS(Table7[[#This Row],[Absolute Error]]/Table7[[#This Row],[Pd Analytic]])</f>
        <v>1.1435113308868811E-3</v>
      </c>
      <c r="J76">
        <v>0.29450040404</v>
      </c>
      <c r="K76">
        <v>0.29434009999999999</v>
      </c>
      <c r="L76" s="1">
        <f>ABS(Table72[[#This Row],[Pd1 Simulation]]-Table72[[#This Row],[Pd1 Analytic]])</f>
        <v>1.6030404000000331E-4</v>
      </c>
      <c r="M76" s="1">
        <f>Table72[[#This Row],[Absolute Error]]/Table72[[#This Row],[Pd1 Analytic]]</f>
        <v>5.4462181673514177E-4</v>
      </c>
      <c r="N76">
        <v>0.26318919191899998</v>
      </c>
      <c r="O76">
        <v>0.26271240000000001</v>
      </c>
      <c r="P76" s="1">
        <f>ABS(Table723[[#This Row],[Pd2 Simulation]]-Table723[[#This Row],[Pd2 Analytic]])</f>
        <v>4.7679191899996365E-4</v>
      </c>
      <c r="Q76" s="1">
        <f>Table723[[#This Row],[Absolute Error]]/Table723[[#This Row],[Pd2 Analytic]]</f>
        <v>1.8148816690798136E-3</v>
      </c>
    </row>
    <row r="77" spans="1:17" x14ac:dyDescent="0.2">
      <c r="A77" s="1">
        <v>7.6</v>
      </c>
      <c r="B77">
        <v>0.31780767676799998</v>
      </c>
      <c r="C77">
        <v>0.31637359999999998</v>
      </c>
      <c r="D77" s="1">
        <f>ABS(Table6[[#This Row],[Pb Simulation]]-Table6[[#This Row],[Pb Analytic]])</f>
        <v>1.4340767680000033E-3</v>
      </c>
      <c r="E77" s="1">
        <f>Table6[[#This Row],[Absolute Error]]/Table6[[#This Row],[Pb Analytic]]</f>
        <v>4.5328585191684876E-3</v>
      </c>
      <c r="F77">
        <v>0.55271535353500001</v>
      </c>
      <c r="G77">
        <v>0.55206259999999996</v>
      </c>
      <c r="H77" s="1">
        <f>ABS(Table7[[#This Row],[Pd Simulation]]-Table7[[#This Row],[Pd Analytic]])</f>
        <v>6.5275353500005018E-4</v>
      </c>
      <c r="I77" s="1">
        <f>ABS(Table7[[#This Row],[Absolute Error]]/Table7[[#This Row],[Pd Analytic]])</f>
        <v>1.1823904299984281E-3</v>
      </c>
      <c r="J77">
        <v>0.29178949494899997</v>
      </c>
      <c r="K77">
        <v>0.29166930000000002</v>
      </c>
      <c r="L77" s="1">
        <f>ABS(Table72[[#This Row],[Pd1 Simulation]]-Table72[[#This Row],[Pd1 Analytic]])</f>
        <v>1.2019494899995209E-4</v>
      </c>
      <c r="M77" s="1">
        <f>Table72[[#This Row],[Absolute Error]]/Table72[[#This Row],[Pd1 Analytic]]</f>
        <v>4.1209324738651642E-4</v>
      </c>
      <c r="N77">
        <v>0.26092585858599998</v>
      </c>
      <c r="O77">
        <v>0.26039309999999999</v>
      </c>
      <c r="P77" s="1">
        <f>ABS(Table723[[#This Row],[Pd2 Simulation]]-Table723[[#This Row],[Pd2 Analytic]])</f>
        <v>5.3275858599999282E-4</v>
      </c>
      <c r="Q77" s="1">
        <f>Table723[[#This Row],[Absolute Error]]/Table723[[#This Row],[Pd2 Analytic]]</f>
        <v>2.0459781230761985E-3</v>
      </c>
    </row>
    <row r="78" spans="1:17" x14ac:dyDescent="0.2">
      <c r="A78" s="1">
        <v>7.7</v>
      </c>
      <c r="B78">
        <v>0.323737777778</v>
      </c>
      <c r="C78">
        <v>0.32302419999999998</v>
      </c>
      <c r="D78" s="1">
        <f>ABS(Table6[[#This Row],[Pb Simulation]]-Table6[[#This Row],[Pb Analytic]])</f>
        <v>7.1357777800001854E-4</v>
      </c>
      <c r="E78" s="1">
        <f>Table6[[#This Row],[Absolute Error]]/Table6[[#This Row],[Pb Analytic]]</f>
        <v>2.2090536188930075E-3</v>
      </c>
      <c r="F78">
        <v>0.54812010100999997</v>
      </c>
      <c r="G78">
        <v>0.54711929999999998</v>
      </c>
      <c r="H78" s="1">
        <f>ABS(Table7[[#This Row],[Pd Simulation]]-Table7[[#This Row],[Pd Analytic]])</f>
        <v>1.0008010099999964E-3</v>
      </c>
      <c r="I78" s="1">
        <f>ABS(Table7[[#This Row],[Absolute Error]]/Table7[[#This Row],[Pd Analytic]])</f>
        <v>1.8292189838669491E-3</v>
      </c>
      <c r="J78">
        <v>0.28958969696999998</v>
      </c>
      <c r="K78">
        <v>0.28902480000000003</v>
      </c>
      <c r="L78" s="1">
        <f>ABS(Table72[[#This Row],[Pd1 Simulation]]-Table72[[#This Row],[Pd1 Analytic]])</f>
        <v>5.6489696999995065E-4</v>
      </c>
      <c r="M78" s="1">
        <f>Table72[[#This Row],[Absolute Error]]/Table72[[#This Row],[Pd1 Analytic]]</f>
        <v>1.9544930746425585E-3</v>
      </c>
      <c r="N78">
        <v>0.25853040403999999</v>
      </c>
      <c r="O78">
        <v>0.25809379999999998</v>
      </c>
      <c r="P78" s="1">
        <f>ABS(Table723[[#This Row],[Pd2 Simulation]]-Table723[[#This Row],[Pd2 Analytic]])</f>
        <v>4.3660404000001041E-4</v>
      </c>
      <c r="Q78" s="1">
        <f>Table723[[#This Row],[Absolute Error]]/Table723[[#This Row],[Pd2 Analytic]]</f>
        <v>1.6916486951643567E-3</v>
      </c>
    </row>
    <row r="79" spans="1:17" x14ac:dyDescent="0.2">
      <c r="A79" s="1">
        <v>7.8</v>
      </c>
      <c r="B79">
        <v>0.33096919191899998</v>
      </c>
      <c r="C79">
        <v>0.32958280000000001</v>
      </c>
      <c r="D79" s="1">
        <f>ABS(Table6[[#This Row],[Pb Simulation]]-Table6[[#This Row],[Pb Analytic]])</f>
        <v>1.386391918999974E-3</v>
      </c>
      <c r="E79" s="1">
        <f>Table6[[#This Row],[Absolute Error]]/Table6[[#This Row],[Pb Analytic]]</f>
        <v>4.2065056762670078E-3</v>
      </c>
      <c r="F79">
        <v>0.54275393939399996</v>
      </c>
      <c r="G79">
        <v>0.54222409999999999</v>
      </c>
      <c r="H79" s="1">
        <f>ABS(Table7[[#This Row],[Pd Simulation]]-Table7[[#This Row],[Pd Analytic]])</f>
        <v>5.2983939399997571E-4</v>
      </c>
      <c r="I79" s="1">
        <f>ABS(Table7[[#This Row],[Absolute Error]]/Table7[[#This Row],[Pd Analytic]])</f>
        <v>9.7715943278798515E-4</v>
      </c>
      <c r="J79">
        <v>0.286198383838</v>
      </c>
      <c r="K79">
        <v>0.28640789999999999</v>
      </c>
      <c r="L79" s="1">
        <f>ABS(Table72[[#This Row],[Pd1 Simulation]]-Table72[[#This Row],[Pd1 Analytic]])</f>
        <v>2.0951616199998968E-4</v>
      </c>
      <c r="M79" s="1">
        <f>Table72[[#This Row],[Absolute Error]]/Table72[[#This Row],[Pd1 Analytic]]</f>
        <v>7.3153066657724759E-4</v>
      </c>
      <c r="N79">
        <v>0.25655555555600001</v>
      </c>
      <c r="O79">
        <v>0.25581589999999998</v>
      </c>
      <c r="P79" s="1">
        <f>ABS(Table723[[#This Row],[Pd2 Simulation]]-Table723[[#This Row],[Pd2 Analytic]])</f>
        <v>7.3965555600002952E-4</v>
      </c>
      <c r="Q79" s="1">
        <f>Table723[[#This Row],[Absolute Error]]/Table723[[#This Row],[Pd2 Analytic]]</f>
        <v>2.8913588092062672E-3</v>
      </c>
    </row>
    <row r="80" spans="1:17" x14ac:dyDescent="0.2">
      <c r="A80" s="1">
        <v>7.9</v>
      </c>
      <c r="B80">
        <v>0.33738070707099999</v>
      </c>
      <c r="C80">
        <v>0.3360495</v>
      </c>
      <c r="D80" s="1">
        <f>ABS(Table6[[#This Row],[Pb Simulation]]-Table6[[#This Row],[Pb Analytic]])</f>
        <v>1.3312070709999846E-3</v>
      </c>
      <c r="E80" s="1">
        <f>Table6[[#This Row],[Absolute Error]]/Table6[[#This Row],[Pb Analytic]]</f>
        <v>3.9613422159532584E-3</v>
      </c>
      <c r="F80">
        <v>0.53777343434299996</v>
      </c>
      <c r="G80">
        <v>0.53737849999999998</v>
      </c>
      <c r="H80" s="1">
        <f>ABS(Table7[[#This Row],[Pd Simulation]]-Table7[[#This Row],[Pd Analytic]])</f>
        <v>3.9493434299997521E-4</v>
      </c>
      <c r="I80" s="1">
        <f>ABS(Table7[[#This Row],[Absolute Error]]/Table7[[#This Row],[Pd Analytic]])</f>
        <v>7.349276962140748E-4</v>
      </c>
      <c r="J80">
        <v>0.28384313131299999</v>
      </c>
      <c r="K80">
        <v>0.28381899999999999</v>
      </c>
      <c r="L80" s="1">
        <f>ABS(Table72[[#This Row],[Pd1 Simulation]]-Table72[[#This Row],[Pd1 Analytic]])</f>
        <v>2.4131312999997601E-5</v>
      </c>
      <c r="M80" s="1">
        <f>Table72[[#This Row],[Absolute Error]]/Table72[[#This Row],[Pd1 Analytic]]</f>
        <v>8.5023599547590545E-5</v>
      </c>
      <c r="N80">
        <v>0.25393030303000003</v>
      </c>
      <c r="O80">
        <v>0.2535599</v>
      </c>
      <c r="P80" s="1">
        <f>ABS(Table723[[#This Row],[Pd2 Simulation]]-Table723[[#This Row],[Pd2 Analytic]])</f>
        <v>3.7040303000002162E-4</v>
      </c>
      <c r="Q80" s="1">
        <f>Table723[[#This Row],[Absolute Error]]/Table723[[#This Row],[Pd2 Analytic]]</f>
        <v>1.4608107591145981E-3</v>
      </c>
    </row>
    <row r="81" spans="1:17" x14ac:dyDescent="0.2">
      <c r="A81" s="1">
        <v>8</v>
      </c>
      <c r="B81">
        <v>0.34345525252499998</v>
      </c>
      <c r="C81">
        <v>0.34242440000000002</v>
      </c>
      <c r="D81" s="1">
        <f>ABS(Table6[[#This Row],[Pb Simulation]]-Table6[[#This Row],[Pb Analytic]])</f>
        <v>1.0308525249999589E-3</v>
      </c>
      <c r="E81" s="1">
        <f>Table6[[#This Row],[Absolute Error]]/Table6[[#This Row],[Pb Analytic]]</f>
        <v>3.0104528912073989E-3</v>
      </c>
      <c r="F81">
        <v>0.53343868686899998</v>
      </c>
      <c r="G81">
        <v>0.53258490000000003</v>
      </c>
      <c r="H81" s="1">
        <f>ABS(Table7[[#This Row],[Pd Simulation]]-Table7[[#This Row],[Pd Analytic]])</f>
        <v>8.537868689999506E-4</v>
      </c>
      <c r="I81" s="1">
        <f>ABS(Table7[[#This Row],[Absolute Error]]/Table7[[#This Row],[Pd Analytic]])</f>
        <v>1.6031000296853151E-3</v>
      </c>
      <c r="J81">
        <v>0.28157303030300002</v>
      </c>
      <c r="K81">
        <v>0.28125850000000002</v>
      </c>
      <c r="L81" s="1">
        <f>ABS(Table72[[#This Row],[Pd1 Simulation]]-Table72[[#This Row],[Pd1 Analytic]])</f>
        <v>3.1453030299999352E-4</v>
      </c>
      <c r="M81" s="1">
        <f>Table72[[#This Row],[Absolute Error]]/Table72[[#This Row],[Pd1 Analytic]]</f>
        <v>1.1182961688268745E-3</v>
      </c>
      <c r="N81">
        <v>0.25186565656600002</v>
      </c>
      <c r="O81">
        <v>0.25132640000000001</v>
      </c>
      <c r="P81" s="1">
        <f>ABS(Table723[[#This Row],[Pd2 Simulation]]-Table723[[#This Row],[Pd2 Analytic]])</f>
        <v>5.3925656600001259E-4</v>
      </c>
      <c r="Q81" s="1">
        <f>Table723[[#This Row],[Absolute Error]]/Table723[[#This Row],[Pd2 Analytic]]</f>
        <v>2.1456423439798309E-3</v>
      </c>
    </row>
    <row r="82" spans="1:17" x14ac:dyDescent="0.2">
      <c r="A82" s="1">
        <v>8.1</v>
      </c>
      <c r="B82">
        <v>0.35029696969700003</v>
      </c>
      <c r="C82">
        <v>0.34870770000000001</v>
      </c>
      <c r="D82" s="1">
        <f>ABS(Table6[[#This Row],[Pb Simulation]]-Table6[[#This Row],[Pb Analytic]])</f>
        <v>1.5892696970000175E-3</v>
      </c>
      <c r="E82" s="1">
        <f>Table6[[#This Row],[Absolute Error]]/Table6[[#This Row],[Pb Analytic]]</f>
        <v>4.5575985187594585E-3</v>
      </c>
      <c r="F82">
        <v>0.52811161616199997</v>
      </c>
      <c r="G82">
        <v>0.52784390000000003</v>
      </c>
      <c r="H82" s="1">
        <f>ABS(Table7[[#This Row],[Pd Simulation]]-Table7[[#This Row],[Pd Analytic]])</f>
        <v>2.6771616199994241E-4</v>
      </c>
      <c r="I82" s="1">
        <f>ABS(Table7[[#This Row],[Absolute Error]]/Table7[[#This Row],[Pd Analytic]])</f>
        <v>5.0718813270351788E-4</v>
      </c>
      <c r="J82">
        <v>0.278842020202</v>
      </c>
      <c r="K82">
        <v>0.27872740000000001</v>
      </c>
      <c r="L82" s="1">
        <f>ABS(Table72[[#This Row],[Pd1 Simulation]]-Table72[[#This Row],[Pd1 Analytic]])</f>
        <v>1.1462020199998202E-4</v>
      </c>
      <c r="M82" s="1">
        <f>Table72[[#This Row],[Absolute Error]]/Table72[[#This Row],[Pd1 Analytic]]</f>
        <v>4.1122689050298613E-4</v>
      </c>
      <c r="N82">
        <v>0.24926959596000001</v>
      </c>
      <c r="O82">
        <v>0.24911649999999999</v>
      </c>
      <c r="P82" s="1">
        <f>ABS(Table723[[#This Row],[Pd2 Simulation]]-Table723[[#This Row],[Pd2 Analytic]])</f>
        <v>1.5309596000001591E-4</v>
      </c>
      <c r="Q82" s="1">
        <f>Table723[[#This Row],[Absolute Error]]/Table723[[#This Row],[Pd2 Analytic]]</f>
        <v>6.1455567977237926E-4</v>
      </c>
    </row>
    <row r="83" spans="1:17" x14ac:dyDescent="0.2">
      <c r="A83" s="1">
        <v>8.1999999999999993</v>
      </c>
      <c r="B83">
        <v>0.35597909090899998</v>
      </c>
      <c r="C83">
        <v>0.35489999999999999</v>
      </c>
      <c r="D83" s="1">
        <f>ABS(Table6[[#This Row],[Pb Simulation]]-Table6[[#This Row],[Pb Analytic]])</f>
        <v>1.0790909089999912E-3</v>
      </c>
      <c r="E83" s="1">
        <f>Table6[[#This Row],[Absolute Error]]/Table6[[#This Row],[Pb Analytic]]</f>
        <v>3.0405491941391692E-3</v>
      </c>
      <c r="F83">
        <v>0.52365232323199995</v>
      </c>
      <c r="G83">
        <v>0.52315599999999995</v>
      </c>
      <c r="H83" s="1">
        <f>ABS(Table7[[#This Row],[Pd Simulation]]-Table7[[#This Row],[Pd Analytic]])</f>
        <v>4.9632323199999551E-4</v>
      </c>
      <c r="I83" s="1">
        <f>ABS(Table7[[#This Row],[Absolute Error]]/Table7[[#This Row],[Pd Analytic]])</f>
        <v>9.4870981504559932E-4</v>
      </c>
      <c r="J83">
        <v>0.27629454545499998</v>
      </c>
      <c r="K83">
        <v>0.27622580000000002</v>
      </c>
      <c r="L83" s="1">
        <f>ABS(Table72[[#This Row],[Pd1 Simulation]]-Table72[[#This Row],[Pd1 Analytic]])</f>
        <v>6.8745454999963318E-5</v>
      </c>
      <c r="M83" s="1">
        <f>Table72[[#This Row],[Absolute Error]]/Table72[[#This Row],[Pd1 Analytic]]</f>
        <v>2.4887412761575244E-4</v>
      </c>
      <c r="N83">
        <v>0.247357777778</v>
      </c>
      <c r="O83">
        <v>0.24693019999999999</v>
      </c>
      <c r="P83" s="1">
        <f>ABS(Table723[[#This Row],[Pd2 Simulation]]-Table723[[#This Row],[Pd2 Analytic]])</f>
        <v>4.2757777800001007E-4</v>
      </c>
      <c r="Q83" s="1">
        <f>Table723[[#This Row],[Absolute Error]]/Table723[[#This Row],[Pd2 Analytic]]</f>
        <v>1.7315734486912095E-3</v>
      </c>
    </row>
    <row r="84" spans="1:17" x14ac:dyDescent="0.2">
      <c r="A84" s="1">
        <v>8.3000000000000007</v>
      </c>
      <c r="B84">
        <v>0.36220040403999998</v>
      </c>
      <c r="C84">
        <v>0.36100169999999998</v>
      </c>
      <c r="D84" s="1">
        <f>ABS(Table6[[#This Row],[Pb Simulation]]-Table6[[#This Row],[Pb Analytic]])</f>
        <v>1.1987040399999982E-3</v>
      </c>
      <c r="E84" s="1">
        <f>Table6[[#This Row],[Absolute Error]]/Table6[[#This Row],[Pb Analytic]]</f>
        <v>3.3204941694180341E-3</v>
      </c>
      <c r="F84">
        <v>0.51899303030300004</v>
      </c>
      <c r="G84">
        <v>0.51852330000000002</v>
      </c>
      <c r="H84" s="1">
        <f>ABS(Table7[[#This Row],[Pd Simulation]]-Table7[[#This Row],[Pd Analytic]])</f>
        <v>4.697303030000155E-4</v>
      </c>
      <c r="I84" s="1">
        <f>ABS(Table7[[#This Row],[Absolute Error]]/Table7[[#This Row],[Pd Analytic]])</f>
        <v>9.0590008780707732E-4</v>
      </c>
      <c r="J84">
        <v>0.27395020201999998</v>
      </c>
      <c r="K84">
        <v>0.27375460000000001</v>
      </c>
      <c r="L84" s="1">
        <f>ABS(Table72[[#This Row],[Pd1 Simulation]]-Table72[[#This Row],[Pd1 Analytic]])</f>
        <v>1.9560201999996307E-4</v>
      </c>
      <c r="M84" s="1">
        <f>Table72[[#This Row],[Absolute Error]]/Table72[[#This Row],[Pd1 Analytic]]</f>
        <v>7.1451592046293676E-4</v>
      </c>
      <c r="N84">
        <v>0.245042828283</v>
      </c>
      <c r="O84">
        <v>0.24476870000000001</v>
      </c>
      <c r="P84" s="1">
        <f>ABS(Table723[[#This Row],[Pd2 Simulation]]-Table723[[#This Row],[Pd2 Analytic]])</f>
        <v>2.7412828299999692E-4</v>
      </c>
      <c r="Q84" s="1">
        <f>Table723[[#This Row],[Absolute Error]]/Table723[[#This Row],[Pd2 Analytic]]</f>
        <v>1.119948273615037E-3</v>
      </c>
    </row>
    <row r="85" spans="1:17" x14ac:dyDescent="0.2">
      <c r="A85" s="1">
        <v>8.4</v>
      </c>
      <c r="B85">
        <v>0.36807313131300001</v>
      </c>
      <c r="C85">
        <v>0.36701349999999999</v>
      </c>
      <c r="D85" s="1">
        <f>ABS(Table6[[#This Row],[Pb Simulation]]-Table6[[#This Row],[Pb Analytic]])</f>
        <v>1.0596313130000201E-3</v>
      </c>
      <c r="E85" s="1">
        <f>Table6[[#This Row],[Absolute Error]]/Table6[[#This Row],[Pb Analytic]]</f>
        <v>2.8871725781204781E-3</v>
      </c>
      <c r="F85">
        <v>0.51442010101000002</v>
      </c>
      <c r="G85">
        <v>0.51394459999999997</v>
      </c>
      <c r="H85" s="1">
        <f>ABS(Table7[[#This Row],[Pd Simulation]]-Table7[[#This Row],[Pd Analytic]])</f>
        <v>4.7550101000004563E-4</v>
      </c>
      <c r="I85" s="1">
        <f>ABS(Table7[[#This Row],[Absolute Error]]/Table7[[#This Row],[Pd Analytic]])</f>
        <v>9.2519896113325373E-4</v>
      </c>
      <c r="J85">
        <v>0.27129606060599998</v>
      </c>
      <c r="K85">
        <v>0.27131319999999998</v>
      </c>
      <c r="L85" s="1">
        <f>ABS(Table72[[#This Row],[Pd1 Simulation]]-Table72[[#This Row],[Pd1 Analytic]])</f>
        <v>1.7139393999998642E-5</v>
      </c>
      <c r="M85" s="1">
        <f>Table72[[#This Row],[Absolute Error]]/Table72[[#This Row],[Pd1 Analytic]]</f>
        <v>6.3171987208873888E-5</v>
      </c>
      <c r="N85">
        <v>0.24312404040400001</v>
      </c>
      <c r="O85">
        <v>0.2426314</v>
      </c>
      <c r="P85" s="1">
        <f>ABS(Table723[[#This Row],[Pd2 Simulation]]-Table723[[#This Row],[Pd2 Analytic]])</f>
        <v>4.9264040400001652E-4</v>
      </c>
      <c r="Q85" s="1">
        <f>Table723[[#This Row],[Absolute Error]]/Table723[[#This Row],[Pd2 Analytic]]</f>
        <v>2.0304066332717716E-3</v>
      </c>
    </row>
    <row r="86" spans="1:17" x14ac:dyDescent="0.2">
      <c r="A86" s="1">
        <v>8.5</v>
      </c>
      <c r="B86">
        <v>0.37391797979800001</v>
      </c>
      <c r="C86">
        <v>0.3729362</v>
      </c>
      <c r="D86" s="1">
        <f>ABS(Table6[[#This Row],[Pb Simulation]]-Table6[[#This Row],[Pb Analytic]])</f>
        <v>9.8177979800001536E-4</v>
      </c>
      <c r="E86" s="1">
        <f>Table6[[#This Row],[Absolute Error]]/Table6[[#This Row],[Pb Analytic]]</f>
        <v>2.6325677099729534E-3</v>
      </c>
      <c r="F86">
        <v>0.51018363636399999</v>
      </c>
      <c r="G86">
        <v>0.50942189999999998</v>
      </c>
      <c r="H86" s="1">
        <f>ABS(Table7[[#This Row],[Pd Simulation]]-Table7[[#This Row],[Pd Analytic]])</f>
        <v>7.6173636400000966E-4</v>
      </c>
      <c r="I86" s="1">
        <f>ABS(Table7[[#This Row],[Absolute Error]]/Table7[[#This Row],[Pd Analytic]])</f>
        <v>1.4952956753528062E-3</v>
      </c>
      <c r="J86">
        <v>0.26929121212099999</v>
      </c>
      <c r="K86">
        <v>0.26890269999999999</v>
      </c>
      <c r="L86" s="1">
        <f>ABS(Table72[[#This Row],[Pd1 Simulation]]-Table72[[#This Row],[Pd1 Analytic]])</f>
        <v>3.8851212099999533E-4</v>
      </c>
      <c r="M86" s="1">
        <f>Table72[[#This Row],[Absolute Error]]/Table72[[#This Row],[Pd1 Analytic]]</f>
        <v>1.444805578374614E-3</v>
      </c>
      <c r="N86">
        <v>0.240892424242</v>
      </c>
      <c r="O86">
        <v>0.24051939999999999</v>
      </c>
      <c r="P86" s="1">
        <f>ABS(Table723[[#This Row],[Pd2 Simulation]]-Table723[[#This Row],[Pd2 Analytic]])</f>
        <v>3.7302424200000295E-4</v>
      </c>
      <c r="Q86" s="1">
        <f>Table723[[#This Row],[Absolute Error]]/Table723[[#This Row],[Pd2 Analytic]]</f>
        <v>1.5509112445815305E-3</v>
      </c>
    </row>
    <row r="87" spans="1:17" x14ac:dyDescent="0.2">
      <c r="A87" s="1">
        <v>8.6</v>
      </c>
      <c r="B87">
        <v>0.37989898989900001</v>
      </c>
      <c r="C87">
        <v>0.37877070000000002</v>
      </c>
      <c r="D87" s="1">
        <f>ABS(Table6[[#This Row],[Pb Simulation]]-Table6[[#This Row],[Pb Analytic]])</f>
        <v>1.1282898989999901E-3</v>
      </c>
      <c r="E87" s="1">
        <f>Table6[[#This Row],[Absolute Error]]/Table6[[#This Row],[Pb Analytic]]</f>
        <v>2.9788204288240618E-3</v>
      </c>
      <c r="F87">
        <v>0.50543424242400004</v>
      </c>
      <c r="G87">
        <v>0.50495469999999998</v>
      </c>
      <c r="H87" s="1">
        <f>ABS(Table7[[#This Row],[Pd Simulation]]-Table7[[#This Row],[Pd Analytic]])</f>
        <v>4.7954242400005676E-4</v>
      </c>
      <c r="I87" s="1">
        <f>ABS(Table7[[#This Row],[Absolute Error]]/Table7[[#This Row],[Pd Analytic]])</f>
        <v>9.4967414700775489E-4</v>
      </c>
      <c r="J87">
        <v>0.26654050505100002</v>
      </c>
      <c r="K87">
        <v>0.2665226</v>
      </c>
      <c r="L87" s="1">
        <f>ABS(Table72[[#This Row],[Pd1 Simulation]]-Table72[[#This Row],[Pd1 Analytic]])</f>
        <v>1.7905051000022265E-5</v>
      </c>
      <c r="M87" s="1">
        <f>Table72[[#This Row],[Absolute Error]]/Table72[[#This Row],[Pd1 Analytic]]</f>
        <v>6.7180235372243347E-5</v>
      </c>
      <c r="N87">
        <v>0.23889373737399999</v>
      </c>
      <c r="O87">
        <v>0.23843239999999999</v>
      </c>
      <c r="P87" s="1">
        <f>ABS(Table723[[#This Row],[Pd2 Simulation]]-Table723[[#This Row],[Pd2 Analytic]])</f>
        <v>4.6133737400000374E-4</v>
      </c>
      <c r="Q87" s="1">
        <f>Table723[[#This Row],[Absolute Error]]/Table723[[#This Row],[Pd2 Analytic]]</f>
        <v>1.9348770301351819E-3</v>
      </c>
    </row>
    <row r="88" spans="1:17" x14ac:dyDescent="0.2">
      <c r="A88" s="1">
        <v>8.6999999999999993</v>
      </c>
      <c r="B88">
        <v>0.38527111111099999</v>
      </c>
      <c r="C88">
        <v>0.38451790000000002</v>
      </c>
      <c r="D88" s="1">
        <f>ABS(Table6[[#This Row],[Pb Simulation]]-Table6[[#This Row],[Pb Analytic]])</f>
        <v>7.5321111099996285E-4</v>
      </c>
      <c r="E88" s="1">
        <f>Table6[[#This Row],[Absolute Error]]/Table6[[#This Row],[Pb Analytic]]</f>
        <v>1.9588453775492968E-3</v>
      </c>
      <c r="F88">
        <v>0.50133080808099995</v>
      </c>
      <c r="G88">
        <v>0.50054379999999998</v>
      </c>
      <c r="H88" s="1">
        <f>ABS(Table7[[#This Row],[Pd Simulation]]-Table7[[#This Row],[Pd Analytic]])</f>
        <v>7.8700808099996244E-4</v>
      </c>
      <c r="I88" s="1">
        <f>ABS(Table7[[#This Row],[Absolute Error]]/Table7[[#This Row],[Pd Analytic]])</f>
        <v>1.5723061218617881E-3</v>
      </c>
      <c r="J88">
        <v>0.26448616161600003</v>
      </c>
      <c r="K88">
        <v>0.26417299999999999</v>
      </c>
      <c r="L88" s="1">
        <f>ABS(Table72[[#This Row],[Pd1 Simulation]]-Table72[[#This Row],[Pd1 Analytic]])</f>
        <v>3.13161616000035E-4</v>
      </c>
      <c r="M88" s="1">
        <f>Table72[[#This Row],[Absolute Error]]/Table72[[#This Row],[Pd1 Analytic]]</f>
        <v>1.1854414190702117E-3</v>
      </c>
      <c r="N88">
        <v>0.236844646465</v>
      </c>
      <c r="O88">
        <v>0.23637079999999999</v>
      </c>
      <c r="P88" s="1">
        <f>ABS(Table723[[#This Row],[Pd2 Simulation]]-Table723[[#This Row],[Pd2 Analytic]])</f>
        <v>4.7384646500001071E-4</v>
      </c>
      <c r="Q88" s="1">
        <f>Table723[[#This Row],[Absolute Error]]/Table723[[#This Row],[Pd2 Analytic]]</f>
        <v>2.0046742871793416E-3</v>
      </c>
    </row>
    <row r="89" spans="1:17" x14ac:dyDescent="0.2">
      <c r="A89" s="1">
        <v>8.8000000000000007</v>
      </c>
      <c r="B89">
        <v>0.39173434343399999</v>
      </c>
      <c r="C89">
        <v>0.39017879999999999</v>
      </c>
      <c r="D89" s="1">
        <f>ABS(Table6[[#This Row],[Pb Simulation]]-Table6[[#This Row],[Pb Analytic]])</f>
        <v>1.5555434339999952E-3</v>
      </c>
      <c r="E89" s="1">
        <f>Table6[[#This Row],[Absolute Error]]/Table6[[#This Row],[Pb Analytic]]</f>
        <v>3.9867451383826984E-3</v>
      </c>
      <c r="F89">
        <v>0.49625858585900001</v>
      </c>
      <c r="G89">
        <v>0.49618859999999998</v>
      </c>
      <c r="H89" s="1">
        <f>ABS(Table7[[#This Row],[Pd Simulation]]-Table7[[#This Row],[Pd Analytic]])</f>
        <v>6.9985859000032402E-5</v>
      </c>
      <c r="I89" s="1">
        <f>ABS(Table7[[#This Row],[Absolute Error]]/Table7[[#This Row],[Pd Analytic]])</f>
        <v>1.4104689023494778E-4</v>
      </c>
      <c r="J89">
        <v>0.26188242424199998</v>
      </c>
      <c r="K89">
        <v>0.26185409999999998</v>
      </c>
      <c r="L89" s="1">
        <f>ABS(Table72[[#This Row],[Pd1 Simulation]]-Table72[[#This Row],[Pd1 Analytic]])</f>
        <v>2.8324241999999611E-5</v>
      </c>
      <c r="M89" s="1">
        <f>Table72[[#This Row],[Absolute Error]]/Table72[[#This Row],[Pd1 Analytic]]</f>
        <v>1.0816802944845856E-4</v>
      </c>
      <c r="N89">
        <v>0.234376161616</v>
      </c>
      <c r="O89">
        <v>0.2343346</v>
      </c>
      <c r="P89" s="1">
        <f>ABS(Table723[[#This Row],[Pd2 Simulation]]-Table723[[#This Row],[Pd2 Analytic]])</f>
        <v>4.1561615999996526E-5</v>
      </c>
      <c r="Q89" s="1">
        <f>Table723[[#This Row],[Absolute Error]]/Table723[[#This Row],[Pd2 Analytic]]</f>
        <v>1.773601337574414E-4</v>
      </c>
    </row>
    <row r="90" spans="1:17" x14ac:dyDescent="0.2">
      <c r="A90" s="1">
        <v>8.9</v>
      </c>
      <c r="B90">
        <v>0.39664848484800003</v>
      </c>
      <c r="C90">
        <v>0.39575440000000001</v>
      </c>
      <c r="D90" s="1">
        <f>ABS(Table6[[#This Row],[Pb Simulation]]-Table6[[#This Row],[Pb Analytic]])</f>
        <v>8.9408484800002075E-4</v>
      </c>
      <c r="E90" s="1">
        <f>Table6[[#This Row],[Absolute Error]]/Table6[[#This Row],[Pb Analytic]]</f>
        <v>2.2591911751329127E-3</v>
      </c>
      <c r="F90">
        <v>0.49246343434299999</v>
      </c>
      <c r="G90">
        <v>0.49188949999999998</v>
      </c>
      <c r="H90" s="1">
        <f>ABS(Table7[[#This Row],[Pd Simulation]]-Table7[[#This Row],[Pd Analytic]])</f>
        <v>5.7393434300001545E-4</v>
      </c>
      <c r="I90" s="1">
        <f>ABS(Table7[[#This Row],[Absolute Error]]/Table7[[#This Row],[Pd Analytic]])</f>
        <v>1.1667952721089096E-3</v>
      </c>
      <c r="J90">
        <v>0.25960888888900002</v>
      </c>
      <c r="K90">
        <v>0.25956570000000001</v>
      </c>
      <c r="L90" s="1">
        <f>ABS(Table72[[#This Row],[Pd1 Simulation]]-Table72[[#This Row],[Pd1 Analytic]])</f>
        <v>4.3188889000012054E-5</v>
      </c>
      <c r="M90" s="1">
        <f>Table72[[#This Row],[Absolute Error]]/Table72[[#This Row],[Pd1 Analytic]]</f>
        <v>1.6638904523984507E-4</v>
      </c>
      <c r="N90">
        <v>0.23285454545500001</v>
      </c>
      <c r="O90">
        <v>0.2323238</v>
      </c>
      <c r="P90" s="1">
        <f>ABS(Table723[[#This Row],[Pd2 Simulation]]-Table723[[#This Row],[Pd2 Analytic]])</f>
        <v>5.3074545500000903E-4</v>
      </c>
      <c r="Q90" s="1">
        <f>Table723[[#This Row],[Absolute Error]]/Table723[[#This Row],[Pd2 Analytic]]</f>
        <v>2.2845074632904983E-3</v>
      </c>
    </row>
    <row r="91" spans="1:17" x14ac:dyDescent="0.2">
      <c r="A91" s="1">
        <v>9</v>
      </c>
      <c r="B91">
        <v>0.40243919191900002</v>
      </c>
      <c r="C91">
        <v>0.40124579999999999</v>
      </c>
      <c r="D91" s="1">
        <f>ABS(Table6[[#This Row],[Pb Simulation]]-Table6[[#This Row],[Pb Analytic]])</f>
        <v>1.1933919190000308E-3</v>
      </c>
      <c r="E91" s="1">
        <f>Table6[[#This Row],[Absolute Error]]/Table6[[#This Row],[Pb Analytic]]</f>
        <v>2.9742165998996894E-3</v>
      </c>
      <c r="F91">
        <v>0.48797121212099998</v>
      </c>
      <c r="G91">
        <v>0.48764619999999997</v>
      </c>
      <c r="H91" s="1">
        <f>ABS(Table7[[#This Row],[Pd Simulation]]-Table7[[#This Row],[Pd Analytic]])</f>
        <v>3.2501212100000121E-4</v>
      </c>
      <c r="I91" s="1">
        <f>ABS(Table7[[#This Row],[Absolute Error]]/Table7[[#This Row],[Pd Analytic]])</f>
        <v>6.6649165111919509E-4</v>
      </c>
      <c r="J91">
        <v>0.257326868687</v>
      </c>
      <c r="K91">
        <v>0.25730769999999997</v>
      </c>
      <c r="L91" s="1">
        <f>ABS(Table72[[#This Row],[Pd1 Simulation]]-Table72[[#This Row],[Pd1 Analytic]])</f>
        <v>1.9168687000026274E-5</v>
      </c>
      <c r="M91" s="1">
        <f>Table72[[#This Row],[Absolute Error]]/Table72[[#This Row],[Pd1 Analytic]]</f>
        <v>7.4497137085389496E-5</v>
      </c>
      <c r="N91">
        <v>0.230644343434</v>
      </c>
      <c r="O91">
        <v>0.2303384</v>
      </c>
      <c r="P91" s="1">
        <f>ABS(Table723[[#This Row],[Pd2 Simulation]]-Table723[[#This Row],[Pd2 Analytic]])</f>
        <v>3.0594343400000557E-4</v>
      </c>
      <c r="Q91" s="1">
        <f>Table723[[#This Row],[Absolute Error]]/Table723[[#This Row],[Pd2 Analytic]]</f>
        <v>1.3282346061273568E-3</v>
      </c>
    </row>
    <row r="92" spans="1:17" x14ac:dyDescent="0.2">
      <c r="A92" s="1">
        <v>9.1</v>
      </c>
      <c r="B92">
        <v>0.40788202020199998</v>
      </c>
      <c r="C92">
        <v>0.40665410000000002</v>
      </c>
      <c r="D92" s="1">
        <f>ABS(Table6[[#This Row],[Pb Simulation]]-Table6[[#This Row],[Pb Analytic]])</f>
        <v>1.2279202019999658E-3</v>
      </c>
      <c r="E92" s="1">
        <f>Table6[[#This Row],[Absolute Error]]/Table6[[#This Row],[Pb Analytic]]</f>
        <v>3.0195692161961865E-3</v>
      </c>
      <c r="F92">
        <v>0.483691313131</v>
      </c>
      <c r="G92">
        <v>0.48345840000000001</v>
      </c>
      <c r="H92" s="1">
        <f>ABS(Table7[[#This Row],[Pd Simulation]]-Table7[[#This Row],[Pd Analytic]])</f>
        <v>2.3291313099998989E-4</v>
      </c>
      <c r="I92" s="1">
        <f>ABS(Table7[[#This Row],[Absolute Error]]/Table7[[#This Row],[Pd Analytic]])</f>
        <v>4.8176457581456831E-4</v>
      </c>
      <c r="J92">
        <v>0.25502353535400002</v>
      </c>
      <c r="K92">
        <v>0.25507970000000002</v>
      </c>
      <c r="L92" s="1">
        <f>ABS(Table72[[#This Row],[Pd1 Simulation]]-Table72[[#This Row],[Pd1 Analytic]])</f>
        <v>5.6164646000000928E-5</v>
      </c>
      <c r="M92" s="1">
        <f>Table72[[#This Row],[Absolute Error]]/Table72[[#This Row],[Pd1 Analytic]]</f>
        <v>2.2018469521487176E-4</v>
      </c>
      <c r="N92">
        <v>0.22866777777799999</v>
      </c>
      <c r="O92">
        <v>0.22837830000000001</v>
      </c>
      <c r="P92" s="1">
        <f>ABS(Table723[[#This Row],[Pd2 Simulation]]-Table723[[#This Row],[Pd2 Analytic]])</f>
        <v>2.894777779999802E-4</v>
      </c>
      <c r="Q92" s="1">
        <f>Table723[[#This Row],[Absolute Error]]/Table723[[#This Row],[Pd2 Analytic]]</f>
        <v>1.2675362676750821E-3</v>
      </c>
    </row>
    <row r="93" spans="1:17" x14ac:dyDescent="0.2">
      <c r="A93" s="1">
        <v>9.1999999999999993</v>
      </c>
      <c r="B93">
        <v>0.41272969697</v>
      </c>
      <c r="C93">
        <v>0.41198050000000003</v>
      </c>
      <c r="D93" s="1">
        <f>ABS(Table6[[#This Row],[Pb Simulation]]-Table6[[#This Row],[Pb Analytic]])</f>
        <v>7.4919696999997676E-4</v>
      </c>
      <c r="E93" s="1">
        <f>Table6[[#This Row],[Absolute Error]]/Table6[[#This Row],[Pb Analytic]]</f>
        <v>1.818525318552642E-3</v>
      </c>
      <c r="F93">
        <v>0.47996979798</v>
      </c>
      <c r="G93">
        <v>0.47932609999999998</v>
      </c>
      <c r="H93" s="1">
        <f>ABS(Table7[[#This Row],[Pd Simulation]]-Table7[[#This Row],[Pd Analytic]])</f>
        <v>6.4369798000002421E-4</v>
      </c>
      <c r="I93" s="1">
        <f>ABS(Table7[[#This Row],[Absolute Error]]/Table7[[#This Row],[Pd Analytic]])</f>
        <v>1.342922866082244E-3</v>
      </c>
      <c r="J93">
        <v>0.25292454545499998</v>
      </c>
      <c r="K93">
        <v>0.2528822</v>
      </c>
      <c r="L93" s="1">
        <f>ABS(Table72[[#This Row],[Pd1 Simulation]]-Table72[[#This Row],[Pd1 Analytic]])</f>
        <v>4.2345454999981325E-5</v>
      </c>
      <c r="M93" s="1">
        <f>Table72[[#This Row],[Absolute Error]]/Table72[[#This Row],[Pd1 Analytic]]</f>
        <v>1.6745130736754634E-4</v>
      </c>
      <c r="N93">
        <v>0.22704525252499999</v>
      </c>
      <c r="O93">
        <v>0.2264438</v>
      </c>
      <c r="P93" s="1">
        <f>ABS(Table723[[#This Row],[Pd2 Simulation]]-Table723[[#This Row],[Pd2 Analytic]])</f>
        <v>6.0145252499999025E-4</v>
      </c>
      <c r="Q93" s="1">
        <f>Table723[[#This Row],[Absolute Error]]/Table723[[#This Row],[Pd2 Analytic]]</f>
        <v>2.6560785722549714E-3</v>
      </c>
    </row>
    <row r="94" spans="1:17" x14ac:dyDescent="0.2">
      <c r="A94" s="1">
        <v>9.3000000000000007</v>
      </c>
      <c r="B94">
        <v>0.41847121212100002</v>
      </c>
      <c r="C94">
        <v>0.41722629999999999</v>
      </c>
      <c r="D94" s="1">
        <f>ABS(Table6[[#This Row],[Pb Simulation]]-Table6[[#This Row],[Pb Analytic]])</f>
        <v>1.2449121210000302E-3</v>
      </c>
      <c r="E94" s="1">
        <f>Table6[[#This Row],[Absolute Error]]/Table6[[#This Row],[Pb Analytic]]</f>
        <v>2.9837815137732935E-3</v>
      </c>
      <c r="F94">
        <v>0.475392222222</v>
      </c>
      <c r="G94">
        <v>0.47524899999999998</v>
      </c>
      <c r="H94" s="1">
        <f>ABS(Table7[[#This Row],[Pd Simulation]]-Table7[[#This Row],[Pd Analytic]])</f>
        <v>1.4322222200002788E-4</v>
      </c>
      <c r="I94" s="1">
        <f>ABS(Table7[[#This Row],[Absolute Error]]/Table7[[#This Row],[Pd Analytic]])</f>
        <v>3.0136248997899602E-4</v>
      </c>
      <c r="J94">
        <v>0.250494141414</v>
      </c>
      <c r="K94">
        <v>0.25071460000000001</v>
      </c>
      <c r="L94" s="1">
        <f>ABS(Table72[[#This Row],[Pd1 Simulation]]-Table72[[#This Row],[Pd1 Analytic]])</f>
        <v>2.2045858600000523E-4</v>
      </c>
      <c r="M94" s="1">
        <f>Table72[[#This Row],[Absolute Error]]/Table72[[#This Row],[Pd1 Analytic]]</f>
        <v>8.7932089315901512E-4</v>
      </c>
      <c r="N94">
        <v>0.224898080808</v>
      </c>
      <c r="O94">
        <v>0.2245345</v>
      </c>
      <c r="P94" s="1">
        <f>ABS(Table723[[#This Row],[Pd2 Simulation]]-Table723[[#This Row],[Pd2 Analytic]])</f>
        <v>3.6358080800000248E-4</v>
      </c>
      <c r="Q94" s="1">
        <f>Table723[[#This Row],[Absolute Error]]/Table723[[#This Row],[Pd2 Analytic]]</f>
        <v>1.6192647811360949E-3</v>
      </c>
    </row>
    <row r="95" spans="1:17" x14ac:dyDescent="0.2">
      <c r="A95" s="1">
        <v>9.4</v>
      </c>
      <c r="B95">
        <v>0.42334151515200003</v>
      </c>
      <c r="C95">
        <v>0.4223925</v>
      </c>
      <c r="D95" s="1">
        <f>ABS(Table6[[#This Row],[Pb Simulation]]-Table6[[#This Row],[Pb Analytic]])</f>
        <v>9.4901515200002118E-4</v>
      </c>
      <c r="E95" s="1">
        <f>Table6[[#This Row],[Absolute Error]]/Table6[[#This Row],[Pb Analytic]]</f>
        <v>2.2467613700527856E-3</v>
      </c>
      <c r="F95">
        <v>0.471552424242</v>
      </c>
      <c r="G95">
        <v>0.47122639999999999</v>
      </c>
      <c r="H95" s="1">
        <f>ABS(Table7[[#This Row],[Pd Simulation]]-Table7[[#This Row],[Pd Analytic]])</f>
        <v>3.2602424200001145E-4</v>
      </c>
      <c r="I95" s="1">
        <f>ABS(Table7[[#This Row],[Absolute Error]]/Table7[[#This Row],[Pd Analytic]])</f>
        <v>6.9186327845810729E-4</v>
      </c>
      <c r="J95">
        <v>0.24872787878800001</v>
      </c>
      <c r="K95">
        <v>0.2485762</v>
      </c>
      <c r="L95" s="1">
        <f>ABS(Table72[[#This Row],[Pd1 Simulation]]-Table72[[#This Row],[Pd1 Analytic]])</f>
        <v>1.5167878800001477E-4</v>
      </c>
      <c r="M95" s="1">
        <f>Table72[[#This Row],[Absolute Error]]/Table72[[#This Row],[Pd1 Analytic]]</f>
        <v>6.101903078412767E-4</v>
      </c>
      <c r="N95">
        <v>0.22282454545499999</v>
      </c>
      <c r="O95">
        <v>0.22264990000000001</v>
      </c>
      <c r="P95" s="1">
        <f>ABS(Table723[[#This Row],[Pd2 Simulation]]-Table723[[#This Row],[Pd2 Analytic]])</f>
        <v>1.7464545499998319E-4</v>
      </c>
      <c r="Q95" s="1">
        <f>Table723[[#This Row],[Absolute Error]]/Table723[[#This Row],[Pd2 Analytic]]</f>
        <v>7.8439494021772822E-4</v>
      </c>
    </row>
    <row r="96" spans="1:17" x14ac:dyDescent="0.2">
      <c r="A96" s="1">
        <v>9.5</v>
      </c>
      <c r="B96">
        <v>0.42884727272700002</v>
      </c>
      <c r="C96">
        <v>0.42748039999999998</v>
      </c>
      <c r="D96" s="1">
        <f>ABS(Table6[[#This Row],[Pb Simulation]]-Table6[[#This Row],[Pb Analytic]])</f>
        <v>1.3668727270000347E-3</v>
      </c>
      <c r="E96" s="1">
        <f>Table6[[#This Row],[Absolute Error]]/Table6[[#This Row],[Pb Analytic]]</f>
        <v>3.1975097033689376E-3</v>
      </c>
      <c r="F96">
        <v>0.46727919191900003</v>
      </c>
      <c r="G96">
        <v>0.46725830000000002</v>
      </c>
      <c r="H96" s="1">
        <f>ABS(Table7[[#This Row],[Pd Simulation]]-Table7[[#This Row],[Pd Analytic]])</f>
        <v>2.0891919000010084E-5</v>
      </c>
      <c r="I96" s="1">
        <f>ABS(Table7[[#This Row],[Absolute Error]]/Table7[[#This Row],[Pd Analytic]])</f>
        <v>4.4711712986179346E-5</v>
      </c>
      <c r="J96">
        <v>0.24620393939400001</v>
      </c>
      <c r="K96">
        <v>0.24646750000000001</v>
      </c>
      <c r="L96" s="1">
        <f>ABS(Table72[[#This Row],[Pd1 Simulation]]-Table72[[#This Row],[Pd1 Analytic]])</f>
        <v>2.635606059999962E-4</v>
      </c>
      <c r="M96" s="1">
        <f>Table72[[#This Row],[Absolute Error]]/Table72[[#This Row],[Pd1 Analytic]]</f>
        <v>1.0693523730309115E-3</v>
      </c>
      <c r="N96">
        <v>0.22107525252499999</v>
      </c>
      <c r="O96">
        <v>0.2207905</v>
      </c>
      <c r="P96" s="1">
        <f>ABS(Table723[[#This Row],[Pd2 Simulation]]-Table723[[#This Row],[Pd2 Analytic]])</f>
        <v>2.8475252499998716E-4</v>
      </c>
      <c r="Q96" s="1">
        <f>Table723[[#This Row],[Absolute Error]]/Table723[[#This Row],[Pd2 Analytic]]</f>
        <v>1.2896955484950085E-3</v>
      </c>
    </row>
    <row r="97" spans="1:17" x14ac:dyDescent="0.2">
      <c r="A97" s="1">
        <v>9.6</v>
      </c>
      <c r="B97">
        <v>0.43346444444400001</v>
      </c>
      <c r="C97">
        <v>0.43249130000000002</v>
      </c>
      <c r="D97" s="1">
        <f>ABS(Table6[[#This Row],[Pb Simulation]]-Table6[[#This Row],[Pb Analytic]])</f>
        <v>9.7314444399998479E-4</v>
      </c>
      <c r="E97" s="1">
        <f>Table6[[#This Row],[Absolute Error]]/Table6[[#This Row],[Pb Analytic]]</f>
        <v>2.2500902191558182E-3</v>
      </c>
      <c r="F97">
        <v>0.463653535354</v>
      </c>
      <c r="G97">
        <v>0.46334350000000002</v>
      </c>
      <c r="H97" s="1">
        <f>ABS(Table7[[#This Row],[Pd Simulation]]-Table7[[#This Row],[Pd Analytic]])</f>
        <v>3.1003535399998228E-4</v>
      </c>
      <c r="I97" s="1">
        <f>ABS(Table7[[#This Row],[Absolute Error]]/Table7[[#This Row],[Pd Analytic]])</f>
        <v>6.6912636952926345E-4</v>
      </c>
      <c r="J97">
        <v>0.24437161616200001</v>
      </c>
      <c r="K97">
        <v>0.24438779999999999</v>
      </c>
      <c r="L97" s="1">
        <f>ABS(Table72[[#This Row],[Pd1 Simulation]]-Table72[[#This Row],[Pd1 Analytic]])</f>
        <v>1.6183837999977913E-5</v>
      </c>
      <c r="M97" s="1">
        <f>Table72[[#This Row],[Absolute Error]]/Table72[[#This Row],[Pd1 Analytic]]</f>
        <v>6.6221955433036806E-5</v>
      </c>
      <c r="N97">
        <v>0.21928191919199999</v>
      </c>
      <c r="O97">
        <v>0.21895580000000001</v>
      </c>
      <c r="P97" s="1">
        <f>ABS(Table723[[#This Row],[Pd2 Simulation]]-Table723[[#This Row],[Pd2 Analytic]])</f>
        <v>3.2611919199998507E-4</v>
      </c>
      <c r="Q97" s="1">
        <f>Table723[[#This Row],[Absolute Error]]/Table723[[#This Row],[Pd2 Analytic]]</f>
        <v>1.4894293368797951E-3</v>
      </c>
    </row>
    <row r="98" spans="1:17" x14ac:dyDescent="0.2">
      <c r="A98" s="1">
        <v>9.6999999999999993</v>
      </c>
      <c r="B98">
        <v>0.43832373737399999</v>
      </c>
      <c r="C98">
        <v>0.43742629999999999</v>
      </c>
      <c r="D98" s="1">
        <f>ABS(Table6[[#This Row],[Pb Simulation]]-Table6[[#This Row],[Pb Analytic]])</f>
        <v>8.9743737399999857E-4</v>
      </c>
      <c r="E98" s="1">
        <f>Table6[[#This Row],[Absolute Error]]/Table6[[#This Row],[Pb Analytic]]</f>
        <v>2.0516310381886015E-3</v>
      </c>
      <c r="F98">
        <v>0.45995444444400002</v>
      </c>
      <c r="G98">
        <v>0.45948250000000002</v>
      </c>
      <c r="H98" s="1">
        <f>ABS(Table7[[#This Row],[Pd Simulation]]-Table7[[#This Row],[Pd Analytic]])</f>
        <v>4.7194444400000535E-4</v>
      </c>
      <c r="I98" s="1">
        <f>ABS(Table7[[#This Row],[Absolute Error]]/Table7[[#This Row],[Pd Analytic]])</f>
        <v>1.0271216945150366E-3</v>
      </c>
      <c r="J98">
        <v>0.242278686869</v>
      </c>
      <c r="K98">
        <v>0.24233689999999999</v>
      </c>
      <c r="L98" s="1">
        <f>ABS(Table72[[#This Row],[Pd1 Simulation]]-Table72[[#This Row],[Pd1 Analytic]])</f>
        <v>5.8213130999990037E-5</v>
      </c>
      <c r="M98" s="1">
        <f>Table72[[#This Row],[Absolute Error]]/Table72[[#This Row],[Pd1 Analytic]]</f>
        <v>2.4021571209332973E-4</v>
      </c>
      <c r="N98">
        <v>0.217675757576</v>
      </c>
      <c r="O98">
        <v>0.21714559999999999</v>
      </c>
      <c r="P98" s="1">
        <f>ABS(Table723[[#This Row],[Pd2 Simulation]]-Table723[[#This Row],[Pd2 Analytic]])</f>
        <v>5.3015757600000102E-4</v>
      </c>
      <c r="Q98" s="1">
        <f>Table723[[#This Row],[Absolute Error]]/Table723[[#This Row],[Pd2 Analytic]]</f>
        <v>2.4414843128297372E-3</v>
      </c>
    </row>
    <row r="99" spans="1:17" x14ac:dyDescent="0.2">
      <c r="A99" s="1">
        <v>9.8000000000000007</v>
      </c>
      <c r="B99">
        <v>0.44315040404</v>
      </c>
      <c r="C99">
        <v>0.44228679999999998</v>
      </c>
      <c r="D99" s="1">
        <f>ABS(Table6[[#This Row],[Pb Simulation]]-Table6[[#This Row],[Pb Analytic]])</f>
        <v>8.6360404000002111E-4</v>
      </c>
      <c r="E99" s="1">
        <f>Table6[[#This Row],[Absolute Error]]/Table6[[#This Row],[Pb Analytic]]</f>
        <v>1.9525883205196745E-3</v>
      </c>
      <c r="F99">
        <v>0.455997373737</v>
      </c>
      <c r="G99">
        <v>0.45567370000000001</v>
      </c>
      <c r="H99" s="1">
        <f>ABS(Table7[[#This Row],[Pd Simulation]]-Table7[[#This Row],[Pd Analytic]])</f>
        <v>3.2367373699998536E-4</v>
      </c>
      <c r="I99" s="1">
        <f>ABS(Table7[[#This Row],[Absolute Error]]/Table7[[#This Row],[Pd Analytic]])</f>
        <v>7.1031910992445989E-4</v>
      </c>
      <c r="J99">
        <v>0.240206666667</v>
      </c>
      <c r="K99">
        <v>0.24031420000000001</v>
      </c>
      <c r="L99" s="1">
        <f>ABS(Table72[[#This Row],[Pd1 Simulation]]-Table72[[#This Row],[Pd1 Analytic]])</f>
        <v>1.0753333300000945E-4</v>
      </c>
      <c r="M99" s="1">
        <f>Table72[[#This Row],[Absolute Error]]/Table72[[#This Row],[Pd1 Analytic]]</f>
        <v>4.4746974169653495E-4</v>
      </c>
      <c r="N99">
        <v>0.21579070707100001</v>
      </c>
      <c r="O99">
        <v>0.21535940000000001</v>
      </c>
      <c r="P99" s="1">
        <f>ABS(Table723[[#This Row],[Pd2 Simulation]]-Table723[[#This Row],[Pd2 Analytic]])</f>
        <v>4.3130707100000332E-4</v>
      </c>
      <c r="Q99" s="1">
        <f>Table723[[#This Row],[Absolute Error]]/Table723[[#This Row],[Pd2 Analytic]]</f>
        <v>2.0027315780040402E-3</v>
      </c>
    </row>
    <row r="100" spans="1:17" x14ac:dyDescent="0.2">
      <c r="A100" s="1">
        <v>9.9</v>
      </c>
      <c r="B100">
        <v>0.447800707071</v>
      </c>
      <c r="C100">
        <v>0.44707400000000003</v>
      </c>
      <c r="D100" s="1">
        <f>ABS(Table6[[#This Row],[Pb Simulation]]-Table6[[#This Row],[Pb Analytic]])</f>
        <v>7.2670707099997678E-4</v>
      </c>
      <c r="E100" s="1">
        <f>Table6[[#This Row],[Absolute Error]]/Table6[[#This Row],[Pb Analytic]]</f>
        <v>1.6254737940474659E-3</v>
      </c>
      <c r="F100">
        <v>0.45254828282800003</v>
      </c>
      <c r="G100">
        <v>0.45191710000000002</v>
      </c>
      <c r="H100" s="1">
        <f>ABS(Table7[[#This Row],[Pd Simulation]]-Table7[[#This Row],[Pd Analytic]])</f>
        <v>6.311828280000098E-4</v>
      </c>
      <c r="I100" s="1">
        <f>ABS(Table7[[#This Row],[Absolute Error]]/Table7[[#This Row],[Pd Analytic]])</f>
        <v>1.3966783465374729E-3</v>
      </c>
      <c r="J100">
        <v>0.23852535353500001</v>
      </c>
      <c r="K100">
        <v>0.23831949999999999</v>
      </c>
      <c r="L100" s="1">
        <f>ABS(Table72[[#This Row],[Pd1 Simulation]]-Table72[[#This Row],[Pd1 Analytic]])</f>
        <v>2.0585353500002235E-4</v>
      </c>
      <c r="M100" s="1">
        <f>Table72[[#This Row],[Absolute Error]]/Table72[[#This Row],[Pd1 Analytic]]</f>
        <v>8.6377126084949971E-4</v>
      </c>
      <c r="N100">
        <v>0.21402292929300001</v>
      </c>
      <c r="O100">
        <v>0.21359710000000001</v>
      </c>
      <c r="P100" s="1">
        <f>ABS(Table723[[#This Row],[Pd2 Simulation]]-Table723[[#This Row],[Pd2 Analytic]])</f>
        <v>4.2582929300000183E-4</v>
      </c>
      <c r="Q100" s="1">
        <f>Table723[[#This Row],[Absolute Error]]/Table723[[#This Row],[Pd2 Analytic]]</f>
        <v>1.9936098991980779E-3</v>
      </c>
    </row>
    <row r="101" spans="1:17" x14ac:dyDescent="0.2">
      <c r="A101" s="1">
        <v>10</v>
      </c>
      <c r="B101">
        <v>0.45292131313099998</v>
      </c>
      <c r="C101">
        <v>0.451789</v>
      </c>
      <c r="D101" s="1">
        <f>ABS(Table6[[#This Row],[Pb Simulation]]-Table6[[#This Row],[Pb Analytic]])</f>
        <v>1.1323131309999845E-3</v>
      </c>
      <c r="E101" s="1">
        <f>Table6[[#This Row],[Absolute Error]]/Table6[[#This Row],[Pb Analytic]]</f>
        <v>2.5062875169603168E-3</v>
      </c>
      <c r="F101">
        <v>0.44844616161599998</v>
      </c>
      <c r="G101">
        <v>0.448212</v>
      </c>
      <c r="H101" s="1">
        <f>ABS(Table7[[#This Row],[Pd Simulation]]-Table7[[#This Row],[Pd Analytic]])</f>
        <v>2.3416161599998375E-4</v>
      </c>
      <c r="I101" s="1">
        <f>ABS(Table7[[#This Row],[Absolute Error]]/Table7[[#This Row],[Pd Analytic]])</f>
        <v>5.2243495488738315E-4</v>
      </c>
      <c r="J101">
        <v>0.23641939393899999</v>
      </c>
      <c r="K101">
        <v>0.23635300000000001</v>
      </c>
      <c r="L101" s="1">
        <f>ABS(Table72[[#This Row],[Pd1 Simulation]]-Table72[[#This Row],[Pd1 Analytic]])</f>
        <v>6.6393938999986801E-5</v>
      </c>
      <c r="M101" s="1">
        <f>Table72[[#This Row],[Absolute Error]]/Table72[[#This Row],[Pd1 Analytic]]</f>
        <v>2.8091007518409668E-4</v>
      </c>
      <c r="N101">
        <v>0.21202676767699999</v>
      </c>
      <c r="O101">
        <v>0.21185899999999999</v>
      </c>
      <c r="P101" s="1">
        <f>ABS(Table723[[#This Row],[Pd2 Simulation]]-Table723[[#This Row],[Pd2 Analytic]])</f>
        <v>1.6776767699999695E-4</v>
      </c>
      <c r="Q101" s="1">
        <f>Table723[[#This Row],[Absolute Error]]/Table723[[#This Row],[Pd2 Analytic]]</f>
        <v>7.9188364431058845E-4</v>
      </c>
    </row>
    <row r="102" spans="1:17" x14ac:dyDescent="0.2">
      <c r="A102" s="1">
        <v>10.1</v>
      </c>
      <c r="B102">
        <v>0.45727010100999999</v>
      </c>
      <c r="C102">
        <v>0.45643329999999999</v>
      </c>
      <c r="D102" s="1">
        <f>ABS(Table6[[#This Row],[Pb Simulation]]-Table6[[#This Row],[Pb Analytic]])</f>
        <v>8.3680100999999896E-4</v>
      </c>
      <c r="E102" s="1">
        <f>Table6[[#This Row],[Absolute Error]]/Table6[[#This Row],[Pb Analytic]]</f>
        <v>1.8333478517014402E-3</v>
      </c>
      <c r="F102">
        <v>0.44485040403999998</v>
      </c>
      <c r="G102">
        <v>0.44455820000000001</v>
      </c>
      <c r="H102" s="1">
        <f>ABS(Table7[[#This Row],[Pd Simulation]]-Table7[[#This Row],[Pd Analytic]])</f>
        <v>2.9220403999996591E-4</v>
      </c>
      <c r="I102" s="1">
        <f>ABS(Table7[[#This Row],[Absolute Error]]/Table7[[#This Row],[Pd Analytic]])</f>
        <v>6.572908564052264E-4</v>
      </c>
      <c r="J102">
        <v>0.23414040404</v>
      </c>
      <c r="K102">
        <v>0.23441380000000001</v>
      </c>
      <c r="L102" s="1">
        <f>ABS(Table72[[#This Row],[Pd1 Simulation]]-Table72[[#This Row],[Pd1 Analytic]])</f>
        <v>2.7339596000000577E-4</v>
      </c>
      <c r="M102" s="1">
        <f>Table72[[#This Row],[Absolute Error]]/Table72[[#This Row],[Pd1 Analytic]]</f>
        <v>1.1662963528597965E-3</v>
      </c>
      <c r="N102">
        <v>0.21071000000000001</v>
      </c>
      <c r="O102">
        <v>0.21014440000000001</v>
      </c>
      <c r="P102" s="1">
        <f>ABS(Table723[[#This Row],[Pd2 Simulation]]-Table723[[#This Row],[Pd2 Analytic]])</f>
        <v>5.6559999999999944E-4</v>
      </c>
      <c r="Q102" s="1">
        <f>Table723[[#This Row],[Absolute Error]]/Table723[[#This Row],[Pd2 Analytic]]</f>
        <v>2.6914826186184328E-3</v>
      </c>
    </row>
    <row r="103" spans="1:17" x14ac:dyDescent="0.2">
      <c r="A103" s="1">
        <v>10.199999999999999</v>
      </c>
      <c r="B103">
        <v>0.46200353535400002</v>
      </c>
      <c r="C103">
        <v>0.46100790000000003</v>
      </c>
      <c r="D103" s="1">
        <f>ABS(Table6[[#This Row],[Pb Simulation]]-Table6[[#This Row],[Pb Analytic]])</f>
        <v>9.956353539999907E-4</v>
      </c>
      <c r="E103" s="1">
        <f>Table6[[#This Row],[Absolute Error]]/Table6[[#This Row],[Pb Analytic]]</f>
        <v>2.159692608304523E-3</v>
      </c>
      <c r="F103">
        <v>0.44123959596000001</v>
      </c>
      <c r="G103">
        <v>0.4409536</v>
      </c>
      <c r="H103" s="1">
        <f>ABS(Table7[[#This Row],[Pd Simulation]]-Table7[[#This Row],[Pd Analytic]])</f>
        <v>2.8599596000000727E-4</v>
      </c>
      <c r="I103" s="1">
        <f>ABS(Table7[[#This Row],[Absolute Error]]/Table7[[#This Row],[Pd Analytic]])</f>
        <v>6.48585157259193E-4</v>
      </c>
      <c r="J103">
        <v>0.232599191919</v>
      </c>
      <c r="K103">
        <v>0.23250119999999999</v>
      </c>
      <c r="L103" s="1">
        <f>ABS(Table72[[#This Row],[Pd1 Simulation]]-Table72[[#This Row],[Pd1 Analytic]])</f>
        <v>9.79919190000067E-5</v>
      </c>
      <c r="M103" s="1">
        <f>Table72[[#This Row],[Absolute Error]]/Table72[[#This Row],[Pd1 Analytic]]</f>
        <v>4.2146844403386608E-4</v>
      </c>
      <c r="N103">
        <v>0.20864040404</v>
      </c>
      <c r="O103">
        <v>0.20845250000000001</v>
      </c>
      <c r="P103" s="1">
        <f>ABS(Table723[[#This Row],[Pd2 Simulation]]-Table723[[#This Row],[Pd2 Analytic]])</f>
        <v>1.8790403999999206E-4</v>
      </c>
      <c r="Q103" s="1">
        <f>Table723[[#This Row],[Absolute Error]]/Table723[[#This Row],[Pd2 Analytic]]</f>
        <v>9.0142377759917509E-4</v>
      </c>
    </row>
    <row r="104" spans="1:17" x14ac:dyDescent="0.2">
      <c r="A104" s="1">
        <v>10.3</v>
      </c>
      <c r="B104">
        <v>0.46672484848500001</v>
      </c>
      <c r="C104">
        <v>0.46551409999999999</v>
      </c>
      <c r="D104" s="1">
        <f>ABS(Table6[[#This Row],[Pb Simulation]]-Table6[[#This Row],[Pb Analytic]])</f>
        <v>1.2107484850000239E-3</v>
      </c>
      <c r="E104" s="1">
        <f>Table6[[#This Row],[Absolute Error]]/Table6[[#This Row],[Pb Analytic]]</f>
        <v>2.6008846670810271E-3</v>
      </c>
      <c r="F104">
        <v>0.437440808081</v>
      </c>
      <c r="G104">
        <v>0.43739939999999999</v>
      </c>
      <c r="H104" s="1">
        <f>ABS(Table7[[#This Row],[Pd Simulation]]-Table7[[#This Row],[Pd Analytic]])</f>
        <v>4.1408081000005037E-5</v>
      </c>
      <c r="I104" s="1">
        <f>ABS(Table7[[#This Row],[Absolute Error]]/Table7[[#This Row],[Pd Analytic]])</f>
        <v>9.4668810702541064E-5</v>
      </c>
      <c r="J104">
        <v>0.230489393939</v>
      </c>
      <c r="K104">
        <v>0.2306155</v>
      </c>
      <c r="L104" s="1">
        <f>ABS(Table72[[#This Row],[Pd1 Simulation]]-Table72[[#This Row],[Pd1 Analytic]])</f>
        <v>1.2610606099999755E-4</v>
      </c>
      <c r="M104" s="1">
        <f>Table72[[#This Row],[Absolute Error]]/Table72[[#This Row],[Pd1 Analytic]]</f>
        <v>5.4682387350372182E-4</v>
      </c>
      <c r="N104">
        <v>0.20695141414099999</v>
      </c>
      <c r="O104">
        <v>0.20678369999999999</v>
      </c>
      <c r="P104" s="1">
        <f>ABS(Table723[[#This Row],[Pd2 Simulation]]-Table723[[#This Row],[Pd2 Analytic]])</f>
        <v>1.677141410000027E-4</v>
      </c>
      <c r="Q104" s="1">
        <f>Table723[[#This Row],[Absolute Error]]/Table723[[#This Row],[Pd2 Analytic]]</f>
        <v>8.1106074124799349E-4</v>
      </c>
    </row>
    <row r="105" spans="1:17" x14ac:dyDescent="0.2">
      <c r="A105" s="1">
        <v>10.4</v>
      </c>
      <c r="B105">
        <v>0.47066818181800002</v>
      </c>
      <c r="C105">
        <v>0.46995320000000002</v>
      </c>
      <c r="D105" s="1">
        <f>ABS(Table6[[#This Row],[Pb Simulation]]-Table6[[#This Row],[Pb Analytic]])</f>
        <v>7.1498181800000449E-4</v>
      </c>
      <c r="E105" s="1">
        <f>Table6[[#This Row],[Absolute Error]]/Table6[[#This Row],[Pb Analytic]]</f>
        <v>1.5213894021787796E-3</v>
      </c>
      <c r="F105">
        <v>0.43441151515199999</v>
      </c>
      <c r="G105">
        <v>0.43389339999999998</v>
      </c>
      <c r="H105" s="1">
        <f>ABS(Table7[[#This Row],[Pd Simulation]]-Table7[[#This Row],[Pd Analytic]])</f>
        <v>5.1811515200000935E-4</v>
      </c>
      <c r="I105" s="1">
        <f>ABS(Table7[[#This Row],[Absolute Error]]/Table7[[#This Row],[Pd Analytic]])</f>
        <v>1.1941070133816493E-3</v>
      </c>
      <c r="J105">
        <v>0.228745353535</v>
      </c>
      <c r="K105">
        <v>0.2287563</v>
      </c>
      <c r="L105" s="1">
        <f>ABS(Table72[[#This Row],[Pd1 Simulation]]-Table72[[#This Row],[Pd1 Analytic]])</f>
        <v>1.0946464999994632E-5</v>
      </c>
      <c r="M105" s="1">
        <f>Table72[[#This Row],[Absolute Error]]/Table72[[#This Row],[Pd1 Analytic]]</f>
        <v>4.7852081013701622E-5</v>
      </c>
      <c r="N105">
        <v>0.20566616161599999</v>
      </c>
      <c r="O105">
        <v>0.20513780000000001</v>
      </c>
      <c r="P105" s="1">
        <f>ABS(Table723[[#This Row],[Pd2 Simulation]]-Table723[[#This Row],[Pd2 Analytic]])</f>
        <v>5.2836161599997822E-4</v>
      </c>
      <c r="Q105" s="1">
        <f>Table723[[#This Row],[Absolute Error]]/Table723[[#This Row],[Pd2 Analytic]]</f>
        <v>2.5756424023265249E-3</v>
      </c>
    </row>
    <row r="106" spans="1:17" x14ac:dyDescent="0.2">
      <c r="A106" s="1">
        <v>10.5</v>
      </c>
      <c r="B106">
        <v>0.47516474747499998</v>
      </c>
      <c r="C106">
        <v>0.47432619999999998</v>
      </c>
      <c r="D106" s="1">
        <f>ABS(Table6[[#This Row],[Pb Simulation]]-Table6[[#This Row],[Pb Analytic]])</f>
        <v>8.3854747500000659E-4</v>
      </c>
      <c r="E106" s="1">
        <f>Table6[[#This Row],[Absolute Error]]/Table6[[#This Row],[Pb Analytic]]</f>
        <v>1.7678708766245817E-3</v>
      </c>
      <c r="F106">
        <v>0.43063323232299999</v>
      </c>
      <c r="G106">
        <v>0.43043589999999998</v>
      </c>
      <c r="H106" s="1">
        <f>ABS(Table7[[#This Row],[Pd Simulation]]-Table7[[#This Row],[Pd Analytic]])</f>
        <v>1.9733232300001013E-4</v>
      </c>
      <c r="I106" s="1">
        <f>ABS(Table7[[#This Row],[Absolute Error]]/Table7[[#This Row],[Pd Analytic]])</f>
        <v>4.5844764110059162E-4</v>
      </c>
      <c r="J106">
        <v>0.22690363636399999</v>
      </c>
      <c r="K106">
        <v>0.22692229999999999</v>
      </c>
      <c r="L106" s="1">
        <f>ABS(Table72[[#This Row],[Pd1 Simulation]]-Table72[[#This Row],[Pd1 Analytic]])</f>
        <v>1.8663636000004757E-5</v>
      </c>
      <c r="M106" s="1">
        <f>Table72[[#This Row],[Absolute Error]]/Table72[[#This Row],[Pd1 Analytic]]</f>
        <v>8.2246813116228589E-5</v>
      </c>
      <c r="N106">
        <v>0.20372959596000001</v>
      </c>
      <c r="O106">
        <v>0.20351359999999999</v>
      </c>
      <c r="P106" s="1">
        <f>ABS(Table723[[#This Row],[Pd2 Simulation]]-Table723[[#This Row],[Pd2 Analytic]])</f>
        <v>2.1599596000002053E-4</v>
      </c>
      <c r="Q106" s="1">
        <f>Table723[[#This Row],[Absolute Error]]/Table723[[#This Row],[Pd2 Analytic]]</f>
        <v>1.0613342793799557E-3</v>
      </c>
    </row>
    <row r="107" spans="1:17" x14ac:dyDescent="0.2">
      <c r="A107" s="1">
        <v>10.6</v>
      </c>
      <c r="B107">
        <v>0.47947161616200001</v>
      </c>
      <c r="C107">
        <v>0.47863450000000002</v>
      </c>
      <c r="D107" s="1">
        <f>ABS(Table6[[#This Row],[Pb Simulation]]-Table6[[#This Row],[Pb Analytic]])</f>
        <v>8.3711616199999561E-4</v>
      </c>
      <c r="E107" s="1">
        <f>Table6[[#This Row],[Absolute Error]]/Table6[[#This Row],[Pb Analytic]]</f>
        <v>1.7489674521999471E-3</v>
      </c>
      <c r="F107">
        <v>0.42728646464600001</v>
      </c>
      <c r="G107">
        <v>0.42702630000000003</v>
      </c>
      <c r="H107" s="1">
        <f>ABS(Table7[[#This Row],[Pd Simulation]]-Table7[[#This Row],[Pd Analytic]])</f>
        <v>2.601646459999829E-4</v>
      </c>
      <c r="I107" s="1">
        <f>ABS(Table7[[#This Row],[Absolute Error]]/Table7[[#This Row],[Pd Analytic]])</f>
        <v>6.0924736017426296E-4</v>
      </c>
      <c r="J107">
        <v>0.22528222222200001</v>
      </c>
      <c r="K107">
        <v>0.22511429999999999</v>
      </c>
      <c r="L107" s="1">
        <f>ABS(Table72[[#This Row],[Pd1 Simulation]]-Table72[[#This Row],[Pd1 Analytic]])</f>
        <v>1.679222220000165E-4</v>
      </c>
      <c r="M107" s="1">
        <f>Table72[[#This Row],[Absolute Error]]/Table72[[#This Row],[Pd1 Analytic]]</f>
        <v>7.4594204810630202E-4</v>
      </c>
      <c r="N107">
        <v>0.202004242424</v>
      </c>
      <c r="O107">
        <v>0.20191190000000001</v>
      </c>
      <c r="P107" s="1">
        <f>ABS(Table723[[#This Row],[Pd2 Simulation]]-Table723[[#This Row],[Pd2 Analytic]])</f>
        <v>9.2342423999997036E-5</v>
      </c>
      <c r="Q107" s="1">
        <f>Table723[[#This Row],[Absolute Error]]/Table723[[#This Row],[Pd2 Analytic]]</f>
        <v>4.5734017658195E-4</v>
      </c>
    </row>
    <row r="108" spans="1:17" x14ac:dyDescent="0.2">
      <c r="A108" s="1">
        <v>10.7</v>
      </c>
      <c r="B108">
        <v>0.48407181818200001</v>
      </c>
      <c r="C108">
        <v>0.48287920000000001</v>
      </c>
      <c r="D108" s="1">
        <f>ABS(Table6[[#This Row],[Pb Simulation]]-Table6[[#This Row],[Pb Analytic]])</f>
        <v>1.1926181820000048E-3</v>
      </c>
      <c r="E108" s="1">
        <f>Table6[[#This Row],[Absolute Error]]/Table6[[#This Row],[Pb Analytic]]</f>
        <v>2.4698064899047315E-3</v>
      </c>
      <c r="F108">
        <v>0.42364010100999999</v>
      </c>
      <c r="G108">
        <v>0.42366369999999998</v>
      </c>
      <c r="H108" s="1">
        <f>ABS(Table7[[#This Row],[Pd Simulation]]-Table7[[#This Row],[Pd Analytic]])</f>
        <v>2.3598989999984443E-5</v>
      </c>
      <c r="I108" s="1">
        <f>ABS(Table7[[#This Row],[Absolute Error]]/Table7[[#This Row],[Pd Analytic]])</f>
        <v>5.5702176041951303E-5</v>
      </c>
      <c r="J108">
        <v>0.22322989899000001</v>
      </c>
      <c r="K108">
        <v>0.22333159999999999</v>
      </c>
      <c r="L108" s="1">
        <f>ABS(Table72[[#This Row],[Pd1 Simulation]]-Table72[[#This Row],[Pd1 Analytic]])</f>
        <v>1.0170100999998266E-4</v>
      </c>
      <c r="M108" s="1">
        <f>Table72[[#This Row],[Absolute Error]]/Table72[[#This Row],[Pd1 Analytic]]</f>
        <v>4.5538119101812133E-4</v>
      </c>
      <c r="N108">
        <v>0.20041020202000001</v>
      </c>
      <c r="O108">
        <v>0.20033200000000001</v>
      </c>
      <c r="P108" s="1">
        <f>ABS(Table723[[#This Row],[Pd2 Simulation]]-Table723[[#This Row],[Pd2 Analytic]])</f>
        <v>7.8202020000001093E-5</v>
      </c>
      <c r="Q108" s="1">
        <f>Table723[[#This Row],[Absolute Error]]/Table723[[#This Row],[Pd2 Analytic]]</f>
        <v>3.9036209891580523E-4</v>
      </c>
    </row>
    <row r="109" spans="1:17" x14ac:dyDescent="0.2">
      <c r="A109" s="1">
        <v>10.8</v>
      </c>
      <c r="B109">
        <v>0.48769939393900003</v>
      </c>
      <c r="C109">
        <v>0.48706139999999998</v>
      </c>
      <c r="D109" s="1">
        <f>ABS(Table6[[#This Row],[Pb Simulation]]-Table6[[#This Row],[Pb Analytic]])</f>
        <v>6.3799393900004775E-4</v>
      </c>
      <c r="E109" s="1">
        <f>Table6[[#This Row],[Absolute Error]]/Table6[[#This Row],[Pb Analytic]]</f>
        <v>1.309884008463918E-3</v>
      </c>
      <c r="F109">
        <v>0.42090777777799998</v>
      </c>
      <c r="G109">
        <v>0.42034660000000001</v>
      </c>
      <c r="H109" s="1">
        <f>ABS(Table7[[#This Row],[Pd Simulation]]-Table7[[#This Row],[Pd Analytic]])</f>
        <v>5.6117777799996604E-4</v>
      </c>
      <c r="I109" s="1">
        <f>ABS(Table7[[#This Row],[Absolute Error]]/Table7[[#This Row],[Pd Analytic]])</f>
        <v>1.3350358442294193E-3</v>
      </c>
      <c r="J109">
        <v>0.22168242424199999</v>
      </c>
      <c r="K109">
        <v>0.2215732</v>
      </c>
      <c r="L109" s="1">
        <f>ABS(Table72[[#This Row],[Pd1 Simulation]]-Table72[[#This Row],[Pd1 Analytic]])</f>
        <v>1.0922424199999448E-4</v>
      </c>
      <c r="M109" s="1">
        <f>Table72[[#This Row],[Absolute Error]]/Table72[[#This Row],[Pd1 Analytic]]</f>
        <v>4.9294879525138633E-4</v>
      </c>
      <c r="N109">
        <v>0.19922535353500001</v>
      </c>
      <c r="O109">
        <v>0.19877310000000001</v>
      </c>
      <c r="P109" s="1">
        <f>ABS(Table723[[#This Row],[Pd2 Simulation]]-Table723[[#This Row],[Pd2 Analytic]])</f>
        <v>4.5225353500000232E-4</v>
      </c>
      <c r="Q109" s="1">
        <f>Table723[[#This Row],[Absolute Error]]/Table723[[#This Row],[Pd2 Analytic]]</f>
        <v>2.2752250430264575E-3</v>
      </c>
    </row>
    <row r="110" spans="1:17" x14ac:dyDescent="0.2">
      <c r="A110" s="1">
        <v>10.9</v>
      </c>
      <c r="B110">
        <v>0.49185090909099999</v>
      </c>
      <c r="C110">
        <v>0.49118230000000002</v>
      </c>
      <c r="D110" s="1">
        <f>ABS(Table6[[#This Row],[Pb Simulation]]-Table6[[#This Row],[Pb Analytic]])</f>
        <v>6.6860909099997201E-4</v>
      </c>
      <c r="E110" s="1">
        <f>Table6[[#This Row],[Absolute Error]]/Table6[[#This Row],[Pb Analytic]]</f>
        <v>1.3612239101449136E-3</v>
      </c>
      <c r="F110">
        <v>0.41749545454499998</v>
      </c>
      <c r="G110">
        <v>0.41707509999999998</v>
      </c>
      <c r="H110" s="1">
        <f>ABS(Table7[[#This Row],[Pd Simulation]]-Table7[[#This Row],[Pd Analytic]])</f>
        <v>4.2035454500000125E-4</v>
      </c>
      <c r="I110" s="1">
        <f>ABS(Table7[[#This Row],[Absolute Error]]/Table7[[#This Row],[Pd Analytic]])</f>
        <v>1.0078629604116892E-3</v>
      </c>
      <c r="J110">
        <v>0.219762525253</v>
      </c>
      <c r="K110">
        <v>0.21983939999999999</v>
      </c>
      <c r="L110" s="1">
        <f>ABS(Table72[[#This Row],[Pd1 Simulation]]-Table72[[#This Row],[Pd1 Analytic]])</f>
        <v>7.6874746999994192E-5</v>
      </c>
      <c r="M110" s="1">
        <f>Table72[[#This Row],[Absolute Error]]/Table72[[#This Row],[Pd1 Analytic]]</f>
        <v>3.4968593891720134E-4</v>
      </c>
      <c r="N110">
        <v>0.19773292929299999</v>
      </c>
      <c r="O110">
        <v>0.19723560000000001</v>
      </c>
      <c r="P110" s="1">
        <f>ABS(Table723[[#This Row],[Pd2 Simulation]]-Table723[[#This Row],[Pd2 Analytic]])</f>
        <v>4.9732929299997619E-4</v>
      </c>
      <c r="Q110" s="1">
        <f>Table723[[#This Row],[Absolute Error]]/Table723[[#This Row],[Pd2 Analytic]]</f>
        <v>2.5214986189104611E-3</v>
      </c>
    </row>
    <row r="111" spans="1:17" x14ac:dyDescent="0.2">
      <c r="A111" s="1">
        <v>11</v>
      </c>
      <c r="B111">
        <v>0.49655929292899997</v>
      </c>
      <c r="C111">
        <v>0.49524299999999999</v>
      </c>
      <c r="D111" s="1">
        <f>ABS(Table6[[#This Row],[Pb Simulation]]-Table6[[#This Row],[Pb Analytic]])</f>
        <v>1.3162929289999847E-3</v>
      </c>
      <c r="E111" s="1">
        <f>Table6[[#This Row],[Absolute Error]]/Table6[[#This Row],[Pb Analytic]]</f>
        <v>2.6578728603937557E-3</v>
      </c>
      <c r="F111">
        <v>0.41372848484800001</v>
      </c>
      <c r="G111">
        <v>0.4138481</v>
      </c>
      <c r="H111" s="1">
        <f>ABS(Table7[[#This Row],[Pd Simulation]]-Table7[[#This Row],[Pd Analytic]])</f>
        <v>1.1961515199998551E-4</v>
      </c>
      <c r="I111" s="1">
        <f>ABS(Table7[[#This Row],[Absolute Error]]/Table7[[#This Row],[Pd Analytic]])</f>
        <v>2.8903153596690555E-4</v>
      </c>
      <c r="J111">
        <v>0.217938686869</v>
      </c>
      <c r="K111">
        <v>0.2181295</v>
      </c>
      <c r="L111" s="1">
        <f>ABS(Table72[[#This Row],[Pd1 Simulation]]-Table72[[#This Row],[Pd1 Analytic]])</f>
        <v>1.9081313100000052E-4</v>
      </c>
      <c r="M111" s="1">
        <f>Table72[[#This Row],[Absolute Error]]/Table72[[#This Row],[Pd1 Analytic]]</f>
        <v>8.7476994629337402E-4</v>
      </c>
      <c r="N111">
        <v>0.19578979798000001</v>
      </c>
      <c r="O111">
        <v>0.1957188</v>
      </c>
      <c r="P111" s="1">
        <f>ABS(Table723[[#This Row],[Pd2 Simulation]]-Table723[[#This Row],[Pd2 Analytic]])</f>
        <v>7.0997980000014893E-5</v>
      </c>
      <c r="Q111" s="1">
        <f>Table723[[#This Row],[Absolute Error]]/Table723[[#This Row],[Pd2 Analytic]]</f>
        <v>3.6275503426351935E-4</v>
      </c>
    </row>
    <row r="112" spans="1:17" x14ac:dyDescent="0.2">
      <c r="A112" s="1">
        <v>11.1</v>
      </c>
      <c r="B112">
        <v>0.50034888888899998</v>
      </c>
      <c r="C112">
        <v>0.49924469999999999</v>
      </c>
      <c r="D112" s="1">
        <f>ABS(Table6[[#This Row],[Pb Simulation]]-Table6[[#This Row],[Pb Analytic]])</f>
        <v>1.1041888889999907E-3</v>
      </c>
      <c r="E112" s="1">
        <f>Table6[[#This Row],[Absolute Error]]/Table6[[#This Row],[Pb Analytic]]</f>
        <v>2.2117188004198958E-3</v>
      </c>
      <c r="F112">
        <v>0.41071434343399998</v>
      </c>
      <c r="G112">
        <v>0.41066520000000001</v>
      </c>
      <c r="H112" s="1">
        <f>ABS(Table7[[#This Row],[Pd Simulation]]-Table7[[#This Row],[Pd Analytic]])</f>
        <v>4.9143433999976338E-5</v>
      </c>
      <c r="I112" s="1">
        <f>ABS(Table7[[#This Row],[Absolute Error]]/Table7[[#This Row],[Pd Analytic]])</f>
        <v>1.1966788030730712E-4</v>
      </c>
      <c r="J112">
        <v>0.216407272727</v>
      </c>
      <c r="K112">
        <v>0.216443</v>
      </c>
      <c r="L112" s="1">
        <f>ABS(Table72[[#This Row],[Pd1 Simulation]]-Table72[[#This Row],[Pd1 Analytic]])</f>
        <v>3.5727272999996895E-5</v>
      </c>
      <c r="M112" s="1">
        <f>Table72[[#This Row],[Absolute Error]]/Table72[[#This Row],[Pd1 Analytic]]</f>
        <v>1.6506550454390716E-4</v>
      </c>
      <c r="N112">
        <v>0.19430707070700001</v>
      </c>
      <c r="O112">
        <v>0.19422229999999999</v>
      </c>
      <c r="P112" s="1">
        <f>ABS(Table723[[#This Row],[Pd2 Simulation]]-Table723[[#This Row],[Pd2 Analytic]])</f>
        <v>8.4770707000025869E-5</v>
      </c>
      <c r="Q112" s="1">
        <f>Table723[[#This Row],[Absolute Error]]/Table723[[#This Row],[Pd2 Analytic]]</f>
        <v>4.3646227544430212E-4</v>
      </c>
    </row>
    <row r="113" spans="1:17" x14ac:dyDescent="0.2">
      <c r="A113" s="1">
        <v>11.2</v>
      </c>
      <c r="B113">
        <v>0.50434929292899999</v>
      </c>
      <c r="C113">
        <v>0.50318830000000003</v>
      </c>
      <c r="D113" s="1">
        <f>ABS(Table6[[#This Row],[Pb Simulation]]-Table6[[#This Row],[Pb Analytic]])</f>
        <v>1.1609929289999599E-3</v>
      </c>
      <c r="E113" s="1">
        <f>Table6[[#This Row],[Absolute Error]]/Table6[[#This Row],[Pb Analytic]]</f>
        <v>2.3072732990809999E-3</v>
      </c>
      <c r="F113">
        <v>0.407488585859</v>
      </c>
      <c r="G113">
        <v>0.40752660000000002</v>
      </c>
      <c r="H113" s="1">
        <f>ABS(Table7[[#This Row],[Pd Simulation]]-Table7[[#This Row],[Pd Analytic]])</f>
        <v>3.8014141000020096E-5</v>
      </c>
      <c r="I113" s="1">
        <f>ABS(Table7[[#This Row],[Absolute Error]]/Table7[[#This Row],[Pd Analytic]])</f>
        <v>9.3280146621153303E-5</v>
      </c>
      <c r="J113">
        <v>0.214574848485</v>
      </c>
      <c r="K113">
        <v>0.2147799</v>
      </c>
      <c r="L113" s="1">
        <f>ABS(Table72[[#This Row],[Pd1 Simulation]]-Table72[[#This Row],[Pd1 Analytic]])</f>
        <v>2.0505151499999874E-4</v>
      </c>
      <c r="M113" s="1">
        <f>Table72[[#This Row],[Absolute Error]]/Table72[[#This Row],[Pd1 Analytic]]</f>
        <v>9.5470532857124316E-4</v>
      </c>
      <c r="N113">
        <v>0.192913737374</v>
      </c>
      <c r="O113">
        <v>0.1927461</v>
      </c>
      <c r="P113" s="1">
        <f>ABS(Table723[[#This Row],[Pd2 Simulation]]-Table723[[#This Row],[Pd2 Analytic]])</f>
        <v>1.676373739999959E-4</v>
      </c>
      <c r="Q113" s="1">
        <f>Table723[[#This Row],[Absolute Error]]/Table723[[#This Row],[Pd2 Analytic]]</f>
        <v>8.6973160027619702E-4</v>
      </c>
    </row>
    <row r="114" spans="1:17" x14ac:dyDescent="0.2">
      <c r="A114" s="1">
        <v>11.3</v>
      </c>
      <c r="B114">
        <v>0.50779363636399999</v>
      </c>
      <c r="C114">
        <v>0.5070751</v>
      </c>
      <c r="D114" s="1">
        <f>ABS(Table6[[#This Row],[Pb Simulation]]-Table6[[#This Row],[Pb Analytic]])</f>
        <v>7.1853636399998866E-4</v>
      </c>
      <c r="E114" s="1">
        <f>Table6[[#This Row],[Absolute Error]]/Table6[[#This Row],[Pb Analytic]]</f>
        <v>1.4170215891097565E-3</v>
      </c>
      <c r="F114">
        <v>0.40464</v>
      </c>
      <c r="G114">
        <v>0.4044297</v>
      </c>
      <c r="H114" s="1">
        <f>ABS(Table7[[#This Row],[Pd Simulation]]-Table7[[#This Row],[Pd Analytic]])</f>
        <v>2.102999999999966E-4</v>
      </c>
      <c r="I114" s="1">
        <f>ABS(Table7[[#This Row],[Absolute Error]]/Table7[[#This Row],[Pd Analytic]])</f>
        <v>5.1999148430492768E-4</v>
      </c>
      <c r="J114">
        <v>0.21332393939399999</v>
      </c>
      <c r="K114">
        <v>0.21313979999999999</v>
      </c>
      <c r="L114" s="1">
        <f>ABS(Table72[[#This Row],[Pd1 Simulation]]-Table72[[#This Row],[Pd1 Analytic]])</f>
        <v>1.8413939399999912E-4</v>
      </c>
      <c r="M114" s="1">
        <f>Table72[[#This Row],[Absolute Error]]/Table72[[#This Row],[Pd1 Analytic]]</f>
        <v>8.6393716236948304E-4</v>
      </c>
      <c r="N114">
        <v>0.19131606060600001</v>
      </c>
      <c r="O114">
        <v>0.19128990000000001</v>
      </c>
      <c r="P114" s="1">
        <f>ABS(Table723[[#This Row],[Pd2 Simulation]]-Table723[[#This Row],[Pd2 Analytic]])</f>
        <v>2.6160605999997477E-5</v>
      </c>
      <c r="Q114" s="1">
        <f>Table723[[#This Row],[Absolute Error]]/Table723[[#This Row],[Pd2 Analytic]]</f>
        <v>1.3675895068164851E-4</v>
      </c>
    </row>
    <row r="115" spans="1:17" x14ac:dyDescent="0.2">
      <c r="A115" s="1">
        <v>11.4</v>
      </c>
      <c r="B115">
        <v>0.511781919192</v>
      </c>
      <c r="C115">
        <v>0.51090599999999997</v>
      </c>
      <c r="D115" s="1">
        <f>ABS(Table6[[#This Row],[Pb Simulation]]-Table6[[#This Row],[Pb Analytic]])</f>
        <v>8.7591919200002977E-4</v>
      </c>
      <c r="E115" s="1">
        <f>Table6[[#This Row],[Absolute Error]]/Table6[[#This Row],[Pb Analytic]]</f>
        <v>1.7144429542812764E-3</v>
      </c>
      <c r="F115">
        <v>0.40164060606099999</v>
      </c>
      <c r="G115">
        <v>0.40137479999999998</v>
      </c>
      <c r="H115" s="1">
        <f>ABS(Table7[[#This Row],[Pd Simulation]]-Table7[[#This Row],[Pd Analytic]])</f>
        <v>2.6580606100001791E-4</v>
      </c>
      <c r="I115" s="1">
        <f>ABS(Table7[[#This Row],[Absolute Error]]/Table7[[#This Row],[Pd Analytic]])</f>
        <v>6.6223903693011599E-4</v>
      </c>
      <c r="J115">
        <v>0.21161979798</v>
      </c>
      <c r="K115">
        <v>0.21152199999999999</v>
      </c>
      <c r="L115" s="1">
        <f>ABS(Table72[[#This Row],[Pd1 Simulation]]-Table72[[#This Row],[Pd1 Analytic]])</f>
        <v>9.7797980000008389E-5</v>
      </c>
      <c r="M115" s="1">
        <f>Table72[[#This Row],[Absolute Error]]/Table72[[#This Row],[Pd1 Analytic]]</f>
        <v>4.6235370316094021E-4</v>
      </c>
      <c r="N115">
        <v>0.190020808081</v>
      </c>
      <c r="O115">
        <v>0.1898531</v>
      </c>
      <c r="P115" s="1">
        <f>ABS(Table723[[#This Row],[Pd2 Simulation]]-Table723[[#This Row],[Pd2 Analytic]])</f>
        <v>1.677080810000009E-4</v>
      </c>
      <c r="Q115" s="1">
        <f>Table723[[#This Row],[Absolute Error]]/Table723[[#This Row],[Pd2 Analytic]]</f>
        <v>8.8335708503048361E-4</v>
      </c>
    </row>
    <row r="116" spans="1:17" x14ac:dyDescent="0.2">
      <c r="A116" s="1">
        <v>11.5</v>
      </c>
      <c r="B116">
        <v>0.51557656565700005</v>
      </c>
      <c r="C116">
        <v>0.51468210000000003</v>
      </c>
      <c r="D116" s="1">
        <f>ABS(Table6[[#This Row],[Pb Simulation]]-Table6[[#This Row],[Pb Analytic]])</f>
        <v>8.944656570000209E-4</v>
      </c>
      <c r="E116" s="1">
        <f>Table6[[#This Row],[Absolute Error]]/Table6[[#This Row],[Pb Analytic]]</f>
        <v>1.7378992916210236E-3</v>
      </c>
      <c r="F116">
        <v>0.398446969697</v>
      </c>
      <c r="G116">
        <v>0.39836179999999999</v>
      </c>
      <c r="H116" s="1">
        <f>ABS(Table7[[#This Row],[Pd Simulation]]-Table7[[#This Row],[Pd Analytic]])</f>
        <v>8.5169697000009315E-5</v>
      </c>
      <c r="I116" s="1">
        <f>ABS(Table7[[#This Row],[Absolute Error]]/Table7[[#This Row],[Pd Analytic]])</f>
        <v>2.1379985982594043E-4</v>
      </c>
      <c r="J116">
        <v>0.20997525252499999</v>
      </c>
      <c r="K116">
        <v>0.20992620000000001</v>
      </c>
      <c r="L116" s="1">
        <f>ABS(Table72[[#This Row],[Pd1 Simulation]]-Table72[[#This Row],[Pd1 Analytic]])</f>
        <v>4.9052524999981806E-5</v>
      </c>
      <c r="M116" s="1">
        <f>Table72[[#This Row],[Absolute Error]]/Table72[[#This Row],[Pd1 Analytic]]</f>
        <v>2.3366556913801995E-4</v>
      </c>
      <c r="N116">
        <v>0.18847171717200001</v>
      </c>
      <c r="O116">
        <v>0.18843550000000001</v>
      </c>
      <c r="P116" s="1">
        <f>ABS(Table723[[#This Row],[Pd2 Simulation]]-Table723[[#This Row],[Pd2 Analytic]])</f>
        <v>3.6217172000002629E-5</v>
      </c>
      <c r="Q116" s="1">
        <f>Table723[[#This Row],[Absolute Error]]/Table723[[#This Row],[Pd2 Analytic]]</f>
        <v>1.9219930427123673E-4</v>
      </c>
    </row>
    <row r="117" spans="1:17" x14ac:dyDescent="0.2">
      <c r="A117" s="1">
        <v>11.6</v>
      </c>
      <c r="B117">
        <v>0.51931080808100005</v>
      </c>
      <c r="C117">
        <v>0.51840439999999999</v>
      </c>
      <c r="D117" s="1">
        <f>ABS(Table6[[#This Row],[Pb Simulation]]-Table6[[#This Row],[Pb Analytic]])</f>
        <v>9.064080810000652E-4</v>
      </c>
      <c r="E117" s="1">
        <f>Table6[[#This Row],[Absolute Error]]/Table6[[#This Row],[Pb Analytic]]</f>
        <v>1.7484575381691691E-3</v>
      </c>
      <c r="F117">
        <v>0.39552141414100001</v>
      </c>
      <c r="G117">
        <v>0.39538869999999998</v>
      </c>
      <c r="H117" s="1">
        <f>ABS(Table7[[#This Row],[Pd Simulation]]-Table7[[#This Row],[Pd Analytic]])</f>
        <v>1.3271414100002321E-4</v>
      </c>
      <c r="I117" s="1">
        <f>ABS(Table7[[#This Row],[Absolute Error]]/Table7[[#This Row],[Pd Analytic]])</f>
        <v>3.3565486570562894E-4</v>
      </c>
      <c r="J117">
        <v>0.208448686869</v>
      </c>
      <c r="K117">
        <v>0.20835210000000001</v>
      </c>
      <c r="L117" s="1">
        <f>ABS(Table72[[#This Row],[Pd1 Simulation]]-Table72[[#This Row],[Pd1 Analytic]])</f>
        <v>9.6586868999992692E-5</v>
      </c>
      <c r="M117" s="1">
        <f>Table72[[#This Row],[Absolute Error]]/Table72[[#This Row],[Pd1 Analytic]]</f>
        <v>4.635752123448369E-4</v>
      </c>
      <c r="N117">
        <v>0.18707272727300001</v>
      </c>
      <c r="O117">
        <v>0.1870368</v>
      </c>
      <c r="P117" s="1">
        <f>ABS(Table723[[#This Row],[Pd2 Simulation]]-Table723[[#This Row],[Pd2 Analytic]])</f>
        <v>3.5927273000002646E-5</v>
      </c>
      <c r="Q117" s="1">
        <f>Table723[[#This Row],[Absolute Error]]/Table723[[#This Row],[Pd2 Analytic]]</f>
        <v>1.9208665353557505E-4</v>
      </c>
    </row>
    <row r="118" spans="1:17" x14ac:dyDescent="0.2">
      <c r="A118" s="1">
        <v>11.7</v>
      </c>
      <c r="B118">
        <v>0.52301131313100002</v>
      </c>
      <c r="C118">
        <v>0.52207400000000004</v>
      </c>
      <c r="D118" s="1">
        <f>ABS(Table6[[#This Row],[Pb Simulation]]-Table6[[#This Row],[Pb Analytic]])</f>
        <v>9.3731313099998381E-4</v>
      </c>
      <c r="E118" s="1">
        <f>Table6[[#This Row],[Absolute Error]]/Table6[[#This Row],[Pb Analytic]]</f>
        <v>1.7953645096288721E-3</v>
      </c>
      <c r="F118">
        <v>0.39244707070700002</v>
      </c>
      <c r="G118">
        <v>0.39245580000000002</v>
      </c>
      <c r="H118" s="1">
        <f>ABS(Table7[[#This Row],[Pd Simulation]]-Table7[[#This Row],[Pd Analytic]])</f>
        <v>8.7292929999982505E-6</v>
      </c>
      <c r="I118" s="1">
        <f>ABS(Table7[[#This Row],[Absolute Error]]/Table7[[#This Row],[Pd Analytic]])</f>
        <v>2.2242741730401869E-5</v>
      </c>
      <c r="J118">
        <v>0.20658141414100001</v>
      </c>
      <c r="K118">
        <v>0.20679919999999999</v>
      </c>
      <c r="L118" s="1">
        <f>ABS(Table72[[#This Row],[Pd1 Simulation]]-Table72[[#This Row],[Pd1 Analytic]])</f>
        <v>2.1778585899998038E-4</v>
      </c>
      <c r="M118" s="1">
        <f>Table72[[#This Row],[Absolute Error]]/Table72[[#This Row],[Pd1 Analytic]]</f>
        <v>1.0531271832772099E-3</v>
      </c>
      <c r="N118">
        <v>0.18586565656599999</v>
      </c>
      <c r="O118">
        <v>0.1856566</v>
      </c>
      <c r="P118" s="1">
        <f>ABS(Table723[[#This Row],[Pd2 Simulation]]-Table723[[#This Row],[Pd2 Analytic]])</f>
        <v>2.0905656599998212E-4</v>
      </c>
      <c r="Q118" s="1">
        <f>Table723[[#This Row],[Absolute Error]]/Table723[[#This Row],[Pd2 Analytic]]</f>
        <v>1.1260389665650567E-3</v>
      </c>
    </row>
    <row r="119" spans="1:17" x14ac:dyDescent="0.2">
      <c r="A119" s="1">
        <v>11.8</v>
      </c>
      <c r="B119">
        <v>0.526523939394</v>
      </c>
      <c r="C119">
        <v>0.52569169999999998</v>
      </c>
      <c r="D119" s="1">
        <f>ABS(Table6[[#This Row],[Pb Simulation]]-Table6[[#This Row],[Pb Analytic]])</f>
        <v>8.3223939400001168E-4</v>
      </c>
      <c r="E119" s="1">
        <f>Table6[[#This Row],[Absolute Error]]/Table6[[#This Row],[Pb Analytic]]</f>
        <v>1.5831320791254869E-3</v>
      </c>
      <c r="F119">
        <v>0.389811818182</v>
      </c>
      <c r="G119">
        <v>0.38956279999999999</v>
      </c>
      <c r="H119" s="1">
        <f>ABS(Table7[[#This Row],[Pd Simulation]]-Table7[[#This Row],[Pd Analytic]])</f>
        <v>2.4901818200001591E-4</v>
      </c>
      <c r="I119" s="1">
        <f>ABS(Table7[[#This Row],[Absolute Error]]/Table7[[#This Row],[Pd Analytic]])</f>
        <v>6.3922474630538628E-4</v>
      </c>
      <c r="J119">
        <v>0.20524848484800001</v>
      </c>
      <c r="K119">
        <v>0.2052677</v>
      </c>
      <c r="L119" s="1">
        <f>ABS(Table72[[#This Row],[Pd1 Simulation]]-Table72[[#This Row],[Pd1 Analytic]])</f>
        <v>1.9215151999985025E-5</v>
      </c>
      <c r="M119" s="1">
        <f>Table72[[#This Row],[Absolute Error]]/Table72[[#This Row],[Pd1 Analytic]]</f>
        <v>9.3610207548411298E-5</v>
      </c>
      <c r="N119">
        <v>0.18456333333300001</v>
      </c>
      <c r="O119">
        <v>0.18429499999999999</v>
      </c>
      <c r="P119" s="1">
        <f>ABS(Table723[[#This Row],[Pd2 Simulation]]-Table723[[#This Row],[Pd2 Analytic]])</f>
        <v>2.6833333300002593E-4</v>
      </c>
      <c r="Q119" s="1">
        <f>Table723[[#This Row],[Absolute Error]]/Table723[[#This Row],[Pd2 Analytic]]</f>
        <v>1.4559989853225859E-3</v>
      </c>
    </row>
    <row r="120" spans="1:17" x14ac:dyDescent="0.2">
      <c r="A120" s="1">
        <v>11.9</v>
      </c>
      <c r="B120">
        <v>0.53007939393900005</v>
      </c>
      <c r="C120">
        <v>0.52925860000000002</v>
      </c>
      <c r="D120" s="1">
        <f>ABS(Table6[[#This Row],[Pb Simulation]]-Table6[[#This Row],[Pb Analytic]])</f>
        <v>8.2079393900003073E-4</v>
      </c>
      <c r="E120" s="1">
        <f>Table6[[#This Row],[Absolute Error]]/Table6[[#This Row],[Pb Analytic]]</f>
        <v>1.5508372258854759E-3</v>
      </c>
      <c r="F120">
        <v>0.38695070707099999</v>
      </c>
      <c r="G120">
        <v>0.38670779999999999</v>
      </c>
      <c r="H120" s="1">
        <f>ABS(Table7[[#This Row],[Pd Simulation]]-Table7[[#This Row],[Pd Analytic]])</f>
        <v>2.4290707099999809E-4</v>
      </c>
      <c r="I120" s="1">
        <f>ABS(Table7[[#This Row],[Absolute Error]]/Table7[[#This Row],[Pd Analytic]])</f>
        <v>6.2814112102212085E-4</v>
      </c>
      <c r="J120">
        <v>0.20375989898999999</v>
      </c>
      <c r="K120">
        <v>0.20375660000000001</v>
      </c>
      <c r="L120" s="1">
        <f>ABS(Table72[[#This Row],[Pd1 Simulation]]-Table72[[#This Row],[Pd1 Analytic]])</f>
        <v>3.2989899999835703E-6</v>
      </c>
      <c r="M120" s="1">
        <f>Table72[[#This Row],[Absolute Error]]/Table72[[#This Row],[Pd1 Analytic]]</f>
        <v>1.6190837499170924E-5</v>
      </c>
      <c r="N120">
        <v>0.183190808081</v>
      </c>
      <c r="O120">
        <v>0.18295120000000001</v>
      </c>
      <c r="P120" s="1">
        <f>ABS(Table723[[#This Row],[Pd2 Simulation]]-Table723[[#This Row],[Pd2 Analytic]])</f>
        <v>2.3960808099998676E-4</v>
      </c>
      <c r="Q120" s="1">
        <f>Table723[[#This Row],[Absolute Error]]/Table723[[#This Row],[Pd2 Analytic]]</f>
        <v>1.3096830247628151E-3</v>
      </c>
    </row>
    <row r="121" spans="1:17" x14ac:dyDescent="0.2">
      <c r="A121" s="1">
        <v>12</v>
      </c>
      <c r="B121">
        <v>0.53356535353500001</v>
      </c>
      <c r="C121">
        <v>0.53277560000000002</v>
      </c>
      <c r="D121" s="1">
        <f>ABS(Table6[[#This Row],[Pb Simulation]]-Table6[[#This Row],[Pb Analytic]])</f>
        <v>7.897535349999929E-4</v>
      </c>
      <c r="E121" s="1">
        <f>Table6[[#This Row],[Absolute Error]]/Table6[[#This Row],[Pb Analytic]]</f>
        <v>1.482338033123125E-3</v>
      </c>
      <c r="F121">
        <v>0.38404060606099999</v>
      </c>
      <c r="G121">
        <v>0.38389139999999999</v>
      </c>
      <c r="H121" s="1">
        <f>ABS(Table7[[#This Row],[Pd Simulation]]-Table7[[#This Row],[Pd Analytic]])</f>
        <v>1.4920606099999567E-4</v>
      </c>
      <c r="I121" s="1">
        <f>ABS(Table7[[#This Row],[Absolute Error]]/Table7[[#This Row],[Pd Analytic]])</f>
        <v>3.8866737051154488E-4</v>
      </c>
      <c r="J121">
        <v>0.20216070707100001</v>
      </c>
      <c r="K121">
        <v>0.2022659</v>
      </c>
      <c r="L121" s="1">
        <f>ABS(Table72[[#This Row],[Pd1 Simulation]]-Table72[[#This Row],[Pd1 Analytic]])</f>
        <v>1.05192928999992E-4</v>
      </c>
      <c r="M121" s="1">
        <f>Table72[[#This Row],[Absolute Error]]/Table72[[#This Row],[Pd1 Analytic]]</f>
        <v>5.2007248379480674E-4</v>
      </c>
      <c r="N121">
        <v>0.18187989899000001</v>
      </c>
      <c r="O121">
        <v>0.18162529999999999</v>
      </c>
      <c r="P121" s="1">
        <f>ABS(Table723[[#This Row],[Pd2 Simulation]]-Table723[[#This Row],[Pd2 Analytic]])</f>
        <v>2.5459899000002117E-4</v>
      </c>
      <c r="Q121" s="1">
        <f>Table723[[#This Row],[Absolute Error]]/Table723[[#This Row],[Pd2 Analytic]]</f>
        <v>1.4017815249308394E-3</v>
      </c>
    </row>
    <row r="122" spans="1:17" x14ac:dyDescent="0.2">
      <c r="A122" s="1">
        <v>12.1</v>
      </c>
      <c r="B122">
        <v>0.53687989898999999</v>
      </c>
      <c r="C122">
        <v>0.53624369999999999</v>
      </c>
      <c r="D122" s="1">
        <f>ABS(Table6[[#This Row],[Pb Simulation]]-Table6[[#This Row],[Pb Analytic]])</f>
        <v>6.3619899000000313E-4</v>
      </c>
      <c r="E122" s="1">
        <f>Table6[[#This Row],[Absolute Error]]/Table6[[#This Row],[Pb Analytic]]</f>
        <v>1.186399001051207E-3</v>
      </c>
      <c r="F122">
        <v>0.38132535353500002</v>
      </c>
      <c r="G122">
        <v>0.3811118</v>
      </c>
      <c r="H122" s="1">
        <f>ABS(Table7[[#This Row],[Pd Simulation]]-Table7[[#This Row],[Pd Analytic]])</f>
        <v>2.1355353500002172E-4</v>
      </c>
      <c r="I122" s="1">
        <f>ABS(Table7[[#This Row],[Absolute Error]]/Table7[[#This Row],[Pd Analytic]])</f>
        <v>5.6034353961231776E-4</v>
      </c>
      <c r="J122">
        <v>0.200738383838</v>
      </c>
      <c r="K122">
        <v>0.2007951</v>
      </c>
      <c r="L122" s="1">
        <f>ABS(Table72[[#This Row],[Pd1 Simulation]]-Table72[[#This Row],[Pd1 Analytic]])</f>
        <v>5.6716162000008952E-5</v>
      </c>
      <c r="M122" s="1">
        <f>Table72[[#This Row],[Absolute Error]]/Table72[[#This Row],[Pd1 Analytic]]</f>
        <v>2.8245789862406476E-4</v>
      </c>
      <c r="N122">
        <v>0.180586969697</v>
      </c>
      <c r="O122">
        <v>0.1803168</v>
      </c>
      <c r="P122" s="1">
        <f>ABS(Table723[[#This Row],[Pd2 Simulation]]-Table723[[#This Row],[Pd2 Analytic]])</f>
        <v>2.7016969700000004E-4</v>
      </c>
      <c r="Q122" s="1">
        <f>Table723[[#This Row],[Absolute Error]]/Table723[[#This Row],[Pd2 Analytic]]</f>
        <v>1.4983057430034254E-3</v>
      </c>
    </row>
    <row r="123" spans="1:17" x14ac:dyDescent="0.2">
      <c r="A123" s="1">
        <v>12.2</v>
      </c>
      <c r="B123">
        <v>0.54070606060600002</v>
      </c>
      <c r="C123">
        <v>0.53966369999999997</v>
      </c>
      <c r="D123" s="1">
        <f>ABS(Table6[[#This Row],[Pb Simulation]]-Table6[[#This Row],[Pb Analytic]])</f>
        <v>1.0423606060000479E-3</v>
      </c>
      <c r="E123" s="1">
        <f>Table6[[#This Row],[Absolute Error]]/Table6[[#This Row],[Pb Analytic]]</f>
        <v>1.9315003139919323E-3</v>
      </c>
      <c r="F123">
        <v>0.378348787879</v>
      </c>
      <c r="G123">
        <v>0.37836910000000001</v>
      </c>
      <c r="H123" s="1">
        <f>ABS(Table7[[#This Row],[Pd Simulation]]-Table7[[#This Row],[Pd Analytic]])</f>
        <v>2.0312121000010119E-5</v>
      </c>
      <c r="I123" s="1">
        <f>ABS(Table7[[#This Row],[Absolute Error]]/Table7[[#This Row],[Pd Analytic]])</f>
        <v>5.3683350463899188E-5</v>
      </c>
      <c r="J123">
        <v>0.199297575758</v>
      </c>
      <c r="K123">
        <v>0.19934379999999999</v>
      </c>
      <c r="L123" s="1">
        <f>ABS(Table72[[#This Row],[Pd1 Simulation]]-Table72[[#This Row],[Pd1 Analytic]])</f>
        <v>4.6224241999986981E-5</v>
      </c>
      <c r="M123" s="1">
        <f>Table72[[#This Row],[Absolute Error]]/Table72[[#This Row],[Pd1 Analytic]]</f>
        <v>2.318820148907916E-4</v>
      </c>
      <c r="N123">
        <v>0.179051212121</v>
      </c>
      <c r="O123">
        <v>0.1790254</v>
      </c>
      <c r="P123" s="1">
        <f>ABS(Table723[[#This Row],[Pd2 Simulation]]-Table723[[#This Row],[Pd2 Analytic]])</f>
        <v>2.5812121000001742E-5</v>
      </c>
      <c r="Q123" s="1">
        <f>Table723[[#This Row],[Absolute Error]]/Table723[[#This Row],[Pd2 Analytic]]</f>
        <v>1.4418133404534632E-4</v>
      </c>
    </row>
    <row r="124" spans="1:17" x14ac:dyDescent="0.2">
      <c r="A124" s="1">
        <v>12.3</v>
      </c>
      <c r="B124">
        <v>0.54373505050500004</v>
      </c>
      <c r="C124">
        <v>0.54303659999999998</v>
      </c>
      <c r="D124" s="1">
        <f>ABS(Table6[[#This Row],[Pb Simulation]]-Table6[[#This Row],[Pb Analytic]])</f>
        <v>6.984505050000589E-4</v>
      </c>
      <c r="E124" s="1">
        <f>Table6[[#This Row],[Absolute Error]]/Table6[[#This Row],[Pb Analytic]]</f>
        <v>1.2861941626035132E-3</v>
      </c>
      <c r="F124">
        <v>0.37575080808099998</v>
      </c>
      <c r="G124">
        <v>0.37566270000000002</v>
      </c>
      <c r="H124" s="1">
        <f>ABS(Table7[[#This Row],[Pd Simulation]]-Table7[[#This Row],[Pd Analytic]])</f>
        <v>8.8108080999960148E-5</v>
      </c>
      <c r="I124" s="1">
        <f>ABS(Table7[[#This Row],[Absolute Error]]/Table7[[#This Row],[Pd Analytic]])</f>
        <v>2.3454040286661451E-4</v>
      </c>
      <c r="J124">
        <v>0.19783777777799999</v>
      </c>
      <c r="K124">
        <v>0.1979118</v>
      </c>
      <c r="L124" s="1">
        <f>ABS(Table72[[#This Row],[Pd1 Simulation]]-Table72[[#This Row],[Pd1 Analytic]])</f>
        <v>7.4022222000008631E-5</v>
      </c>
      <c r="M124" s="1">
        <f>Table72[[#This Row],[Absolute Error]]/Table72[[#This Row],[Pd1 Analytic]]</f>
        <v>3.7401621328293024E-4</v>
      </c>
      <c r="N124">
        <v>0.17791303030300001</v>
      </c>
      <c r="O124">
        <v>0.17775089999999999</v>
      </c>
      <c r="P124" s="1">
        <f>ABS(Table723[[#This Row],[Pd2 Simulation]]-Table723[[#This Row],[Pd2 Analytic]])</f>
        <v>1.6213030300002429E-4</v>
      </c>
      <c r="Q124" s="1">
        <f>Table723[[#This Row],[Absolute Error]]/Table723[[#This Row],[Pd2 Analytic]]</f>
        <v>9.1212085564699986E-4</v>
      </c>
    </row>
    <row r="125" spans="1:17" x14ac:dyDescent="0.2">
      <c r="A125" s="1">
        <v>12.4</v>
      </c>
      <c r="B125">
        <v>0.54699010101000001</v>
      </c>
      <c r="C125">
        <v>0.54636320000000005</v>
      </c>
      <c r="D125" s="1">
        <f>ABS(Table6[[#This Row],[Pb Simulation]]-Table6[[#This Row],[Pb Analytic]])</f>
        <v>6.2690100999995835E-4</v>
      </c>
      <c r="E125" s="1">
        <f>Table6[[#This Row],[Absolute Error]]/Table6[[#This Row],[Pb Analytic]]</f>
        <v>1.1474070911070846E-3</v>
      </c>
      <c r="F125">
        <v>0.37323202020200003</v>
      </c>
      <c r="G125">
        <v>0.37299179999999998</v>
      </c>
      <c r="H125" s="1">
        <f>ABS(Table7[[#This Row],[Pd Simulation]]-Table7[[#This Row],[Pd Analytic]])</f>
        <v>2.4022020200004102E-4</v>
      </c>
      <c r="I125" s="1">
        <f>ABS(Table7[[#This Row],[Absolute Error]]/Table7[[#This Row],[Pd Analytic]])</f>
        <v>6.4403614771166827E-4</v>
      </c>
      <c r="J125">
        <v>0.196472121212</v>
      </c>
      <c r="K125">
        <v>0.1964987</v>
      </c>
      <c r="L125" s="1">
        <f>ABS(Table72[[#This Row],[Pd1 Simulation]]-Table72[[#This Row],[Pd1 Analytic]])</f>
        <v>2.657878799999791E-5</v>
      </c>
      <c r="M125" s="1">
        <f>Table72[[#This Row],[Absolute Error]]/Table72[[#This Row],[Pd1 Analytic]]</f>
        <v>1.3526190249603642E-4</v>
      </c>
      <c r="N125">
        <v>0.17675989899</v>
      </c>
      <c r="O125">
        <v>0.17649290000000001</v>
      </c>
      <c r="P125" s="1">
        <f>ABS(Table723[[#This Row],[Pd2 Simulation]]-Table723[[#This Row],[Pd2 Analytic]])</f>
        <v>2.6699898999998917E-4</v>
      </c>
      <c r="Q125" s="1">
        <f>Table723[[#This Row],[Absolute Error]]/Table723[[#This Row],[Pd2 Analytic]]</f>
        <v>1.5128030079396347E-3</v>
      </c>
    </row>
    <row r="126" spans="1:17" x14ac:dyDescent="0.2">
      <c r="A126" s="1">
        <v>12.5</v>
      </c>
      <c r="B126">
        <v>0.55011151515199996</v>
      </c>
      <c r="C126">
        <v>0.54964440000000003</v>
      </c>
      <c r="D126" s="1">
        <f>ABS(Table6[[#This Row],[Pb Simulation]]-Table6[[#This Row],[Pb Analytic]])</f>
        <v>4.6711515199993059E-4</v>
      </c>
      <c r="E126" s="1">
        <f>Table6[[#This Row],[Absolute Error]]/Table6[[#This Row],[Pb Analytic]]</f>
        <v>8.4984974285179761E-4</v>
      </c>
      <c r="F126">
        <v>0.370806161616</v>
      </c>
      <c r="G126">
        <v>0.37035570000000001</v>
      </c>
      <c r="H126" s="1">
        <f>ABS(Table7[[#This Row],[Pd Simulation]]-Table7[[#This Row],[Pd Analytic]])</f>
        <v>4.5046161599998635E-4</v>
      </c>
      <c r="I126" s="1">
        <f>ABS(Table7[[#This Row],[Absolute Error]]/Table7[[#This Row],[Pd Analytic]])</f>
        <v>1.2162945406267174E-3</v>
      </c>
      <c r="J126">
        <v>0.19507353535399999</v>
      </c>
      <c r="K126">
        <v>0.19510440000000001</v>
      </c>
      <c r="L126" s="1">
        <f>ABS(Table72[[#This Row],[Pd1 Simulation]]-Table72[[#This Row],[Pd1 Analytic]])</f>
        <v>3.0864646000022811E-5</v>
      </c>
      <c r="M126" s="1">
        <f>Table72[[#This Row],[Absolute Error]]/Table72[[#This Row],[Pd1 Analytic]]</f>
        <v>1.5819554043897937E-4</v>
      </c>
      <c r="N126">
        <v>0.17573262626300001</v>
      </c>
      <c r="O126">
        <v>0.1752513</v>
      </c>
      <c r="P126" s="1">
        <f>ABS(Table723[[#This Row],[Pd2 Simulation]]-Table723[[#This Row],[Pd2 Analytic]])</f>
        <v>4.813262630000148E-4</v>
      </c>
      <c r="Q126" s="1">
        <f>Table723[[#This Row],[Absolute Error]]/Table723[[#This Row],[Pd2 Analytic]]</f>
        <v>2.7464918263089334E-3</v>
      </c>
    </row>
    <row r="127" spans="1:17" x14ac:dyDescent="0.2">
      <c r="A127" s="1">
        <v>12.6</v>
      </c>
      <c r="B127">
        <v>0.55379171717200004</v>
      </c>
      <c r="C127">
        <v>0.55288099999999996</v>
      </c>
      <c r="D127" s="1">
        <f>ABS(Table6[[#This Row],[Pb Simulation]]-Table6[[#This Row],[Pb Analytic]])</f>
        <v>9.1071717200008617E-4</v>
      </c>
      <c r="E127" s="1">
        <f>Table6[[#This Row],[Absolute Error]]/Table6[[#This Row],[Pb Analytic]]</f>
        <v>1.647220960749395E-3</v>
      </c>
      <c r="F127">
        <v>0.36784505050499999</v>
      </c>
      <c r="G127">
        <v>0.36775380000000002</v>
      </c>
      <c r="H127" s="1">
        <f>ABS(Table7[[#This Row],[Pd Simulation]]-Table7[[#This Row],[Pd Analytic]])</f>
        <v>9.1250504999973447E-5</v>
      </c>
      <c r="I127" s="1">
        <f>ABS(Table7[[#This Row],[Absolute Error]]/Table7[[#This Row],[Pd Analytic]])</f>
        <v>2.481293327219826E-4</v>
      </c>
      <c r="J127">
        <v>0.19363414141400001</v>
      </c>
      <c r="K127">
        <v>0.19372829999999999</v>
      </c>
      <c r="L127" s="1">
        <f>ABS(Table72[[#This Row],[Pd1 Simulation]]-Table72[[#This Row],[Pd1 Analytic]])</f>
        <v>9.4158585999981614E-5</v>
      </c>
      <c r="M127" s="1">
        <f>Table72[[#This Row],[Absolute Error]]/Table72[[#This Row],[Pd1 Analytic]]</f>
        <v>4.8603423454385145E-4</v>
      </c>
      <c r="N127">
        <v>0.17421090909100001</v>
      </c>
      <c r="O127">
        <v>0.17402590000000001</v>
      </c>
      <c r="P127" s="1">
        <f>ABS(Table723[[#This Row],[Pd2 Simulation]]-Table723[[#This Row],[Pd2 Analytic]])</f>
        <v>1.8500909099999907E-4</v>
      </c>
      <c r="Q127" s="1">
        <f>Table723[[#This Row],[Absolute Error]]/Table723[[#This Row],[Pd2 Analytic]]</f>
        <v>1.0631123930403409E-3</v>
      </c>
    </row>
    <row r="128" spans="1:17" x14ac:dyDescent="0.2">
      <c r="A128" s="1">
        <v>12.7</v>
      </c>
      <c r="B128">
        <v>0.55672212121200004</v>
      </c>
      <c r="C128">
        <v>0.55607390000000001</v>
      </c>
      <c r="D128" s="1">
        <f>ABS(Table6[[#This Row],[Pb Simulation]]-Table6[[#This Row],[Pb Analytic]])</f>
        <v>6.4822121200003302E-4</v>
      </c>
      <c r="E128" s="1">
        <f>Table6[[#This Row],[Absolute Error]]/Table6[[#This Row],[Pb Analytic]]</f>
        <v>1.165710550342379E-3</v>
      </c>
      <c r="F128">
        <v>0.365378282828</v>
      </c>
      <c r="G128">
        <v>0.36518630000000002</v>
      </c>
      <c r="H128" s="1">
        <f>ABS(Table7[[#This Row],[Pd Simulation]]-Table7[[#This Row],[Pd Analytic]])</f>
        <v>1.9198282799998134E-4</v>
      </c>
      <c r="I128" s="1">
        <f>ABS(Table7[[#This Row],[Absolute Error]]/Table7[[#This Row],[Pd Analytic]])</f>
        <v>5.2571202150787514E-4</v>
      </c>
      <c r="J128">
        <v>0.19236868686899999</v>
      </c>
      <c r="K128">
        <v>0.19236990000000001</v>
      </c>
      <c r="L128" s="1">
        <f>ABS(Table72[[#This Row],[Pd1 Simulation]]-Table72[[#This Row],[Pd1 Analytic]])</f>
        <v>1.2131310000162987E-6</v>
      </c>
      <c r="M128" s="1">
        <f>Table72[[#This Row],[Absolute Error]]/Table72[[#This Row],[Pd1 Analytic]]</f>
        <v>6.306241257162886E-6</v>
      </c>
      <c r="N128">
        <v>0.17300959596000001</v>
      </c>
      <c r="O128">
        <v>0.17281579999999999</v>
      </c>
      <c r="P128" s="1">
        <f>ABS(Table723[[#This Row],[Pd2 Simulation]]-Table723[[#This Row],[Pd2 Analytic]])</f>
        <v>1.9379596000002053E-4</v>
      </c>
      <c r="Q128" s="1">
        <f>Table723[[#This Row],[Absolute Error]]/Table723[[#This Row],[Pd2 Analytic]]</f>
        <v>1.1214018625612966E-3</v>
      </c>
    </row>
    <row r="129" spans="1:17" x14ac:dyDescent="0.2">
      <c r="A129" s="1">
        <v>12.8</v>
      </c>
      <c r="B129">
        <v>0.56030898989900002</v>
      </c>
      <c r="C129">
        <v>0.55922380000000005</v>
      </c>
      <c r="D129" s="1">
        <f>ABS(Table6[[#This Row],[Pb Simulation]]-Table6[[#This Row],[Pb Analytic]])</f>
        <v>1.085189898999972E-3</v>
      </c>
      <c r="E129" s="1">
        <f>Table6[[#This Row],[Absolute Error]]/Table6[[#This Row],[Pb Analytic]]</f>
        <v>1.9405288169065263E-3</v>
      </c>
      <c r="F129">
        <v>0.36249252525300002</v>
      </c>
      <c r="G129">
        <v>0.36265140000000001</v>
      </c>
      <c r="H129" s="1">
        <f>ABS(Table7[[#This Row],[Pd Simulation]]-Table7[[#This Row],[Pd Analytic]])</f>
        <v>1.5887474699999293E-4</v>
      </c>
      <c r="I129" s="1">
        <f>ABS(Table7[[#This Row],[Absolute Error]]/Table7[[#This Row],[Pd Analytic]])</f>
        <v>4.380921926676498E-4</v>
      </c>
      <c r="J129">
        <v>0.19074030303</v>
      </c>
      <c r="K129">
        <v>0.1910298</v>
      </c>
      <c r="L129" s="1">
        <f>ABS(Table72[[#This Row],[Pd1 Simulation]]-Table72[[#This Row],[Pd1 Analytic]])</f>
        <v>2.8949696999999719E-4</v>
      </c>
      <c r="M129" s="1">
        <f>Table72[[#This Row],[Absolute Error]]/Table72[[#This Row],[Pd1 Analytic]]</f>
        <v>1.5154544997691313E-3</v>
      </c>
      <c r="N129">
        <v>0.17175222222200001</v>
      </c>
      <c r="O129">
        <v>0.171622</v>
      </c>
      <c r="P129" s="1">
        <f>ABS(Table723[[#This Row],[Pd2 Simulation]]-Table723[[#This Row],[Pd2 Analytic]])</f>
        <v>1.3022222200001488E-4</v>
      </c>
      <c r="Q129" s="1">
        <f>Table723[[#This Row],[Absolute Error]]/Table723[[#This Row],[Pd2 Analytic]]</f>
        <v>7.5877347892470005E-4</v>
      </c>
    </row>
    <row r="130" spans="1:17" x14ac:dyDescent="0.2">
      <c r="A130" s="1">
        <v>12.9</v>
      </c>
      <c r="B130">
        <v>0.56315383838400002</v>
      </c>
      <c r="C130">
        <v>0.56233160000000004</v>
      </c>
      <c r="D130" s="1">
        <f>ABS(Table6[[#This Row],[Pb Simulation]]-Table6[[#This Row],[Pb Analytic]])</f>
        <v>8.2223838399997362E-4</v>
      </c>
      <c r="E130" s="1">
        <f>Table6[[#This Row],[Absolute Error]]/Table6[[#This Row],[Pb Analytic]]</f>
        <v>1.4621948757636482E-3</v>
      </c>
      <c r="F130">
        <v>0.36034666666699999</v>
      </c>
      <c r="G130">
        <v>0.3601492</v>
      </c>
      <c r="H130" s="1">
        <f>ABS(Table7[[#This Row],[Pd Simulation]]-Table7[[#This Row],[Pd Analytic]])</f>
        <v>1.9746666699999027E-4</v>
      </c>
      <c r="I130" s="1">
        <f>ABS(Table7[[#This Row],[Absolute Error]]/Table7[[#This Row],[Pd Analytic]])</f>
        <v>5.48291283168171E-4</v>
      </c>
      <c r="J130">
        <v>0.18966646464600001</v>
      </c>
      <c r="K130">
        <v>0.1897064</v>
      </c>
      <c r="L130" s="1">
        <f>ABS(Table72[[#This Row],[Pd1 Simulation]]-Table72[[#This Row],[Pd1 Analytic]])</f>
        <v>3.9935353999986933E-5</v>
      </c>
      <c r="M130" s="1">
        <f>Table72[[#This Row],[Absolute Error]]/Table72[[#This Row],[Pd1 Analytic]]</f>
        <v>2.1051136914720291E-4</v>
      </c>
      <c r="N130">
        <v>0.17068020202</v>
      </c>
      <c r="O130">
        <v>0.1704426</v>
      </c>
      <c r="P130" s="1">
        <f>ABS(Table723[[#This Row],[Pd2 Simulation]]-Table723[[#This Row],[Pd2 Analytic]])</f>
        <v>2.3760202000000508E-4</v>
      </c>
      <c r="Q130" s="1">
        <f>Table723[[#This Row],[Absolute Error]]/Table723[[#This Row],[Pd2 Analytic]]</f>
        <v>1.394029544257158E-3</v>
      </c>
    </row>
    <row r="131" spans="1:17" x14ac:dyDescent="0.2">
      <c r="A131" s="1">
        <v>13</v>
      </c>
      <c r="B131">
        <v>0.56616515151500002</v>
      </c>
      <c r="C131">
        <v>0.56539799999999996</v>
      </c>
      <c r="D131" s="1">
        <f>ABS(Table6[[#This Row],[Pb Simulation]]-Table6[[#This Row],[Pb Analytic]])</f>
        <v>7.6715151500006407E-4</v>
      </c>
      <c r="E131" s="1">
        <f>Table6[[#This Row],[Absolute Error]]/Table6[[#This Row],[Pb Analytic]]</f>
        <v>1.3568345041900822E-3</v>
      </c>
      <c r="F131">
        <v>0.35768040404000001</v>
      </c>
      <c r="G131">
        <v>0.35767880000000002</v>
      </c>
      <c r="H131" s="1">
        <f>ABS(Table7[[#This Row],[Pd Simulation]]-Table7[[#This Row],[Pd Analytic]])</f>
        <v>1.6040399999917021E-6</v>
      </c>
      <c r="I131" s="1">
        <f>ABS(Table7[[#This Row],[Absolute Error]]/Table7[[#This Row],[Pd Analytic]])</f>
        <v>4.4845822564594326E-6</v>
      </c>
      <c r="J131">
        <v>0.18829686868699999</v>
      </c>
      <c r="K131">
        <v>0.1884004</v>
      </c>
      <c r="L131" s="1">
        <f>ABS(Table72[[#This Row],[Pd1 Simulation]]-Table72[[#This Row],[Pd1 Analytic]])</f>
        <v>1.0353131300000484E-4</v>
      </c>
      <c r="M131" s="1">
        <f>Table72[[#This Row],[Absolute Error]]/Table72[[#This Row],[Pd1 Analytic]]</f>
        <v>5.4952809548177632E-4</v>
      </c>
      <c r="N131">
        <v>0.169383535354</v>
      </c>
      <c r="O131">
        <v>0.1692787</v>
      </c>
      <c r="P131" s="1">
        <f>ABS(Table723[[#This Row],[Pd2 Simulation]]-Table723[[#This Row],[Pd2 Analytic]])</f>
        <v>1.0483535399999355E-4</v>
      </c>
      <c r="Q131" s="1">
        <f>Table723[[#This Row],[Absolute Error]]/Table723[[#This Row],[Pd2 Analytic]]</f>
        <v>6.1930623285737392E-4</v>
      </c>
    </row>
    <row r="132" spans="1:17" x14ac:dyDescent="0.2">
      <c r="A132" s="1">
        <v>13.1</v>
      </c>
      <c r="B132">
        <v>0.56910060606099999</v>
      </c>
      <c r="C132">
        <v>0.56842369999999998</v>
      </c>
      <c r="D132" s="1">
        <f>ABS(Table6[[#This Row],[Pb Simulation]]-Table6[[#This Row],[Pb Analytic]])</f>
        <v>6.7690606100001549E-4</v>
      </c>
      <c r="E132" s="1">
        <f>Table6[[#This Row],[Absolute Error]]/Table6[[#This Row],[Pb Analytic]]</f>
        <v>1.1908477092000484E-3</v>
      </c>
      <c r="F132">
        <v>0.35541969696999998</v>
      </c>
      <c r="G132">
        <v>0.35524020000000001</v>
      </c>
      <c r="H132" s="1">
        <f>ABS(Table7[[#This Row],[Pd Simulation]]-Table7[[#This Row],[Pd Analytic]])</f>
        <v>1.7949696999997045E-4</v>
      </c>
      <c r="I132" s="1">
        <f>ABS(Table7[[#This Row],[Absolute Error]]/Table7[[#This Row],[Pd Analytic]])</f>
        <v>5.0528338290534245E-4</v>
      </c>
      <c r="J132">
        <v>0.18699191919200001</v>
      </c>
      <c r="K132">
        <v>0.18711140000000001</v>
      </c>
      <c r="L132" s="1">
        <f>ABS(Table72[[#This Row],[Pd1 Simulation]]-Table72[[#This Row],[Pd1 Analytic]])</f>
        <v>1.1948080800000538E-4</v>
      </c>
      <c r="M132" s="1">
        <f>Table72[[#This Row],[Absolute Error]]/Table72[[#This Row],[Pd1 Analytic]]</f>
        <v>6.3855440128183193E-4</v>
      </c>
      <c r="N132">
        <v>0.168427777778</v>
      </c>
      <c r="O132">
        <v>0.16812959999999999</v>
      </c>
      <c r="P132" s="1">
        <f>ABS(Table723[[#This Row],[Pd2 Simulation]]-Table723[[#This Row],[Pd2 Analytic]])</f>
        <v>2.9817777800000833E-4</v>
      </c>
      <c r="Q132" s="1">
        <f>Table723[[#This Row],[Absolute Error]]/Table723[[#This Row],[Pd2 Analytic]]</f>
        <v>1.7734995979292662E-3</v>
      </c>
    </row>
    <row r="133" spans="1:17" x14ac:dyDescent="0.2">
      <c r="A133" s="1">
        <v>13.2</v>
      </c>
      <c r="B133">
        <v>0.57221656565699996</v>
      </c>
      <c r="C133">
        <v>0.57140959999999996</v>
      </c>
      <c r="D133" s="1">
        <f>ABS(Table6[[#This Row],[Pb Simulation]]-Table6[[#This Row],[Pb Analytic]])</f>
        <v>8.0696565700000278E-4</v>
      </c>
      <c r="E133" s="1">
        <f>Table6[[#This Row],[Absolute Error]]/Table6[[#This Row],[Pb Analytic]]</f>
        <v>1.4122367860113006E-3</v>
      </c>
      <c r="F133">
        <v>0.35287131313100001</v>
      </c>
      <c r="G133">
        <v>0.3528329</v>
      </c>
      <c r="H133" s="1">
        <f>ABS(Table7[[#This Row],[Pd Simulation]]-Table7[[#This Row],[Pd Analytic]])</f>
        <v>3.8413131000003542E-5</v>
      </c>
      <c r="I133" s="1">
        <f>ABS(Table7[[#This Row],[Absolute Error]]/Table7[[#This Row],[Pd Analytic]])</f>
        <v>1.088706041868645E-4</v>
      </c>
      <c r="J133">
        <v>0.18561171717200001</v>
      </c>
      <c r="K133">
        <v>0.18583830000000001</v>
      </c>
      <c r="L133" s="1">
        <f>ABS(Table72[[#This Row],[Pd1 Simulation]]-Table72[[#This Row],[Pd1 Analytic]])</f>
        <v>2.2658282800000484E-4</v>
      </c>
      <c r="M133" s="1">
        <f>Table72[[#This Row],[Absolute Error]]/Table72[[#This Row],[Pd1 Analytic]]</f>
        <v>1.2192472057697731E-3</v>
      </c>
      <c r="N133">
        <v>0.16725959596000001</v>
      </c>
      <c r="O133">
        <v>0.16699459999999999</v>
      </c>
      <c r="P133" s="1">
        <f>ABS(Table723[[#This Row],[Pd2 Simulation]]-Table723[[#This Row],[Pd2 Analytic]])</f>
        <v>2.6499596000001402E-4</v>
      </c>
      <c r="Q133" s="1">
        <f>Table723[[#This Row],[Absolute Error]]/Table723[[#This Row],[Pd2 Analytic]]</f>
        <v>1.5868534671181825E-3</v>
      </c>
    </row>
    <row r="134" spans="1:17" x14ac:dyDescent="0.2">
      <c r="A134" s="1">
        <v>13.3</v>
      </c>
      <c r="B134">
        <v>0.57469787878800005</v>
      </c>
      <c r="C134">
        <v>0.57435630000000004</v>
      </c>
      <c r="D134" s="1">
        <f>ABS(Table6[[#This Row],[Pb Simulation]]-Table6[[#This Row],[Pb Analytic]])</f>
        <v>3.4157878800000763E-4</v>
      </c>
      <c r="E134" s="1">
        <f>Table6[[#This Row],[Absolute Error]]/Table6[[#This Row],[Pb Analytic]]</f>
        <v>5.9471583753848887E-4</v>
      </c>
      <c r="F134">
        <v>0.35090464646500003</v>
      </c>
      <c r="G134">
        <v>0.35045589999999999</v>
      </c>
      <c r="H134" s="1">
        <f>ABS(Table7[[#This Row],[Pd Simulation]]-Table7[[#This Row],[Pd Analytic]])</f>
        <v>4.4874646500003834E-4</v>
      </c>
      <c r="I134" s="1">
        <f>ABS(Table7[[#This Row],[Absolute Error]]/Table7[[#This Row],[Pd Analytic]])</f>
        <v>1.2804648602007796E-3</v>
      </c>
      <c r="J134">
        <v>0.18474797979800001</v>
      </c>
      <c r="K134">
        <v>0.18458169999999999</v>
      </c>
      <c r="L134" s="1">
        <f>ABS(Table72[[#This Row],[Pd1 Simulation]]-Table72[[#This Row],[Pd1 Analytic]])</f>
        <v>1.6627979800001857E-4</v>
      </c>
      <c r="M134" s="1">
        <f>Table72[[#This Row],[Absolute Error]]/Table72[[#This Row],[Pd1 Analytic]]</f>
        <v>9.0084660613711214E-4</v>
      </c>
      <c r="N134">
        <v>0.16615666666699999</v>
      </c>
      <c r="O134">
        <v>0.1658742</v>
      </c>
      <c r="P134" s="1">
        <f>ABS(Table723[[#This Row],[Pd2 Simulation]]-Table723[[#This Row],[Pd2 Analytic]])</f>
        <v>2.8246666699999201E-4</v>
      </c>
      <c r="Q134" s="1">
        <f>Table723[[#This Row],[Absolute Error]]/Table723[[#This Row],[Pd2 Analytic]]</f>
        <v>1.7028969363529229E-3</v>
      </c>
    </row>
    <row r="135" spans="1:17" x14ac:dyDescent="0.2">
      <c r="A135" s="1">
        <v>13.4</v>
      </c>
      <c r="B135">
        <v>0.57772060606099995</v>
      </c>
      <c r="C135">
        <v>0.57726460000000002</v>
      </c>
      <c r="D135" s="1">
        <f>ABS(Table6[[#This Row],[Pb Simulation]]-Table6[[#This Row],[Pb Analytic]])</f>
        <v>4.5600606099993612E-4</v>
      </c>
      <c r="E135" s="1">
        <f>Table6[[#This Row],[Absolute Error]]/Table6[[#This Row],[Pb Analytic]]</f>
        <v>7.8994288061304317E-4</v>
      </c>
      <c r="F135">
        <v>0.34853010100999998</v>
      </c>
      <c r="G135">
        <v>0.34810839999999998</v>
      </c>
      <c r="H135" s="1">
        <f>ABS(Table7[[#This Row],[Pd Simulation]]-Table7[[#This Row],[Pd Analytic]])</f>
        <v>4.2170100999999738E-4</v>
      </c>
      <c r="I135" s="1">
        <f>ABS(Table7[[#This Row],[Absolute Error]]/Table7[[#This Row],[Pd Analytic]])</f>
        <v>1.2114071651244192E-3</v>
      </c>
      <c r="J135">
        <v>0.183517272727</v>
      </c>
      <c r="K135">
        <v>0.183341</v>
      </c>
      <c r="L135" s="1">
        <f>ABS(Table72[[#This Row],[Pd1 Simulation]]-Table72[[#This Row],[Pd1 Analytic]])</f>
        <v>1.7627272699999308E-4</v>
      </c>
      <c r="M135" s="1">
        <f>Table72[[#This Row],[Absolute Error]]/Table72[[#This Row],[Pd1 Analytic]]</f>
        <v>9.6144739583613637E-4</v>
      </c>
      <c r="N135">
        <v>0.16501282828300001</v>
      </c>
      <c r="O135">
        <v>0.16476759999999999</v>
      </c>
      <c r="P135" s="1">
        <f>ABS(Table723[[#This Row],[Pd2 Simulation]]-Table723[[#This Row],[Pd2 Analytic]])</f>
        <v>2.452282830000263E-4</v>
      </c>
      <c r="Q135" s="1">
        <f>Table723[[#This Row],[Absolute Error]]/Table723[[#This Row],[Pd2 Analytic]]</f>
        <v>1.4883283060506212E-3</v>
      </c>
    </row>
    <row r="136" spans="1:17" x14ac:dyDescent="0.2">
      <c r="A136" s="1">
        <v>13.5</v>
      </c>
      <c r="B136">
        <v>0.58088989898999999</v>
      </c>
      <c r="C136">
        <v>0.58013510000000001</v>
      </c>
      <c r="D136" s="1">
        <f>ABS(Table6[[#This Row],[Pb Simulation]]-Table6[[#This Row],[Pb Analytic]])</f>
        <v>7.5479898999997186E-4</v>
      </c>
      <c r="E136" s="1">
        <f>Table6[[#This Row],[Absolute Error]]/Table6[[#This Row],[Pb Analytic]]</f>
        <v>1.3010745083343032E-3</v>
      </c>
      <c r="F136">
        <v>0.34586313131300001</v>
      </c>
      <c r="G136">
        <v>0.3457905</v>
      </c>
      <c r="H136" s="1">
        <f>ABS(Table7[[#This Row],[Pd Simulation]]-Table7[[#This Row],[Pd Analytic]])</f>
        <v>7.2631313000004472E-5</v>
      </c>
      <c r="I136" s="1">
        <f>ABS(Table7[[#This Row],[Absolute Error]]/Table7[[#This Row],[Pd Analytic]])</f>
        <v>2.1004426957942589E-4</v>
      </c>
      <c r="J136">
        <v>0.18216030303</v>
      </c>
      <c r="K136">
        <v>0.18211579999999999</v>
      </c>
      <c r="L136" s="1">
        <f>ABS(Table72[[#This Row],[Pd1 Simulation]]-Table72[[#This Row],[Pd1 Analytic]])</f>
        <v>4.4503030000003774E-5</v>
      </c>
      <c r="M136" s="1">
        <f>Table72[[#This Row],[Absolute Error]]/Table72[[#This Row],[Pd1 Analytic]]</f>
        <v>2.4436666121228239E-4</v>
      </c>
      <c r="N136">
        <v>0.16370282828300001</v>
      </c>
      <c r="O136">
        <v>0.16367470000000001</v>
      </c>
      <c r="P136" s="1">
        <f>ABS(Table723[[#This Row],[Pd2 Simulation]]-Table723[[#This Row],[Pd2 Analytic]])</f>
        <v>2.8128283000000698E-5</v>
      </c>
      <c r="Q136" s="1">
        <f>Table723[[#This Row],[Absolute Error]]/Table723[[#This Row],[Pd2 Analytic]]</f>
        <v>1.7185480101689936E-4</v>
      </c>
    </row>
    <row r="137" spans="1:17" x14ac:dyDescent="0.2">
      <c r="A137" s="1">
        <v>13.6</v>
      </c>
      <c r="B137">
        <v>0.58349363636399998</v>
      </c>
      <c r="C137">
        <v>0.58296859999999995</v>
      </c>
      <c r="D137" s="1">
        <f>ABS(Table6[[#This Row],[Pb Simulation]]-Table6[[#This Row],[Pb Analytic]])</f>
        <v>5.2503636400003106E-4</v>
      </c>
      <c r="E137" s="1">
        <f>Table6[[#This Row],[Absolute Error]]/Table6[[#This Row],[Pb Analytic]]</f>
        <v>9.0062546078816441E-4</v>
      </c>
      <c r="F137">
        <v>0.34386797979799999</v>
      </c>
      <c r="G137">
        <v>0.34350190000000003</v>
      </c>
      <c r="H137" s="1">
        <f>ABS(Table7[[#This Row],[Pd Simulation]]-Table7[[#This Row],[Pd Analytic]])</f>
        <v>3.6607979799996304E-4</v>
      </c>
      <c r="I137" s="1">
        <f>ABS(Table7[[#This Row],[Absolute Error]]/Table7[[#This Row],[Pd Analytic]])</f>
        <v>1.0657285971342894E-3</v>
      </c>
      <c r="J137">
        <v>0.18102242424199999</v>
      </c>
      <c r="K137">
        <v>0.18090639999999999</v>
      </c>
      <c r="L137" s="1">
        <f>ABS(Table72[[#This Row],[Pd1 Simulation]]-Table72[[#This Row],[Pd1 Analytic]])</f>
        <v>1.1602424199999573E-4</v>
      </c>
      <c r="M137" s="1">
        <f>Table72[[#This Row],[Absolute Error]]/Table72[[#This Row],[Pd1 Analytic]]</f>
        <v>6.4134957082776357E-4</v>
      </c>
      <c r="N137">
        <v>0.162845555556</v>
      </c>
      <c r="O137">
        <v>0.16259580000000001</v>
      </c>
      <c r="P137" s="1">
        <f>ABS(Table723[[#This Row],[Pd2 Simulation]]-Table723[[#This Row],[Pd2 Analytic]])</f>
        <v>2.4975555599998644E-4</v>
      </c>
      <c r="Q137" s="1">
        <f>Table723[[#This Row],[Absolute Error]]/Table723[[#This Row],[Pd2 Analytic]]</f>
        <v>1.5360517061325473E-3</v>
      </c>
    </row>
    <row r="138" spans="1:17" x14ac:dyDescent="0.2">
      <c r="A138" s="1">
        <v>13.7</v>
      </c>
      <c r="B138">
        <v>0.58682979798000001</v>
      </c>
      <c r="C138">
        <v>0.58576569999999994</v>
      </c>
      <c r="D138" s="1">
        <f>ABS(Table6[[#This Row],[Pb Simulation]]-Table6[[#This Row],[Pb Analytic]])</f>
        <v>1.0640979800000672E-3</v>
      </c>
      <c r="E138" s="1">
        <f>Table6[[#This Row],[Absolute Error]]/Table6[[#This Row],[Pb Analytic]]</f>
        <v>1.8165931873444746E-3</v>
      </c>
      <c r="F138">
        <v>0.34108909090900003</v>
      </c>
      <c r="G138">
        <v>0.34124189999999999</v>
      </c>
      <c r="H138" s="1">
        <f>ABS(Table7[[#This Row],[Pd Simulation]]-Table7[[#This Row],[Pd Analytic]])</f>
        <v>1.5280909099996132E-4</v>
      </c>
      <c r="I138" s="1">
        <f>ABS(Table7[[#This Row],[Absolute Error]]/Table7[[#This Row],[Pd Analytic]])</f>
        <v>4.4780283722474094E-4</v>
      </c>
      <c r="J138">
        <v>0.179527171717</v>
      </c>
      <c r="K138">
        <v>0.1797117</v>
      </c>
      <c r="L138" s="1">
        <f>ABS(Table72[[#This Row],[Pd1 Simulation]]-Table72[[#This Row],[Pd1 Analytic]])</f>
        <v>1.8452828300000168E-4</v>
      </c>
      <c r="M138" s="1">
        <f>Table72[[#This Row],[Absolute Error]]/Table72[[#This Row],[Pd1 Analytic]]</f>
        <v>1.0268017218689805E-3</v>
      </c>
      <c r="N138">
        <v>0.161561919192</v>
      </c>
      <c r="O138">
        <v>0.1615298</v>
      </c>
      <c r="P138" s="1">
        <f>ABS(Table723[[#This Row],[Pd2 Simulation]]-Table723[[#This Row],[Pd2 Analytic]])</f>
        <v>3.2119191999996355E-5</v>
      </c>
      <c r="Q138" s="1">
        <f>Table723[[#This Row],[Absolute Error]]/Table723[[#This Row],[Pd2 Analytic]]</f>
        <v>1.988437551460867E-4</v>
      </c>
    </row>
    <row r="139" spans="1:17" x14ac:dyDescent="0.2">
      <c r="A139" s="1">
        <v>13.8</v>
      </c>
      <c r="B139">
        <v>0.58943070707099998</v>
      </c>
      <c r="C139">
        <v>0.58852700000000002</v>
      </c>
      <c r="D139" s="1">
        <f>ABS(Table6[[#This Row],[Pb Simulation]]-Table6[[#This Row],[Pb Analytic]])</f>
        <v>9.0370707099995951E-4</v>
      </c>
      <c r="E139" s="1">
        <f>Table6[[#This Row],[Absolute Error]]/Table6[[#This Row],[Pb Analytic]]</f>
        <v>1.5355405461430988E-3</v>
      </c>
      <c r="F139">
        <v>0.33907949494900003</v>
      </c>
      <c r="G139">
        <v>0.33900930000000001</v>
      </c>
      <c r="H139" s="1">
        <f>ABS(Table7[[#This Row],[Pd Simulation]]-Table7[[#This Row],[Pd Analytic]])</f>
        <v>7.0194949000013107E-5</v>
      </c>
      <c r="I139" s="1">
        <f>ABS(Table7[[#This Row],[Absolute Error]]/Table7[[#This Row],[Pd Analytic]])</f>
        <v>2.0705906593126828E-4</v>
      </c>
      <c r="J139">
        <v>0.178271818182</v>
      </c>
      <c r="K139">
        <v>0.1785321</v>
      </c>
      <c r="L139" s="1">
        <f>ABS(Table72[[#This Row],[Pd1 Simulation]]-Table72[[#This Row],[Pd1 Analytic]])</f>
        <v>2.6028181800000216E-4</v>
      </c>
      <c r="M139" s="1">
        <f>Table72[[#This Row],[Absolute Error]]/Table72[[#This Row],[Pd1 Analytic]]</f>
        <v>1.4578992685349143E-3</v>
      </c>
      <c r="N139">
        <v>0.16080767676800001</v>
      </c>
      <c r="O139">
        <v>0.16047719999999999</v>
      </c>
      <c r="P139" s="1">
        <f>ABS(Table723[[#This Row],[Pd2 Simulation]]-Table723[[#This Row],[Pd2 Analytic]])</f>
        <v>3.304767680000209E-4</v>
      </c>
      <c r="Q139" s="1">
        <f>Table723[[#This Row],[Absolute Error]]/Table723[[#This Row],[Pd2 Analytic]]</f>
        <v>2.0593378249372553E-3</v>
      </c>
    </row>
    <row r="140" spans="1:17" x14ac:dyDescent="0.2">
      <c r="A140" s="1">
        <v>13.9</v>
      </c>
      <c r="B140">
        <v>0.59148212121199994</v>
      </c>
      <c r="C140">
        <v>0.59125320000000003</v>
      </c>
      <c r="D140" s="1">
        <f>ABS(Table6[[#This Row],[Pb Simulation]]-Table6[[#This Row],[Pb Analytic]])</f>
        <v>2.2892121199991067E-4</v>
      </c>
      <c r="E140" s="1">
        <f>Table6[[#This Row],[Absolute Error]]/Table6[[#This Row],[Pb Analytic]]</f>
        <v>3.871796583932411E-4</v>
      </c>
      <c r="F140">
        <v>0.33730636363599997</v>
      </c>
      <c r="G140">
        <v>0.3368043</v>
      </c>
      <c r="H140" s="1">
        <f>ABS(Table7[[#This Row],[Pd Simulation]]-Table7[[#This Row],[Pd Analytic]])</f>
        <v>5.0206363599997195E-4</v>
      </c>
      <c r="I140" s="1">
        <f>ABS(Table7[[#This Row],[Absolute Error]]/Table7[[#This Row],[Pd Analytic]])</f>
        <v>1.4906687236474474E-3</v>
      </c>
      <c r="J140">
        <v>0.177677575758</v>
      </c>
      <c r="K140">
        <v>0.1773671</v>
      </c>
      <c r="L140" s="1">
        <f>ABS(Table72[[#This Row],[Pd1 Simulation]]-Table72[[#This Row],[Pd1 Analytic]])</f>
        <v>3.104757580000006E-4</v>
      </c>
      <c r="M140" s="1">
        <f>Table72[[#This Row],[Absolute Error]]/Table72[[#This Row],[Pd1 Analytic]]</f>
        <v>1.750469833469683E-3</v>
      </c>
      <c r="N140">
        <v>0.15962878787900001</v>
      </c>
      <c r="O140">
        <v>0.15943740000000001</v>
      </c>
      <c r="P140" s="1">
        <f>ABS(Table723[[#This Row],[Pd2 Simulation]]-Table723[[#This Row],[Pd2 Analytic]])</f>
        <v>1.9138787899999898E-4</v>
      </c>
      <c r="Q140" s="1">
        <f>Table723[[#This Row],[Absolute Error]]/Table723[[#This Row],[Pd2 Analytic]]</f>
        <v>1.2003951331368862E-3</v>
      </c>
    </row>
    <row r="141" spans="1:17" x14ac:dyDescent="0.2">
      <c r="A141" s="1">
        <v>14</v>
      </c>
      <c r="B141">
        <v>0.59474202020199995</v>
      </c>
      <c r="C141">
        <v>0.59394499999999995</v>
      </c>
      <c r="D141" s="1">
        <f>ABS(Table6[[#This Row],[Pb Simulation]]-Table6[[#This Row],[Pb Analytic]])</f>
        <v>7.9702020200000945E-4</v>
      </c>
      <c r="E141" s="1">
        <f>Table6[[#This Row],[Absolute Error]]/Table6[[#This Row],[Pb Analytic]]</f>
        <v>1.34190910269471E-3</v>
      </c>
      <c r="F141">
        <v>0.33462949494900002</v>
      </c>
      <c r="G141">
        <v>0.3346267</v>
      </c>
      <c r="H141" s="1">
        <f>ABS(Table7[[#This Row],[Pd Simulation]]-Table7[[#This Row],[Pd Analytic]])</f>
        <v>2.7949490000178656E-6</v>
      </c>
      <c r="I141" s="1">
        <f>ABS(Table7[[#This Row],[Absolute Error]]/Table7[[#This Row],[Pd Analytic]])</f>
        <v>8.3524387026434696E-6</v>
      </c>
      <c r="J141">
        <v>0.17601878787899999</v>
      </c>
      <c r="K141">
        <v>0.17621629999999999</v>
      </c>
      <c r="L141" s="1">
        <f>ABS(Table72[[#This Row],[Pd1 Simulation]]-Table72[[#This Row],[Pd1 Analytic]])</f>
        <v>1.975121209999986E-4</v>
      </c>
      <c r="M141" s="1">
        <f>Table72[[#This Row],[Absolute Error]]/Table72[[#This Row],[Pd1 Analytic]]</f>
        <v>1.1208504604852025E-3</v>
      </c>
      <c r="N141">
        <v>0.158610707071</v>
      </c>
      <c r="O141">
        <v>0.1584101</v>
      </c>
      <c r="P141" s="1">
        <f>ABS(Table723[[#This Row],[Pd2 Simulation]]-Table723[[#This Row],[Pd2 Analytic]])</f>
        <v>2.0060707100000297E-4</v>
      </c>
      <c r="Q141" s="1">
        <f>Table723[[#This Row],[Absolute Error]]/Table723[[#This Row],[Pd2 Analytic]]</f>
        <v>1.2663780339763878E-3</v>
      </c>
    </row>
    <row r="142" spans="1:17" x14ac:dyDescent="0.2">
      <c r="A142" s="1">
        <v>14.1</v>
      </c>
      <c r="B142">
        <v>0.59711686868699998</v>
      </c>
      <c r="C142">
        <v>0.59660279999999999</v>
      </c>
      <c r="D142" s="1">
        <f>ABS(Table6[[#This Row],[Pb Simulation]]-Table6[[#This Row],[Pb Analytic]])</f>
        <v>5.1406868699999109E-4</v>
      </c>
      <c r="E142" s="1">
        <f>Table6[[#This Row],[Absolute Error]]/Table6[[#This Row],[Pb Analytic]]</f>
        <v>8.6165986314511275E-4</v>
      </c>
      <c r="F142">
        <v>0.33284393939399998</v>
      </c>
      <c r="G142">
        <v>0.33247529999999997</v>
      </c>
      <c r="H142" s="1">
        <f>ABS(Table7[[#This Row],[Pd Simulation]]-Table7[[#This Row],[Pd Analytic]])</f>
        <v>3.6863939400000323E-4</v>
      </c>
      <c r="I142" s="1">
        <f>ABS(Table7[[#This Row],[Absolute Error]]/Table7[[#This Row],[Pd Analytic]])</f>
        <v>1.1087722727071852E-3</v>
      </c>
      <c r="J142">
        <v>0.17530545454499999</v>
      </c>
      <c r="K142">
        <v>0.17507980000000001</v>
      </c>
      <c r="L142" s="1">
        <f>ABS(Table72[[#This Row],[Pd1 Simulation]]-Table72[[#This Row],[Pd1 Analytic]])</f>
        <v>2.2565454499998139E-4</v>
      </c>
      <c r="M142" s="1">
        <f>Table72[[#This Row],[Absolute Error]]/Table72[[#This Row],[Pd1 Analytic]]</f>
        <v>1.2888668195873045E-3</v>
      </c>
      <c r="N142">
        <v>0.15753848484800001</v>
      </c>
      <c r="O142">
        <v>0.15739549999999999</v>
      </c>
      <c r="P142" s="1">
        <f>ABS(Table723[[#This Row],[Pd2 Simulation]]-Table723[[#This Row],[Pd2 Analytic]])</f>
        <v>1.4298484800001621E-4</v>
      </c>
      <c r="Q142" s="1">
        <f>Table723[[#This Row],[Absolute Error]]/Table723[[#This Row],[Pd2 Analytic]]</f>
        <v>9.0844304951549575E-4</v>
      </c>
    </row>
    <row r="143" spans="1:17" x14ac:dyDescent="0.2">
      <c r="A143" s="1">
        <v>14.2</v>
      </c>
      <c r="B143">
        <v>0.59964626262599996</v>
      </c>
      <c r="C143">
        <v>0.59922739999999997</v>
      </c>
      <c r="D143" s="1">
        <f>ABS(Table6[[#This Row],[Pb Simulation]]-Table6[[#This Row],[Pb Analytic]])</f>
        <v>4.1886262599999391E-4</v>
      </c>
      <c r="E143" s="1">
        <f>Table6[[#This Row],[Absolute Error]]/Table6[[#This Row],[Pb Analytic]]</f>
        <v>6.9900446141146744E-4</v>
      </c>
      <c r="F143">
        <v>0.330646262626</v>
      </c>
      <c r="G143">
        <v>0.33035019999999998</v>
      </c>
      <c r="H143" s="1">
        <f>ABS(Table7[[#This Row],[Pd Simulation]]-Table7[[#This Row],[Pd Analytic]])</f>
        <v>2.9606262600001543E-4</v>
      </c>
      <c r="I143" s="1">
        <f>ABS(Table7[[#This Row],[Absolute Error]]/Table7[[#This Row],[Pd Analytic]])</f>
        <v>8.9620840550426624E-4</v>
      </c>
      <c r="J143">
        <v>0.17392070707099999</v>
      </c>
      <c r="K143">
        <v>0.1739571</v>
      </c>
      <c r="L143" s="1">
        <f>ABS(Table72[[#This Row],[Pd1 Simulation]]-Table72[[#This Row],[Pd1 Analytic]])</f>
        <v>3.6392929000012009E-5</v>
      </c>
      <c r="M143" s="1">
        <f>Table72[[#This Row],[Absolute Error]]/Table72[[#This Row],[Pd1 Analytic]]</f>
        <v>2.0920634455283519E-4</v>
      </c>
      <c r="N143">
        <v>0.15672555555600001</v>
      </c>
      <c r="O143">
        <v>0.156393</v>
      </c>
      <c r="P143" s="1">
        <f>ABS(Table723[[#This Row],[Pd2 Simulation]]-Table723[[#This Row],[Pd2 Analytic]])</f>
        <v>3.3255555600000819E-4</v>
      </c>
      <c r="Q143" s="1">
        <f>Table723[[#This Row],[Absolute Error]]/Table723[[#This Row],[Pd2 Analytic]]</f>
        <v>2.1264094684545227E-3</v>
      </c>
    </row>
    <row r="144" spans="1:17" x14ac:dyDescent="0.2">
      <c r="A144" s="1">
        <v>14.3</v>
      </c>
      <c r="B144">
        <v>0.60214414141399997</v>
      </c>
      <c r="C144">
        <v>0.60181929999999995</v>
      </c>
      <c r="D144" s="1">
        <f>ABS(Table6[[#This Row],[Pb Simulation]]-Table6[[#This Row],[Pb Analytic]])</f>
        <v>3.2484141400002109E-4</v>
      </c>
      <c r="E144" s="1">
        <f>Table6[[#This Row],[Absolute Error]]/Table6[[#This Row],[Pb Analytic]]</f>
        <v>5.3976569711210848E-4</v>
      </c>
      <c r="F144">
        <v>0.32865515151500002</v>
      </c>
      <c r="G144">
        <v>0.32825029999999999</v>
      </c>
      <c r="H144" s="1">
        <f>ABS(Table7[[#This Row],[Pd Simulation]]-Table7[[#This Row],[Pd Analytic]])</f>
        <v>4.0485151500002647E-4</v>
      </c>
      <c r="I144" s="1">
        <f>ABS(Table7[[#This Row],[Absolute Error]]/Table7[[#This Row],[Pd Analytic]])</f>
        <v>1.2333622086560972E-3</v>
      </c>
      <c r="J144">
        <v>0.172933636364</v>
      </c>
      <c r="K144">
        <v>0.1728479</v>
      </c>
      <c r="L144" s="1">
        <f>ABS(Table72[[#This Row],[Pd1 Simulation]]-Table72[[#This Row],[Pd1 Analytic]])</f>
        <v>8.5736363999999732E-5</v>
      </c>
      <c r="M144" s="1">
        <f>Table72[[#This Row],[Absolute Error]]/Table72[[#This Row],[Pd1 Analytic]]</f>
        <v>4.9602201704504207E-4</v>
      </c>
      <c r="N144">
        <v>0.155721515152</v>
      </c>
      <c r="O144">
        <v>0.1554025</v>
      </c>
      <c r="P144" s="1">
        <f>ABS(Table723[[#This Row],[Pd2 Simulation]]-Table723[[#This Row],[Pd2 Analytic]])</f>
        <v>3.1901515200000174E-4</v>
      </c>
      <c r="Q144" s="1">
        <f>Table723[[#This Row],[Absolute Error]]/Table723[[#This Row],[Pd2 Analytic]]</f>
        <v>2.0528315310242868E-3</v>
      </c>
    </row>
    <row r="145" spans="1:17" x14ac:dyDescent="0.2">
      <c r="A145" s="1">
        <v>14.4</v>
      </c>
      <c r="B145">
        <v>0.60457727272700001</v>
      </c>
      <c r="C145">
        <v>0.60437909999999995</v>
      </c>
      <c r="D145" s="1">
        <f>ABS(Table6[[#This Row],[Pb Simulation]]-Table6[[#This Row],[Pb Analytic]])</f>
        <v>1.9817272700006772E-4</v>
      </c>
      <c r="E145" s="1">
        <f>Table6[[#This Row],[Absolute Error]]/Table6[[#This Row],[Pb Analytic]]</f>
        <v>3.2789473858389171E-4</v>
      </c>
      <c r="F145">
        <v>0.326745959596</v>
      </c>
      <c r="G145">
        <v>0.32617639999999998</v>
      </c>
      <c r="H145" s="1">
        <f>ABS(Table7[[#This Row],[Pd Simulation]]-Table7[[#This Row],[Pd Analytic]])</f>
        <v>5.6955959600002437E-4</v>
      </c>
      <c r="I145" s="1">
        <f>ABS(Table7[[#This Row],[Absolute Error]]/Table7[[#This Row],[Pd Analytic]])</f>
        <v>1.7461704648160455E-3</v>
      </c>
      <c r="J145">
        <v>0.172045252525</v>
      </c>
      <c r="K145">
        <v>0.1717524</v>
      </c>
      <c r="L145" s="1">
        <f>ABS(Table72[[#This Row],[Pd1 Simulation]]-Table72[[#This Row],[Pd1 Analytic]])</f>
        <v>2.9285252499999803E-4</v>
      </c>
      <c r="M145" s="1">
        <f>Table72[[#This Row],[Absolute Error]]/Table72[[#This Row],[Pd1 Analytic]]</f>
        <v>1.7050854893439511E-3</v>
      </c>
      <c r="N145">
        <v>0.154700707071</v>
      </c>
      <c r="O145">
        <v>0.15442410000000001</v>
      </c>
      <c r="P145" s="1">
        <f>ABS(Table723[[#This Row],[Pd2 Simulation]]-Table723[[#This Row],[Pd2 Analytic]])</f>
        <v>2.7660707099999571E-4</v>
      </c>
      <c r="Q145" s="1">
        <f>Table723[[#This Row],[Absolute Error]]/Table723[[#This Row],[Pd2 Analytic]]</f>
        <v>1.791216986208731E-3</v>
      </c>
    </row>
    <row r="146" spans="1:17" x14ac:dyDescent="0.2">
      <c r="A146" s="1">
        <v>14.5</v>
      </c>
      <c r="B146">
        <v>0.60767595959599996</v>
      </c>
      <c r="C146">
        <v>0.60690730000000004</v>
      </c>
      <c r="D146" s="1">
        <f>ABS(Table6[[#This Row],[Pb Simulation]]-Table6[[#This Row],[Pb Analytic]])</f>
        <v>7.6865959599992095E-4</v>
      </c>
      <c r="E146" s="1">
        <f>Table6[[#This Row],[Absolute Error]]/Table6[[#This Row],[Pb Analytic]]</f>
        <v>1.2665189494341573E-3</v>
      </c>
      <c r="F146">
        <v>0.32407565656600001</v>
      </c>
      <c r="G146">
        <v>0.32412750000000001</v>
      </c>
      <c r="H146" s="1">
        <f>ABS(Table7[[#This Row],[Pd Simulation]]-Table7[[#This Row],[Pd Analytic]])</f>
        <v>5.1843433999998467E-5</v>
      </c>
      <c r="I146" s="1">
        <f>ABS(Table7[[#This Row],[Absolute Error]]/Table7[[#This Row],[Pd Analytic]])</f>
        <v>1.5994765640064008E-4</v>
      </c>
      <c r="J146">
        <v>0.170554949495</v>
      </c>
      <c r="K146">
        <v>0.17066999999999999</v>
      </c>
      <c r="L146" s="1">
        <f>ABS(Table72[[#This Row],[Pd1 Simulation]]-Table72[[#This Row],[Pd1 Analytic]])</f>
        <v>1.150505049999917E-4</v>
      </c>
      <c r="M146" s="1">
        <f>Table72[[#This Row],[Absolute Error]]/Table72[[#This Row],[Pd1 Analytic]]</f>
        <v>6.7411088650607429E-4</v>
      </c>
      <c r="N146">
        <v>0.15352070707099999</v>
      </c>
      <c r="O146">
        <v>0.15345719999999999</v>
      </c>
      <c r="P146" s="1">
        <f>ABS(Table723[[#This Row],[Pd2 Simulation]]-Table723[[#This Row],[Pd2 Analytic]])</f>
        <v>6.3507071000001858E-5</v>
      </c>
      <c r="Q146" s="1">
        <f>Table723[[#This Row],[Absolute Error]]/Table723[[#This Row],[Pd2 Analytic]]</f>
        <v>4.1384223744471985E-4</v>
      </c>
    </row>
    <row r="147" spans="1:17" x14ac:dyDescent="0.2">
      <c r="A147" s="1">
        <v>14.6</v>
      </c>
      <c r="B147">
        <v>0.60992323232300005</v>
      </c>
      <c r="C147">
        <v>0.60940459999999996</v>
      </c>
      <c r="D147" s="1">
        <f>ABS(Table6[[#This Row],[Pb Simulation]]-Table6[[#This Row],[Pb Analytic]])</f>
        <v>5.1863232300008999E-4</v>
      </c>
      <c r="E147" s="1">
        <f>Table6[[#This Row],[Absolute Error]]/Table6[[#This Row],[Pb Analytic]]</f>
        <v>8.5104760121615429E-4</v>
      </c>
      <c r="F147">
        <v>0.32231090909100002</v>
      </c>
      <c r="G147">
        <v>0.32210240000000001</v>
      </c>
      <c r="H147" s="1">
        <f>ABS(Table7[[#This Row],[Pd Simulation]]-Table7[[#This Row],[Pd Analytic]])</f>
        <v>2.085090910000087E-4</v>
      </c>
      <c r="I147" s="1">
        <f>ABS(Table7[[#This Row],[Absolute Error]]/Table7[[#This Row],[Pd Analytic]])</f>
        <v>6.4733789937612598E-4</v>
      </c>
      <c r="J147">
        <v>0.169518484848</v>
      </c>
      <c r="K147">
        <v>0.16960040000000001</v>
      </c>
      <c r="L147" s="1">
        <f>ABS(Table72[[#This Row],[Pd1 Simulation]]-Table72[[#This Row],[Pd1 Analytic]])</f>
        <v>8.1915152000011648E-5</v>
      </c>
      <c r="M147" s="1">
        <f>Table72[[#This Row],[Absolute Error]]/Table72[[#This Row],[Pd1 Analytic]]</f>
        <v>4.829891438935972E-4</v>
      </c>
      <c r="N147">
        <v>0.15279242424200001</v>
      </c>
      <c r="O147">
        <v>0.15250179999999999</v>
      </c>
      <c r="P147" s="1">
        <f>ABS(Table723[[#This Row],[Pd2 Simulation]]-Table723[[#This Row],[Pd2 Analytic]])</f>
        <v>2.9062424200002046E-4</v>
      </c>
      <c r="Q147" s="1">
        <f>Table723[[#This Row],[Absolute Error]]/Table723[[#This Row],[Pd2 Analytic]]</f>
        <v>1.905710240797292E-3</v>
      </c>
    </row>
    <row r="148" spans="1:17" x14ac:dyDescent="0.2">
      <c r="A148" s="1">
        <v>14.7</v>
      </c>
      <c r="B148">
        <v>0.61219383838399999</v>
      </c>
      <c r="C148">
        <v>0.61187130000000001</v>
      </c>
      <c r="D148" s="1">
        <f>ABS(Table6[[#This Row],[Pb Simulation]]-Table6[[#This Row],[Pb Analytic]])</f>
        <v>3.225383839999818E-4</v>
      </c>
      <c r="E148" s="1">
        <f>Table6[[#This Row],[Absolute Error]]/Table6[[#This Row],[Pb Analytic]]</f>
        <v>5.2713435652233039E-4</v>
      </c>
      <c r="F148">
        <v>0.320567171717</v>
      </c>
      <c r="G148">
        <v>0.32010129999999998</v>
      </c>
      <c r="H148" s="1">
        <f>ABS(Table7[[#This Row],[Pd Simulation]]-Table7[[#This Row],[Pd Analytic]])</f>
        <v>4.658717170000215E-4</v>
      </c>
      <c r="I148" s="1">
        <f>ABS(Table7[[#This Row],[Absolute Error]]/Table7[[#This Row],[Pd Analytic]])</f>
        <v>1.4553883942365169E-3</v>
      </c>
      <c r="J148">
        <v>0.16860474747500001</v>
      </c>
      <c r="K148">
        <v>0.16854379999999999</v>
      </c>
      <c r="L148" s="1">
        <f>ABS(Table72[[#This Row],[Pd1 Simulation]]-Table72[[#This Row],[Pd1 Analytic]])</f>
        <v>6.0947475000017182E-5</v>
      </c>
      <c r="M148" s="1">
        <f>Table72[[#This Row],[Absolute Error]]/Table72[[#This Row],[Pd1 Analytic]]</f>
        <v>3.6161208540460806E-4</v>
      </c>
      <c r="N148">
        <v>0.15196242424199999</v>
      </c>
      <c r="O148">
        <v>0.15155759999999999</v>
      </c>
      <c r="P148" s="1">
        <f>ABS(Table723[[#This Row],[Pd2 Simulation]]-Table723[[#This Row],[Pd2 Analytic]])</f>
        <v>4.0482424200000144E-4</v>
      </c>
      <c r="Q148" s="1">
        <f>Table723[[#This Row],[Absolute Error]]/Table723[[#This Row],[Pd2 Analytic]]</f>
        <v>2.671091664159379E-3</v>
      </c>
    </row>
    <row r="149" spans="1:17" x14ac:dyDescent="0.2">
      <c r="A149" s="1">
        <v>14.8</v>
      </c>
      <c r="B149">
        <v>0.61537272727299996</v>
      </c>
      <c r="C149">
        <v>0.61430819999999997</v>
      </c>
      <c r="D149" s="1">
        <f>ABS(Table6[[#This Row],[Pb Simulation]]-Table6[[#This Row],[Pb Analytic]])</f>
        <v>1.0645272729999933E-3</v>
      </c>
      <c r="E149" s="1">
        <f>Table6[[#This Row],[Absolute Error]]/Table6[[#This Row],[Pb Analytic]]</f>
        <v>1.7328879428924982E-3</v>
      </c>
      <c r="F149">
        <v>0.31771575757600001</v>
      </c>
      <c r="G149">
        <v>0.31812430000000003</v>
      </c>
      <c r="H149" s="1">
        <f>ABS(Table7[[#This Row],[Pd Simulation]]-Table7[[#This Row],[Pd Analytic]])</f>
        <v>4.085424240000135E-4</v>
      </c>
      <c r="I149" s="1">
        <f>ABS(Table7[[#This Row],[Absolute Error]]/Table7[[#This Row],[Pd Analytic]])</f>
        <v>1.2842226261873535E-3</v>
      </c>
      <c r="J149">
        <v>0.16733898989900001</v>
      </c>
      <c r="K149">
        <v>0.1674996</v>
      </c>
      <c r="L149" s="1">
        <f>ABS(Table72[[#This Row],[Pd1 Simulation]]-Table72[[#This Row],[Pd1 Analytic]])</f>
        <v>1.6061010099999162E-4</v>
      </c>
      <c r="M149" s="1">
        <f>Table72[[#This Row],[Absolute Error]]/Table72[[#This Row],[Pd1 Analytic]]</f>
        <v>9.5886856446219344E-4</v>
      </c>
      <c r="N149">
        <v>0.15037676767700001</v>
      </c>
      <c r="O149">
        <v>0.1506246</v>
      </c>
      <c r="P149" s="1">
        <f>ABS(Table723[[#This Row],[Pd2 Simulation]]-Table723[[#This Row],[Pd2 Analytic]])</f>
        <v>2.4783232299999125E-4</v>
      </c>
      <c r="Q149" s="1">
        <f>Table723[[#This Row],[Absolute Error]]/Table723[[#This Row],[Pd2 Analytic]]</f>
        <v>1.6453641901787042E-3</v>
      </c>
    </row>
    <row r="150" spans="1:17" x14ac:dyDescent="0.2">
      <c r="A150" s="1">
        <v>14.9</v>
      </c>
      <c r="B150">
        <v>0.61729909090900004</v>
      </c>
      <c r="C150">
        <v>0.61671560000000003</v>
      </c>
      <c r="D150" s="1">
        <f>ABS(Table6[[#This Row],[Pb Simulation]]-Table6[[#This Row],[Pb Analytic]])</f>
        <v>5.8349090900000622E-4</v>
      </c>
      <c r="E150" s="1">
        <f>Table6[[#This Row],[Absolute Error]]/Table6[[#This Row],[Pb Analytic]]</f>
        <v>9.461263976458617E-4</v>
      </c>
      <c r="F150">
        <v>0.316338989899</v>
      </c>
      <c r="G150">
        <v>0.3161699</v>
      </c>
      <c r="H150" s="1">
        <f>ABS(Table7[[#This Row],[Pd Simulation]]-Table7[[#This Row],[Pd Analytic]])</f>
        <v>1.6908989899999671E-4</v>
      </c>
      <c r="I150" s="1">
        <f>ABS(Table7[[#This Row],[Absolute Error]]/Table7[[#This Row],[Pd Analytic]])</f>
        <v>5.3480707366512976E-4</v>
      </c>
      <c r="J150">
        <v>0.166471414141</v>
      </c>
      <c r="K150">
        <v>0.16646759999999999</v>
      </c>
      <c r="L150" s="1">
        <f>ABS(Table72[[#This Row],[Pd1 Simulation]]-Table72[[#This Row],[Pd1 Analytic]])</f>
        <v>3.8141410000080977E-6</v>
      </c>
      <c r="M150" s="1">
        <f>Table72[[#This Row],[Absolute Error]]/Table72[[#This Row],[Pd1 Analytic]]</f>
        <v>2.2912212346475219E-5</v>
      </c>
      <c r="N150">
        <v>0.149867575758</v>
      </c>
      <c r="O150">
        <v>0.14970230000000001</v>
      </c>
      <c r="P150" s="1">
        <f>ABS(Table723[[#This Row],[Pd2 Simulation]]-Table723[[#This Row],[Pd2 Analytic]])</f>
        <v>1.6527575799998862E-4</v>
      </c>
      <c r="Q150" s="1">
        <f>Table723[[#This Row],[Absolute Error]]/Table723[[#This Row],[Pd2 Analytic]]</f>
        <v>1.1040295172484898E-3</v>
      </c>
    </row>
    <row r="151" spans="1:17" x14ac:dyDescent="0.2">
      <c r="A151" s="1">
        <v>15</v>
      </c>
      <c r="B151">
        <v>0.61943030303000002</v>
      </c>
      <c r="C151">
        <v>0.61909409999999998</v>
      </c>
      <c r="D151" s="1">
        <f>ABS(Table6[[#This Row],[Pb Simulation]]-Table6[[#This Row],[Pb Analytic]])</f>
        <v>3.3620303000003737E-4</v>
      </c>
      <c r="E151" s="1">
        <f>Table6[[#This Row],[Absolute Error]]/Table6[[#This Row],[Pb Analytic]]</f>
        <v>5.4305642712478984E-4</v>
      </c>
      <c r="F151">
        <v>0.31458131313100002</v>
      </c>
      <c r="G151">
        <v>0.31423909999999999</v>
      </c>
      <c r="H151" s="1">
        <f>ABS(Table7[[#This Row],[Pd Simulation]]-Table7[[#This Row],[Pd Analytic]])</f>
        <v>3.4221313100002426E-4</v>
      </c>
      <c r="I151" s="1">
        <f>ABS(Table7[[#This Row],[Absolute Error]]/Table7[[#This Row],[Pd Analytic]])</f>
        <v>1.0890214839592662E-3</v>
      </c>
      <c r="J151">
        <v>0.16536939393899999</v>
      </c>
      <c r="K151">
        <v>0.16544809999999999</v>
      </c>
      <c r="L151" s="1">
        <f>ABS(Table72[[#This Row],[Pd1 Simulation]]-Table72[[#This Row],[Pd1 Analytic]])</f>
        <v>7.8706060999994554E-5</v>
      </c>
      <c r="M151" s="1">
        <f>Table72[[#This Row],[Absolute Error]]/Table72[[#This Row],[Pd1 Analytic]]</f>
        <v>4.7571450503205873E-4</v>
      </c>
      <c r="N151">
        <v>0.149211919192</v>
      </c>
      <c r="O151">
        <v>0.14879120000000001</v>
      </c>
      <c r="P151" s="1">
        <f>ABS(Table723[[#This Row],[Pd2 Simulation]]-Table723[[#This Row],[Pd2 Analytic]])</f>
        <v>4.2071919199998531E-4</v>
      </c>
      <c r="Q151" s="1">
        <f>Table723[[#This Row],[Absolute Error]]/Table723[[#This Row],[Pd2 Analytic]]</f>
        <v>2.8275811472720513E-3</v>
      </c>
    </row>
    <row r="152" spans="1:17" x14ac:dyDescent="0.2">
      <c r="A152" s="1">
        <v>15.1</v>
      </c>
      <c r="B152">
        <v>0.62239868686900002</v>
      </c>
      <c r="C152">
        <v>0.6214442</v>
      </c>
      <c r="D152" s="1">
        <f>ABS(Table6[[#This Row],[Pb Simulation]]-Table6[[#This Row],[Pb Analytic]])</f>
        <v>9.5448686900001523E-4</v>
      </c>
      <c r="E152" s="1">
        <f>Table6[[#This Row],[Absolute Error]]/Table6[[#This Row],[Pb Analytic]]</f>
        <v>1.53591725371323E-3</v>
      </c>
      <c r="F152">
        <v>0.31217141414100003</v>
      </c>
      <c r="G152">
        <v>0.31233070000000002</v>
      </c>
      <c r="H152" s="1">
        <f>ABS(Table7[[#This Row],[Pd Simulation]]-Table7[[#This Row],[Pd Analytic]])</f>
        <v>1.5928585899999126E-4</v>
      </c>
      <c r="I152" s="1">
        <f>ABS(Table7[[#This Row],[Absolute Error]]/Table7[[#This Row],[Pd Analytic]])</f>
        <v>5.0999104154664026E-4</v>
      </c>
      <c r="J152">
        <v>0.16422606060600001</v>
      </c>
      <c r="K152">
        <v>0.16444020000000001</v>
      </c>
      <c r="L152" s="1">
        <f>ABS(Table72[[#This Row],[Pd1 Simulation]]-Table72[[#This Row],[Pd1 Analytic]])</f>
        <v>2.1413939400000137E-4</v>
      </c>
      <c r="M152" s="1">
        <f>Table72[[#This Row],[Absolute Error]]/Table72[[#This Row],[Pd1 Analytic]]</f>
        <v>1.302232629247601E-3</v>
      </c>
      <c r="N152">
        <v>0.14794535353499999</v>
      </c>
      <c r="O152">
        <v>0.1478902</v>
      </c>
      <c r="P152" s="1">
        <f>ABS(Table723[[#This Row],[Pd2 Simulation]]-Table723[[#This Row],[Pd2 Analytic]])</f>
        <v>5.5153534999990983E-5</v>
      </c>
      <c r="Q152" s="1">
        <f>Table723[[#This Row],[Absolute Error]]/Table723[[#This Row],[Pd2 Analytic]]</f>
        <v>3.7293569824093135E-4</v>
      </c>
    </row>
    <row r="153" spans="1:17" x14ac:dyDescent="0.2">
      <c r="A153" s="1">
        <v>15.2</v>
      </c>
      <c r="B153">
        <v>0.624436464646</v>
      </c>
      <c r="C153">
        <v>0.6237663</v>
      </c>
      <c r="D153" s="1">
        <f>ABS(Table6[[#This Row],[Pb Simulation]]-Table6[[#This Row],[Pb Analytic]])</f>
        <v>6.7016464600000436E-4</v>
      </c>
      <c r="E153" s="1">
        <f>Table6[[#This Row],[Absolute Error]]/Table6[[#This Row],[Pb Analytic]]</f>
        <v>1.074384182024589E-3</v>
      </c>
      <c r="F153">
        <v>0.31044575757600001</v>
      </c>
      <c r="G153">
        <v>0.3104441</v>
      </c>
      <c r="H153" s="1">
        <f>ABS(Table7[[#This Row],[Pd Simulation]]-Table7[[#This Row],[Pd Analytic]])</f>
        <v>1.6575760000137052E-6</v>
      </c>
      <c r="I153" s="1">
        <f>ABS(Table7[[#This Row],[Absolute Error]]/Table7[[#This Row],[Pd Analytic]])</f>
        <v>5.3393702763676464E-6</v>
      </c>
      <c r="J153">
        <v>0.16328888888900001</v>
      </c>
      <c r="K153">
        <v>0.16344429999999999</v>
      </c>
      <c r="L153" s="1">
        <f>ABS(Table72[[#This Row],[Pd1 Simulation]]-Table72[[#This Row],[Pd1 Analytic]])</f>
        <v>1.5541111099998117E-4</v>
      </c>
      <c r="M153" s="1">
        <f>Table72[[#This Row],[Absolute Error]]/Table72[[#This Row],[Pd1 Analytic]]</f>
        <v>9.5085060170333987E-4</v>
      </c>
      <c r="N153">
        <v>0.14715686868700001</v>
      </c>
      <c r="O153">
        <v>0.14699999999999999</v>
      </c>
      <c r="P153" s="1">
        <f>ABS(Table723[[#This Row],[Pd2 Simulation]]-Table723[[#This Row],[Pd2 Analytic]])</f>
        <v>1.5686868700001688E-4</v>
      </c>
      <c r="Q153" s="1">
        <f>Table723[[#This Row],[Absolute Error]]/Table723[[#This Row],[Pd2 Analytic]]</f>
        <v>1.0671339251701829E-3</v>
      </c>
    </row>
    <row r="154" spans="1:17" x14ac:dyDescent="0.2">
      <c r="A154" s="1">
        <v>15.3</v>
      </c>
      <c r="B154">
        <v>0.62664686868700004</v>
      </c>
      <c r="C154">
        <v>0.62606099999999998</v>
      </c>
      <c r="D154" s="1">
        <f>ABS(Table6[[#This Row],[Pb Simulation]]-Table6[[#This Row],[Pb Analytic]])</f>
        <v>5.8586868700005734E-4</v>
      </c>
      <c r="E154" s="1">
        <f>Table6[[#This Row],[Absolute Error]]/Table6[[#This Row],[Pb Analytic]]</f>
        <v>9.3580128294216915E-4</v>
      </c>
      <c r="F154">
        <v>0.30857474747500002</v>
      </c>
      <c r="G154">
        <v>0.3085794</v>
      </c>
      <c r="H154" s="1">
        <f>ABS(Table7[[#This Row],[Pd Simulation]]-Table7[[#This Row],[Pd Analytic]])</f>
        <v>4.6525249999818108E-6</v>
      </c>
      <c r="I154" s="1">
        <f>ABS(Table7[[#This Row],[Absolute Error]]/Table7[[#This Row],[Pd Analytic]])</f>
        <v>1.5077237819445533E-5</v>
      </c>
      <c r="J154">
        <v>0.162481111111</v>
      </c>
      <c r="K154">
        <v>0.16245979999999999</v>
      </c>
      <c r="L154" s="1">
        <f>ABS(Table72[[#This Row],[Pd1 Simulation]]-Table72[[#This Row],[Pd1 Analytic]])</f>
        <v>2.1311111000010818E-5</v>
      </c>
      <c r="M154" s="1">
        <f>Table72[[#This Row],[Absolute Error]]/Table72[[#This Row],[Pd1 Analytic]]</f>
        <v>1.31177749818791E-4</v>
      </c>
      <c r="N154">
        <v>0.146093636364</v>
      </c>
      <c r="O154">
        <v>0.14611979999999999</v>
      </c>
      <c r="P154" s="1">
        <f>ABS(Table723[[#This Row],[Pd2 Simulation]]-Table723[[#This Row],[Pd2 Analytic]])</f>
        <v>2.616363599999838E-5</v>
      </c>
      <c r="Q154" s="1">
        <f>Table723[[#This Row],[Absolute Error]]/Table723[[#This Row],[Pd2 Analytic]]</f>
        <v>1.7905606221742967E-4</v>
      </c>
    </row>
    <row r="155" spans="1:17" x14ac:dyDescent="0.2">
      <c r="A155" s="1">
        <v>15.4</v>
      </c>
      <c r="B155">
        <v>0.62889787878799996</v>
      </c>
      <c r="C155">
        <v>0.62832869999999996</v>
      </c>
      <c r="D155" s="1">
        <f>ABS(Table6[[#This Row],[Pb Simulation]]-Table6[[#This Row],[Pb Analytic]])</f>
        <v>5.691787880000021E-4</v>
      </c>
      <c r="E155" s="1">
        <f>Table6[[#This Row],[Absolute Error]]/Table6[[#This Row],[Pb Analytic]]</f>
        <v>9.0586151484088205E-4</v>
      </c>
      <c r="F155">
        <v>0.30690616161599998</v>
      </c>
      <c r="G155">
        <v>0.30673610000000001</v>
      </c>
      <c r="H155" s="1">
        <f>ABS(Table7[[#This Row],[Pd Simulation]]-Table7[[#This Row],[Pd Analytic]])</f>
        <v>1.7006161599997238E-4</v>
      </c>
      <c r="I155" s="1">
        <f>ABS(Table7[[#This Row],[Absolute Error]]/Table7[[#This Row],[Pd Analytic]])</f>
        <v>5.5442321917756787E-4</v>
      </c>
      <c r="J155">
        <v>0.16156545454499999</v>
      </c>
      <c r="K155">
        <v>0.16148670000000001</v>
      </c>
      <c r="L155" s="1">
        <f>ABS(Table72[[#This Row],[Pd1 Simulation]]-Table72[[#This Row],[Pd1 Analytic]])</f>
        <v>7.8754544999976028E-5</v>
      </c>
      <c r="M155" s="1">
        <f>Table72[[#This Row],[Absolute Error]]/Table72[[#This Row],[Pd1 Analytic]]</f>
        <v>4.876844037309328E-4</v>
      </c>
      <c r="N155">
        <v>0.145340707071</v>
      </c>
      <c r="O155">
        <v>0.14524970000000001</v>
      </c>
      <c r="P155" s="1">
        <f>ABS(Table723[[#This Row],[Pd2 Simulation]]-Table723[[#This Row],[Pd2 Analytic]])</f>
        <v>9.1007070999987727E-5</v>
      </c>
      <c r="Q155" s="1">
        <f>Table723[[#This Row],[Absolute Error]]/Table723[[#This Row],[Pd2 Analytic]]</f>
        <v>6.2655599977134361E-4</v>
      </c>
    </row>
    <row r="156" spans="1:17" x14ac:dyDescent="0.2">
      <c r="A156" s="1">
        <v>15.5</v>
      </c>
      <c r="B156">
        <v>0.63107626262600003</v>
      </c>
      <c r="C156">
        <v>0.63056979999999996</v>
      </c>
      <c r="D156" s="1">
        <f>ABS(Table6[[#This Row],[Pb Simulation]]-Table6[[#This Row],[Pb Analytic]])</f>
        <v>5.0646262600007041E-4</v>
      </c>
      <c r="E156" s="1">
        <f>Table6[[#This Row],[Absolute Error]]/Table6[[#This Row],[Pb Analytic]]</f>
        <v>8.0318249621226772E-4</v>
      </c>
      <c r="F156">
        <v>0.30504040403999999</v>
      </c>
      <c r="G156">
        <v>0.30491439999999997</v>
      </c>
      <c r="H156" s="1">
        <f>ABS(Table7[[#This Row],[Pd Simulation]]-Table7[[#This Row],[Pd Analytic]])</f>
        <v>1.2600404000001619E-4</v>
      </c>
      <c r="I156" s="1">
        <f>ABS(Table7[[#This Row],[Absolute Error]]/Table7[[#This Row],[Pd Analytic]])</f>
        <v>4.1324397929391396E-4</v>
      </c>
      <c r="J156">
        <v>0.16069050505099999</v>
      </c>
      <c r="K156">
        <v>0.16052449999999999</v>
      </c>
      <c r="L156" s="1">
        <f>ABS(Table72[[#This Row],[Pd1 Simulation]]-Table72[[#This Row],[Pd1 Analytic]])</f>
        <v>1.6600505100000662E-4</v>
      </c>
      <c r="M156" s="1">
        <f>Table72[[#This Row],[Absolute Error]]/Table72[[#This Row],[Pd1 Analytic]]</f>
        <v>1.0341415235680948E-3</v>
      </c>
      <c r="N156">
        <v>0.14434989899</v>
      </c>
      <c r="O156">
        <v>0.1443892</v>
      </c>
      <c r="P156" s="1">
        <f>ABS(Table723[[#This Row],[Pd2 Simulation]]-Table723[[#This Row],[Pd2 Analytic]])</f>
        <v>3.930100999999242E-5</v>
      </c>
      <c r="Q156" s="1">
        <f>Table723[[#This Row],[Absolute Error]]/Table723[[#This Row],[Pd2 Analytic]]</f>
        <v>2.7218801683223139E-4</v>
      </c>
    </row>
    <row r="157" spans="1:17" x14ac:dyDescent="0.2">
      <c r="A157" s="1">
        <v>15.6</v>
      </c>
      <c r="B157">
        <v>0.63337181818199995</v>
      </c>
      <c r="C157">
        <v>0.63278480000000004</v>
      </c>
      <c r="D157" s="1">
        <f>ABS(Table6[[#This Row],[Pb Simulation]]-Table6[[#This Row],[Pb Analytic]])</f>
        <v>5.8701818199990985E-4</v>
      </c>
      <c r="E157" s="1">
        <f>Table6[[#This Row],[Absolute Error]]/Table6[[#This Row],[Pb Analytic]]</f>
        <v>9.2767427725809753E-4</v>
      </c>
      <c r="F157">
        <v>0.303134848485</v>
      </c>
      <c r="G157">
        <v>0.30311280000000002</v>
      </c>
      <c r="H157" s="1">
        <f>ABS(Table7[[#This Row],[Pd Simulation]]-Table7[[#This Row],[Pd Analytic]])</f>
        <v>2.2048484999981355E-5</v>
      </c>
      <c r="I157" s="1">
        <f>ABS(Table7[[#This Row],[Absolute Error]]/Table7[[#This Row],[Pd Analytic]])</f>
        <v>7.2740197708514299E-5</v>
      </c>
      <c r="J157">
        <v>0.159488585859</v>
      </c>
      <c r="K157">
        <v>0.15957370000000001</v>
      </c>
      <c r="L157" s="1">
        <f>ABS(Table72[[#This Row],[Pd1 Simulation]]-Table72[[#This Row],[Pd1 Analytic]])</f>
        <v>8.5114141000014465E-5</v>
      </c>
      <c r="M157" s="1">
        <f>Table72[[#This Row],[Absolute Error]]/Table72[[#This Row],[Pd1 Analytic]]</f>
        <v>5.3338451762423539E-4</v>
      </c>
      <c r="N157">
        <v>0.143646262626</v>
      </c>
      <c r="O157">
        <v>0.14353879999999999</v>
      </c>
      <c r="P157" s="1">
        <f>ABS(Table723[[#This Row],[Pd2 Simulation]]-Table723[[#This Row],[Pd2 Analytic]])</f>
        <v>1.0746262600000445E-4</v>
      </c>
      <c r="Q157" s="1">
        <f>Table723[[#This Row],[Absolute Error]]/Table723[[#This Row],[Pd2 Analytic]]</f>
        <v>7.4866604708973775E-4</v>
      </c>
    </row>
    <row r="158" spans="1:17" x14ac:dyDescent="0.2">
      <c r="A158" s="1">
        <v>15.7</v>
      </c>
      <c r="B158">
        <v>0.63585545454500003</v>
      </c>
      <c r="C158">
        <v>0.63497420000000004</v>
      </c>
      <c r="D158" s="1">
        <f>ABS(Table6[[#This Row],[Pb Simulation]]-Table6[[#This Row],[Pb Analytic]])</f>
        <v>8.8125454499998757E-4</v>
      </c>
      <c r="E158" s="1">
        <f>Table6[[#This Row],[Absolute Error]]/Table6[[#This Row],[Pb Analytic]]</f>
        <v>1.3878588216654905E-3</v>
      </c>
      <c r="F158">
        <v>0.301156767677</v>
      </c>
      <c r="G158">
        <v>0.30133130000000002</v>
      </c>
      <c r="H158" s="1">
        <f>ABS(Table7[[#This Row],[Pd Simulation]]-Table7[[#This Row],[Pd Analytic]])</f>
        <v>1.7453232300002064E-4</v>
      </c>
      <c r="I158" s="1">
        <f>ABS(Table7[[#This Row],[Absolute Error]]/Table7[[#This Row],[Pd Analytic]])</f>
        <v>5.7920409529318929E-4</v>
      </c>
      <c r="J158">
        <v>0.15848111111099999</v>
      </c>
      <c r="K158">
        <v>0.15863379999999999</v>
      </c>
      <c r="L158" s="1">
        <f>ABS(Table72[[#This Row],[Pd1 Simulation]]-Table72[[#This Row],[Pd1 Analytic]])</f>
        <v>1.5268888899999666E-4</v>
      </c>
      <c r="M158" s="1">
        <f>Table72[[#This Row],[Absolute Error]]/Table72[[#This Row],[Pd1 Analytic]]</f>
        <v>9.6252431070803751E-4</v>
      </c>
      <c r="N158">
        <v>0.14267565656600001</v>
      </c>
      <c r="O158">
        <v>0.1426982</v>
      </c>
      <c r="P158" s="1">
        <f>ABS(Table723[[#This Row],[Pd2 Simulation]]-Table723[[#This Row],[Pd2 Analytic]])</f>
        <v>2.2543433999988594E-5</v>
      </c>
      <c r="Q158" s="1">
        <f>Table723[[#This Row],[Absolute Error]]/Table723[[#This Row],[Pd2 Analytic]]</f>
        <v>1.5797980633244562E-4</v>
      </c>
    </row>
    <row r="159" spans="1:17" x14ac:dyDescent="0.2">
      <c r="A159" s="1">
        <v>15.8</v>
      </c>
      <c r="B159">
        <v>0.63759868686900001</v>
      </c>
      <c r="C159">
        <v>0.63713830000000005</v>
      </c>
      <c r="D159" s="1">
        <f>ABS(Table6[[#This Row],[Pb Simulation]]-Table6[[#This Row],[Pb Analytic]])</f>
        <v>4.603868689999624E-4</v>
      </c>
      <c r="E159" s="1">
        <f>Table6[[#This Row],[Absolute Error]]/Table6[[#This Row],[Pb Analytic]]</f>
        <v>7.2258545593627374E-4</v>
      </c>
      <c r="F159">
        <v>0.299825151515</v>
      </c>
      <c r="G159">
        <v>0.29957080000000003</v>
      </c>
      <c r="H159" s="1">
        <f>ABS(Table7[[#This Row],[Pd Simulation]]-Table7[[#This Row],[Pd Analytic]])</f>
        <v>2.5435151499997311E-4</v>
      </c>
      <c r="I159" s="1">
        <f>ABS(Table7[[#This Row],[Absolute Error]]/Table7[[#This Row],[Pd Analytic]])</f>
        <v>8.4905309529491216E-4</v>
      </c>
      <c r="J159">
        <v>0.157782727273</v>
      </c>
      <c r="K159">
        <v>0.15770400000000001</v>
      </c>
      <c r="L159" s="1">
        <f>ABS(Table72[[#This Row],[Pd1 Simulation]]-Table72[[#This Row],[Pd1 Analytic]])</f>
        <v>7.8727272999984388E-5</v>
      </c>
      <c r="M159" s="1">
        <f>Table72[[#This Row],[Absolute Error]]/Table72[[#This Row],[Pd1 Analytic]]</f>
        <v>4.9920910693441122E-4</v>
      </c>
      <c r="N159">
        <v>0.142042424242</v>
      </c>
      <c r="O159">
        <v>0.14186650000000001</v>
      </c>
      <c r="P159" s="1">
        <f>ABS(Table723[[#This Row],[Pd2 Simulation]]-Table723[[#This Row],[Pd2 Analytic]])</f>
        <v>1.7592424199999734E-4</v>
      </c>
      <c r="Q159" s="1">
        <f>Table723[[#This Row],[Absolute Error]]/Table723[[#This Row],[Pd2 Analytic]]</f>
        <v>1.2400689521486561E-3</v>
      </c>
    </row>
    <row r="160" spans="1:17" x14ac:dyDescent="0.2">
      <c r="A160" s="1">
        <v>15.9</v>
      </c>
      <c r="B160">
        <v>0.63978989899000005</v>
      </c>
      <c r="C160">
        <v>0.6392776</v>
      </c>
      <c r="D160" s="1">
        <f>ABS(Table6[[#This Row],[Pb Simulation]]-Table6[[#This Row],[Pb Analytic]])</f>
        <v>5.1229899000004853E-4</v>
      </c>
      <c r="E160" s="1">
        <f>Table6[[#This Row],[Absolute Error]]/Table6[[#This Row],[Pb Analytic]]</f>
        <v>8.0137172020425642E-4</v>
      </c>
      <c r="F160">
        <v>0.29798808080799999</v>
      </c>
      <c r="G160">
        <v>0.29782910000000001</v>
      </c>
      <c r="H160" s="1">
        <f>ABS(Table7[[#This Row],[Pd Simulation]]-Table7[[#This Row],[Pd Analytic]])</f>
        <v>1.5898080799997549E-4</v>
      </c>
      <c r="I160" s="1">
        <f>ABS(Table7[[#This Row],[Absolute Error]]/Table7[[#This Row],[Pd Analytic]])</f>
        <v>5.3379877251744535E-4</v>
      </c>
      <c r="J160">
        <v>0.156791919192</v>
      </c>
      <c r="K160">
        <v>0.15678500000000001</v>
      </c>
      <c r="L160" s="1">
        <f>ABS(Table72[[#This Row],[Pd1 Simulation]]-Table72[[#This Row],[Pd1 Analytic]])</f>
        <v>6.9191919999933571E-6</v>
      </c>
      <c r="M160" s="1">
        <f>Table72[[#This Row],[Absolute Error]]/Table72[[#This Row],[Pd1 Analytic]]</f>
        <v>4.4131721784567127E-5</v>
      </c>
      <c r="N160">
        <v>0.14119616161599999</v>
      </c>
      <c r="O160">
        <v>0.14104439999999999</v>
      </c>
      <c r="P160" s="1">
        <f>ABS(Table723[[#This Row],[Pd2 Simulation]]-Table723[[#This Row],[Pd2 Analytic]])</f>
        <v>1.5176161600000126E-4</v>
      </c>
      <c r="Q160" s="1">
        <f>Table723[[#This Row],[Absolute Error]]/Table723[[#This Row],[Pd2 Analytic]]</f>
        <v>1.0759846970174022E-3</v>
      </c>
    </row>
    <row r="161" spans="1:17" x14ac:dyDescent="0.2">
      <c r="A161" s="1">
        <v>16</v>
      </c>
      <c r="B161">
        <v>0.64198727272699996</v>
      </c>
      <c r="C161">
        <v>0.64139239999999997</v>
      </c>
      <c r="D161" s="1">
        <f>ABS(Table6[[#This Row],[Pb Simulation]]-Table6[[#This Row],[Pb Analytic]])</f>
        <v>5.9487272699998428E-4</v>
      </c>
      <c r="E161" s="1">
        <f>Table6[[#This Row],[Absolute Error]]/Table6[[#This Row],[Pb Analytic]]</f>
        <v>9.2747080726242521E-4</v>
      </c>
      <c r="F161">
        <v>0.296091111111</v>
      </c>
      <c r="G161">
        <v>0.29610760000000003</v>
      </c>
      <c r="H161" s="1">
        <f>ABS(Table7[[#This Row],[Pd Simulation]]-Table7[[#This Row],[Pd Analytic]])</f>
        <v>1.6488889000021434E-5</v>
      </c>
      <c r="I161" s="1">
        <f>ABS(Table7[[#This Row],[Absolute Error]]/Table7[[#This Row],[Pd Analytic]])</f>
        <v>5.5685463662605868E-5</v>
      </c>
      <c r="J161">
        <v>0.15581010101000001</v>
      </c>
      <c r="K161">
        <v>0.1558763</v>
      </c>
      <c r="L161" s="1">
        <f>ABS(Table72[[#This Row],[Pd1 Simulation]]-Table72[[#This Row],[Pd1 Analytic]])</f>
        <v>6.6198989999988189E-5</v>
      </c>
      <c r="M161" s="1">
        <f>Table72[[#This Row],[Absolute Error]]/Table72[[#This Row],[Pd1 Analytic]]</f>
        <v>4.2468925680163173E-4</v>
      </c>
      <c r="N161">
        <v>0.140281010101</v>
      </c>
      <c r="O161">
        <v>0.1402313</v>
      </c>
      <c r="P161" s="1">
        <f>ABS(Table723[[#This Row],[Pd2 Simulation]]-Table723[[#This Row],[Pd2 Analytic]])</f>
        <v>4.9710100999994511E-5</v>
      </c>
      <c r="Q161" s="1">
        <f>Table723[[#This Row],[Absolute Error]]/Table723[[#This Row],[Pd2 Analytic]]</f>
        <v>3.5448648768138431E-4</v>
      </c>
    </row>
    <row r="162" spans="1:17" x14ac:dyDescent="0.2">
      <c r="A162" s="1">
        <v>16.100000000000001</v>
      </c>
      <c r="B162">
        <v>0.64415757575800003</v>
      </c>
      <c r="C162">
        <v>0.64348329999999998</v>
      </c>
      <c r="D162" s="1">
        <f>ABS(Table6[[#This Row],[Pb Simulation]]-Table6[[#This Row],[Pb Analytic]])</f>
        <v>6.7427575800005357E-4</v>
      </c>
      <c r="E162" s="1">
        <f>Table6[[#This Row],[Absolute Error]]/Table6[[#This Row],[Pb Analytic]]</f>
        <v>1.0478527694503549E-3</v>
      </c>
      <c r="F162">
        <v>0.29435434343400002</v>
      </c>
      <c r="G162">
        <v>0.29440490000000002</v>
      </c>
      <c r="H162" s="1">
        <f>ABS(Table7[[#This Row],[Pd Simulation]]-Table7[[#This Row],[Pd Analytic]])</f>
        <v>5.0556566000004022E-5</v>
      </c>
      <c r="I162" s="1">
        <f>ABS(Table7[[#This Row],[Absolute Error]]/Table7[[#This Row],[Pd Analytic]])</f>
        <v>1.7172460784451623E-4</v>
      </c>
      <c r="J162">
        <v>0.15489</v>
      </c>
      <c r="K162">
        <v>0.1549777</v>
      </c>
      <c r="L162" s="1">
        <f>ABS(Table72[[#This Row],[Pd1 Simulation]]-Table72[[#This Row],[Pd1 Analytic]])</f>
        <v>8.7699999999996114E-5</v>
      </c>
      <c r="M162" s="1">
        <f>Table72[[#This Row],[Absolute Error]]/Table72[[#This Row],[Pd1 Analytic]]</f>
        <v>5.6588786644785742E-4</v>
      </c>
      <c r="N162">
        <v>0.13946434343399999</v>
      </c>
      <c r="O162">
        <v>0.13942740000000001</v>
      </c>
      <c r="P162" s="1">
        <f>ABS(Table723[[#This Row],[Pd2 Simulation]]-Table723[[#This Row],[Pd2 Analytic]])</f>
        <v>3.6943433999986341E-5</v>
      </c>
      <c r="Q162" s="1">
        <f>Table723[[#This Row],[Absolute Error]]/Table723[[#This Row],[Pd2 Analytic]]</f>
        <v>2.649653798319867E-4</v>
      </c>
    </row>
    <row r="163" spans="1:17" x14ac:dyDescent="0.2">
      <c r="A163" s="1">
        <v>16.2</v>
      </c>
      <c r="B163">
        <v>0.64604909090899998</v>
      </c>
      <c r="C163">
        <v>0.64555050000000003</v>
      </c>
      <c r="D163" s="1">
        <f>ABS(Table6[[#This Row],[Pb Simulation]]-Table6[[#This Row],[Pb Analytic]])</f>
        <v>4.9859090899995184E-4</v>
      </c>
      <c r="E163" s="1">
        <f>Table6[[#This Row],[Absolute Error]]/Table6[[#This Row],[Pb Analytic]]</f>
        <v>7.7234996952206189E-4</v>
      </c>
      <c r="F163">
        <v>0.29295161616199999</v>
      </c>
      <c r="G163">
        <v>0.29272120000000001</v>
      </c>
      <c r="H163" s="1">
        <f>ABS(Table7[[#This Row],[Pd Simulation]]-Table7[[#This Row],[Pd Analytic]])</f>
        <v>2.3041616199998005E-4</v>
      </c>
      <c r="I163" s="1">
        <f>ABS(Table7[[#This Row],[Absolute Error]]/Table7[[#This Row],[Pd Analytic]])</f>
        <v>7.8715228688588338E-4</v>
      </c>
      <c r="J163">
        <v>0.15400202020199999</v>
      </c>
      <c r="K163">
        <v>0.154089</v>
      </c>
      <c r="L163" s="1">
        <f>ABS(Table72[[#This Row],[Pd1 Simulation]]-Table72[[#This Row],[Pd1 Analytic]])</f>
        <v>8.6979798000014208E-5</v>
      </c>
      <c r="M163" s="1">
        <f>Table72[[#This Row],[Absolute Error]]/Table72[[#This Row],[Pd1 Analytic]]</f>
        <v>5.6447765901533663E-4</v>
      </c>
      <c r="N163">
        <v>0.13894959596000001</v>
      </c>
      <c r="O163">
        <v>0.13863210000000001</v>
      </c>
      <c r="P163" s="1">
        <f>ABS(Table723[[#This Row],[Pd2 Simulation]]-Table723[[#This Row],[Pd2 Analytic]])</f>
        <v>3.1749595999999713E-4</v>
      </c>
      <c r="Q163" s="1">
        <f>Table723[[#This Row],[Absolute Error]]/Table723[[#This Row],[Pd2 Analytic]]</f>
        <v>2.2902052266394082E-3</v>
      </c>
    </row>
    <row r="164" spans="1:17" x14ac:dyDescent="0.2">
      <c r="A164" s="1">
        <v>16.3</v>
      </c>
      <c r="B164">
        <v>0.64815252525300004</v>
      </c>
      <c r="C164">
        <v>0.64759449999999996</v>
      </c>
      <c r="D164" s="1">
        <f>ABS(Table6[[#This Row],[Pb Simulation]]-Table6[[#This Row],[Pb Analytic]])</f>
        <v>5.5802525300008288E-4</v>
      </c>
      <c r="E164" s="1">
        <f>Table6[[#This Row],[Absolute Error]]/Table6[[#This Row],[Pb Analytic]]</f>
        <v>8.6168930248802747E-4</v>
      </c>
      <c r="F164">
        <v>0.29113979798</v>
      </c>
      <c r="G164">
        <v>0.29105560000000003</v>
      </c>
      <c r="H164" s="1">
        <f>ABS(Table7[[#This Row],[Pd Simulation]]-Table7[[#This Row],[Pd Analytic]])</f>
        <v>8.4197979999978134E-5</v>
      </c>
      <c r="I164" s="1">
        <f>ABS(Table7[[#This Row],[Absolute Error]]/Table7[[#This Row],[Pd Analytic]])</f>
        <v>2.8928486515970874E-4</v>
      </c>
      <c r="J164">
        <v>0.153176060606</v>
      </c>
      <c r="K164">
        <v>0.15321009999999999</v>
      </c>
      <c r="L164" s="1">
        <f>ABS(Table72[[#This Row],[Pd1 Simulation]]-Table72[[#This Row],[Pd1 Analytic]])</f>
        <v>3.4039393999985013E-5</v>
      </c>
      <c r="M164" s="1">
        <f>Table72[[#This Row],[Absolute Error]]/Table72[[#This Row],[Pd1 Analytic]]</f>
        <v>2.2217460859293883E-4</v>
      </c>
      <c r="N164">
        <v>0.137963737374</v>
      </c>
      <c r="O164">
        <v>0.13784550000000001</v>
      </c>
      <c r="P164" s="1">
        <f>ABS(Table723[[#This Row],[Pd2 Simulation]]-Table723[[#This Row],[Pd2 Analytic]])</f>
        <v>1.182373739999909E-4</v>
      </c>
      <c r="Q164" s="1">
        <f>Table723[[#This Row],[Absolute Error]]/Table723[[#This Row],[Pd2 Analytic]]</f>
        <v>8.5775287550185454E-4</v>
      </c>
    </row>
    <row r="165" spans="1:17" x14ac:dyDescent="0.2">
      <c r="A165" s="1">
        <v>16.399999999999999</v>
      </c>
      <c r="B165">
        <v>0.64998919191899995</v>
      </c>
      <c r="C165">
        <v>0.64961559999999996</v>
      </c>
      <c r="D165" s="1">
        <f>ABS(Table6[[#This Row],[Pb Simulation]]-Table6[[#This Row],[Pb Analytic]])</f>
        <v>3.7359191899999367E-4</v>
      </c>
      <c r="E165" s="1">
        <f>Table6[[#This Row],[Absolute Error]]/Table6[[#This Row],[Pb Analytic]]</f>
        <v>5.7509690192168055E-4</v>
      </c>
      <c r="F165">
        <v>0.28967717171700003</v>
      </c>
      <c r="G165">
        <v>0.28940870000000002</v>
      </c>
      <c r="H165" s="1">
        <f>ABS(Table7[[#This Row],[Pd Simulation]]-Table7[[#This Row],[Pd Analytic]])</f>
        <v>2.6847171700000727E-4</v>
      </c>
      <c r="I165" s="1">
        <f>ABS(Table7[[#This Row],[Absolute Error]]/Table7[[#This Row],[Pd Analytic]])</f>
        <v>9.2765599997514674E-4</v>
      </c>
      <c r="J165">
        <v>0.152494949495</v>
      </c>
      <c r="K165">
        <v>0.152341</v>
      </c>
      <c r="L165" s="1">
        <f>ABS(Table72[[#This Row],[Pd1 Simulation]]-Table72[[#This Row],[Pd1 Analytic]])</f>
        <v>1.5394949499999977E-4</v>
      </c>
      <c r="M165" s="1">
        <f>Table72[[#This Row],[Absolute Error]]/Table72[[#This Row],[Pd1 Analytic]]</f>
        <v>1.0105585167486085E-3</v>
      </c>
      <c r="N165">
        <v>0.13718222222199999</v>
      </c>
      <c r="O165">
        <v>0.13706769999999999</v>
      </c>
      <c r="P165" s="1">
        <f>ABS(Table723[[#This Row],[Pd2 Simulation]]-Table723[[#This Row],[Pd2 Analytic]])</f>
        <v>1.145222220000075E-4</v>
      </c>
      <c r="Q165" s="1">
        <f>Table723[[#This Row],[Absolute Error]]/Table723[[#This Row],[Pd2 Analytic]]</f>
        <v>8.3551574878696808E-4</v>
      </c>
    </row>
    <row r="166" spans="1:17" x14ac:dyDescent="0.2">
      <c r="A166" s="1">
        <v>16.5</v>
      </c>
      <c r="B166">
        <v>0.65234707070700004</v>
      </c>
      <c r="C166">
        <v>0.65161420000000003</v>
      </c>
      <c r="D166" s="1">
        <f>ABS(Table6[[#This Row],[Pb Simulation]]-Table6[[#This Row],[Pb Analytic]])</f>
        <v>7.3287070700001067E-4</v>
      </c>
      <c r="E166" s="1">
        <f>Table6[[#This Row],[Absolute Error]]/Table6[[#This Row],[Pb Analytic]]</f>
        <v>1.1247003318835143E-3</v>
      </c>
      <c r="F166">
        <v>0.287773030303</v>
      </c>
      <c r="G166">
        <v>0.28777940000000002</v>
      </c>
      <c r="H166" s="1">
        <f>ABS(Table7[[#This Row],[Pd Simulation]]-Table7[[#This Row],[Pd Analytic]])</f>
        <v>6.3696970000193254E-6</v>
      </c>
      <c r="I166" s="1">
        <f>ABS(Table7[[#This Row],[Absolute Error]]/Table7[[#This Row],[Pd Analytic]])</f>
        <v>2.2133957468878331E-5</v>
      </c>
      <c r="J166">
        <v>0.151413939394</v>
      </c>
      <c r="K166">
        <v>0.15148130000000001</v>
      </c>
      <c r="L166" s="1">
        <f>ABS(Table72[[#This Row],[Pd1 Simulation]]-Table72[[#This Row],[Pd1 Analytic]])</f>
        <v>6.7360606000016476E-5</v>
      </c>
      <c r="M166" s="1">
        <f>Table72[[#This Row],[Absolute Error]]/Table72[[#This Row],[Pd1 Analytic]]</f>
        <v>4.4467934986045453E-4</v>
      </c>
      <c r="N166">
        <v>0.136359090909</v>
      </c>
      <c r="O166">
        <v>0.13629820000000001</v>
      </c>
      <c r="P166" s="1">
        <f>ABS(Table723[[#This Row],[Pd2 Simulation]]-Table723[[#This Row],[Pd2 Analytic]])</f>
        <v>6.0890908999994275E-5</v>
      </c>
      <c r="Q166" s="1">
        <f>Table723[[#This Row],[Absolute Error]]/Table723[[#This Row],[Pd2 Analytic]]</f>
        <v>4.4674771200202401E-4</v>
      </c>
    </row>
    <row r="167" spans="1:17" x14ac:dyDescent="0.2">
      <c r="A167" s="1">
        <v>16.600000000000001</v>
      </c>
      <c r="B167">
        <v>0.65386808080799996</v>
      </c>
      <c r="C167">
        <v>0.65359069999999997</v>
      </c>
      <c r="D167" s="1">
        <f>ABS(Table6[[#This Row],[Pb Simulation]]-Table6[[#This Row],[Pb Analytic]])</f>
        <v>2.7738080799999398E-4</v>
      </c>
      <c r="E167" s="1">
        <f>Table6[[#This Row],[Absolute Error]]/Table6[[#This Row],[Pb Analytic]]</f>
        <v>4.2439527979818868E-4</v>
      </c>
      <c r="F167">
        <v>0.28639858585900002</v>
      </c>
      <c r="G167">
        <v>0.28616829999999999</v>
      </c>
      <c r="H167" s="1">
        <f>ABS(Table7[[#This Row],[Pd Simulation]]-Table7[[#This Row],[Pd Analytic]])</f>
        <v>2.3028585900003451E-4</v>
      </c>
      <c r="I167" s="1">
        <f>ABS(Table7[[#This Row],[Absolute Error]]/Table7[[#This Row],[Pd Analytic]])</f>
        <v>8.0472176338201862E-4</v>
      </c>
      <c r="J167">
        <v>0.15090070707100001</v>
      </c>
      <c r="K167">
        <v>0.15063099999999999</v>
      </c>
      <c r="L167" s="1">
        <f>ABS(Table72[[#This Row],[Pd1 Simulation]]-Table72[[#This Row],[Pd1 Analytic]])</f>
        <v>2.6970707100001934E-4</v>
      </c>
      <c r="M167" s="1">
        <f>Table72[[#This Row],[Absolute Error]]/Table72[[#This Row],[Pd1 Analytic]]</f>
        <v>1.7905150400649226E-3</v>
      </c>
      <c r="N167">
        <v>0.13549787878799999</v>
      </c>
      <c r="O167">
        <v>0.13553709999999999</v>
      </c>
      <c r="P167" s="1">
        <f>ABS(Table723[[#This Row],[Pd2 Simulation]]-Table723[[#This Row],[Pd2 Analytic]])</f>
        <v>3.9221212000006833E-5</v>
      </c>
      <c r="Q167" s="1">
        <f>Table723[[#This Row],[Absolute Error]]/Table723[[#This Row],[Pd2 Analytic]]</f>
        <v>2.8937620769521285E-4</v>
      </c>
    </row>
    <row r="168" spans="1:17" x14ac:dyDescent="0.2">
      <c r="A168" s="1">
        <v>16.7</v>
      </c>
      <c r="B168">
        <v>0.65622020201999998</v>
      </c>
      <c r="C168">
        <v>0.65554539999999994</v>
      </c>
      <c r="D168" s="1">
        <f>ABS(Table6[[#This Row],[Pb Simulation]]-Table6[[#This Row],[Pb Analytic]])</f>
        <v>6.7480202000003153E-4</v>
      </c>
      <c r="E168" s="1">
        <f>Table6[[#This Row],[Absolute Error]]/Table6[[#This Row],[Pb Analytic]]</f>
        <v>1.0293749601477358E-3</v>
      </c>
      <c r="F168">
        <v>0.28451343434300003</v>
      </c>
      <c r="G168">
        <v>0.2845742</v>
      </c>
      <c r="H168" s="1">
        <f>ABS(Table7[[#This Row],[Pd Simulation]]-Table7[[#This Row],[Pd Analytic]])</f>
        <v>6.0765656999972606E-5</v>
      </c>
      <c r="I168" s="1">
        <f>ABS(Table7[[#This Row],[Absolute Error]]/Table7[[#This Row],[Pd Analytic]])</f>
        <v>2.1353185566355841E-4</v>
      </c>
      <c r="J168">
        <v>0.14965070707100001</v>
      </c>
      <c r="K168">
        <v>0.14979020000000001</v>
      </c>
      <c r="L168" s="1">
        <f>ABS(Table72[[#This Row],[Pd1 Simulation]]-Table72[[#This Row],[Pd1 Analytic]])</f>
        <v>1.3949292900000687E-4</v>
      </c>
      <c r="M168" s="1">
        <f>Table72[[#This Row],[Absolute Error]]/Table72[[#This Row],[Pd1 Analytic]]</f>
        <v>9.3125537585240462E-4</v>
      </c>
      <c r="N168">
        <v>0.134862727273</v>
      </c>
      <c r="O168">
        <v>0.1347843</v>
      </c>
      <c r="P168" s="1">
        <f>ABS(Table723[[#This Row],[Pd2 Simulation]]-Table723[[#This Row],[Pd2 Analytic]])</f>
        <v>7.8427273000003517E-5</v>
      </c>
      <c r="Q168" s="1">
        <f>Table723[[#This Row],[Absolute Error]]/Table723[[#This Row],[Pd2 Analytic]]</f>
        <v>5.818724658584384E-4</v>
      </c>
    </row>
    <row r="169" spans="1:17" x14ac:dyDescent="0.2">
      <c r="A169" s="1">
        <v>16.8</v>
      </c>
      <c r="B169">
        <v>0.65749313131300002</v>
      </c>
      <c r="C169">
        <v>0.65747869999999997</v>
      </c>
      <c r="D169" s="1">
        <f>ABS(Table6[[#This Row],[Pb Simulation]]-Table6[[#This Row],[Pb Analytic]])</f>
        <v>1.4431313000051738E-5</v>
      </c>
      <c r="E169" s="1">
        <f>Table6[[#This Row],[Absolute Error]]/Table6[[#This Row],[Pb Analytic]]</f>
        <v>2.1949476081965452E-5</v>
      </c>
      <c r="F169">
        <v>0.28360232323200002</v>
      </c>
      <c r="G169">
        <v>0.28299740000000001</v>
      </c>
      <c r="H169" s="1">
        <f>ABS(Table7[[#This Row],[Pd Simulation]]-Table7[[#This Row],[Pd Analytic]])</f>
        <v>6.0492323200000975E-4</v>
      </c>
      <c r="I169" s="1">
        <f>ABS(Table7[[#This Row],[Absolute Error]]/Table7[[#This Row],[Pd Analytic]])</f>
        <v>2.1375575605995312E-3</v>
      </c>
      <c r="J169">
        <v>0.14941131313100001</v>
      </c>
      <c r="K169">
        <v>0.14895810000000001</v>
      </c>
      <c r="L169" s="1">
        <f>ABS(Table72[[#This Row],[Pd1 Simulation]]-Table72[[#This Row],[Pd1 Analytic]])</f>
        <v>4.5321313099999649E-4</v>
      </c>
      <c r="M169" s="1">
        <f>Table72[[#This Row],[Absolute Error]]/Table72[[#This Row],[Pd1 Analytic]]</f>
        <v>3.0425544565887753E-3</v>
      </c>
      <c r="N169">
        <v>0.13419101010100001</v>
      </c>
      <c r="O169">
        <v>0.13403950000000001</v>
      </c>
      <c r="P169" s="1">
        <f>ABS(Table723[[#This Row],[Pd2 Simulation]]-Table723[[#This Row],[Pd2 Analytic]])</f>
        <v>1.515101010000075E-4</v>
      </c>
      <c r="Q169" s="1">
        <f>Table723[[#This Row],[Absolute Error]]/Table723[[#This Row],[Pd2 Analytic]]</f>
        <v>1.1303391985198951E-3</v>
      </c>
    </row>
    <row r="170" spans="1:17" x14ac:dyDescent="0.2">
      <c r="A170" s="1">
        <v>16.899999999999999</v>
      </c>
      <c r="B170">
        <v>0.65951838383799999</v>
      </c>
      <c r="C170">
        <v>0.6593909</v>
      </c>
      <c r="D170" s="1">
        <f>ABS(Table6[[#This Row],[Pb Simulation]]-Table6[[#This Row],[Pb Analytic]])</f>
        <v>1.2748383799998653E-4</v>
      </c>
      <c r="E170" s="1">
        <f>Table6[[#This Row],[Absolute Error]]/Table6[[#This Row],[Pb Analytic]]</f>
        <v>1.9333575577094942E-4</v>
      </c>
      <c r="F170">
        <v>0.28176525252500001</v>
      </c>
      <c r="G170">
        <v>0.2814374</v>
      </c>
      <c r="H170" s="1">
        <f>ABS(Table7[[#This Row],[Pd Simulation]]-Table7[[#This Row],[Pd Analytic]])</f>
        <v>3.2785252500000528E-4</v>
      </c>
      <c r="I170" s="1">
        <f>ABS(Table7[[#This Row],[Absolute Error]]/Table7[[#This Row],[Pd Analytic]])</f>
        <v>1.1649216664167778E-3</v>
      </c>
      <c r="J170">
        <v>0.148288989899</v>
      </c>
      <c r="K170">
        <v>0.14813509999999999</v>
      </c>
      <c r="L170" s="1">
        <f>ABS(Table72[[#This Row],[Pd1 Simulation]]-Table72[[#This Row],[Pd1 Analytic]])</f>
        <v>1.5388989900000372E-4</v>
      </c>
      <c r="M170" s="1">
        <f>Table72[[#This Row],[Absolute Error]]/Table72[[#This Row],[Pd1 Analytic]]</f>
        <v>1.0388483148153526E-3</v>
      </c>
      <c r="N170">
        <v>0.13347626262599999</v>
      </c>
      <c r="O170">
        <v>0.13330249999999999</v>
      </c>
      <c r="P170" s="1">
        <f>ABS(Table723[[#This Row],[Pd2 Simulation]]-Table723[[#This Row],[Pd2 Analytic]])</f>
        <v>1.7376262599999581E-4</v>
      </c>
      <c r="Q170" s="1">
        <f>Table723[[#This Row],[Absolute Error]]/Table723[[#This Row],[Pd2 Analytic]]</f>
        <v>1.3035211342622669E-3</v>
      </c>
    </row>
    <row r="171" spans="1:17" x14ac:dyDescent="0.2">
      <c r="A171" s="1">
        <v>17</v>
      </c>
      <c r="B171">
        <v>0.66182424242399995</v>
      </c>
      <c r="C171">
        <v>0.66128229999999999</v>
      </c>
      <c r="D171" s="1">
        <f>ABS(Table6[[#This Row],[Pb Simulation]]-Table6[[#This Row],[Pb Analytic]])</f>
        <v>5.4194242399996373E-4</v>
      </c>
      <c r="E171" s="1">
        <f>Table6[[#This Row],[Absolute Error]]/Table6[[#This Row],[Pb Analytic]]</f>
        <v>8.1953263228119635E-4</v>
      </c>
      <c r="F171">
        <v>0.27998282828299997</v>
      </c>
      <c r="G171">
        <v>0.27989439999999999</v>
      </c>
      <c r="H171" s="1">
        <f>ABS(Table7[[#This Row],[Pd Simulation]]-Table7[[#This Row],[Pd Analytic]])</f>
        <v>8.8428282999986063E-5</v>
      </c>
      <c r="I171" s="1">
        <f>ABS(Table7[[#This Row],[Absolute Error]]/Table7[[#This Row],[Pd Analytic]])</f>
        <v>3.1593444884923054E-4</v>
      </c>
      <c r="J171">
        <v>0.14721959596</v>
      </c>
      <c r="K171">
        <v>0.1473209</v>
      </c>
      <c r="L171" s="1">
        <f>ABS(Table72[[#This Row],[Pd1 Simulation]]-Table72[[#This Row],[Pd1 Analytic]])</f>
        <v>1.0130403999999982E-4</v>
      </c>
      <c r="M171" s="1">
        <f>Table72[[#This Row],[Absolute Error]]/Table72[[#This Row],[Pd1 Analytic]]</f>
        <v>6.8764201141860936E-4</v>
      </c>
      <c r="N171">
        <v>0.132763232323</v>
      </c>
      <c r="O171">
        <v>0.13257340000000001</v>
      </c>
      <c r="P171" s="1">
        <f>ABS(Table723[[#This Row],[Pd2 Simulation]]-Table723[[#This Row],[Pd2 Analytic]])</f>
        <v>1.8983232299998876E-4</v>
      </c>
      <c r="Q171" s="1">
        <f>Table723[[#This Row],[Absolute Error]]/Table723[[#This Row],[Pd2 Analytic]]</f>
        <v>1.4319035568220227E-3</v>
      </c>
    </row>
    <row r="172" spans="1:17" x14ac:dyDescent="0.2">
      <c r="A172" s="1">
        <v>17.100000000000001</v>
      </c>
      <c r="B172">
        <v>0.66373303030300002</v>
      </c>
      <c r="C172">
        <v>0.66315329999999995</v>
      </c>
      <c r="D172" s="1">
        <f>ABS(Table6[[#This Row],[Pb Simulation]]-Table6[[#This Row],[Pb Analytic]])</f>
        <v>5.7973030300007E-4</v>
      </c>
      <c r="E172" s="1">
        <f>Table6[[#This Row],[Absolute Error]]/Table6[[#This Row],[Pb Analytic]]</f>
        <v>8.7420254562567965E-4</v>
      </c>
      <c r="F172">
        <v>0.27844060606100002</v>
      </c>
      <c r="G172">
        <v>0.27836739999999999</v>
      </c>
      <c r="H172" s="1">
        <f>ABS(Table7[[#This Row],[Pd Simulation]]-Table7[[#This Row],[Pd Analytic]])</f>
        <v>7.3206061000030687E-5</v>
      </c>
      <c r="I172" s="1">
        <f>ABS(Table7[[#This Row],[Absolute Error]]/Table7[[#This Row],[Pd Analytic]])</f>
        <v>2.6298360009121289E-4</v>
      </c>
      <c r="J172">
        <v>0.146507777778</v>
      </c>
      <c r="K172">
        <v>0.14651529999999999</v>
      </c>
      <c r="L172" s="1">
        <f>ABS(Table72[[#This Row],[Pd1 Simulation]]-Table72[[#This Row],[Pd1 Analytic]])</f>
        <v>7.5222219999837581E-6</v>
      </c>
      <c r="M172" s="1">
        <f>Table72[[#This Row],[Absolute Error]]/Table72[[#This Row],[Pd1 Analytic]]</f>
        <v>5.1340863377297518E-5</v>
      </c>
      <c r="N172">
        <v>0.13193282828299999</v>
      </c>
      <c r="O172">
        <v>0.131852</v>
      </c>
      <c r="P172" s="1">
        <f>ABS(Table723[[#This Row],[Pd2 Simulation]]-Table723[[#This Row],[Pd2 Analytic]])</f>
        <v>8.0828282999989565E-5</v>
      </c>
      <c r="Q172" s="1">
        <f>Table723[[#This Row],[Absolute Error]]/Table723[[#This Row],[Pd2 Analytic]]</f>
        <v>6.1302280587317273E-4</v>
      </c>
    </row>
    <row r="173" spans="1:17" x14ac:dyDescent="0.2">
      <c r="A173" s="1">
        <v>17.2</v>
      </c>
      <c r="B173">
        <v>0.66536575757600003</v>
      </c>
      <c r="C173">
        <v>0.66500420000000005</v>
      </c>
      <c r="D173" s="1">
        <f>ABS(Table6[[#This Row],[Pb Simulation]]-Table6[[#This Row],[Pb Analytic]])</f>
        <v>3.6155757599998228E-4</v>
      </c>
      <c r="E173" s="1">
        <f>Table6[[#This Row],[Absolute Error]]/Table6[[#This Row],[Pb Analytic]]</f>
        <v>5.4369216916221323E-4</v>
      </c>
      <c r="F173">
        <v>0.276980606061</v>
      </c>
      <c r="G173">
        <v>0.27685650000000001</v>
      </c>
      <c r="H173" s="1">
        <f>ABS(Table7[[#This Row],[Pd Simulation]]-Table7[[#This Row],[Pd Analytic]])</f>
        <v>1.2410606099999555E-4</v>
      </c>
      <c r="I173" s="1">
        <f>ABS(Table7[[#This Row],[Absolute Error]]/Table7[[#This Row],[Pd Analytic]])</f>
        <v>4.4826854706317366E-4</v>
      </c>
      <c r="J173">
        <v>0.14574636363599999</v>
      </c>
      <c r="K173">
        <v>0.14571819999999999</v>
      </c>
      <c r="L173" s="1">
        <f>ABS(Table72[[#This Row],[Pd1 Simulation]]-Table72[[#This Row],[Pd1 Analytic]])</f>
        <v>2.816363600000038E-5</v>
      </c>
      <c r="M173" s="1">
        <f>Table72[[#This Row],[Absolute Error]]/Table72[[#This Row],[Pd1 Analytic]]</f>
        <v>1.9327466301395695E-4</v>
      </c>
      <c r="N173">
        <v>0.131234242424</v>
      </c>
      <c r="O173">
        <v>0.13113820000000001</v>
      </c>
      <c r="P173" s="1">
        <f>ABS(Table723[[#This Row],[Pd2 Simulation]]-Table723[[#This Row],[Pd2 Analytic]])</f>
        <v>9.604242399999241E-5</v>
      </c>
      <c r="Q173" s="1">
        <f>Table723[[#This Row],[Absolute Error]]/Table723[[#This Row],[Pd2 Analytic]]</f>
        <v>7.3237564645536087E-4</v>
      </c>
    </row>
    <row r="174" spans="1:17" x14ac:dyDescent="0.2">
      <c r="A174" s="1">
        <v>17.3</v>
      </c>
      <c r="B174">
        <v>0.66742838383799996</v>
      </c>
      <c r="C174">
        <v>0.66683530000000002</v>
      </c>
      <c r="D174" s="1">
        <f>ABS(Table6[[#This Row],[Pb Simulation]]-Table6[[#This Row],[Pb Analytic]])</f>
        <v>5.9308383799994147E-4</v>
      </c>
      <c r="E174" s="1">
        <f>Table6[[#This Row],[Absolute Error]]/Table6[[#This Row],[Pb Analytic]]</f>
        <v>8.894007830718342E-4</v>
      </c>
      <c r="F174">
        <v>0.27524979797999999</v>
      </c>
      <c r="G174">
        <v>0.27536110000000003</v>
      </c>
      <c r="H174" s="1">
        <f>ABS(Table7[[#This Row],[Pd Simulation]]-Table7[[#This Row],[Pd Analytic]])</f>
        <v>1.1130202000003697E-4</v>
      </c>
      <c r="I174" s="1">
        <f>ABS(Table7[[#This Row],[Absolute Error]]/Table7[[#This Row],[Pd Analytic]])</f>
        <v>4.042038617656487E-4</v>
      </c>
      <c r="J174">
        <v>0.144765252525</v>
      </c>
      <c r="K174">
        <v>0.14492949999999999</v>
      </c>
      <c r="L174" s="1">
        <f>ABS(Table72[[#This Row],[Pd1 Simulation]]-Table72[[#This Row],[Pd1 Analytic]])</f>
        <v>1.6424747499999004E-4</v>
      </c>
      <c r="M174" s="1">
        <f>Table72[[#This Row],[Absolute Error]]/Table72[[#This Row],[Pd1 Analytic]]</f>
        <v>1.1332922213903316E-3</v>
      </c>
      <c r="N174">
        <v>0.13048454545499999</v>
      </c>
      <c r="O174">
        <v>0.13043179999999999</v>
      </c>
      <c r="P174" s="1">
        <f>ABS(Table723[[#This Row],[Pd2 Simulation]]-Table723[[#This Row],[Pd2 Analytic]])</f>
        <v>5.2745455000002828E-5</v>
      </c>
      <c r="Q174" s="1">
        <f>Table723[[#This Row],[Absolute Error]]/Table723[[#This Row],[Pd2 Analytic]]</f>
        <v>4.0439106874246028E-4</v>
      </c>
    </row>
    <row r="175" spans="1:17" x14ac:dyDescent="0.2">
      <c r="A175" s="1">
        <v>17.399999999999999</v>
      </c>
      <c r="B175">
        <v>0.66918727272699996</v>
      </c>
      <c r="C175">
        <v>0.66864679999999999</v>
      </c>
      <c r="D175" s="1">
        <f>ABS(Table6[[#This Row],[Pb Simulation]]-Table6[[#This Row],[Pb Analytic]])</f>
        <v>5.4047272699997428E-4</v>
      </c>
      <c r="E175" s="1">
        <f>Table6[[#This Row],[Absolute Error]]/Table6[[#This Row],[Pb Analytic]]</f>
        <v>8.0830825332593281E-4</v>
      </c>
      <c r="F175">
        <v>0.27400949494900001</v>
      </c>
      <c r="G175">
        <v>0.27388180000000001</v>
      </c>
      <c r="H175" s="1">
        <f>ABS(Table7[[#This Row],[Pd Simulation]]-Table7[[#This Row],[Pd Analytic]])</f>
        <v>1.2769494900000122E-4</v>
      </c>
      <c r="I175" s="1">
        <f>ABS(Table7[[#This Row],[Absolute Error]]/Table7[[#This Row],[Pd Analytic]])</f>
        <v>4.6624109013450771E-4</v>
      </c>
      <c r="J175">
        <v>0.14397656565700001</v>
      </c>
      <c r="K175">
        <v>0.14414920000000001</v>
      </c>
      <c r="L175" s="1">
        <f>ABS(Table72[[#This Row],[Pd1 Simulation]]-Table72[[#This Row],[Pd1 Analytic]])</f>
        <v>1.7263434299999436E-4</v>
      </c>
      <c r="M175" s="1">
        <f>Table72[[#This Row],[Absolute Error]]/Table72[[#This Row],[Pd1 Analytic]]</f>
        <v>1.1976087484356095E-3</v>
      </c>
      <c r="N175">
        <v>0.130032929293</v>
      </c>
      <c r="O175">
        <v>0.12973290000000001</v>
      </c>
      <c r="P175" s="1">
        <f>ABS(Table723[[#This Row],[Pd2 Simulation]]-Table723[[#This Row],[Pd2 Analytic]])</f>
        <v>3.0002929299999259E-4</v>
      </c>
      <c r="Q175" s="1">
        <f>Table723[[#This Row],[Absolute Error]]/Table723[[#This Row],[Pd2 Analytic]]</f>
        <v>2.3126692843526398E-3</v>
      </c>
    </row>
    <row r="176" spans="1:17" x14ac:dyDescent="0.2">
      <c r="A176" s="1">
        <v>17.5</v>
      </c>
      <c r="B176">
        <v>0.671154646465</v>
      </c>
      <c r="C176">
        <v>0.67043920000000001</v>
      </c>
      <c r="D176" s="1">
        <f>ABS(Table6[[#This Row],[Pb Simulation]]-Table6[[#This Row],[Pb Analytic]])</f>
        <v>7.1544646499999143E-4</v>
      </c>
      <c r="E176" s="1">
        <f>Table6[[#This Row],[Absolute Error]]/Table6[[#This Row],[Pb Analytic]]</f>
        <v>1.0671310165037955E-3</v>
      </c>
      <c r="F176">
        <v>0.27241959595999998</v>
      </c>
      <c r="G176">
        <v>0.27241779999999999</v>
      </c>
      <c r="H176" s="1">
        <f>ABS(Table7[[#This Row],[Pd Simulation]]-Table7[[#This Row],[Pd Analytic]])</f>
        <v>1.7959599999950449E-6</v>
      </c>
      <c r="I176" s="1">
        <f>ABS(Table7[[#This Row],[Absolute Error]]/Table7[[#This Row],[Pd Analytic]])</f>
        <v>6.592667586314275E-6</v>
      </c>
      <c r="J176">
        <v>0.143361919192</v>
      </c>
      <c r="K176">
        <v>0.143377</v>
      </c>
      <c r="L176" s="1">
        <f>ABS(Table72[[#This Row],[Pd1 Simulation]]-Table72[[#This Row],[Pd1 Analytic]])</f>
        <v>1.5080808000000889E-5</v>
      </c>
      <c r="M176" s="1">
        <f>Table72[[#This Row],[Absolute Error]]/Table72[[#This Row],[Pd1 Analytic]]</f>
        <v>1.0518289544348737E-4</v>
      </c>
      <c r="N176">
        <v>0.12905767676800001</v>
      </c>
      <c r="O176">
        <v>0.12904109999999999</v>
      </c>
      <c r="P176" s="1">
        <f>ABS(Table723[[#This Row],[Pd2 Simulation]]-Table723[[#This Row],[Pd2 Analytic]])</f>
        <v>1.6576768000015063E-5</v>
      </c>
      <c r="Q176" s="1">
        <f>Table723[[#This Row],[Absolute Error]]/Table723[[#This Row],[Pd2 Analytic]]</f>
        <v>1.2846114919986784E-4</v>
      </c>
    </row>
    <row r="177" spans="1:17" x14ac:dyDescent="0.2">
      <c r="A177" s="1">
        <v>17.600000000000001</v>
      </c>
      <c r="B177">
        <v>0.672771212121</v>
      </c>
      <c r="C177">
        <v>0.6722127</v>
      </c>
      <c r="D177" s="1">
        <f>ABS(Table6[[#This Row],[Pb Simulation]]-Table6[[#This Row],[Pb Analytic]])</f>
        <v>5.5851212099999881E-4</v>
      </c>
      <c r="E177" s="1">
        <f>Table6[[#This Row],[Absolute Error]]/Table6[[#This Row],[Pb Analytic]]</f>
        <v>8.3085624683972622E-4</v>
      </c>
      <c r="F177">
        <v>0.27099686868700001</v>
      </c>
      <c r="G177">
        <v>0.27096930000000002</v>
      </c>
      <c r="H177" s="1">
        <f>ABS(Table7[[#This Row],[Pd Simulation]]-Table7[[#This Row],[Pd Analytic]])</f>
        <v>2.7568686999990266E-5</v>
      </c>
      <c r="I177" s="1">
        <f>ABS(Table7[[#This Row],[Absolute Error]]/Table7[[#This Row],[Pd Analytic]])</f>
        <v>1.0174099796541625E-4</v>
      </c>
      <c r="J177">
        <v>0.142691818182</v>
      </c>
      <c r="K177">
        <v>0.14261270000000001</v>
      </c>
      <c r="L177" s="1">
        <f>ABS(Table72[[#This Row],[Pd1 Simulation]]-Table72[[#This Row],[Pd1 Analytic]])</f>
        <v>7.9118181999987547E-5</v>
      </c>
      <c r="M177" s="1">
        <f>Table72[[#This Row],[Absolute Error]]/Table72[[#This Row],[Pd1 Analytic]]</f>
        <v>5.5477655215831092E-4</v>
      </c>
      <c r="N177">
        <v>0.12830505050499999</v>
      </c>
      <c r="O177">
        <v>0.12835640000000001</v>
      </c>
      <c r="P177" s="1">
        <f>ABS(Table723[[#This Row],[Pd2 Simulation]]-Table723[[#This Row],[Pd2 Analytic]])</f>
        <v>5.1349495000019285E-5</v>
      </c>
      <c r="Q177" s="1">
        <f>Table723[[#This Row],[Absolute Error]]/Table723[[#This Row],[Pd2 Analytic]]</f>
        <v>4.0005402924995776E-4</v>
      </c>
    </row>
    <row r="178" spans="1:17" x14ac:dyDescent="0.2">
      <c r="A178" s="1">
        <v>17.7</v>
      </c>
      <c r="B178">
        <v>0.67411262626299995</v>
      </c>
      <c r="C178">
        <v>0.67396750000000005</v>
      </c>
      <c r="D178" s="1">
        <f>ABS(Table6[[#This Row],[Pb Simulation]]-Table6[[#This Row],[Pb Analytic]])</f>
        <v>1.4512626299989506E-4</v>
      </c>
      <c r="E178" s="1">
        <f>Table6[[#This Row],[Absolute Error]]/Table6[[#This Row],[Pb Analytic]]</f>
        <v>2.1533124816833904E-4</v>
      </c>
      <c r="F178">
        <v>0.26991626262599999</v>
      </c>
      <c r="G178">
        <v>0.26953529999999998</v>
      </c>
      <c r="H178" s="1">
        <f>ABS(Table7[[#This Row],[Pd Simulation]]-Table7[[#This Row],[Pd Analytic]])</f>
        <v>3.8096262600001429E-4</v>
      </c>
      <c r="I178" s="1">
        <f>ABS(Table7[[#This Row],[Absolute Error]]/Table7[[#This Row],[Pd Analytic]])</f>
        <v>1.4134053164836455E-3</v>
      </c>
      <c r="J178">
        <v>0.14199010101000001</v>
      </c>
      <c r="K178">
        <v>0.14185639999999999</v>
      </c>
      <c r="L178" s="1">
        <f>ABS(Table72[[#This Row],[Pd1 Simulation]]-Table72[[#This Row],[Pd1 Analytic]])</f>
        <v>1.3370101000001466E-4</v>
      </c>
      <c r="M178" s="1">
        <f>Table72[[#This Row],[Absolute Error]]/Table72[[#This Row],[Pd1 Analytic]]</f>
        <v>9.4250953781440012E-4</v>
      </c>
      <c r="N178">
        <v>0.12792616161600001</v>
      </c>
      <c r="O178">
        <v>0.12767890000000001</v>
      </c>
      <c r="P178" s="1">
        <f>ABS(Table723[[#This Row],[Pd2 Simulation]]-Table723[[#This Row],[Pd2 Analytic]])</f>
        <v>2.4726161599999963E-4</v>
      </c>
      <c r="Q178" s="1">
        <f>Table723[[#This Row],[Absolute Error]]/Table723[[#This Row],[Pd2 Analytic]]</f>
        <v>1.9365894912941732E-3</v>
      </c>
    </row>
    <row r="179" spans="1:17" x14ac:dyDescent="0.2">
      <c r="A179" s="1">
        <v>17.8</v>
      </c>
      <c r="B179">
        <v>0.67617111111100003</v>
      </c>
      <c r="C179">
        <v>0.67570410000000003</v>
      </c>
      <c r="D179" s="1">
        <f>ABS(Table6[[#This Row],[Pb Simulation]]-Table6[[#This Row],[Pb Analytic]])</f>
        <v>4.6701111100000414E-4</v>
      </c>
      <c r="E179" s="1">
        <f>Table6[[#This Row],[Absolute Error]]/Table6[[#This Row],[Pb Analytic]]</f>
        <v>6.9114736909248317E-4</v>
      </c>
      <c r="F179">
        <v>0.26809444444399999</v>
      </c>
      <c r="G179">
        <v>0.26811620000000003</v>
      </c>
      <c r="H179" s="1">
        <f>ABS(Table7[[#This Row],[Pd Simulation]]-Table7[[#This Row],[Pd Analytic]])</f>
        <v>2.175555600003598E-5</v>
      </c>
      <c r="I179" s="1">
        <f>ABS(Table7[[#This Row],[Absolute Error]]/Table7[[#This Row],[Pd Analytic]])</f>
        <v>8.114226592811616E-5</v>
      </c>
      <c r="J179">
        <v>0.14101737373699999</v>
      </c>
      <c r="K179">
        <v>0.14110780000000001</v>
      </c>
      <c r="L179" s="1">
        <f>ABS(Table72[[#This Row],[Pd1 Simulation]]-Table72[[#This Row],[Pd1 Analytic]])</f>
        <v>9.0426263000015217E-5</v>
      </c>
      <c r="M179" s="1">
        <f>Table72[[#This Row],[Absolute Error]]/Table72[[#This Row],[Pd1 Analytic]]</f>
        <v>6.4083107383160404E-4</v>
      </c>
      <c r="N179">
        <v>0.127077070707</v>
      </c>
      <c r="O179">
        <v>0.12700819999999999</v>
      </c>
      <c r="P179" s="1">
        <f>ABS(Table723[[#This Row],[Pd2 Simulation]]-Table723[[#This Row],[Pd2 Analytic]])</f>
        <v>6.8870707000012743E-5</v>
      </c>
      <c r="Q179" s="1">
        <f>Table723[[#This Row],[Absolute Error]]/Table723[[#This Row],[Pd2 Analytic]]</f>
        <v>5.4225401981929317E-4</v>
      </c>
    </row>
    <row r="180" spans="1:17" x14ac:dyDescent="0.2">
      <c r="A180" s="1">
        <v>17.899999999999999</v>
      </c>
      <c r="B180">
        <v>0.67802828282799998</v>
      </c>
      <c r="C180">
        <v>0.67742259999999999</v>
      </c>
      <c r="D180" s="1">
        <f>ABS(Table6[[#This Row],[Pb Simulation]]-Table6[[#This Row],[Pb Analytic]])</f>
        <v>6.0568282799999817E-4</v>
      </c>
      <c r="E180" s="1">
        <f>Table6[[#This Row],[Absolute Error]]/Table6[[#This Row],[Pb Analytic]]</f>
        <v>8.9409893912603179E-4</v>
      </c>
      <c r="F180">
        <v>0.26672595959599998</v>
      </c>
      <c r="G180">
        <v>0.2667119</v>
      </c>
      <c r="H180" s="1">
        <f>ABS(Table7[[#This Row],[Pd Simulation]]-Table7[[#This Row],[Pd Analytic]])</f>
        <v>1.4059595999982299E-5</v>
      </c>
      <c r="I180" s="1">
        <f>ABS(Table7[[#This Row],[Absolute Error]]/Table7[[#This Row],[Pd Analytic]])</f>
        <v>5.2714543295527121E-5</v>
      </c>
      <c r="J180">
        <v>0.14033040404</v>
      </c>
      <c r="K180">
        <v>0.1403672</v>
      </c>
      <c r="L180" s="1">
        <f>ABS(Table72[[#This Row],[Pd1 Simulation]]-Table72[[#This Row],[Pd1 Analytic]])</f>
        <v>3.6795960000002292E-5</v>
      </c>
      <c r="M180" s="1">
        <f>Table72[[#This Row],[Absolute Error]]/Table72[[#This Row],[Pd1 Analytic]]</f>
        <v>2.6214072803334607E-4</v>
      </c>
      <c r="N180">
        <v>0.12639555555599999</v>
      </c>
      <c r="O180">
        <v>0.1263446</v>
      </c>
      <c r="P180" s="1">
        <f>ABS(Table723[[#This Row],[Pd2 Simulation]]-Table723[[#This Row],[Pd2 Analytic]])</f>
        <v>5.0955555999987467E-5</v>
      </c>
      <c r="Q180" s="1">
        <f>Table723[[#This Row],[Absolute Error]]/Table723[[#This Row],[Pd2 Analytic]]</f>
        <v>4.0330616425227089E-4</v>
      </c>
    </row>
    <row r="181" spans="1:17" x14ac:dyDescent="0.2">
      <c r="A181" s="1">
        <v>18</v>
      </c>
      <c r="B181">
        <v>0.67959282828300005</v>
      </c>
      <c r="C181">
        <v>0.67912329999999999</v>
      </c>
      <c r="D181" s="1">
        <f>ABS(Table6[[#This Row],[Pb Simulation]]-Table6[[#This Row],[Pb Analytic]])</f>
        <v>4.6952828300006466E-4</v>
      </c>
      <c r="E181" s="1">
        <f>Table6[[#This Row],[Absolute Error]]/Table6[[#This Row],[Pb Analytic]]</f>
        <v>6.9137413338647734E-4</v>
      </c>
      <c r="F181">
        <v>0.265511515152</v>
      </c>
      <c r="G181">
        <v>0.26532129999999998</v>
      </c>
      <c r="H181" s="1">
        <f>ABS(Table7[[#This Row],[Pd Simulation]]-Table7[[#This Row],[Pd Analytic]])</f>
        <v>1.9021515200001726E-4</v>
      </c>
      <c r="I181" s="1">
        <f>ABS(Table7[[#This Row],[Absolute Error]]/Table7[[#This Row],[Pd Analytic]])</f>
        <v>7.1692379013677855E-4</v>
      </c>
      <c r="J181">
        <v>0.139575151515</v>
      </c>
      <c r="K181">
        <v>0.1396338</v>
      </c>
      <c r="L181" s="1">
        <f>ABS(Table72[[#This Row],[Pd1 Simulation]]-Table72[[#This Row],[Pd1 Analytic]])</f>
        <v>5.8648485000006856E-5</v>
      </c>
      <c r="M181" s="1">
        <f>Table72[[#This Row],[Absolute Error]]/Table72[[#This Row],[Pd1 Analytic]]</f>
        <v>4.200163928791371E-4</v>
      </c>
      <c r="N181">
        <v>0.125936363636</v>
      </c>
      <c r="O181">
        <v>0.1256874</v>
      </c>
      <c r="P181" s="1">
        <f>ABS(Table723[[#This Row],[Pd2 Simulation]]-Table723[[#This Row],[Pd2 Analytic]])</f>
        <v>2.489636359999936E-4</v>
      </c>
      <c r="Q181" s="1">
        <f>Table723[[#This Row],[Absolute Error]]/Table723[[#This Row],[Pd2 Analytic]]</f>
        <v>1.9808161836428599E-3</v>
      </c>
    </row>
    <row r="182" spans="1:17" x14ac:dyDescent="0.2">
      <c r="A182" s="1">
        <v>18.100000000000001</v>
      </c>
      <c r="B182">
        <v>0.68132242424199996</v>
      </c>
      <c r="C182">
        <v>0.68080649999999998</v>
      </c>
      <c r="D182" s="1">
        <f>ABS(Table6[[#This Row],[Pb Simulation]]-Table6[[#This Row],[Pb Analytic]])</f>
        <v>5.1592424199997655E-4</v>
      </c>
      <c r="E182" s="1">
        <f>Table6[[#This Row],[Absolute Error]]/Table6[[#This Row],[Pb Analytic]]</f>
        <v>7.5781333168819121E-4</v>
      </c>
      <c r="F182">
        <v>0.26398757575800003</v>
      </c>
      <c r="G182">
        <v>0.26394479999999998</v>
      </c>
      <c r="H182" s="1">
        <f>ABS(Table7[[#This Row],[Pd Simulation]]-Table7[[#This Row],[Pd Analytic]])</f>
        <v>4.2775758000046515E-5</v>
      </c>
      <c r="I182" s="1">
        <f>ABS(Table7[[#This Row],[Absolute Error]]/Table7[[#This Row],[Pd Analytic]])</f>
        <v>1.6206327232075237E-4</v>
      </c>
      <c r="J182">
        <v>0.13879707070700001</v>
      </c>
      <c r="K182">
        <v>0.138908</v>
      </c>
      <c r="L182" s="1">
        <f>ABS(Table72[[#This Row],[Pd1 Simulation]]-Table72[[#This Row],[Pd1 Analytic]])</f>
        <v>1.1092929299999499E-4</v>
      </c>
      <c r="M182" s="1">
        <f>Table72[[#This Row],[Absolute Error]]/Table72[[#This Row],[Pd1 Analytic]]</f>
        <v>7.9858102485094436E-4</v>
      </c>
      <c r="N182">
        <v>0.12519050505099999</v>
      </c>
      <c r="O182">
        <v>0.12503700000000001</v>
      </c>
      <c r="P182" s="1">
        <f>ABS(Table723[[#This Row],[Pd2 Simulation]]-Table723[[#This Row],[Pd2 Analytic]])</f>
        <v>1.5350505099998024E-4</v>
      </c>
      <c r="Q182" s="1">
        <f>Table723[[#This Row],[Absolute Error]]/Table723[[#This Row],[Pd2 Analytic]]</f>
        <v>1.2276770156032233E-3</v>
      </c>
    </row>
    <row r="183" spans="1:17" x14ac:dyDescent="0.2">
      <c r="A183" s="1">
        <v>18.2</v>
      </c>
      <c r="B183">
        <v>0.68317737373700005</v>
      </c>
      <c r="C183">
        <v>0.68247250000000004</v>
      </c>
      <c r="D183" s="1">
        <f>ABS(Table6[[#This Row],[Pb Simulation]]-Table6[[#This Row],[Pb Analytic]])</f>
        <v>7.0487373700001132E-4</v>
      </c>
      <c r="E183" s="1">
        <f>Table6[[#This Row],[Absolute Error]]/Table6[[#This Row],[Pb Analytic]]</f>
        <v>1.0328236478393067E-3</v>
      </c>
      <c r="F183">
        <v>0.262458484848</v>
      </c>
      <c r="G183">
        <v>0.26258239999999999</v>
      </c>
      <c r="H183" s="1">
        <f>ABS(Table7[[#This Row],[Pd Simulation]]-Table7[[#This Row],[Pd Analytic]])</f>
        <v>1.2391515199999814E-4</v>
      </c>
      <c r="I183" s="1">
        <f>ABS(Table7[[#This Row],[Absolute Error]]/Table7[[#This Row],[Pd Analytic]])</f>
        <v>4.7190958723813226E-4</v>
      </c>
      <c r="J183">
        <v>0.13803676767699999</v>
      </c>
      <c r="K183">
        <v>0.13818949999999999</v>
      </c>
      <c r="L183" s="1">
        <f>ABS(Table72[[#This Row],[Pd1 Simulation]]-Table72[[#This Row],[Pd1 Analytic]])</f>
        <v>1.5273232300000439E-4</v>
      </c>
      <c r="M183" s="1">
        <f>Table72[[#This Row],[Absolute Error]]/Table72[[#This Row],[Pd1 Analytic]]</f>
        <v>1.1052382633992047E-3</v>
      </c>
      <c r="N183">
        <v>0.124421717172</v>
      </c>
      <c r="O183">
        <v>0.12439310000000001</v>
      </c>
      <c r="P183" s="1">
        <f>ABS(Table723[[#This Row],[Pd2 Simulation]]-Table723[[#This Row],[Pd2 Analytic]])</f>
        <v>2.8617171999992252E-5</v>
      </c>
      <c r="Q183" s="1">
        <f>Table723[[#This Row],[Absolute Error]]/Table723[[#This Row],[Pd2 Analytic]]</f>
        <v>2.3005433581116839E-4</v>
      </c>
    </row>
    <row r="184" spans="1:17" x14ac:dyDescent="0.2">
      <c r="A184" s="1">
        <v>18.3</v>
      </c>
      <c r="B184">
        <v>0.684637171717</v>
      </c>
      <c r="C184">
        <v>0.68412139999999999</v>
      </c>
      <c r="D184" s="1">
        <f>ABS(Table6[[#This Row],[Pb Simulation]]-Table6[[#This Row],[Pb Analytic]])</f>
        <v>5.1577171700001312E-4</v>
      </c>
      <c r="E184" s="1">
        <f>Table6[[#This Row],[Absolute Error]]/Table6[[#This Row],[Pb Analytic]]</f>
        <v>7.5391840834099493E-4</v>
      </c>
      <c r="F184">
        <v>0.261383535354</v>
      </c>
      <c r="G184">
        <v>0.26123380000000002</v>
      </c>
      <c r="H184" s="1">
        <f>ABS(Table7[[#This Row],[Pd Simulation]]-Table7[[#This Row],[Pd Analytic]])</f>
        <v>1.4973535399998017E-4</v>
      </c>
      <c r="I184" s="1">
        <f>ABS(Table7[[#This Row],[Absolute Error]]/Table7[[#This Row],[Pd Analytic]])</f>
        <v>5.7318522335157306E-4</v>
      </c>
      <c r="J184">
        <v>0.13759828282799999</v>
      </c>
      <c r="K184">
        <v>0.13747819999999999</v>
      </c>
      <c r="L184" s="1">
        <f>ABS(Table72[[#This Row],[Pd1 Simulation]]-Table72[[#This Row],[Pd1 Analytic]])</f>
        <v>1.2008282799999548E-4</v>
      </c>
      <c r="M184" s="1">
        <f>Table72[[#This Row],[Absolute Error]]/Table72[[#This Row],[Pd1 Analytic]]</f>
        <v>8.7346814258548256E-4</v>
      </c>
      <c r="N184">
        <v>0.123785252525</v>
      </c>
      <c r="O184">
        <v>0.12375559999999999</v>
      </c>
      <c r="P184" s="1">
        <f>ABS(Table723[[#This Row],[Pd2 Simulation]]-Table723[[#This Row],[Pd2 Analytic]])</f>
        <v>2.9652525000006813E-5</v>
      </c>
      <c r="Q184" s="1">
        <f>Table723[[#This Row],[Absolute Error]]/Table723[[#This Row],[Pd2 Analytic]]</f>
        <v>2.3960552088153438E-4</v>
      </c>
    </row>
    <row r="185" spans="1:17" x14ac:dyDescent="0.2">
      <c r="A185" s="1">
        <v>18.399999999999999</v>
      </c>
      <c r="B185">
        <v>0.68645494949499997</v>
      </c>
      <c r="C185">
        <v>0.68575370000000002</v>
      </c>
      <c r="D185" s="1">
        <f>ABS(Table6[[#This Row],[Pb Simulation]]-Table6[[#This Row],[Pb Analytic]])</f>
        <v>7.0124949499994482E-4</v>
      </c>
      <c r="E185" s="1">
        <f>Table6[[#This Row],[Absolute Error]]/Table6[[#This Row],[Pb Analytic]]</f>
        <v>1.0225967355333918E-3</v>
      </c>
      <c r="F185">
        <v>0.25970131313099998</v>
      </c>
      <c r="G185">
        <v>0.25989839999999997</v>
      </c>
      <c r="H185" s="1">
        <f>ABS(Table7[[#This Row],[Pd Simulation]]-Table7[[#This Row],[Pd Analytic]])</f>
        <v>1.9708686899999606E-4</v>
      </c>
      <c r="I185" s="1">
        <f>ABS(Table7[[#This Row],[Absolute Error]]/Table7[[#This Row],[Pd Analytic]])</f>
        <v>7.5832274842783205E-4</v>
      </c>
      <c r="J185">
        <v>0.136496565657</v>
      </c>
      <c r="K185">
        <v>0.13677410000000001</v>
      </c>
      <c r="L185" s="1">
        <f>ABS(Table72[[#This Row],[Pd1 Simulation]]-Table72[[#This Row],[Pd1 Analytic]])</f>
        <v>2.7753434300001323E-4</v>
      </c>
      <c r="M185" s="1">
        <f>Table72[[#This Row],[Absolute Error]]/Table72[[#This Row],[Pd1 Analytic]]</f>
        <v>2.0291439899806558E-3</v>
      </c>
      <c r="N185">
        <v>0.123204747475</v>
      </c>
      <c r="O185">
        <v>0.1231245</v>
      </c>
      <c r="P185" s="1">
        <f>ABS(Table723[[#This Row],[Pd2 Simulation]]-Table723[[#This Row],[Pd2 Analytic]])</f>
        <v>8.0247475000003177E-5</v>
      </c>
      <c r="Q185" s="1">
        <f>Table723[[#This Row],[Absolute Error]]/Table723[[#This Row],[Pd2 Analytic]]</f>
        <v>6.5175878886820394E-4</v>
      </c>
    </row>
    <row r="186" spans="1:17" x14ac:dyDescent="0.2">
      <c r="A186" s="1">
        <v>18.5</v>
      </c>
      <c r="B186">
        <v>0.68793090909099996</v>
      </c>
      <c r="C186">
        <v>0.68736940000000002</v>
      </c>
      <c r="D186" s="1">
        <f>ABS(Table6[[#This Row],[Pb Simulation]]-Table6[[#This Row],[Pb Analytic]])</f>
        <v>5.6150909099994539E-4</v>
      </c>
      <c r="E186" s="1">
        <f>Table6[[#This Row],[Absolute Error]]/Table6[[#This Row],[Pb Analytic]]</f>
        <v>8.1689567647315309E-4</v>
      </c>
      <c r="F186">
        <v>0.25855484848499999</v>
      </c>
      <c r="G186">
        <v>0.25857629999999998</v>
      </c>
      <c r="H186" s="1">
        <f>ABS(Table7[[#This Row],[Pd Simulation]]-Table7[[#This Row],[Pd Analytic]])</f>
        <v>2.145151499999276E-5</v>
      </c>
      <c r="I186" s="1">
        <f>ABS(Table7[[#This Row],[Absolute Error]]/Table7[[#This Row],[Pd Analytic]])</f>
        <v>8.2960097271067616E-5</v>
      </c>
      <c r="J186">
        <v>0.135936161616</v>
      </c>
      <c r="K186">
        <v>0.1360768</v>
      </c>
      <c r="L186" s="1">
        <f>ABS(Table72[[#This Row],[Pd1 Simulation]]-Table72[[#This Row],[Pd1 Analytic]])</f>
        <v>1.4063838399999695E-4</v>
      </c>
      <c r="M186" s="1">
        <f>Table72[[#This Row],[Absolute Error]]/Table72[[#This Row],[Pd1 Analytic]]</f>
        <v>1.0335221286802523E-3</v>
      </c>
      <c r="N186">
        <v>0.122618686869</v>
      </c>
      <c r="O186">
        <v>0.1224995</v>
      </c>
      <c r="P186" s="1">
        <f>ABS(Table723[[#This Row],[Pd2 Simulation]]-Table723[[#This Row],[Pd2 Analytic]])</f>
        <v>1.1918686900000419E-4</v>
      </c>
      <c r="Q186" s="1">
        <f>Table723[[#This Row],[Absolute Error]]/Table723[[#This Row],[Pd2 Analytic]]</f>
        <v>9.7295800391025429E-4</v>
      </c>
    </row>
    <row r="187" spans="1:17" x14ac:dyDescent="0.2">
      <c r="A187" s="1">
        <v>18.600000000000001</v>
      </c>
      <c r="B187">
        <v>0.68946585858599996</v>
      </c>
      <c r="C187">
        <v>0.6889689</v>
      </c>
      <c r="D187" s="1">
        <f>ABS(Table6[[#This Row],[Pb Simulation]]-Table6[[#This Row],[Pb Analytic]])</f>
        <v>4.9695858599996257E-4</v>
      </c>
      <c r="E187" s="1">
        <f>Table6[[#This Row],[Absolute Error]]/Table6[[#This Row],[Pb Analytic]]</f>
        <v>7.21307719404987E-4</v>
      </c>
      <c r="F187">
        <v>0.25732121212100001</v>
      </c>
      <c r="G187">
        <v>0.25726739999999998</v>
      </c>
      <c r="H187" s="1">
        <f>ABS(Table7[[#This Row],[Pd Simulation]]-Table7[[#This Row],[Pd Analytic]])</f>
        <v>5.3812121000029745E-5</v>
      </c>
      <c r="I187" s="1">
        <f>ABS(Table7[[#This Row],[Absolute Error]]/Table7[[#This Row],[Pd Analytic]])</f>
        <v>2.0916805238452191E-4</v>
      </c>
      <c r="J187">
        <v>0.135388383838</v>
      </c>
      <c r="K187">
        <v>0.1353868</v>
      </c>
      <c r="L187" s="1">
        <f>ABS(Table72[[#This Row],[Pd1 Simulation]]-Table72[[#This Row],[Pd1 Analytic]])</f>
        <v>1.583838000002169E-6</v>
      </c>
      <c r="M187" s="1">
        <f>Table72[[#This Row],[Absolute Error]]/Table72[[#This Row],[Pd1 Analytic]]</f>
        <v>1.1698614636007121E-5</v>
      </c>
      <c r="N187">
        <v>0.12193282828300001</v>
      </c>
      <c r="O187">
        <v>0.121881</v>
      </c>
      <c r="P187" s="1">
        <f>ABS(Table723[[#This Row],[Pd2 Simulation]]-Table723[[#This Row],[Pd2 Analytic]])</f>
        <v>5.1828283000002195E-5</v>
      </c>
      <c r="Q187" s="1">
        <f>Table723[[#This Row],[Absolute Error]]/Table723[[#This Row],[Pd2 Analytic]]</f>
        <v>4.2523677193329718E-4</v>
      </c>
    </row>
    <row r="188" spans="1:17" x14ac:dyDescent="0.2">
      <c r="A188" s="1">
        <v>18.7</v>
      </c>
      <c r="B188">
        <v>0.69115939393900006</v>
      </c>
      <c r="C188">
        <v>0.69055239999999996</v>
      </c>
      <c r="D188" s="1">
        <f>ABS(Table6[[#This Row],[Pb Simulation]]-Table6[[#This Row],[Pb Analytic]])</f>
        <v>6.0699393900010001E-4</v>
      </c>
      <c r="E188" s="1">
        <f>Table6[[#This Row],[Absolute Error]]/Table6[[#This Row],[Pb Analytic]]</f>
        <v>8.7899765318330666E-4</v>
      </c>
      <c r="F188">
        <v>0.25586080808099998</v>
      </c>
      <c r="G188">
        <v>0.25597199999999998</v>
      </c>
      <c r="H188" s="1">
        <f>ABS(Table7[[#This Row],[Pd Simulation]]-Table7[[#This Row],[Pd Analytic]])</f>
        <v>1.111919189999977E-4</v>
      </c>
      <c r="I188" s="1">
        <f>ABS(Table7[[#This Row],[Absolute Error]]/Table7[[#This Row],[Pd Analytic]])</f>
        <v>4.3439094510336172E-4</v>
      </c>
      <c r="J188">
        <v>0.134637474747</v>
      </c>
      <c r="K188">
        <v>0.1347035</v>
      </c>
      <c r="L188" s="1">
        <f>ABS(Table72[[#This Row],[Pd1 Simulation]]-Table72[[#This Row],[Pd1 Analytic]])</f>
        <v>6.6025253000007167E-5</v>
      </c>
      <c r="M188" s="1">
        <f>Table72[[#This Row],[Absolute Error]]/Table72[[#This Row],[Pd1 Analytic]]</f>
        <v>4.9015246819872653E-4</v>
      </c>
      <c r="N188">
        <v>0.12122333333300001</v>
      </c>
      <c r="O188">
        <v>0.1212684</v>
      </c>
      <c r="P188" s="1">
        <f>ABS(Table723[[#This Row],[Pd2 Simulation]]-Table723[[#This Row],[Pd2 Analytic]])</f>
        <v>4.5066666999993288E-5</v>
      </c>
      <c r="Q188" s="1">
        <f>Table723[[#This Row],[Absolute Error]]/Table723[[#This Row],[Pd2 Analytic]]</f>
        <v>3.7162745612206717E-4</v>
      </c>
    </row>
    <row r="189" spans="1:17" x14ac:dyDescent="0.2">
      <c r="A189" s="1">
        <v>18.8</v>
      </c>
      <c r="B189">
        <v>0.69271636363599998</v>
      </c>
      <c r="C189">
        <v>0.69212010000000002</v>
      </c>
      <c r="D189" s="1">
        <f>ABS(Table6[[#This Row],[Pb Simulation]]-Table6[[#This Row],[Pb Analytic]])</f>
        <v>5.9626363599996068E-4</v>
      </c>
      <c r="E189" s="1">
        <f>Table6[[#This Row],[Absolute Error]]/Table6[[#This Row],[Pb Analytic]]</f>
        <v>8.6150313507722242E-4</v>
      </c>
      <c r="F189">
        <v>0.25456646464600002</v>
      </c>
      <c r="G189">
        <v>0.25468819999999998</v>
      </c>
      <c r="H189" s="1">
        <f>ABS(Table7[[#This Row],[Pd Simulation]]-Table7[[#This Row],[Pd Analytic]])</f>
        <v>1.2173535399995217E-4</v>
      </c>
      <c r="I189" s="1">
        <f>ABS(Table7[[#This Row],[Absolute Error]]/Table7[[#This Row],[Pd Analytic]])</f>
        <v>4.7797799034251365E-4</v>
      </c>
      <c r="J189">
        <v>0.13381222222200001</v>
      </c>
      <c r="K189">
        <v>0.1340267</v>
      </c>
      <c r="L189" s="1">
        <f>ABS(Table72[[#This Row],[Pd1 Simulation]]-Table72[[#This Row],[Pd1 Analytic]])</f>
        <v>2.1447777799998846E-4</v>
      </c>
      <c r="M189" s="1">
        <f>Table72[[#This Row],[Absolute Error]]/Table72[[#This Row],[Pd1 Analytic]]</f>
        <v>1.6002615747458414E-3</v>
      </c>
      <c r="N189">
        <v>0.120754242424</v>
      </c>
      <c r="O189">
        <v>0.1206617</v>
      </c>
      <c r="P189" s="1">
        <f>ABS(Table723[[#This Row],[Pd2 Simulation]]-Table723[[#This Row],[Pd2 Analytic]])</f>
        <v>9.2542424000002788E-5</v>
      </c>
      <c r="Q189" s="1">
        <f>Table723[[#This Row],[Absolute Error]]/Table723[[#This Row],[Pd2 Analytic]]</f>
        <v>7.6695773389570004E-4</v>
      </c>
    </row>
    <row r="190" spans="1:17" x14ac:dyDescent="0.2">
      <c r="A190" s="1">
        <v>18.899999999999999</v>
      </c>
      <c r="B190">
        <v>0.693934545455</v>
      </c>
      <c r="C190">
        <v>0.69367230000000002</v>
      </c>
      <c r="D190" s="1">
        <f>ABS(Table6[[#This Row],[Pb Simulation]]-Table6[[#This Row],[Pb Analytic]])</f>
        <v>2.6224545499997642E-4</v>
      </c>
      <c r="E190" s="1">
        <f>Table6[[#This Row],[Absolute Error]]/Table6[[#This Row],[Pb Analytic]]</f>
        <v>3.7805380869320631E-4</v>
      </c>
      <c r="F190">
        <v>0.25364979797999998</v>
      </c>
      <c r="G190">
        <v>0.25341740000000001</v>
      </c>
      <c r="H190" s="1">
        <f>ABS(Table7[[#This Row],[Pd Simulation]]-Table7[[#This Row],[Pd Analytic]])</f>
        <v>2.3239797999996537E-4</v>
      </c>
      <c r="I190" s="1">
        <f>ABS(Table7[[#This Row],[Absolute Error]]/Table7[[#This Row],[Pd Analytic]])</f>
        <v>9.1705612953161598E-4</v>
      </c>
      <c r="J190">
        <v>0.13350222222200001</v>
      </c>
      <c r="K190">
        <v>0.13335659999999999</v>
      </c>
      <c r="L190" s="1">
        <f>ABS(Table72[[#This Row],[Pd1 Simulation]]-Table72[[#This Row],[Pd1 Analytic]])</f>
        <v>1.4562222200001362E-4</v>
      </c>
      <c r="M190" s="1">
        <f>Table72[[#This Row],[Absolute Error]]/Table72[[#This Row],[Pd1 Analytic]]</f>
        <v>1.0919761151680055E-3</v>
      </c>
      <c r="N190">
        <v>0.120147575758</v>
      </c>
      <c r="O190">
        <v>0.1200609</v>
      </c>
      <c r="P190" s="1">
        <f>ABS(Table723[[#This Row],[Pd2 Simulation]]-Table723[[#This Row],[Pd2 Analytic]])</f>
        <v>8.6675758000004377E-5</v>
      </c>
      <c r="Q190" s="1">
        <f>Table723[[#This Row],[Absolute Error]]/Table723[[#This Row],[Pd2 Analytic]]</f>
        <v>7.2193160304482456E-4</v>
      </c>
    </row>
    <row r="191" spans="1:17" x14ac:dyDescent="0.2">
      <c r="A191" s="1">
        <v>19</v>
      </c>
      <c r="B191">
        <v>0.69588818181800005</v>
      </c>
      <c r="C191">
        <v>0.69520910000000002</v>
      </c>
      <c r="D191" s="1">
        <f>ABS(Table6[[#This Row],[Pb Simulation]]-Table6[[#This Row],[Pb Analytic]])</f>
        <v>6.7908181800002687E-4</v>
      </c>
      <c r="E191" s="1">
        <f>Table6[[#This Row],[Absolute Error]]/Table6[[#This Row],[Pb Analytic]]</f>
        <v>9.768022570475945E-4</v>
      </c>
      <c r="F191">
        <v>0.252090505051</v>
      </c>
      <c r="G191">
        <v>0.25215929999999998</v>
      </c>
      <c r="H191" s="1">
        <f>ABS(Table7[[#This Row],[Pd Simulation]]-Table7[[#This Row],[Pd Analytic]])</f>
        <v>6.8794948999972849E-5</v>
      </c>
      <c r="I191" s="1">
        <f>ABS(Table7[[#This Row],[Absolute Error]]/Table7[[#This Row],[Pd Analytic]])</f>
        <v>2.7282336602287862E-4</v>
      </c>
      <c r="J191">
        <v>0.132754343434</v>
      </c>
      <c r="K191">
        <v>0.13269329999999999</v>
      </c>
      <c r="L191" s="1">
        <f>ABS(Table72[[#This Row],[Pd1 Simulation]]-Table72[[#This Row],[Pd1 Analytic]])</f>
        <v>6.1043434000013219E-5</v>
      </c>
      <c r="M191" s="1">
        <f>Table72[[#This Row],[Absolute Error]]/Table72[[#This Row],[Pd1 Analytic]]</f>
        <v>4.6003403336877769E-4</v>
      </c>
      <c r="N191">
        <v>0.119336161616</v>
      </c>
      <c r="O191">
        <v>0.11946610000000001</v>
      </c>
      <c r="P191" s="1">
        <f>ABS(Table723[[#This Row],[Pd2 Simulation]]-Table723[[#This Row],[Pd2 Analytic]])</f>
        <v>1.2993838400000846E-4</v>
      </c>
      <c r="Q191" s="1">
        <f>Table723[[#This Row],[Absolute Error]]/Table723[[#This Row],[Pd2 Analytic]]</f>
        <v>1.0876590430256654E-3</v>
      </c>
    </row>
    <row r="192" spans="1:17" x14ac:dyDescent="0.2">
      <c r="A192" s="1">
        <v>19.100000000000001</v>
      </c>
      <c r="B192">
        <v>0.69736767676800004</v>
      </c>
      <c r="C192">
        <v>0.69673090000000004</v>
      </c>
      <c r="D192" s="1">
        <f>ABS(Table6[[#This Row],[Pb Simulation]]-Table6[[#This Row],[Pb Analytic]])</f>
        <v>6.3677676800000249E-4</v>
      </c>
      <c r="E192" s="1">
        <f>Table6[[#This Row],[Absolute Error]]/Table6[[#This Row],[Pb Analytic]]</f>
        <v>9.1394937127089158E-4</v>
      </c>
      <c r="F192">
        <v>0.25077171717199997</v>
      </c>
      <c r="G192">
        <v>0.250913</v>
      </c>
      <c r="H192" s="1">
        <f>ABS(Table7[[#This Row],[Pd Simulation]]-Table7[[#This Row],[Pd Analytic]])</f>
        <v>1.4128282800002223E-4</v>
      </c>
      <c r="I192" s="1">
        <f>ABS(Table7[[#This Row],[Absolute Error]]/Table7[[#This Row],[Pd Analytic]])</f>
        <v>5.6307496223799577E-4</v>
      </c>
      <c r="J192">
        <v>0.13180848484800001</v>
      </c>
      <c r="K192">
        <v>0.13203609999999999</v>
      </c>
      <c r="L192" s="1">
        <f>ABS(Table72[[#This Row],[Pd1 Simulation]]-Table72[[#This Row],[Pd1 Analytic]])</f>
        <v>2.276151519999825E-4</v>
      </c>
      <c r="M192" s="1">
        <f>Table72[[#This Row],[Absolute Error]]/Table72[[#This Row],[Pd1 Analytic]]</f>
        <v>1.7238857554864352E-3</v>
      </c>
      <c r="N192">
        <v>0.118963232323</v>
      </c>
      <c r="O192">
        <v>0.11887689999999999</v>
      </c>
      <c r="P192" s="1">
        <f>ABS(Table723[[#This Row],[Pd2 Simulation]]-Table723[[#This Row],[Pd2 Analytic]])</f>
        <v>8.6332323000010147E-5</v>
      </c>
      <c r="Q192" s="1">
        <f>Table723[[#This Row],[Absolute Error]]/Table723[[#This Row],[Pd2 Analytic]]</f>
        <v>7.2623296031449464E-4</v>
      </c>
    </row>
    <row r="193" spans="1:17" x14ac:dyDescent="0.2">
      <c r="A193" s="1">
        <v>19.2</v>
      </c>
      <c r="B193">
        <v>0.69876585858600004</v>
      </c>
      <c r="C193">
        <v>0.69823780000000002</v>
      </c>
      <c r="D193" s="1">
        <f>ABS(Table6[[#This Row],[Pb Simulation]]-Table6[[#This Row],[Pb Analytic]])</f>
        <v>5.280585860000242E-4</v>
      </c>
      <c r="E193" s="1">
        <f>Table6[[#This Row],[Absolute Error]]/Table6[[#This Row],[Pb Analytic]]</f>
        <v>7.5627327251550139E-4</v>
      </c>
      <c r="F193">
        <v>0.24954242424199999</v>
      </c>
      <c r="G193">
        <v>0.24967909999999999</v>
      </c>
      <c r="H193" s="1">
        <f>ABS(Table7[[#This Row],[Pd Simulation]]-Table7[[#This Row],[Pd Analytic]])</f>
        <v>1.3667575799999887E-4</v>
      </c>
      <c r="I193" s="1">
        <f>ABS(Table7[[#This Row],[Absolute Error]]/Table7[[#This Row],[Pd Analytic]])</f>
        <v>5.4740568193332518E-4</v>
      </c>
      <c r="J193">
        <v>0.131249191919</v>
      </c>
      <c r="K193">
        <v>0.13138549999999999</v>
      </c>
      <c r="L193" s="1">
        <f>ABS(Table72[[#This Row],[Pd1 Simulation]]-Table72[[#This Row],[Pd1 Analytic]])</f>
        <v>1.3630808099998615E-4</v>
      </c>
      <c r="M193" s="1">
        <f>Table72[[#This Row],[Absolute Error]]/Table72[[#This Row],[Pd1 Analytic]]</f>
        <v>1.0374666991409718E-3</v>
      </c>
      <c r="N193">
        <v>0.118293232323</v>
      </c>
      <c r="O193">
        <v>0.1182935</v>
      </c>
      <c r="P193" s="1">
        <f>ABS(Table723[[#This Row],[Pd2 Simulation]]-Table723[[#This Row],[Pd2 Analytic]])</f>
        <v>2.6767699999596939E-7</v>
      </c>
      <c r="Q193" s="1">
        <f>Table723[[#This Row],[Absolute Error]]/Table723[[#This Row],[Pd2 Analytic]]</f>
        <v>2.2628208650176839E-6</v>
      </c>
    </row>
    <row r="194" spans="1:17" x14ac:dyDescent="0.2">
      <c r="A194" s="1">
        <v>19.3</v>
      </c>
      <c r="B194">
        <v>0.69965828282800002</v>
      </c>
      <c r="C194">
        <v>0.69972999999999996</v>
      </c>
      <c r="D194" s="1">
        <f>ABS(Table6[[#This Row],[Pb Simulation]]-Table6[[#This Row],[Pb Analytic]])</f>
        <v>7.1717171999940987E-5</v>
      </c>
      <c r="E194" s="1">
        <f>Table6[[#This Row],[Absolute Error]]/Table6[[#This Row],[Pb Analytic]]</f>
        <v>1.0249263573084045E-4</v>
      </c>
      <c r="F194">
        <v>0.24898999999999999</v>
      </c>
      <c r="G194">
        <v>0.24845639999999999</v>
      </c>
      <c r="H194" s="1">
        <f>ABS(Table7[[#This Row],[Pd Simulation]]-Table7[[#This Row],[Pd Analytic]])</f>
        <v>5.3359999999999519E-4</v>
      </c>
      <c r="I194" s="1">
        <f>ABS(Table7[[#This Row],[Absolute Error]]/Table7[[#This Row],[Pd Analytic]])</f>
        <v>2.1476605150843172E-3</v>
      </c>
      <c r="J194">
        <v>0.13082979798</v>
      </c>
      <c r="K194">
        <v>0.130741</v>
      </c>
      <c r="L194" s="1">
        <f>ABS(Table72[[#This Row],[Pd1 Simulation]]-Table72[[#This Row],[Pd1 Analytic]])</f>
        <v>8.8797979999999388E-5</v>
      </c>
      <c r="M194" s="1">
        <f>Table72[[#This Row],[Absolute Error]]/Table72[[#This Row],[Pd1 Analytic]]</f>
        <v>6.7919000160622447E-4</v>
      </c>
      <c r="N194">
        <v>0.11816020201999999</v>
      </c>
      <c r="O194">
        <v>0.1177156</v>
      </c>
      <c r="P194" s="1">
        <f>ABS(Table723[[#This Row],[Pd2 Simulation]]-Table723[[#This Row],[Pd2 Analytic]])</f>
        <v>4.4460201999999005E-4</v>
      </c>
      <c r="Q194" s="1">
        <f>Table723[[#This Row],[Absolute Error]]/Table723[[#This Row],[Pd2 Analytic]]</f>
        <v>3.7769167383081771E-3</v>
      </c>
    </row>
    <row r="195" spans="1:17" x14ac:dyDescent="0.2">
      <c r="A195" s="1">
        <v>19.399999999999999</v>
      </c>
      <c r="B195">
        <v>0.701661313131</v>
      </c>
      <c r="C195">
        <v>0.70120769999999999</v>
      </c>
      <c r="D195" s="1">
        <f>ABS(Table6[[#This Row],[Pb Simulation]]-Table6[[#This Row],[Pb Analytic]])</f>
        <v>4.53613131000008E-4</v>
      </c>
      <c r="E195" s="1">
        <f>Table6[[#This Row],[Absolute Error]]/Table6[[#This Row],[Pb Analytic]]</f>
        <v>6.4690266664214902E-4</v>
      </c>
      <c r="F195">
        <v>0.24738515151500001</v>
      </c>
      <c r="G195">
        <v>0.24724599999999999</v>
      </c>
      <c r="H195" s="1">
        <f>ABS(Table7[[#This Row],[Pd Simulation]]-Table7[[#This Row],[Pd Analytic]])</f>
        <v>1.3915151500001888E-4</v>
      </c>
      <c r="I195" s="1">
        <f>ABS(Table7[[#This Row],[Absolute Error]]/Table7[[#This Row],[Pd Analytic]])</f>
        <v>5.6280593012634735E-4</v>
      </c>
      <c r="J195">
        <v>0.13022969697</v>
      </c>
      <c r="K195">
        <v>0.13010279999999999</v>
      </c>
      <c r="L195" s="1">
        <f>ABS(Table72[[#This Row],[Pd1 Simulation]]-Table72[[#This Row],[Pd1 Analytic]])</f>
        <v>1.2689697000001221E-4</v>
      </c>
      <c r="M195" s="1">
        <f>Table72[[#This Row],[Absolute Error]]/Table72[[#This Row],[Pd1 Analytic]]</f>
        <v>9.7535925437432724E-4</v>
      </c>
      <c r="N195">
        <v>0.117155454545</v>
      </c>
      <c r="O195">
        <v>0.1171432</v>
      </c>
      <c r="P195" s="1">
        <f>ABS(Table723[[#This Row],[Pd2 Simulation]]-Table723[[#This Row],[Pd2 Analytic]])</f>
        <v>1.2254544999992789E-5</v>
      </c>
      <c r="Q195" s="1">
        <f>Table723[[#This Row],[Absolute Error]]/Table723[[#This Row],[Pd2 Analytic]]</f>
        <v>1.0461166333165552E-4</v>
      </c>
    </row>
    <row r="196" spans="1:17" x14ac:dyDescent="0.2">
      <c r="A196" s="1">
        <v>19.5</v>
      </c>
      <c r="B196">
        <v>0.70333979798000001</v>
      </c>
      <c r="C196">
        <v>0.70267120000000005</v>
      </c>
      <c r="D196" s="1">
        <f>ABS(Table6[[#This Row],[Pb Simulation]]-Table6[[#This Row],[Pb Analytic]])</f>
        <v>6.6859797999996307E-4</v>
      </c>
      <c r="E196" s="1">
        <f>Table6[[#This Row],[Absolute Error]]/Table6[[#This Row],[Pb Analytic]]</f>
        <v>9.5150901303477791E-4</v>
      </c>
      <c r="F196">
        <v>0.24581939393900001</v>
      </c>
      <c r="G196">
        <v>0.2460465</v>
      </c>
      <c r="H196" s="1">
        <f>ABS(Table7[[#This Row],[Pd Simulation]]-Table7[[#This Row],[Pd Analytic]])</f>
        <v>2.2710606099998754E-4</v>
      </c>
      <c r="I196" s="1">
        <f>ABS(Table7[[#This Row],[Absolute Error]]/Table7[[#This Row],[Pd Analytic]])</f>
        <v>9.2302089645651339E-4</v>
      </c>
      <c r="J196">
        <v>0.12942252525299999</v>
      </c>
      <c r="K196">
        <v>0.12947049999999999</v>
      </c>
      <c r="L196" s="1">
        <f>ABS(Table72[[#This Row],[Pd1 Simulation]]-Table72[[#This Row],[Pd1 Analytic]])</f>
        <v>4.7974746999995821E-5</v>
      </c>
      <c r="M196" s="1">
        <f>Table72[[#This Row],[Absolute Error]]/Table72[[#This Row],[Pd1 Analytic]]</f>
        <v>3.7054577683716232E-4</v>
      </c>
      <c r="N196">
        <v>0.116396868687</v>
      </c>
      <c r="O196">
        <v>0.1165761</v>
      </c>
      <c r="P196" s="1">
        <f>ABS(Table723[[#This Row],[Pd2 Simulation]]-Table723[[#This Row],[Pd2 Analytic]])</f>
        <v>1.7923131300000283E-4</v>
      </c>
      <c r="Q196" s="1">
        <f>Table723[[#This Row],[Absolute Error]]/Table723[[#This Row],[Pd2 Analytic]]</f>
        <v>1.5374619068574333E-3</v>
      </c>
    </row>
    <row r="197" spans="1:17" x14ac:dyDescent="0.2">
      <c r="A197" s="1">
        <v>19.600000000000001</v>
      </c>
      <c r="B197">
        <v>0.70498737373700004</v>
      </c>
      <c r="C197">
        <v>0.70412059999999999</v>
      </c>
      <c r="D197" s="1">
        <f>ABS(Table6[[#This Row],[Pb Simulation]]-Table6[[#This Row],[Pb Analytic]])</f>
        <v>8.6677373700005944E-4</v>
      </c>
      <c r="E197" s="1">
        <f>Table6[[#This Row],[Absolute Error]]/Table6[[#This Row],[Pb Analytic]]</f>
        <v>1.2310018155981511E-3</v>
      </c>
      <c r="F197">
        <v>0.24460161616199999</v>
      </c>
      <c r="G197">
        <v>0.24485899999999999</v>
      </c>
      <c r="H197" s="1">
        <f>ABS(Table7[[#This Row],[Pd Simulation]]-Table7[[#This Row],[Pd Analytic]])</f>
        <v>2.5738383800000264E-4</v>
      </c>
      <c r="I197" s="1">
        <f>ABS(Table7[[#This Row],[Absolute Error]]/Table7[[#This Row],[Pd Analytic]])</f>
        <v>1.0511512258075163E-3</v>
      </c>
      <c r="J197">
        <v>0.12873353535400001</v>
      </c>
      <c r="K197">
        <v>0.1288444</v>
      </c>
      <c r="L197" s="1">
        <f>ABS(Table72[[#This Row],[Pd1 Simulation]]-Table72[[#This Row],[Pd1 Analytic]])</f>
        <v>1.108646459999918E-4</v>
      </c>
      <c r="M197" s="1">
        <f>Table72[[#This Row],[Absolute Error]]/Table72[[#This Row],[Pd1 Analytic]]</f>
        <v>8.6045374110160625E-4</v>
      </c>
      <c r="N197">
        <v>0.115868080808</v>
      </c>
      <c r="O197">
        <v>0.11601450000000001</v>
      </c>
      <c r="P197" s="1">
        <f>ABS(Table723[[#This Row],[Pd2 Simulation]]-Table723[[#This Row],[Pd2 Analytic]])</f>
        <v>1.4641919200000797E-4</v>
      </c>
      <c r="Q197" s="1">
        <f>Table723[[#This Row],[Absolute Error]]/Table723[[#This Row],[Pd2 Analytic]]</f>
        <v>1.2620766542113956E-3</v>
      </c>
    </row>
    <row r="198" spans="1:17" x14ac:dyDescent="0.2">
      <c r="A198" s="1">
        <v>19.7</v>
      </c>
      <c r="B198">
        <v>0.70620868686899996</v>
      </c>
      <c r="C198">
        <v>0.70555619999999997</v>
      </c>
      <c r="D198" s="1">
        <f>ABS(Table6[[#This Row],[Pb Simulation]]-Table6[[#This Row],[Pb Analytic]])</f>
        <v>6.5248686899999075E-4</v>
      </c>
      <c r="E198" s="1">
        <f>Table6[[#This Row],[Absolute Error]]/Table6[[#This Row],[Pb Analytic]]</f>
        <v>9.2478369405582549E-4</v>
      </c>
      <c r="F198">
        <v>0.24359696969700001</v>
      </c>
      <c r="G198">
        <v>0.24368229999999999</v>
      </c>
      <c r="H198" s="1">
        <f>ABS(Table7[[#This Row],[Pd Simulation]]-Table7[[#This Row],[Pd Analytic]])</f>
        <v>8.5330302999980789E-5</v>
      </c>
      <c r="I198" s="1">
        <f>ABS(Table7[[#This Row],[Absolute Error]]/Table7[[#This Row],[Pd Analytic]])</f>
        <v>3.5017029550353388E-4</v>
      </c>
      <c r="J198">
        <v>0.12795070707100001</v>
      </c>
      <c r="K198">
        <v>0.12822430000000001</v>
      </c>
      <c r="L198" s="1">
        <f>ABS(Table72[[#This Row],[Pd1 Simulation]]-Table72[[#This Row],[Pd1 Analytic]])</f>
        <v>2.7359292900000498E-4</v>
      </c>
      <c r="M198" s="1">
        <f>Table72[[#This Row],[Absolute Error]]/Table72[[#This Row],[Pd1 Analytic]]</f>
        <v>2.1337057718389179E-3</v>
      </c>
      <c r="N198">
        <v>0.115646262626</v>
      </c>
      <c r="O198">
        <v>0.1154583</v>
      </c>
      <c r="P198" s="1">
        <f>ABS(Table723[[#This Row],[Pd2 Simulation]]-Table723[[#This Row],[Pd2 Analytic]])</f>
        <v>1.8796262600000169E-4</v>
      </c>
      <c r="Q198" s="1">
        <f>Table723[[#This Row],[Absolute Error]]/Table723[[#This Row],[Pd2 Analytic]]</f>
        <v>1.6279698038166306E-3</v>
      </c>
    </row>
    <row r="199" spans="1:17" x14ac:dyDescent="0.2">
      <c r="A199" s="1">
        <v>19.8</v>
      </c>
      <c r="B199">
        <v>0.70732323232299998</v>
      </c>
      <c r="C199">
        <v>0.70697810000000005</v>
      </c>
      <c r="D199" s="1">
        <f>ABS(Table6[[#This Row],[Pb Simulation]]-Table6[[#This Row],[Pb Analytic]])</f>
        <v>3.4513232299993035E-4</v>
      </c>
      <c r="E199" s="1">
        <f>Table6[[#This Row],[Absolute Error]]/Table6[[#This Row],[Pb Analytic]]</f>
        <v>4.8817965224089729E-4</v>
      </c>
      <c r="F199">
        <v>0.242646060606</v>
      </c>
      <c r="G199">
        <v>0.2425167</v>
      </c>
      <c r="H199" s="1">
        <f>ABS(Table7[[#This Row],[Pd Simulation]]-Table7[[#This Row],[Pd Analytic]])</f>
        <v>1.2936060599999522E-4</v>
      </c>
      <c r="I199" s="1">
        <f>ABS(Table7[[#This Row],[Absolute Error]]/Table7[[#This Row],[Pd Analytic]])</f>
        <v>5.3340906420050753E-4</v>
      </c>
      <c r="J199">
        <v>0.12754868686900001</v>
      </c>
      <c r="K199">
        <v>0.1276098</v>
      </c>
      <c r="L199" s="1">
        <f>ABS(Table72[[#This Row],[Pd1 Simulation]]-Table72[[#This Row],[Pd1 Analytic]])</f>
        <v>6.1113130999990162E-5</v>
      </c>
      <c r="M199" s="1">
        <f>Table72[[#This Row],[Absolute Error]]/Table72[[#This Row],[Pd1 Analytic]]</f>
        <v>4.7890625171413296E-4</v>
      </c>
      <c r="N199">
        <v>0.11509737373700001</v>
      </c>
      <c r="O199">
        <v>0.1149072</v>
      </c>
      <c r="P199" s="1">
        <f>ABS(Table723[[#This Row],[Pd2 Simulation]]-Table723[[#This Row],[Pd2 Analytic]])</f>
        <v>1.9017373700000451E-4</v>
      </c>
      <c r="Q199" s="1">
        <f>Table723[[#This Row],[Absolute Error]]/Table723[[#This Row],[Pd2 Analytic]]</f>
        <v>1.6550201989083758E-3</v>
      </c>
    </row>
    <row r="200" spans="1:17" x14ac:dyDescent="0.2">
      <c r="A200" s="1">
        <v>19.899999999999999</v>
      </c>
      <c r="B200">
        <v>0.70901777777800001</v>
      </c>
      <c r="C200">
        <v>0.70838650000000003</v>
      </c>
      <c r="D200" s="1">
        <f>ABS(Table6[[#This Row],[Pb Simulation]]-Table6[[#This Row],[Pb Analytic]])</f>
        <v>6.3127777799998341E-4</v>
      </c>
      <c r="E200" s="1">
        <f>Table6[[#This Row],[Absolute Error]]/Table6[[#This Row],[Pb Analytic]]</f>
        <v>8.9114879800784375E-4</v>
      </c>
      <c r="F200">
        <v>0.24121707070699999</v>
      </c>
      <c r="G200">
        <v>0.2413621</v>
      </c>
      <c r="H200" s="1">
        <f>ABS(Table7[[#This Row],[Pd Simulation]]-Table7[[#This Row],[Pd Analytic]])</f>
        <v>1.4502929300000411E-4</v>
      </c>
      <c r="I200" s="1">
        <f>ABS(Table7[[#This Row],[Absolute Error]]/Table7[[#This Row],[Pd Analytic]])</f>
        <v>6.0087848506457358E-4</v>
      </c>
      <c r="J200">
        <v>0.12687595959600001</v>
      </c>
      <c r="K200">
        <v>0.12700120000000001</v>
      </c>
      <c r="L200" s="1">
        <f>ABS(Table72[[#This Row],[Pd1 Simulation]]-Table72[[#This Row],[Pd1 Analytic]])</f>
        <v>1.2524040399999881E-4</v>
      </c>
      <c r="M200" s="1">
        <f>Table72[[#This Row],[Absolute Error]]/Table72[[#This Row],[Pd1 Analytic]]</f>
        <v>9.8613559556916621E-4</v>
      </c>
      <c r="N200">
        <v>0.114341111111</v>
      </c>
      <c r="O200">
        <v>0.1143612</v>
      </c>
      <c r="P200" s="1">
        <f>ABS(Table723[[#This Row],[Pd2 Simulation]]-Table723[[#This Row],[Pd2 Analytic]])</f>
        <v>2.0088889000000054E-5</v>
      </c>
      <c r="Q200" s="1">
        <f>Table723[[#This Row],[Absolute Error]]/Table723[[#This Row],[Pd2 Analytic]]</f>
        <v>1.756617541613769E-4</v>
      </c>
    </row>
    <row r="201" spans="1:17" x14ac:dyDescent="0.2">
      <c r="A201" s="1">
        <v>20</v>
      </c>
      <c r="B201">
        <v>0.71040636363599996</v>
      </c>
      <c r="C201">
        <v>0.70978169999999996</v>
      </c>
      <c r="D201" s="1">
        <f>ABS(Table6[[#This Row],[Pb Simulation]]-Table6[[#This Row],[Pb Analytic]])</f>
        <v>6.2466363600000019E-4</v>
      </c>
      <c r="E201" s="1">
        <f>Table6[[#This Row],[Absolute Error]]/Table6[[#This Row],[Pb Analytic]]</f>
        <v>8.8007853118782892E-4</v>
      </c>
      <c r="F201">
        <v>0.240089292929</v>
      </c>
      <c r="G201">
        <v>0.2402183</v>
      </c>
      <c r="H201" s="1">
        <f>ABS(Table7[[#This Row],[Pd Simulation]]-Table7[[#This Row],[Pd Analytic]])</f>
        <v>1.2900707099999797E-4</v>
      </c>
      <c r="I201" s="1">
        <f>ABS(Table7[[#This Row],[Absolute Error]]/Table7[[#This Row],[Pd Analytic]])</f>
        <v>5.3704097897619776E-4</v>
      </c>
      <c r="J201">
        <v>0.126196767677</v>
      </c>
      <c r="K201">
        <v>0.12639810000000001</v>
      </c>
      <c r="L201" s="1">
        <f>ABS(Table72[[#This Row],[Pd1 Simulation]]-Table72[[#This Row],[Pd1 Analytic]])</f>
        <v>2.0133232300001414E-4</v>
      </c>
      <c r="M201" s="1">
        <f>Table72[[#This Row],[Absolute Error]]/Table72[[#This Row],[Pd1 Analytic]]</f>
        <v>1.5928429541267955E-3</v>
      </c>
      <c r="N201">
        <v>0.113892525253</v>
      </c>
      <c r="O201">
        <v>0.1138202</v>
      </c>
      <c r="P201" s="1">
        <f>ABS(Table723[[#This Row],[Pd2 Simulation]]-Table723[[#This Row],[Pd2 Analytic]])</f>
        <v>7.2325253000007916E-5</v>
      </c>
      <c r="Q201" s="1">
        <f>Table723[[#This Row],[Absolute Error]]/Table723[[#This Row],[Pd2 Analytic]]</f>
        <v>6.3543424629378543E-4</v>
      </c>
    </row>
    <row r="202" spans="1:17" x14ac:dyDescent="0.2">
      <c r="A202" s="1" t="s">
        <v>5</v>
      </c>
      <c r="D202" s="1">
        <f>MAX(D2:D201)</f>
        <v>1.9748070710000065E-3</v>
      </c>
      <c r="E202" s="1">
        <f>MAX(E2:E201)</f>
        <v>1</v>
      </c>
      <c r="H202" s="1">
        <f>MAX(H2:H201)</f>
        <v>8.261273736999919E-3</v>
      </c>
      <c r="I202" s="1">
        <f>MAX(I2:I201)</f>
        <v>1.4609600989589766E-2</v>
      </c>
      <c r="L202" s="1">
        <f>MAX(L2:L201)</f>
        <v>4.5779373740000295E-3</v>
      </c>
      <c r="M202" s="1">
        <f>MAX(M2:M201)</f>
        <v>1.5818119082961352E-2</v>
      </c>
      <c r="P202" s="1">
        <f>MAX(P2:P201)</f>
        <v>3.8392989900000174E-3</v>
      </c>
      <c r="Q202" s="1">
        <f>MAX(Q2:Q201)</f>
        <v>1.4167077367762784E-2</v>
      </c>
    </row>
    <row r="203" spans="1:17" x14ac:dyDescent="0.2">
      <c r="A203" s="1" t="s">
        <v>6</v>
      </c>
      <c r="D203" s="1">
        <f>AVERAGE(D2:D201)</f>
        <v>7.2231278251532816E-4</v>
      </c>
      <c r="E203" s="1">
        <f>AVERAGE(E2:E201)</f>
        <v>4.5347975585334287E-2</v>
      </c>
      <c r="H203" s="1">
        <f>AVERAGE(H2:H201)</f>
        <v>1.6414029141400012E-3</v>
      </c>
      <c r="I203" s="1">
        <f>AVERAGE(I2:I201)</f>
        <v>2.9651300987383411E-3</v>
      </c>
      <c r="L203" s="1">
        <f>AVERAGE(L2:L201)</f>
        <v>8.4220794948999908E-4</v>
      </c>
      <c r="M203" s="1">
        <f>AVERAGE(M2:M201)</f>
        <v>2.9475347146843299E-3</v>
      </c>
      <c r="P203" s="1">
        <f>AVERAGE(P2:P201)</f>
        <v>8.6248357074499992E-4</v>
      </c>
      <c r="Q203" s="1">
        <f>AVERAGE(Q2:Q201)</f>
        <v>3.3762116656844816E-3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Microsoft Office User</cp:lastModifiedBy>
  <cp:lastPrinted>2013-10-26T20:55:24Z</cp:lastPrinted>
  <dcterms:created xsi:type="dcterms:W3CDTF">2013-10-26T20:48:41Z</dcterms:created>
  <dcterms:modified xsi:type="dcterms:W3CDTF">2016-12-31T18:03:22Z</dcterms:modified>
</cp:coreProperties>
</file>