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Mihir\Google Drive\UN Habitat SDG 11 Costing\Report (1)\Colombia Briefs\"/>
    </mc:Choice>
  </mc:AlternateContent>
  <xr:revisionPtr revIDLastSave="0" documentId="13_ncr:1_{11B1FA5F-5A09-4864-91C8-34DC607030DB}" xr6:coauthVersionLast="45" xr6:coauthVersionMax="45" xr10:uidLastSave="{00000000-0000-0000-0000-000000000000}"/>
  <bookViews>
    <workbookView xWindow="-120" yWindow="-120" windowWidth="29040" windowHeight="15840" tabRatio="528" activeTab="2" xr2:uid="{00000000-000D-0000-FFFF-FFFF00000000}"/>
  </bookViews>
  <sheets>
    <sheet name="Summary Sheet - Gov. &amp; Plng." sheetId="1" r:id="rId1"/>
    <sheet name="Cost Calculations" sheetId="8" r:id="rId2"/>
    <sheet name="Variables" sheetId="3" r:id="rId3"/>
    <sheet name="Populat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C5" i="3"/>
  <c r="C6" i="3"/>
  <c r="I35" i="8" l="1"/>
  <c r="G555" i="8"/>
  <c r="G554" i="8"/>
  <c r="G531" i="8"/>
  <c r="G514" i="8"/>
  <c r="G508" i="8"/>
  <c r="G491" i="8"/>
  <c r="G490" i="8"/>
  <c r="G467" i="8"/>
  <c r="G450" i="8"/>
  <c r="G444" i="8"/>
  <c r="G418" i="8"/>
  <c r="G403" i="8"/>
  <c r="G395" i="8"/>
  <c r="G386" i="8"/>
  <c r="G363" i="8"/>
  <c r="G362" i="8"/>
  <c r="G354" i="8"/>
  <c r="G339" i="8"/>
  <c r="G331" i="8"/>
  <c r="G322" i="8"/>
  <c r="G316" i="8"/>
  <c r="G299" i="8"/>
  <c r="G298" i="8"/>
  <c r="G290" i="8"/>
  <c r="G275" i="8"/>
  <c r="G267" i="8"/>
  <c r="G258" i="8"/>
  <c r="G252" i="8"/>
  <c r="G244" i="8"/>
  <c r="G243" i="8"/>
  <c r="E243" i="8"/>
  <c r="E250" i="8"/>
  <c r="E251" i="8"/>
  <c r="E259" i="8"/>
  <c r="E273" i="8"/>
  <c r="E274" i="8"/>
  <c r="E282" i="8"/>
  <c r="E291" i="8"/>
  <c r="E297" i="8"/>
  <c r="E305" i="8"/>
  <c r="E314" i="8"/>
  <c r="E315" i="8"/>
  <c r="E323" i="8"/>
  <c r="E337" i="8"/>
  <c r="E338" i="8"/>
  <c r="E346" i="8"/>
  <c r="E355" i="8"/>
  <c r="E361" i="8"/>
  <c r="E369" i="8"/>
  <c r="E378" i="8"/>
  <c r="E379" i="8"/>
  <c r="E387" i="8"/>
  <c r="E401" i="8"/>
  <c r="E402" i="8"/>
  <c r="E410" i="8"/>
  <c r="E419" i="8"/>
  <c r="E425" i="8"/>
  <c r="E442" i="8"/>
  <c r="E443" i="8"/>
  <c r="E451" i="8"/>
  <c r="E465" i="8"/>
  <c r="E466" i="8"/>
  <c r="E474" i="8"/>
  <c r="E483" i="8"/>
  <c r="E489" i="8"/>
  <c r="E506" i="8"/>
  <c r="E507" i="8"/>
  <c r="E529" i="8"/>
  <c r="E530" i="8"/>
  <c r="E547" i="8"/>
  <c r="E553" i="8"/>
  <c r="D243" i="8"/>
  <c r="D244" i="8"/>
  <c r="E244" i="8" s="1"/>
  <c r="D245" i="8"/>
  <c r="D246" i="8"/>
  <c r="D247" i="8"/>
  <c r="D248" i="8"/>
  <c r="D249" i="8"/>
  <c r="G249" i="8" s="1"/>
  <c r="D250" i="8"/>
  <c r="G250" i="8" s="1"/>
  <c r="D251" i="8"/>
  <c r="G251" i="8" s="1"/>
  <c r="D252" i="8"/>
  <c r="E252" i="8" s="1"/>
  <c r="D253" i="8"/>
  <c r="D254" i="8"/>
  <c r="D255" i="8"/>
  <c r="D256" i="8"/>
  <c r="D257" i="8"/>
  <c r="G257" i="8" s="1"/>
  <c r="D258" i="8"/>
  <c r="E258" i="8" s="1"/>
  <c r="D259" i="8"/>
  <c r="G259" i="8" s="1"/>
  <c r="D260" i="8"/>
  <c r="E260" i="8" s="1"/>
  <c r="D261" i="8"/>
  <c r="D262" i="8"/>
  <c r="D263" i="8"/>
  <c r="D264" i="8"/>
  <c r="D265" i="8"/>
  <c r="G265" i="8" s="1"/>
  <c r="D266" i="8"/>
  <c r="G266" i="8" s="1"/>
  <c r="D267" i="8"/>
  <c r="E267" i="8" s="1"/>
  <c r="D268" i="8"/>
  <c r="E268" i="8" s="1"/>
  <c r="D269" i="8"/>
  <c r="D270" i="8"/>
  <c r="D271" i="8"/>
  <c r="D272" i="8"/>
  <c r="D273" i="8"/>
  <c r="G273" i="8" s="1"/>
  <c r="D274" i="8"/>
  <c r="G274" i="8" s="1"/>
  <c r="D275" i="8"/>
  <c r="E275" i="8" s="1"/>
  <c r="D276" i="8"/>
  <c r="E276" i="8" s="1"/>
  <c r="D277" i="8"/>
  <c r="D278" i="8"/>
  <c r="D279" i="8"/>
  <c r="D280" i="8"/>
  <c r="D281" i="8"/>
  <c r="G281" i="8" s="1"/>
  <c r="D282" i="8"/>
  <c r="G282" i="8" s="1"/>
  <c r="D283" i="8"/>
  <c r="E283" i="8" s="1"/>
  <c r="D284" i="8"/>
  <c r="E284" i="8" s="1"/>
  <c r="D285" i="8"/>
  <c r="D286" i="8"/>
  <c r="D287" i="8"/>
  <c r="D288" i="8"/>
  <c r="D289" i="8"/>
  <c r="G289" i="8" s="1"/>
  <c r="D290" i="8"/>
  <c r="E290" i="8" s="1"/>
  <c r="D291" i="8"/>
  <c r="G291" i="8" s="1"/>
  <c r="D292" i="8"/>
  <c r="E292" i="8" s="1"/>
  <c r="D293" i="8"/>
  <c r="D294" i="8"/>
  <c r="D295" i="8"/>
  <c r="D296" i="8"/>
  <c r="D297" i="8"/>
  <c r="G297" i="8" s="1"/>
  <c r="D298" i="8"/>
  <c r="E298" i="8" s="1"/>
  <c r="D299" i="8"/>
  <c r="E299" i="8" s="1"/>
  <c r="D300" i="8"/>
  <c r="E300" i="8" s="1"/>
  <c r="D301" i="8"/>
  <c r="D302" i="8"/>
  <c r="D303" i="8"/>
  <c r="D304" i="8"/>
  <c r="D305" i="8"/>
  <c r="G305" i="8" s="1"/>
  <c r="D306" i="8"/>
  <c r="E306" i="8" s="1"/>
  <c r="D307" i="8"/>
  <c r="G307" i="8" s="1"/>
  <c r="D308" i="8"/>
  <c r="E308" i="8" s="1"/>
  <c r="D309" i="8"/>
  <c r="D310" i="8"/>
  <c r="D311" i="8"/>
  <c r="D312" i="8"/>
  <c r="D313" i="8"/>
  <c r="G313" i="8" s="1"/>
  <c r="D314" i="8"/>
  <c r="G314" i="8" s="1"/>
  <c r="D315" i="8"/>
  <c r="G315" i="8" s="1"/>
  <c r="D316" i="8"/>
  <c r="E316" i="8" s="1"/>
  <c r="D317" i="8"/>
  <c r="D318" i="8"/>
  <c r="D319" i="8"/>
  <c r="D320" i="8"/>
  <c r="D321" i="8"/>
  <c r="G321" i="8" s="1"/>
  <c r="D322" i="8"/>
  <c r="E322" i="8" s="1"/>
  <c r="D323" i="8"/>
  <c r="G323" i="8" s="1"/>
  <c r="D324" i="8"/>
  <c r="E324" i="8" s="1"/>
  <c r="D325" i="8"/>
  <c r="D326" i="8"/>
  <c r="D327" i="8"/>
  <c r="D328" i="8"/>
  <c r="D329" i="8"/>
  <c r="G329" i="8" s="1"/>
  <c r="D330" i="8"/>
  <c r="G330" i="8" s="1"/>
  <c r="D331" i="8"/>
  <c r="E331" i="8" s="1"/>
  <c r="D332" i="8"/>
  <c r="E332" i="8" s="1"/>
  <c r="D333" i="8"/>
  <c r="D334" i="8"/>
  <c r="D335" i="8"/>
  <c r="D336" i="8"/>
  <c r="D337" i="8"/>
  <c r="D338" i="8"/>
  <c r="G338" i="8" s="1"/>
  <c r="D339" i="8"/>
  <c r="E339" i="8" s="1"/>
  <c r="D340" i="8"/>
  <c r="E340" i="8" s="1"/>
  <c r="D341" i="8"/>
  <c r="D342" i="8"/>
  <c r="D343" i="8"/>
  <c r="D344" i="8"/>
  <c r="D345" i="8"/>
  <c r="G345" i="8" s="1"/>
  <c r="D346" i="8"/>
  <c r="G346" i="8" s="1"/>
  <c r="D347" i="8"/>
  <c r="E347" i="8" s="1"/>
  <c r="D348" i="8"/>
  <c r="E348" i="8" s="1"/>
  <c r="D349" i="8"/>
  <c r="D350" i="8"/>
  <c r="D351" i="8"/>
  <c r="D352" i="8"/>
  <c r="D353" i="8"/>
  <c r="G353" i="8" s="1"/>
  <c r="D354" i="8"/>
  <c r="E354" i="8" s="1"/>
  <c r="D355" i="8"/>
  <c r="G355" i="8" s="1"/>
  <c r="D356" i="8"/>
  <c r="E356" i="8" s="1"/>
  <c r="D357" i="8"/>
  <c r="D358" i="8"/>
  <c r="D359" i="8"/>
  <c r="D360" i="8"/>
  <c r="D361" i="8"/>
  <c r="G361" i="8" s="1"/>
  <c r="D362" i="8"/>
  <c r="E362" i="8" s="1"/>
  <c r="D363" i="8"/>
  <c r="E363" i="8" s="1"/>
  <c r="D364" i="8"/>
  <c r="E364" i="8" s="1"/>
  <c r="D365" i="8"/>
  <c r="D366" i="8"/>
  <c r="D367" i="8"/>
  <c r="D368" i="8"/>
  <c r="D369" i="8"/>
  <c r="G369" i="8" s="1"/>
  <c r="D370" i="8"/>
  <c r="E370" i="8" s="1"/>
  <c r="D371" i="8"/>
  <c r="G371" i="8" s="1"/>
  <c r="D372" i="8"/>
  <c r="E372" i="8" s="1"/>
  <c r="D373" i="8"/>
  <c r="D374" i="8"/>
  <c r="D375" i="8"/>
  <c r="D376" i="8"/>
  <c r="D377" i="8"/>
  <c r="G377" i="8" s="1"/>
  <c r="D378" i="8"/>
  <c r="G378" i="8" s="1"/>
  <c r="D379" i="8"/>
  <c r="D380" i="8"/>
  <c r="E380" i="8" s="1"/>
  <c r="D381" i="8"/>
  <c r="D382" i="8"/>
  <c r="D383" i="8"/>
  <c r="D384" i="8"/>
  <c r="D385" i="8"/>
  <c r="G385" i="8" s="1"/>
  <c r="D386" i="8"/>
  <c r="E386" i="8" s="1"/>
  <c r="D387" i="8"/>
  <c r="G387" i="8" s="1"/>
  <c r="D388" i="8"/>
  <c r="E388" i="8" s="1"/>
  <c r="D389" i="8"/>
  <c r="D390" i="8"/>
  <c r="D391" i="8"/>
  <c r="D392" i="8"/>
  <c r="D393" i="8"/>
  <c r="G393" i="8" s="1"/>
  <c r="D394" i="8"/>
  <c r="G394" i="8" s="1"/>
  <c r="D395" i="8"/>
  <c r="E395" i="8" s="1"/>
  <c r="D396" i="8"/>
  <c r="E396" i="8" s="1"/>
  <c r="D397" i="8"/>
  <c r="D398" i="8"/>
  <c r="D399" i="8"/>
  <c r="D400" i="8"/>
  <c r="D401" i="8"/>
  <c r="G401" i="8" s="1"/>
  <c r="D402" i="8"/>
  <c r="G402" i="8" s="1"/>
  <c r="D403" i="8"/>
  <c r="E403" i="8" s="1"/>
  <c r="D404" i="8"/>
  <c r="E404" i="8" s="1"/>
  <c r="D405" i="8"/>
  <c r="D406" i="8"/>
  <c r="D407" i="8"/>
  <c r="D408" i="8"/>
  <c r="D409" i="8"/>
  <c r="G409" i="8" s="1"/>
  <c r="D410" i="8"/>
  <c r="G410" i="8" s="1"/>
  <c r="D411" i="8"/>
  <c r="E411" i="8" s="1"/>
  <c r="D412" i="8"/>
  <c r="E412" i="8" s="1"/>
  <c r="D413" i="8"/>
  <c r="D414" i="8"/>
  <c r="D415" i="8"/>
  <c r="D416" i="8"/>
  <c r="D417" i="8"/>
  <c r="G417" i="8" s="1"/>
  <c r="D418" i="8"/>
  <c r="E418" i="8" s="1"/>
  <c r="D419" i="8"/>
  <c r="G419" i="8" s="1"/>
  <c r="D420" i="8"/>
  <c r="E420" i="8" s="1"/>
  <c r="D421" i="8"/>
  <c r="D422" i="8"/>
  <c r="D423" i="8"/>
  <c r="D424" i="8"/>
  <c r="D425" i="8"/>
  <c r="G425" i="8" s="1"/>
  <c r="D426" i="8"/>
  <c r="E426" i="8" s="1"/>
  <c r="D427" i="8"/>
  <c r="E427" i="8" s="1"/>
  <c r="D428" i="8"/>
  <c r="E428" i="8" s="1"/>
  <c r="D429" i="8"/>
  <c r="D430" i="8"/>
  <c r="D431" i="8"/>
  <c r="D432" i="8"/>
  <c r="D433" i="8"/>
  <c r="G433" i="8" s="1"/>
  <c r="D434" i="8"/>
  <c r="E434" i="8" s="1"/>
  <c r="D435" i="8"/>
  <c r="G435" i="8" s="1"/>
  <c r="D436" i="8"/>
  <c r="E436" i="8" s="1"/>
  <c r="D437" i="8"/>
  <c r="D438" i="8"/>
  <c r="D439" i="8"/>
  <c r="D440" i="8"/>
  <c r="D441" i="8"/>
  <c r="G441" i="8" s="1"/>
  <c r="D442" i="8"/>
  <c r="G442" i="8" s="1"/>
  <c r="D443" i="8"/>
  <c r="G443" i="8" s="1"/>
  <c r="D444" i="8"/>
  <c r="E444" i="8" s="1"/>
  <c r="D445" i="8"/>
  <c r="D446" i="8"/>
  <c r="D447" i="8"/>
  <c r="D448" i="8"/>
  <c r="D449" i="8"/>
  <c r="G449" i="8" s="1"/>
  <c r="D450" i="8"/>
  <c r="E450" i="8" s="1"/>
  <c r="D451" i="8"/>
  <c r="G451" i="8" s="1"/>
  <c r="D452" i="8"/>
  <c r="E452" i="8" s="1"/>
  <c r="D453" i="8"/>
  <c r="D454" i="8"/>
  <c r="D455" i="8"/>
  <c r="D456" i="8"/>
  <c r="D457" i="8"/>
  <c r="G457" i="8" s="1"/>
  <c r="D458" i="8"/>
  <c r="G458" i="8" s="1"/>
  <c r="D459" i="8"/>
  <c r="G459" i="8" s="1"/>
  <c r="D460" i="8"/>
  <c r="E460" i="8" s="1"/>
  <c r="D461" i="8"/>
  <c r="D462" i="8"/>
  <c r="D463" i="8"/>
  <c r="D464" i="8"/>
  <c r="D465" i="8"/>
  <c r="G465" i="8" s="1"/>
  <c r="D466" i="8"/>
  <c r="G466" i="8" s="1"/>
  <c r="D467" i="8"/>
  <c r="E467" i="8" s="1"/>
  <c r="D468" i="8"/>
  <c r="E468" i="8" s="1"/>
  <c r="D469" i="8"/>
  <c r="D470" i="8"/>
  <c r="D471" i="8"/>
  <c r="D472" i="8"/>
  <c r="D473" i="8"/>
  <c r="D474" i="8"/>
  <c r="D475" i="8"/>
  <c r="E475" i="8" s="1"/>
  <c r="D476" i="8"/>
  <c r="E476" i="8" s="1"/>
  <c r="D477" i="8"/>
  <c r="D478" i="8"/>
  <c r="D479" i="8"/>
  <c r="D480" i="8"/>
  <c r="D481" i="8"/>
  <c r="G481" i="8" s="1"/>
  <c r="D482" i="8"/>
  <c r="G482" i="8" s="1"/>
  <c r="D483" i="8"/>
  <c r="G483" i="8" s="1"/>
  <c r="D484" i="8"/>
  <c r="E484" i="8" s="1"/>
  <c r="D485" i="8"/>
  <c r="D486" i="8"/>
  <c r="D487" i="8"/>
  <c r="D488" i="8"/>
  <c r="D489" i="8"/>
  <c r="G489" i="8" s="1"/>
  <c r="D490" i="8"/>
  <c r="E490" i="8" s="1"/>
  <c r="D491" i="8"/>
  <c r="E491" i="8" s="1"/>
  <c r="D492" i="8"/>
  <c r="E492" i="8" s="1"/>
  <c r="D493" i="8"/>
  <c r="D494" i="8"/>
  <c r="D495" i="8"/>
  <c r="D496" i="8"/>
  <c r="D497" i="8"/>
  <c r="G497" i="8" s="1"/>
  <c r="D498" i="8"/>
  <c r="E498" i="8" s="1"/>
  <c r="D499" i="8"/>
  <c r="G499" i="8" s="1"/>
  <c r="D500" i="8"/>
  <c r="E500" i="8" s="1"/>
  <c r="D501" i="8"/>
  <c r="D502" i="8"/>
  <c r="D503" i="8"/>
  <c r="D504" i="8"/>
  <c r="D505" i="8"/>
  <c r="G505" i="8" s="1"/>
  <c r="D506" i="8"/>
  <c r="G506" i="8" s="1"/>
  <c r="D507" i="8"/>
  <c r="G507" i="8" s="1"/>
  <c r="D508" i="8"/>
  <c r="E508" i="8" s="1"/>
  <c r="D509" i="8"/>
  <c r="D510" i="8"/>
  <c r="D511" i="8"/>
  <c r="D512" i="8"/>
  <c r="D513" i="8"/>
  <c r="G513" i="8" s="1"/>
  <c r="D514" i="8"/>
  <c r="E514" i="8" s="1"/>
  <c r="D515" i="8"/>
  <c r="E515" i="8" s="1"/>
  <c r="D516" i="8"/>
  <c r="E516" i="8" s="1"/>
  <c r="D517" i="8"/>
  <c r="D518" i="8"/>
  <c r="D519" i="8"/>
  <c r="D520" i="8"/>
  <c r="D521" i="8"/>
  <c r="D522" i="8"/>
  <c r="D523" i="8"/>
  <c r="D524" i="8"/>
  <c r="E524" i="8" s="1"/>
  <c r="D525" i="8"/>
  <c r="D526" i="8"/>
  <c r="D527" i="8"/>
  <c r="D528" i="8"/>
  <c r="D529" i="8"/>
  <c r="G529" i="8" s="1"/>
  <c r="D530" i="8"/>
  <c r="G530" i="8" s="1"/>
  <c r="D531" i="8"/>
  <c r="E531" i="8" s="1"/>
  <c r="D532" i="8"/>
  <c r="E532" i="8" s="1"/>
  <c r="D533" i="8"/>
  <c r="D534" i="8"/>
  <c r="D535" i="8"/>
  <c r="D536" i="8"/>
  <c r="D537" i="8"/>
  <c r="G537" i="8" s="1"/>
  <c r="D538" i="8"/>
  <c r="E538" i="8" s="1"/>
  <c r="D539" i="8"/>
  <c r="E539" i="8" s="1"/>
  <c r="D540" i="8"/>
  <c r="E540" i="8" s="1"/>
  <c r="D541" i="8"/>
  <c r="D542" i="8"/>
  <c r="D543" i="8"/>
  <c r="D544" i="8"/>
  <c r="D545" i="8"/>
  <c r="G545" i="8" s="1"/>
  <c r="D546" i="8"/>
  <c r="G546" i="8" s="1"/>
  <c r="D547" i="8"/>
  <c r="G547" i="8" s="1"/>
  <c r="D548" i="8"/>
  <c r="E548" i="8" s="1"/>
  <c r="D549" i="8"/>
  <c r="D550" i="8"/>
  <c r="D551" i="8"/>
  <c r="D552" i="8"/>
  <c r="D553" i="8"/>
  <c r="G553" i="8" s="1"/>
  <c r="D554" i="8"/>
  <c r="E554" i="8" s="1"/>
  <c r="D555" i="8"/>
  <c r="E555" i="8" s="1"/>
  <c r="D556" i="8"/>
  <c r="E556" i="8" s="1"/>
  <c r="D557" i="8"/>
  <c r="D558" i="8"/>
  <c r="D559" i="8"/>
  <c r="D560" i="8"/>
  <c r="D561" i="8"/>
  <c r="G561" i="8" s="1"/>
  <c r="D562" i="8"/>
  <c r="E562" i="8" s="1"/>
  <c r="D563" i="8"/>
  <c r="G563" i="8" s="1"/>
  <c r="D564" i="8"/>
  <c r="E564" i="8" s="1"/>
  <c r="D565" i="8"/>
  <c r="D566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I23" i="8" s="1"/>
  <c r="D24" i="8"/>
  <c r="I24" i="8" s="1"/>
  <c r="D25" i="8"/>
  <c r="I25" i="8" s="1"/>
  <c r="D26" i="8"/>
  <c r="I26" i="8" s="1"/>
  <c r="D27" i="8"/>
  <c r="I27" i="8" s="1"/>
  <c r="D28" i="8"/>
  <c r="I28" i="8" s="1"/>
  <c r="D29" i="8"/>
  <c r="I29" i="8" s="1"/>
  <c r="D30" i="8"/>
  <c r="I30" i="8" s="1"/>
  <c r="D31" i="8"/>
  <c r="I31" i="8" s="1"/>
  <c r="D32" i="8"/>
  <c r="I32" i="8" s="1"/>
  <c r="D33" i="8"/>
  <c r="I33" i="8" s="1"/>
  <c r="D34" i="8"/>
  <c r="I34" i="8" s="1"/>
  <c r="D35" i="8"/>
  <c r="D36" i="8"/>
  <c r="I36" i="8" s="1"/>
  <c r="D37" i="8"/>
  <c r="I37" i="8" s="1"/>
  <c r="D38" i="8"/>
  <c r="I38" i="8" s="1"/>
  <c r="D39" i="8"/>
  <c r="I39" i="8" s="1"/>
  <c r="D40" i="8"/>
  <c r="I40" i="8" s="1"/>
  <c r="D41" i="8"/>
  <c r="I41" i="8" s="1"/>
  <c r="D42" i="8"/>
  <c r="I42" i="8" s="1"/>
  <c r="D43" i="8"/>
  <c r="I43" i="8" s="1"/>
  <c r="D44" i="8"/>
  <c r="I44" i="8" s="1"/>
  <c r="D45" i="8"/>
  <c r="I45" i="8" s="1"/>
  <c r="D46" i="8"/>
  <c r="I46" i="8" s="1"/>
  <c r="D47" i="8"/>
  <c r="I47" i="8" s="1"/>
  <c r="D48" i="8"/>
  <c r="I48" i="8" s="1"/>
  <c r="D49" i="8"/>
  <c r="I49" i="8" s="1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3" i="8"/>
  <c r="E3" i="8" s="1"/>
  <c r="E517" i="8" l="1"/>
  <c r="G517" i="8"/>
  <c r="E485" i="8"/>
  <c r="G485" i="8"/>
  <c r="E421" i="8"/>
  <c r="G421" i="8"/>
  <c r="E365" i="8"/>
  <c r="G365" i="8"/>
  <c r="E325" i="8"/>
  <c r="G325" i="8"/>
  <c r="E269" i="8"/>
  <c r="G269" i="8"/>
  <c r="G560" i="8"/>
  <c r="E560" i="8"/>
  <c r="G544" i="8"/>
  <c r="E544" i="8"/>
  <c r="G528" i="8"/>
  <c r="E528" i="8"/>
  <c r="G512" i="8"/>
  <c r="E512" i="8"/>
  <c r="G496" i="8"/>
  <c r="E496" i="8"/>
  <c r="G480" i="8"/>
  <c r="E480" i="8"/>
  <c r="G464" i="8"/>
  <c r="E464" i="8"/>
  <c r="G448" i="8"/>
  <c r="E448" i="8"/>
  <c r="G432" i="8"/>
  <c r="E432" i="8"/>
  <c r="G416" i="8"/>
  <c r="E416" i="8"/>
  <c r="G400" i="8"/>
  <c r="E400" i="8"/>
  <c r="G376" i="8"/>
  <c r="E376" i="8"/>
  <c r="G360" i="8"/>
  <c r="E360" i="8"/>
  <c r="G344" i="8"/>
  <c r="E344" i="8"/>
  <c r="G328" i="8"/>
  <c r="E328" i="8"/>
  <c r="G312" i="8"/>
  <c r="E312" i="8"/>
  <c r="G296" i="8"/>
  <c r="E296" i="8"/>
  <c r="E288" i="8"/>
  <c r="G264" i="8"/>
  <c r="E264" i="8"/>
  <c r="E566" i="8"/>
  <c r="G566" i="8"/>
  <c r="E558" i="8"/>
  <c r="G558" i="8"/>
  <c r="E550" i="8"/>
  <c r="G550" i="8"/>
  <c r="E542" i="8"/>
  <c r="G542" i="8"/>
  <c r="E534" i="8"/>
  <c r="G534" i="8"/>
  <c r="E526" i="8"/>
  <c r="G526" i="8"/>
  <c r="E518" i="8"/>
  <c r="G518" i="8"/>
  <c r="E510" i="8"/>
  <c r="G510" i="8"/>
  <c r="E502" i="8"/>
  <c r="G502" i="8"/>
  <c r="E494" i="8"/>
  <c r="G494" i="8"/>
  <c r="E486" i="8"/>
  <c r="G486" i="8"/>
  <c r="E478" i="8"/>
  <c r="E470" i="8"/>
  <c r="G470" i="8"/>
  <c r="E462" i="8"/>
  <c r="G462" i="8"/>
  <c r="E454" i="8"/>
  <c r="G454" i="8"/>
  <c r="E446" i="8"/>
  <c r="G446" i="8"/>
  <c r="E438" i="8"/>
  <c r="G438" i="8"/>
  <c r="E430" i="8"/>
  <c r="G430" i="8"/>
  <c r="E422" i="8"/>
  <c r="G422" i="8"/>
  <c r="E414" i="8"/>
  <c r="G414" i="8"/>
  <c r="E406" i="8"/>
  <c r="G406" i="8"/>
  <c r="E398" i="8"/>
  <c r="G398" i="8"/>
  <c r="E390" i="8"/>
  <c r="G390" i="8"/>
  <c r="E382" i="8"/>
  <c r="E374" i="8"/>
  <c r="G374" i="8"/>
  <c r="E366" i="8"/>
  <c r="G366" i="8"/>
  <c r="E358" i="8"/>
  <c r="G358" i="8"/>
  <c r="E350" i="8"/>
  <c r="G350" i="8"/>
  <c r="E342" i="8"/>
  <c r="G342" i="8"/>
  <c r="E334" i="8"/>
  <c r="E326" i="8"/>
  <c r="G326" i="8"/>
  <c r="E318" i="8"/>
  <c r="G318" i="8"/>
  <c r="E310" i="8"/>
  <c r="G310" i="8"/>
  <c r="E302" i="8"/>
  <c r="G302" i="8"/>
  <c r="E294" i="8"/>
  <c r="G294" i="8"/>
  <c r="E286" i="8"/>
  <c r="E278" i="8"/>
  <c r="G278" i="8"/>
  <c r="E270" i="8"/>
  <c r="G270" i="8"/>
  <c r="E262" i="8"/>
  <c r="G262" i="8"/>
  <c r="E254" i="8"/>
  <c r="G254" i="8"/>
  <c r="E246" i="8"/>
  <c r="G246" i="8"/>
  <c r="E513" i="8"/>
  <c r="E449" i="8"/>
  <c r="E385" i="8"/>
  <c r="E321" i="8"/>
  <c r="E257" i="8"/>
  <c r="G292" i="8"/>
  <c r="G356" i="8"/>
  <c r="G420" i="8"/>
  <c r="G484" i="8"/>
  <c r="G548" i="8"/>
  <c r="E565" i="8"/>
  <c r="G565" i="8"/>
  <c r="E509" i="8"/>
  <c r="G509" i="8"/>
  <c r="E477" i="8"/>
  <c r="G477" i="8"/>
  <c r="E437" i="8"/>
  <c r="G437" i="8"/>
  <c r="E389" i="8"/>
  <c r="G389" i="8"/>
  <c r="E285" i="8"/>
  <c r="G276" i="8"/>
  <c r="G340" i="8"/>
  <c r="G404" i="8"/>
  <c r="G468" i="8"/>
  <c r="G532" i="8"/>
  <c r="E549" i="8"/>
  <c r="G549" i="8"/>
  <c r="E501" i="8"/>
  <c r="G501" i="8"/>
  <c r="E453" i="8"/>
  <c r="G453" i="8"/>
  <c r="E405" i="8"/>
  <c r="G405" i="8"/>
  <c r="E381" i="8"/>
  <c r="E341" i="8"/>
  <c r="G341" i="8"/>
  <c r="E301" i="8"/>
  <c r="G301" i="8"/>
  <c r="E253" i="8"/>
  <c r="G253" i="8"/>
  <c r="E546" i="8"/>
  <c r="E523" i="8"/>
  <c r="E505" i="8"/>
  <c r="E482" i="8"/>
  <c r="E459" i="8"/>
  <c r="E441" i="8"/>
  <c r="E377" i="8"/>
  <c r="E313" i="8"/>
  <c r="E249" i="8"/>
  <c r="G300" i="8"/>
  <c r="G364" i="8"/>
  <c r="G492" i="8"/>
  <c r="G515" i="8"/>
  <c r="G538" i="8"/>
  <c r="G556" i="8"/>
  <c r="E533" i="8"/>
  <c r="G533" i="8"/>
  <c r="E493" i="8"/>
  <c r="G493" i="8"/>
  <c r="E445" i="8"/>
  <c r="G445" i="8"/>
  <c r="E397" i="8"/>
  <c r="G397" i="8"/>
  <c r="E349" i="8"/>
  <c r="G349" i="8"/>
  <c r="E309" i="8"/>
  <c r="G309" i="8"/>
  <c r="E277" i="8"/>
  <c r="G277" i="8"/>
  <c r="E563" i="8"/>
  <c r="E545" i="8"/>
  <c r="E522" i="8"/>
  <c r="E499" i="8"/>
  <c r="E481" i="8"/>
  <c r="E458" i="8"/>
  <c r="E435" i="8"/>
  <c r="E417" i="8"/>
  <c r="E394" i="8"/>
  <c r="E371" i="8"/>
  <c r="E353" i="8"/>
  <c r="E330" i="8"/>
  <c r="E307" i="8"/>
  <c r="E289" i="8"/>
  <c r="E266" i="8"/>
  <c r="G260" i="8"/>
  <c r="G283" i="8"/>
  <c r="G306" i="8"/>
  <c r="G324" i="8"/>
  <c r="G347" i="8"/>
  <c r="G370" i="8"/>
  <c r="G388" i="8"/>
  <c r="G411" i="8"/>
  <c r="G434" i="8"/>
  <c r="G452" i="8"/>
  <c r="G498" i="8"/>
  <c r="G516" i="8"/>
  <c r="G539" i="8"/>
  <c r="G562" i="8"/>
  <c r="E557" i="8"/>
  <c r="G557" i="8"/>
  <c r="E525" i="8"/>
  <c r="E461" i="8"/>
  <c r="G461" i="8"/>
  <c r="E429" i="8"/>
  <c r="E373" i="8"/>
  <c r="G373" i="8"/>
  <c r="E333" i="8"/>
  <c r="E293" i="8"/>
  <c r="G293" i="8"/>
  <c r="E245" i="8"/>
  <c r="G245" i="8"/>
  <c r="E521" i="8"/>
  <c r="E457" i="8"/>
  <c r="E393" i="8"/>
  <c r="E329" i="8"/>
  <c r="E265" i="8"/>
  <c r="G284" i="8"/>
  <c r="G348" i="8"/>
  <c r="G412" i="8"/>
  <c r="G540" i="8"/>
  <c r="G248" i="8"/>
  <c r="E248" i="8"/>
  <c r="E561" i="8"/>
  <c r="E497" i="8"/>
  <c r="E433" i="8"/>
  <c r="G308" i="8"/>
  <c r="G372" i="8"/>
  <c r="G436" i="8"/>
  <c r="G500" i="8"/>
  <c r="G564" i="8"/>
  <c r="E541" i="8"/>
  <c r="G541" i="8"/>
  <c r="E469" i="8"/>
  <c r="G469" i="8"/>
  <c r="E413" i="8"/>
  <c r="G413" i="8"/>
  <c r="E357" i="8"/>
  <c r="G357" i="8"/>
  <c r="E317" i="8"/>
  <c r="G317" i="8"/>
  <c r="E261" i="8"/>
  <c r="G261" i="8"/>
  <c r="G552" i="8"/>
  <c r="E552" i="8"/>
  <c r="G536" i="8"/>
  <c r="E536" i="8"/>
  <c r="E520" i="8"/>
  <c r="G504" i="8"/>
  <c r="E504" i="8"/>
  <c r="G488" i="8"/>
  <c r="E488" i="8"/>
  <c r="G472" i="8"/>
  <c r="E472" i="8"/>
  <c r="G456" i="8"/>
  <c r="E456" i="8"/>
  <c r="G440" i="8"/>
  <c r="E440" i="8"/>
  <c r="G424" i="8"/>
  <c r="E424" i="8"/>
  <c r="G408" i="8"/>
  <c r="E408" i="8"/>
  <c r="G392" i="8"/>
  <c r="E392" i="8"/>
  <c r="E384" i="8"/>
  <c r="G368" i="8"/>
  <c r="E368" i="8"/>
  <c r="G352" i="8"/>
  <c r="E352" i="8"/>
  <c r="G336" i="8"/>
  <c r="E336" i="8"/>
  <c r="G320" i="8"/>
  <c r="E320" i="8"/>
  <c r="G304" i="8"/>
  <c r="E304" i="8"/>
  <c r="G280" i="8"/>
  <c r="E280" i="8"/>
  <c r="G272" i="8"/>
  <c r="E272" i="8"/>
  <c r="G256" i="8"/>
  <c r="E256" i="8"/>
  <c r="G559" i="8"/>
  <c r="E559" i="8"/>
  <c r="G551" i="8"/>
  <c r="E551" i="8"/>
  <c r="G543" i="8"/>
  <c r="E543" i="8"/>
  <c r="G535" i="8"/>
  <c r="E535" i="8"/>
  <c r="G527" i="8"/>
  <c r="E527" i="8"/>
  <c r="G519" i="8"/>
  <c r="E519" i="8"/>
  <c r="G511" i="8"/>
  <c r="E511" i="8"/>
  <c r="G503" i="8"/>
  <c r="E503" i="8"/>
  <c r="G495" i="8"/>
  <c r="E495" i="8"/>
  <c r="G487" i="8"/>
  <c r="E487" i="8"/>
  <c r="G479" i="8"/>
  <c r="E479" i="8"/>
  <c r="G471" i="8"/>
  <c r="E471" i="8"/>
  <c r="G463" i="8"/>
  <c r="E463" i="8"/>
  <c r="G455" i="8"/>
  <c r="E455" i="8"/>
  <c r="G447" i="8"/>
  <c r="E447" i="8"/>
  <c r="G439" i="8"/>
  <c r="E439" i="8"/>
  <c r="E431" i="8"/>
  <c r="G423" i="8"/>
  <c r="E423" i="8"/>
  <c r="G415" i="8"/>
  <c r="E415" i="8"/>
  <c r="G407" i="8"/>
  <c r="E407" i="8"/>
  <c r="G399" i="8"/>
  <c r="E399" i="8"/>
  <c r="G391" i="8"/>
  <c r="E391" i="8"/>
  <c r="G383" i="8"/>
  <c r="E383" i="8"/>
  <c r="G375" i="8"/>
  <c r="E375" i="8"/>
  <c r="G367" i="8"/>
  <c r="E367" i="8"/>
  <c r="G359" i="8"/>
  <c r="E359" i="8"/>
  <c r="G351" i="8"/>
  <c r="E351" i="8"/>
  <c r="G343" i="8"/>
  <c r="E343" i="8"/>
  <c r="E335" i="8"/>
  <c r="G327" i="8"/>
  <c r="E327" i="8"/>
  <c r="G319" i="8"/>
  <c r="E319" i="8"/>
  <c r="G311" i="8"/>
  <c r="E311" i="8"/>
  <c r="G303" i="8"/>
  <c r="E303" i="8"/>
  <c r="G295" i="8"/>
  <c r="E295" i="8"/>
  <c r="E287" i="8"/>
  <c r="G279" i="8"/>
  <c r="E279" i="8"/>
  <c r="G271" i="8"/>
  <c r="E271" i="8"/>
  <c r="G263" i="8"/>
  <c r="E263" i="8"/>
  <c r="G255" i="8"/>
  <c r="E255" i="8"/>
  <c r="G247" i="8"/>
  <c r="E247" i="8"/>
  <c r="E537" i="8"/>
  <c r="E473" i="8"/>
  <c r="E409" i="8"/>
  <c r="E345" i="8"/>
  <c r="E281" i="8"/>
  <c r="G268" i="8"/>
  <c r="G396" i="8"/>
  <c r="G460" i="8"/>
  <c r="G524" i="8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86" i="8"/>
  <c r="E190" i="8"/>
  <c r="E194" i="8"/>
  <c r="E198" i="8"/>
  <c r="E202" i="8"/>
  <c r="E204" i="8"/>
  <c r="E206" i="8"/>
  <c r="E208" i="8"/>
  <c r="E210" i="8"/>
  <c r="E212" i="8"/>
  <c r="E214" i="8"/>
  <c r="E216" i="8"/>
  <c r="E218" i="8"/>
  <c r="E220" i="8"/>
  <c r="E222" i="8"/>
  <c r="E224" i="8"/>
  <c r="E226" i="8"/>
  <c r="E228" i="8"/>
  <c r="E230" i="8"/>
  <c r="E232" i="8"/>
  <c r="E234" i="8"/>
  <c r="E236" i="8"/>
  <c r="E238" i="8"/>
  <c r="E240" i="8"/>
  <c r="E242" i="8"/>
  <c r="E225" i="8"/>
  <c r="E227" i="8"/>
  <c r="E229" i="8"/>
  <c r="E231" i="8"/>
  <c r="E233" i="8"/>
  <c r="E235" i="8"/>
  <c r="E237" i="8"/>
  <c r="E239" i="8"/>
  <c r="E241" i="8"/>
  <c r="E223" i="8"/>
  <c r="F3" i="1" l="1"/>
  <c r="F4" i="1"/>
  <c r="F5" i="1"/>
  <c r="E221" i="8"/>
  <c r="E217" i="8"/>
  <c r="E213" i="8"/>
  <c r="E209" i="8"/>
  <c r="E205" i="8"/>
  <c r="E201" i="8"/>
  <c r="E197" i="8"/>
  <c r="E193" i="8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200" i="8"/>
  <c r="E196" i="8"/>
  <c r="E192" i="8"/>
  <c r="E188" i="8"/>
  <c r="E184" i="8"/>
  <c r="E180" i="8"/>
  <c r="E176" i="8"/>
  <c r="E172" i="8"/>
  <c r="E168" i="8"/>
  <c r="E164" i="8"/>
  <c r="E160" i="8"/>
  <c r="E156" i="8"/>
  <c r="E152" i="8"/>
  <c r="E148" i="8"/>
  <c r="E144" i="8"/>
  <c r="E140" i="8"/>
  <c r="E136" i="8"/>
  <c r="E132" i="8"/>
  <c r="E128" i="8"/>
  <c r="E124" i="8"/>
  <c r="E219" i="8"/>
  <c r="E215" i="8"/>
  <c r="E211" i="8"/>
  <c r="E207" i="8"/>
  <c r="E203" i="8"/>
  <c r="E199" i="8"/>
  <c r="E195" i="8"/>
  <c r="E191" i="8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82" i="8"/>
  <c r="E178" i="8"/>
  <c r="E174" i="8"/>
  <c r="E170" i="8"/>
  <c r="E166" i="8"/>
  <c r="E162" i="8"/>
  <c r="E158" i="8"/>
  <c r="E154" i="8"/>
  <c r="E150" i="8"/>
  <c r="E146" i="8"/>
  <c r="E142" i="8"/>
  <c r="E138" i="8"/>
  <c r="E134" i="8"/>
  <c r="E130" i="8"/>
  <c r="E126" i="8"/>
  <c r="G380" i="8" l="1"/>
  <c r="G427" i="8"/>
  <c r="G426" i="8"/>
  <c r="G523" i="8"/>
  <c r="G475" i="8"/>
  <c r="G525" i="8"/>
  <c r="G333" i="8"/>
  <c r="G474" i="8"/>
  <c r="G476" i="8"/>
  <c r="G431" i="8"/>
  <c r="G335" i="8"/>
  <c r="G334" i="8"/>
  <c r="G337" i="8"/>
  <c r="G522" i="8"/>
  <c r="G288" i="8"/>
  <c r="G381" i="8"/>
  <c r="G379" i="8"/>
  <c r="G478" i="8"/>
  <c r="G382" i="8"/>
  <c r="G286" i="8"/>
  <c r="G285" i="8"/>
  <c r="G384" i="8"/>
  <c r="G428" i="8"/>
  <c r="G429" i="8"/>
  <c r="G332" i="8"/>
  <c r="G521" i="8"/>
  <c r="G520" i="8"/>
  <c r="G287" i="8"/>
  <c r="G473" i="8"/>
  <c r="G137" i="8"/>
  <c r="G224" i="8"/>
  <c r="G225" i="8" l="1"/>
  <c r="G241" i="8"/>
  <c r="G35" i="8" l="1"/>
  <c r="G33" i="8"/>
  <c r="G3" i="8"/>
  <c r="G81" i="8"/>
  <c r="G25" i="8"/>
  <c r="G161" i="8"/>
  <c r="G61" i="8"/>
  <c r="G53" i="8"/>
  <c r="G45" i="8"/>
  <c r="G101" i="8"/>
  <c r="G85" i="8"/>
  <c r="G141" i="8"/>
  <c r="G125" i="8"/>
  <c r="G181" i="8"/>
  <c r="G165" i="8"/>
  <c r="G221" i="8"/>
  <c r="G205" i="8"/>
  <c r="G41" i="8"/>
  <c r="G65" i="8"/>
  <c r="G121" i="8"/>
  <c r="G145" i="8"/>
  <c r="G105" i="8"/>
  <c r="G201" i="8"/>
  <c r="G185" i="8"/>
  <c r="G9" i="8" l="1"/>
  <c r="I9" i="8"/>
  <c r="I3" i="8"/>
  <c r="I7" i="8"/>
  <c r="G7" i="8"/>
  <c r="G21" i="8"/>
  <c r="I21" i="8"/>
  <c r="G20" i="8"/>
  <c r="I20" i="8"/>
  <c r="G16" i="8"/>
  <c r="I16" i="8"/>
  <c r="I6" i="8"/>
  <c r="G6" i="8"/>
  <c r="I15" i="8"/>
  <c r="G15" i="8"/>
  <c r="G17" i="8"/>
  <c r="I17" i="8"/>
  <c r="I10" i="8"/>
  <c r="G10" i="8"/>
  <c r="I11" i="8"/>
  <c r="G11" i="8"/>
  <c r="I14" i="8"/>
  <c r="G14" i="8"/>
  <c r="I19" i="8"/>
  <c r="G19" i="8"/>
  <c r="G13" i="8"/>
  <c r="I13" i="8"/>
  <c r="G4" i="8"/>
  <c r="I4" i="8"/>
  <c r="G5" i="8"/>
  <c r="I5" i="8"/>
  <c r="G8" i="8"/>
  <c r="I8" i="8"/>
  <c r="I18" i="8"/>
  <c r="G18" i="8"/>
  <c r="G12" i="8"/>
  <c r="I12" i="8"/>
  <c r="I22" i="8"/>
  <c r="G22" i="8"/>
  <c r="G55" i="8"/>
  <c r="G75" i="8"/>
  <c r="G73" i="8"/>
  <c r="G39" i="8"/>
  <c r="G28" i="8"/>
  <c r="G42" i="8"/>
  <c r="G29" i="8"/>
  <c r="G27" i="8"/>
  <c r="G40" i="8"/>
  <c r="G36" i="8"/>
  <c r="G26" i="8"/>
  <c r="G38" i="8"/>
  <c r="G24" i="8"/>
  <c r="G32" i="8"/>
  <c r="G23" i="8"/>
  <c r="G37" i="8"/>
  <c r="G30" i="8"/>
  <c r="G31" i="8"/>
  <c r="G34" i="8"/>
  <c r="I567" i="8" l="1"/>
  <c r="C3" i="1" s="1"/>
  <c r="G93" i="8"/>
  <c r="G59" i="8"/>
  <c r="G95" i="8"/>
  <c r="G47" i="8"/>
  <c r="G58" i="8"/>
  <c r="G54" i="8"/>
  <c r="G46" i="8"/>
  <c r="G51" i="8"/>
  <c r="G52" i="8"/>
  <c r="G56" i="8"/>
  <c r="G49" i="8"/>
  <c r="G43" i="8"/>
  <c r="G50" i="8"/>
  <c r="G44" i="8"/>
  <c r="G60" i="8"/>
  <c r="G62" i="8"/>
  <c r="G57" i="8"/>
  <c r="G48" i="8"/>
  <c r="G115" i="8" l="1"/>
  <c r="G113" i="8"/>
  <c r="G79" i="8"/>
  <c r="G68" i="8"/>
  <c r="G64" i="8"/>
  <c r="G76" i="8"/>
  <c r="G74" i="8"/>
  <c r="G69" i="8"/>
  <c r="G77" i="8"/>
  <c r="G70" i="8"/>
  <c r="G72" i="8"/>
  <c r="G78" i="8"/>
  <c r="G80" i="8"/>
  <c r="G66" i="8"/>
  <c r="G82" i="8"/>
  <c r="G63" i="8"/>
  <c r="G71" i="8"/>
  <c r="G67" i="8"/>
  <c r="G133" i="8" l="1"/>
  <c r="G135" i="8"/>
  <c r="G99" i="8"/>
  <c r="G92" i="8"/>
  <c r="G83" i="8"/>
  <c r="G98" i="8"/>
  <c r="G89" i="8"/>
  <c r="G88" i="8"/>
  <c r="G102" i="8"/>
  <c r="G90" i="8"/>
  <c r="G94" i="8"/>
  <c r="G87" i="8"/>
  <c r="G86" i="8"/>
  <c r="G96" i="8"/>
  <c r="G91" i="8"/>
  <c r="G100" i="8"/>
  <c r="G97" i="8"/>
  <c r="G84" i="8"/>
  <c r="G155" i="8" l="1"/>
  <c r="G153" i="8"/>
  <c r="G119" i="8"/>
  <c r="G120" i="8"/>
  <c r="G107" i="8"/>
  <c r="G108" i="8"/>
  <c r="G112" i="8"/>
  <c r="G111" i="8"/>
  <c r="G109" i="8"/>
  <c r="G110" i="8"/>
  <c r="G114" i="8"/>
  <c r="G116" i="8"/>
  <c r="G118" i="8"/>
  <c r="G117" i="8"/>
  <c r="G106" i="8"/>
  <c r="G122" i="8"/>
  <c r="G103" i="8"/>
  <c r="G104" i="8"/>
  <c r="G173" i="8" l="1"/>
  <c r="G139" i="8"/>
  <c r="G175" i="8"/>
  <c r="G142" i="8"/>
  <c r="G136" i="8"/>
  <c r="G131" i="8"/>
  <c r="G140" i="8"/>
  <c r="G126" i="8"/>
  <c r="G134" i="8"/>
  <c r="G132" i="8"/>
  <c r="G130" i="8"/>
  <c r="G124" i="8"/>
  <c r="G128" i="8"/>
  <c r="G123" i="8"/>
  <c r="G138" i="8"/>
  <c r="G129" i="8"/>
  <c r="G127" i="8"/>
  <c r="G195" i="8" l="1"/>
  <c r="G159" i="8"/>
  <c r="G193" i="8"/>
  <c r="G143" i="8"/>
  <c r="G150" i="8"/>
  <c r="G160" i="8"/>
  <c r="G147" i="8"/>
  <c r="G148" i="8"/>
  <c r="G152" i="8"/>
  <c r="G151" i="8"/>
  <c r="G149" i="8"/>
  <c r="G157" i="8"/>
  <c r="G154" i="8"/>
  <c r="G156" i="8"/>
  <c r="G158" i="8"/>
  <c r="G144" i="8"/>
  <c r="G146" i="8"/>
  <c r="G162" i="8"/>
  <c r="G233" i="8" l="1"/>
  <c r="G213" i="8"/>
  <c r="G179" i="8"/>
  <c r="G235" i="8"/>
  <c r="G215" i="8"/>
  <c r="G178" i="8"/>
  <c r="G169" i="8"/>
  <c r="G182" i="8"/>
  <c r="G176" i="8"/>
  <c r="G171" i="8"/>
  <c r="G180" i="8"/>
  <c r="G166" i="8"/>
  <c r="G174" i="8"/>
  <c r="G172" i="8"/>
  <c r="G170" i="8"/>
  <c r="G167" i="8"/>
  <c r="G164" i="8"/>
  <c r="G177" i="8"/>
  <c r="G168" i="8"/>
  <c r="G163" i="8"/>
  <c r="G199" i="8" l="1"/>
  <c r="G196" i="8"/>
  <c r="G183" i="8"/>
  <c r="G187" i="8"/>
  <c r="G186" i="8"/>
  <c r="G202" i="8"/>
  <c r="G184" i="8"/>
  <c r="G188" i="8"/>
  <c r="G190" i="8"/>
  <c r="G200" i="8"/>
  <c r="G189" i="8"/>
  <c r="G194" i="8"/>
  <c r="G197" i="8"/>
  <c r="G192" i="8"/>
  <c r="G191" i="8"/>
  <c r="G198" i="8"/>
  <c r="G239" i="8" l="1"/>
  <c r="G219" i="8"/>
  <c r="G228" i="8"/>
  <c r="G208" i="8"/>
  <c r="G227" i="8"/>
  <c r="G207" i="8"/>
  <c r="G230" i="8"/>
  <c r="G210" i="8"/>
  <c r="G234" i="8"/>
  <c r="G214" i="8"/>
  <c r="G229" i="8"/>
  <c r="G209" i="8"/>
  <c r="G223" i="8"/>
  <c r="G203" i="8"/>
  <c r="G237" i="8"/>
  <c r="G217" i="8"/>
  <c r="G231" i="8"/>
  <c r="G211" i="8"/>
  <c r="G226" i="8"/>
  <c r="G206" i="8"/>
  <c r="G238" i="8"/>
  <c r="G218" i="8"/>
  <c r="G204" i="8"/>
  <c r="G232" i="8"/>
  <c r="G212" i="8"/>
  <c r="G240" i="8"/>
  <c r="G220" i="8"/>
  <c r="G242" i="8"/>
  <c r="G222" i="8"/>
  <c r="G236" i="8"/>
  <c r="G216" i="8"/>
  <c r="G5" i="1" l="1"/>
  <c r="G3" i="1"/>
  <c r="G567" i="8"/>
  <c r="C2" i="1" s="1"/>
  <c r="C4" i="1" s="1"/>
  <c r="G4" i="1"/>
</calcChain>
</file>

<file path=xl/sharedStrings.xml><?xml version="1.0" encoding="utf-8"?>
<sst xmlns="http://schemas.openxmlformats.org/spreadsheetml/2006/main" count="659" uniqueCount="88">
  <si>
    <t>Year</t>
  </si>
  <si>
    <t>City</t>
  </si>
  <si>
    <t>Variable</t>
  </si>
  <si>
    <t>Category</t>
  </si>
  <si>
    <t>Source</t>
  </si>
  <si>
    <t>Date</t>
  </si>
  <si>
    <t>Notes</t>
  </si>
  <si>
    <t>S.No.</t>
  </si>
  <si>
    <t>Item</t>
  </si>
  <si>
    <t>No</t>
  </si>
  <si>
    <t>Cost (USD 2019)</t>
  </si>
  <si>
    <t>Comment</t>
  </si>
  <si>
    <t>Population (2019)</t>
  </si>
  <si>
    <t>TOTAL</t>
  </si>
  <si>
    <r>
      <t>Value USD 2019 (</t>
    </r>
    <r>
      <rPr>
        <b/>
        <i/>
        <u/>
        <sz val="11"/>
        <color rgb="FF000000"/>
        <rFont val="Calibri"/>
        <family val="2"/>
      </rPr>
      <t>not</t>
    </r>
    <r>
      <rPr>
        <b/>
        <sz val="11"/>
        <color rgb="FF000000"/>
        <rFont val="Calibri"/>
        <family val="2"/>
      </rPr>
      <t xml:space="preserve"> adjusted to PPP)</t>
    </r>
  </si>
  <si>
    <t>ANNUAL OPERATING
COST (USD 2019)</t>
  </si>
  <si>
    <t xml:space="preserve">PLANNING DEPT. </t>
  </si>
  <si>
    <t>PLAN DEVELOPMENT</t>
  </si>
  <si>
    <t>ONE TIME
COST (USD 2019)</t>
  </si>
  <si>
    <t>Population of Medellin</t>
  </si>
  <si>
    <t>Annual Operating Budget of Medellin's Planning and Citizen Engagement Dept. (2018)</t>
  </si>
  <si>
    <t>Annual Operating Budget of Planning and Citizen Engagement Department in Cities 100K-1Million</t>
  </si>
  <si>
    <t>Annual Operating Budget of Planning and Citizen Engagement Department in Cities 1Million and above</t>
  </si>
  <si>
    <t>Annual Operating Budget of Planning and Citizen Engagement Department in Cities below 100K</t>
  </si>
  <si>
    <t>Plan Development Cost for Cities 1Million and above</t>
  </si>
  <si>
    <t>Plan Development Cost for Cities 100K-1Million</t>
  </si>
  <si>
    <t>Plan Development Cost for Cities below 100K</t>
  </si>
  <si>
    <t>Operating Cost of Planning and Citizen Engagement Department(s)</t>
  </si>
  <si>
    <t>Plan Development Costs (one time)</t>
  </si>
  <si>
    <t>Expert Interview</t>
  </si>
  <si>
    <t>Average population growth rate</t>
  </si>
  <si>
    <t>gen</t>
  </si>
  <si>
    <t>City Size</t>
  </si>
  <si>
    <t>Average Annual Cost by City Type</t>
  </si>
  <si>
    <t>Sample Size</t>
  </si>
  <si>
    <t>Small</t>
  </si>
  <si>
    <t>Medium</t>
  </si>
  <si>
    <t>Large</t>
  </si>
  <si>
    <t>Gov &amp; Planning</t>
  </si>
  <si>
    <t>Bogota</t>
  </si>
  <si>
    <t>Medellin</t>
  </si>
  <si>
    <t>Cali</t>
  </si>
  <si>
    <t>Barranquilla</t>
  </si>
  <si>
    <t>Bucaramanga</t>
  </si>
  <si>
    <t>Cartagena</t>
  </si>
  <si>
    <t>Cucuta</t>
  </si>
  <si>
    <t>Pereira</t>
  </si>
  <si>
    <t>Santa Marta</t>
  </si>
  <si>
    <t>Ibague</t>
  </si>
  <si>
    <t>Pasto</t>
  </si>
  <si>
    <t>Manizales</t>
  </si>
  <si>
    <t>Villavicencio</t>
  </si>
  <si>
    <t>Neiva</t>
  </si>
  <si>
    <t>Armenia</t>
  </si>
  <si>
    <t>Valledupar</t>
  </si>
  <si>
    <t>Monteria</t>
  </si>
  <si>
    <t>Sincelejo</t>
  </si>
  <si>
    <t>Popayan</t>
  </si>
  <si>
    <t>Tunja</t>
  </si>
  <si>
    <t>Riohacha</t>
  </si>
  <si>
    <t>Florencia</t>
  </si>
  <si>
    <t>Quibdo</t>
  </si>
  <si>
    <t>Arauca</t>
  </si>
  <si>
    <t>Yopal</t>
  </si>
  <si>
    <t>Leticia</t>
  </si>
  <si>
    <t>San Andres</t>
  </si>
  <si>
    <t>San Jose del Guaviare</t>
  </si>
  <si>
    <t>Mocoa</t>
  </si>
  <si>
    <t>Puerto Carreno</t>
  </si>
  <si>
    <t>Inirida</t>
  </si>
  <si>
    <t>Mitu</t>
  </si>
  <si>
    <t>Cartago</t>
  </si>
  <si>
    <t>Ipiales</t>
  </si>
  <si>
    <t>Bello</t>
  </si>
  <si>
    <t>Buenaventura</t>
  </si>
  <si>
    <t>Sogamoso</t>
  </si>
  <si>
    <t>El Banco</t>
  </si>
  <si>
    <t>Arjona</t>
  </si>
  <si>
    <t>Sabanalarga</t>
  </si>
  <si>
    <t>Chiquinquira</t>
  </si>
  <si>
    <t>Pamplona</t>
  </si>
  <si>
    <t>Guapi</t>
  </si>
  <si>
    <t>Ocana</t>
  </si>
  <si>
    <t>Honda</t>
  </si>
  <si>
    <t>Campoalegre</t>
  </si>
  <si>
    <t>El Carmen de Bolivar</t>
  </si>
  <si>
    <t>-</t>
  </si>
  <si>
    <t>Source (unless specified otherwise): Colombian 2018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</si>
</sst>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u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65" fontId="4" fillId="0" borderId="0" xfId="0" applyNumberFormat="1" applyFont="1"/>
    <xf numFmtId="44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44" fontId="0" fillId="4" borderId="1" xfId="0" applyNumberFormat="1" applyFill="1" applyBorder="1" applyAlignment="1">
      <alignment vertical="center"/>
    </xf>
    <xf numFmtId="164" fontId="4" fillId="0" borderId="0" xfId="0" applyNumberFormat="1" applyFont="1"/>
    <xf numFmtId="44" fontId="6" fillId="0" borderId="2" xfId="0" applyNumberFormat="1" applyFont="1" applyBorder="1"/>
    <xf numFmtId="0" fontId="0" fillId="0" borderId="0" xfId="2" applyNumberFormat="1" applyFont="1"/>
    <xf numFmtId="164" fontId="4" fillId="0" borderId="0" xfId="1" applyNumberFormat="1" applyFont="1"/>
    <xf numFmtId="0" fontId="9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44" fontId="5" fillId="5" borderId="0" xfId="0" applyNumberFormat="1" applyFont="1" applyFill="1"/>
    <xf numFmtId="0" fontId="5" fillId="3" borderId="0" xfId="0" applyFont="1" applyFill="1" applyAlignment="1">
      <alignment horizontal="center" vertical="center" wrapText="1"/>
    </xf>
    <xf numFmtId="44" fontId="0" fillId="0" borderId="0" xfId="2" applyNumberFormat="1" applyFont="1"/>
    <xf numFmtId="44" fontId="5" fillId="3" borderId="0" xfId="2" applyFont="1" applyFill="1"/>
    <xf numFmtId="1" fontId="0" fillId="0" borderId="0" xfId="0" applyNumberFormat="1"/>
    <xf numFmtId="164" fontId="11" fillId="0" borderId="0" xfId="0" applyNumberFormat="1" applyFont="1"/>
    <xf numFmtId="0" fontId="13" fillId="2" borderId="0" xfId="0" applyFont="1" applyFill="1" applyAlignment="1">
      <alignment horizontal="center"/>
    </xf>
    <xf numFmtId="0" fontId="12" fillId="0" borderId="0" xfId="0" applyFont="1"/>
    <xf numFmtId="0" fontId="9" fillId="5" borderId="3" xfId="0" applyFont="1" applyFill="1" applyBorder="1"/>
    <xf numFmtId="0" fontId="14" fillId="5" borderId="4" xfId="0" applyFont="1" applyFill="1" applyBorder="1"/>
    <xf numFmtId="0" fontId="0" fillId="4" borderId="1" xfId="0" applyFill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5"/>
  <sheetViews>
    <sheetView workbookViewId="0">
      <selection activeCell="B13" sqref="B13"/>
    </sheetView>
  </sheetViews>
  <sheetFormatPr defaultColWidth="8.85546875" defaultRowHeight="15" x14ac:dyDescent="0.25"/>
  <cols>
    <col min="1" max="1" width="5.7109375" style="4" bestFit="1" customWidth="1"/>
    <col min="2" max="2" width="74.28515625" bestFit="1" customWidth="1"/>
    <col min="3" max="3" width="25.7109375" customWidth="1"/>
    <col min="4" max="4" width="20.140625" customWidth="1"/>
    <col min="7" max="7" width="18.85546875" customWidth="1"/>
  </cols>
  <sheetData>
    <row r="1" spans="1:7" s="3" customFormat="1" x14ac:dyDescent="0.25">
      <c r="A1" s="5" t="s">
        <v>7</v>
      </c>
      <c r="B1" s="6" t="s">
        <v>8</v>
      </c>
      <c r="C1" s="6" t="s">
        <v>10</v>
      </c>
      <c r="D1" s="3" t="s">
        <v>11</v>
      </c>
      <c r="E1" s="33" t="s">
        <v>33</v>
      </c>
      <c r="F1" s="33"/>
      <c r="G1" s="33"/>
    </row>
    <row r="2" spans="1:7" x14ac:dyDescent="0.25">
      <c r="A2" s="4">
        <v>1</v>
      </c>
      <c r="B2" t="s">
        <v>27</v>
      </c>
      <c r="C2" s="2">
        <f>'Cost Calculations'!G567</f>
        <v>1825000000</v>
      </c>
      <c r="E2" s="28" t="s">
        <v>32</v>
      </c>
      <c r="F2" s="28" t="s">
        <v>34</v>
      </c>
      <c r="G2" s="28" t="s">
        <v>38</v>
      </c>
    </row>
    <row r="3" spans="1:7" x14ac:dyDescent="0.25">
      <c r="A3" s="4">
        <v>2</v>
      </c>
      <c r="B3" t="s">
        <v>28</v>
      </c>
      <c r="C3" s="2">
        <f>'Cost Calculations'!I567</f>
        <v>100500000</v>
      </c>
      <c r="E3" s="29" t="s">
        <v>35</v>
      </c>
      <c r="F3">
        <f>COUNTIF('Cost Calculations'!$E$3:$E$49,E3)</f>
        <v>18</v>
      </c>
      <c r="G3" s="2">
        <f>(SUMIF('Cost Calculations'!$E$3:$E$566,$E3,'Cost Calculations'!$G$3:$G$566)+SUMIF('Cost Calculations'!$E$3:$E$566,$E3,'Cost Calculations'!$I$3:$I$566))/COUNTIF('Cost Calculations'!$E$3:$E$566,$E3)</f>
        <v>1086538.4615384615</v>
      </c>
    </row>
    <row r="4" spans="1:7" ht="15.75" thickBot="1" x14ac:dyDescent="0.3">
      <c r="A4" s="32" t="s">
        <v>13</v>
      </c>
      <c r="B4" s="32"/>
      <c r="C4" s="10">
        <f>SUM(C2,C3)</f>
        <v>1925500000</v>
      </c>
      <c r="E4" s="29" t="s">
        <v>36</v>
      </c>
      <c r="F4">
        <f>COUNTIF('Cost Calculations'!$E$3:$E$49,E4)</f>
        <v>25</v>
      </c>
      <c r="G4" s="2">
        <f>(SUMIF('Cost Calculations'!$E$3:$E$566,$E4,'Cost Calculations'!$G$3:$G$566)+SUMIF('Cost Calculations'!$E$3:$E$566,$E4,'Cost Calculations'!$I$3:$I$566))/COUNTIF('Cost Calculations'!$E$3:$E$566,$E4)</f>
        <v>3706270.6270627063</v>
      </c>
    </row>
    <row r="5" spans="1:7" ht="15.75" thickTop="1" x14ac:dyDescent="0.25">
      <c r="E5" s="29" t="s">
        <v>37</v>
      </c>
      <c r="F5">
        <f>COUNTIF('Cost Calculations'!$E$3:$E$49,E5)</f>
        <v>4</v>
      </c>
      <c r="G5" s="2">
        <f>(SUMIF('Cost Calculations'!$E$3:$E$566,$E5,'Cost Calculations'!$G$3:$G$566)+SUMIF('Cost Calculations'!$E$3:$E$566,$E5,'Cost Calculations'!$I$3:$I$566))/COUNTIF('Cost Calculations'!$E$3:$E$566,$E5)</f>
        <v>10877358.490566038</v>
      </c>
    </row>
  </sheetData>
  <mergeCells count="2">
    <mergeCell ref="A4:B4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I568"/>
  <sheetViews>
    <sheetView zoomScale="111" zoomScaleNormal="111" workbookViewId="0">
      <pane ySplit="2" topLeftCell="A3" activePane="bottomLeft" state="frozen"/>
      <selection activeCell="B1" sqref="B1"/>
      <selection pane="bottomLeft" activeCell="E7" sqref="E7"/>
    </sheetView>
  </sheetViews>
  <sheetFormatPr defaultColWidth="8.85546875" defaultRowHeight="15" x14ac:dyDescent="0.25"/>
  <cols>
    <col min="1" max="1" width="3.42578125" bestFit="1" customWidth="1"/>
    <col min="2" max="2" width="23.42578125" bestFit="1" customWidth="1"/>
    <col min="3" max="3" width="21.140625" customWidth="1"/>
    <col min="4" max="4" width="16.7109375" bestFit="1" customWidth="1"/>
    <col min="5" max="5" width="16.7109375" customWidth="1"/>
    <col min="6" max="6" width="3" customWidth="1"/>
    <col min="7" max="7" width="36.85546875" customWidth="1"/>
    <col min="8" max="8" width="4.7109375" customWidth="1"/>
    <col min="9" max="9" width="37" customWidth="1"/>
    <col min="10" max="10" width="18.85546875" bestFit="1" customWidth="1"/>
    <col min="12" max="12" width="14.28515625" bestFit="1" customWidth="1"/>
    <col min="13" max="13" width="14.85546875" bestFit="1" customWidth="1"/>
  </cols>
  <sheetData>
    <row r="1" spans="1:9" x14ac:dyDescent="0.25">
      <c r="G1" s="20" t="s">
        <v>16</v>
      </c>
      <c r="I1" s="20" t="s">
        <v>17</v>
      </c>
    </row>
    <row r="2" spans="1:9" s="9" customFormat="1" ht="60" customHeight="1" x14ac:dyDescent="0.25">
      <c r="A2" s="9" t="s">
        <v>9</v>
      </c>
      <c r="B2" s="9" t="s">
        <v>1</v>
      </c>
      <c r="C2" s="9" t="s">
        <v>0</v>
      </c>
      <c r="D2" s="9" t="s">
        <v>12</v>
      </c>
      <c r="E2" s="9" t="s">
        <v>32</v>
      </c>
      <c r="G2" s="21" t="s">
        <v>15</v>
      </c>
      <c r="I2" s="23" t="s">
        <v>18</v>
      </c>
    </row>
    <row r="3" spans="1:9" x14ac:dyDescent="0.25">
      <c r="A3" s="30">
        <v>1</v>
      </c>
      <c r="B3" s="31" t="s">
        <v>39</v>
      </c>
      <c r="C3" s="26">
        <v>2019</v>
      </c>
      <c r="D3" s="11">
        <f>INDEX(Population!$C$3:$O$49,MATCH('Cost Calculations'!B3,Population!$B$3:$B$49,0),MATCH(C3,Population!$C$2:$O$2,0))</f>
        <v>7289191.0349999992</v>
      </c>
      <c r="E3" s="27" t="str">
        <f>IF(D3&lt;100000,"Small",IF(D3&lt;1000000,"Medium","Large"))</f>
        <v>Large</v>
      </c>
      <c r="F3" s="1"/>
      <c r="G3" s="22">
        <f>IF(D3&gt;1000000,Variables!$C$5,IF(D3&gt;100000,Variables!$C$6,Variables!$C$7))</f>
        <v>10500000</v>
      </c>
      <c r="I3" s="25">
        <f>IF(D3&gt;1000000,Variables!$C$10,IF(D3&gt;100000,Variables!$C$11,Variables!$C$12))</f>
        <v>5000000</v>
      </c>
    </row>
    <row r="4" spans="1:9" x14ac:dyDescent="0.25">
      <c r="A4" s="30">
        <v>2</v>
      </c>
      <c r="B4" s="31" t="s">
        <v>40</v>
      </c>
      <c r="C4" s="26">
        <v>2019</v>
      </c>
      <c r="D4" s="11">
        <f>INDEX(Population!$C$3:$O$49,MATCH('Cost Calculations'!B4,Population!$B$3:$B$49,0),MATCH(C4,Population!$C$2:$O$2,0))</f>
        <v>2407914.9499999997</v>
      </c>
      <c r="E4" s="27" t="str">
        <f t="shared" ref="E4:E67" si="0">IF(D4&lt;100000,"Small",IF(D4&lt;1000000,"Medium","Large"))</f>
        <v>Large</v>
      </c>
      <c r="F4" s="1"/>
      <c r="G4" s="22">
        <f>IF(D4&gt;1000000,Variables!$C$5,IF(D4&gt;100000,Variables!$C$6,Variables!$C$7))</f>
        <v>10500000</v>
      </c>
      <c r="I4" s="25">
        <f>IF(D4&gt;1000000,Variables!$C$10,IF(D4&gt;100000,Variables!$C$11,Variables!$C$12))</f>
        <v>5000000</v>
      </c>
    </row>
    <row r="5" spans="1:9" x14ac:dyDescent="0.25">
      <c r="A5" s="30">
        <v>3</v>
      </c>
      <c r="B5" s="31" t="s">
        <v>41</v>
      </c>
      <c r="C5" s="26">
        <v>2019</v>
      </c>
      <c r="D5" s="11">
        <f>INDEX(Population!$C$3:$O$49,MATCH('Cost Calculations'!B5,Population!$B$3:$B$49,0),MATCH(C5,Population!$C$2:$O$2,0))</f>
        <v>1850212.0349999999</v>
      </c>
      <c r="E5" s="27" t="str">
        <f t="shared" si="0"/>
        <v>Large</v>
      </c>
      <c r="F5" s="1"/>
      <c r="G5" s="22">
        <f>IF(D5&gt;1000000,Variables!$C$5,IF(D5&gt;100000,Variables!$C$6,Variables!$C$7))</f>
        <v>10500000</v>
      </c>
      <c r="I5" s="25">
        <f>IF(D5&gt;1000000,Variables!$C$10,IF(D5&gt;100000,Variables!$C$11,Variables!$C$12))</f>
        <v>5000000</v>
      </c>
    </row>
    <row r="6" spans="1:9" x14ac:dyDescent="0.25">
      <c r="A6" s="30">
        <v>4</v>
      </c>
      <c r="B6" s="31" t="s">
        <v>42</v>
      </c>
      <c r="C6" s="26">
        <v>2019</v>
      </c>
      <c r="D6" s="11">
        <f>INDEX(Population!$C$3:$O$49,MATCH('Cost Calculations'!B6,Population!$B$3:$B$49,0),MATCH(C6,Population!$C$2:$O$2,0))</f>
        <v>1136904.5449999999</v>
      </c>
      <c r="E6" s="27" t="str">
        <f t="shared" si="0"/>
        <v>Large</v>
      </c>
      <c r="F6" s="1"/>
      <c r="G6" s="22">
        <f>IF(D6&gt;1000000,Variables!$C$5,IF(D6&gt;100000,Variables!$C$6,Variables!$C$7))</f>
        <v>10500000</v>
      </c>
      <c r="I6" s="25">
        <f>IF(D6&gt;1000000,Variables!$C$10,IF(D6&gt;100000,Variables!$C$11,Variables!$C$12))</f>
        <v>5000000</v>
      </c>
    </row>
    <row r="7" spans="1:9" x14ac:dyDescent="0.25">
      <c r="A7" s="30">
        <v>5</v>
      </c>
      <c r="B7" s="31" t="s">
        <v>43</v>
      </c>
      <c r="C7" s="26">
        <v>2019</v>
      </c>
      <c r="D7" s="11">
        <f>INDEX(Population!$C$3:$O$49,MATCH('Cost Calculations'!B7,Population!$B$3:$B$49,0),MATCH(C7,Population!$C$2:$O$2,0))</f>
        <v>536787.82499999995</v>
      </c>
      <c r="E7" s="27" t="str">
        <f t="shared" si="0"/>
        <v>Medium</v>
      </c>
      <c r="F7" s="1"/>
      <c r="G7" s="22">
        <f>IF(D7&gt;1000000,Variables!$C$5,IF(D7&gt;100000,Variables!$C$6,Variables!$C$7))</f>
        <v>3500000</v>
      </c>
      <c r="I7" s="25">
        <f>IF(D7&gt;1000000,Variables!$C$10,IF(D7&gt;100000,Variables!$C$11,Variables!$C$12))</f>
        <v>2500000</v>
      </c>
    </row>
    <row r="8" spans="1:9" x14ac:dyDescent="0.25">
      <c r="A8" s="30">
        <v>6</v>
      </c>
      <c r="B8" s="31" t="s">
        <v>44</v>
      </c>
      <c r="C8" s="26">
        <v>2019</v>
      </c>
      <c r="D8" s="11">
        <f>INDEX(Population!$C$3:$O$49,MATCH('Cost Calculations'!B8,Population!$B$3:$B$49,0),MATCH(C8,Population!$C$2:$O$2,0))</f>
        <v>901265.19</v>
      </c>
      <c r="E8" s="27" t="str">
        <f t="shared" si="0"/>
        <v>Medium</v>
      </c>
      <c r="F8" s="1"/>
      <c r="G8" s="22">
        <f>IF(D8&gt;1000000,Variables!$C$5,IF(D8&gt;100000,Variables!$C$6,Variables!$C$7))</f>
        <v>3500000</v>
      </c>
      <c r="I8" s="25">
        <f>IF(D8&gt;1000000,Variables!$C$10,IF(D8&gt;100000,Variables!$C$11,Variables!$C$12))</f>
        <v>2500000</v>
      </c>
    </row>
    <row r="9" spans="1:9" x14ac:dyDescent="0.25">
      <c r="A9" s="30">
        <v>7</v>
      </c>
      <c r="B9" s="31" t="s">
        <v>45</v>
      </c>
      <c r="C9" s="26">
        <v>2019</v>
      </c>
      <c r="D9" s="11">
        <f>INDEX(Population!$C$3:$O$49,MATCH('Cost Calculations'!B9,Population!$B$3:$B$49,0),MATCH(C9,Population!$C$2:$O$2,0))</f>
        <v>638855.21</v>
      </c>
      <c r="E9" s="27" t="str">
        <f t="shared" si="0"/>
        <v>Medium</v>
      </c>
      <c r="F9" s="1"/>
      <c r="G9" s="22">
        <f>IF(D9&gt;1000000,Variables!$C$5,IF(D9&gt;100000,Variables!$C$6,Variables!$C$7))</f>
        <v>3500000</v>
      </c>
      <c r="I9" s="25">
        <f>IF(D9&gt;1000000,Variables!$C$10,IF(D9&gt;100000,Variables!$C$11,Variables!$C$12))</f>
        <v>2500000</v>
      </c>
    </row>
    <row r="10" spans="1:9" x14ac:dyDescent="0.25">
      <c r="A10" s="30">
        <v>8</v>
      </c>
      <c r="B10" s="31" t="s">
        <v>46</v>
      </c>
      <c r="C10" s="26">
        <v>2019</v>
      </c>
      <c r="D10" s="11">
        <f>INDEX(Population!$C$3:$O$49,MATCH('Cost Calculations'!B10,Population!$B$3:$B$49,0),MATCH(C10,Population!$C$2:$O$2,0))</f>
        <v>415815.05</v>
      </c>
      <c r="E10" s="27" t="str">
        <f t="shared" si="0"/>
        <v>Medium</v>
      </c>
      <c r="F10" s="1"/>
      <c r="G10" s="22">
        <f>IF(D10&gt;1000000,Variables!$C$5,IF(D10&gt;100000,Variables!$C$6,Variables!$C$7))</f>
        <v>3500000</v>
      </c>
      <c r="I10" s="25">
        <f>IF(D10&gt;1000000,Variables!$C$10,IF(D10&gt;100000,Variables!$C$11,Variables!$C$12))</f>
        <v>2500000</v>
      </c>
    </row>
    <row r="11" spans="1:9" x14ac:dyDescent="0.25">
      <c r="A11" s="30">
        <v>9</v>
      </c>
      <c r="B11" s="31" t="s">
        <v>47</v>
      </c>
      <c r="C11" s="26">
        <v>2019</v>
      </c>
      <c r="D11" s="11">
        <f>INDEX(Population!$C$3:$O$49,MATCH('Cost Calculations'!B11,Population!$B$3:$B$49,0),MATCH(C11,Population!$C$2:$O$2,0))</f>
        <v>487050.79499999993</v>
      </c>
      <c r="E11" s="27" t="str">
        <f t="shared" si="0"/>
        <v>Medium</v>
      </c>
      <c r="F11" s="1"/>
      <c r="G11" s="22">
        <f>IF(D11&gt;1000000,Variables!$C$5,IF(D11&gt;100000,Variables!$C$6,Variables!$C$7))</f>
        <v>3500000</v>
      </c>
      <c r="I11" s="25">
        <f>IF(D11&gt;1000000,Variables!$C$10,IF(D11&gt;100000,Variables!$C$11,Variables!$C$12))</f>
        <v>2500000</v>
      </c>
    </row>
    <row r="12" spans="1:9" x14ac:dyDescent="0.25">
      <c r="A12" s="30">
        <v>10</v>
      </c>
      <c r="B12" s="31" t="s">
        <v>48</v>
      </c>
      <c r="C12" s="26">
        <v>2019</v>
      </c>
      <c r="D12" s="11">
        <f>INDEX(Population!$C$3:$O$49,MATCH('Cost Calculations'!B12,Population!$B$3:$B$49,0),MATCH(C12,Population!$C$2:$O$2,0))</f>
        <v>508196.29</v>
      </c>
      <c r="E12" s="27" t="str">
        <f t="shared" si="0"/>
        <v>Medium</v>
      </c>
      <c r="F12" s="1"/>
      <c r="G12" s="22">
        <f>IF(D12&gt;1000000,Variables!$C$5,IF(D12&gt;100000,Variables!$C$6,Variables!$C$7))</f>
        <v>3500000</v>
      </c>
      <c r="I12" s="25">
        <f>IF(D12&gt;1000000,Variables!$C$10,IF(D12&gt;100000,Variables!$C$11,Variables!$C$12))</f>
        <v>2500000</v>
      </c>
    </row>
    <row r="13" spans="1:9" x14ac:dyDescent="0.25">
      <c r="A13" s="30">
        <v>11</v>
      </c>
      <c r="B13" s="31" t="s">
        <v>49</v>
      </c>
      <c r="C13" s="26">
        <v>2019</v>
      </c>
      <c r="D13" s="11">
        <f>INDEX(Population!$C$3:$O$49,MATCH('Cost Calculations'!B13,Population!$B$3:$B$49,0),MATCH(C13,Population!$C$2:$O$2,0))</f>
        <v>357610.88999999996</v>
      </c>
      <c r="E13" s="27" t="str">
        <f t="shared" si="0"/>
        <v>Medium</v>
      </c>
      <c r="F13" s="1"/>
      <c r="G13" s="22">
        <f>IF(D13&gt;1000000,Variables!$C$5,IF(D13&gt;100000,Variables!$C$6,Variables!$C$7))</f>
        <v>3500000</v>
      </c>
      <c r="I13" s="25">
        <f>IF(D13&gt;1000000,Variables!$C$10,IF(D13&gt;100000,Variables!$C$11,Variables!$C$12))</f>
        <v>2500000</v>
      </c>
    </row>
    <row r="14" spans="1:9" x14ac:dyDescent="0.25">
      <c r="A14" s="30">
        <v>12</v>
      </c>
      <c r="B14" s="31" t="s">
        <v>50</v>
      </c>
      <c r="C14" s="26">
        <v>2019</v>
      </c>
      <c r="D14" s="11">
        <f>INDEX(Population!$C$3:$O$49,MATCH('Cost Calculations'!B14,Population!$B$3:$B$49,0),MATCH(C14,Population!$C$2:$O$2,0))</f>
        <v>406442.54</v>
      </c>
      <c r="E14" s="27" t="str">
        <f t="shared" si="0"/>
        <v>Medium</v>
      </c>
      <c r="F14" s="1"/>
      <c r="G14" s="22">
        <f>IF(D14&gt;1000000,Variables!$C$5,IF(D14&gt;100000,Variables!$C$6,Variables!$C$7))</f>
        <v>3500000</v>
      </c>
      <c r="I14" s="25">
        <f>IF(D14&gt;1000000,Variables!$C$10,IF(D14&gt;100000,Variables!$C$11,Variables!$C$12))</f>
        <v>2500000</v>
      </c>
    </row>
    <row r="15" spans="1:9" x14ac:dyDescent="0.25">
      <c r="A15" s="30">
        <v>13</v>
      </c>
      <c r="B15" s="31" t="s">
        <v>51</v>
      </c>
      <c r="C15" s="26">
        <v>2019</v>
      </c>
      <c r="D15" s="11">
        <f>INDEX(Population!$C$3:$O$49,MATCH('Cost Calculations'!B15,Population!$B$3:$B$49,0),MATCH(C15,Population!$C$2:$O$2,0))</f>
        <v>457980.17999999993</v>
      </c>
      <c r="E15" s="27" t="str">
        <f t="shared" si="0"/>
        <v>Medium</v>
      </c>
      <c r="F15" s="1"/>
      <c r="G15" s="22">
        <f>IF(D15&gt;1000000,Variables!$C$5,IF(D15&gt;100000,Variables!$C$6,Variables!$C$7))</f>
        <v>3500000</v>
      </c>
      <c r="I15" s="25">
        <f>IF(D15&gt;1000000,Variables!$C$10,IF(D15&gt;100000,Variables!$C$11,Variables!$C$12))</f>
        <v>2500000</v>
      </c>
    </row>
    <row r="16" spans="1:9" x14ac:dyDescent="0.25">
      <c r="A16" s="30">
        <v>14</v>
      </c>
      <c r="B16" s="31" t="s">
        <v>52</v>
      </c>
      <c r="C16" s="26">
        <v>2019</v>
      </c>
      <c r="D16" s="11">
        <f>INDEX(Population!$C$3:$O$49,MATCH('Cost Calculations'!B16,Population!$B$3:$B$49,0),MATCH(C16,Population!$C$2:$O$2,0))</f>
        <v>319243.88999999996</v>
      </c>
      <c r="E16" s="27" t="str">
        <f t="shared" si="0"/>
        <v>Medium</v>
      </c>
      <c r="F16" s="1"/>
      <c r="G16" s="22">
        <f>IF(D16&gt;1000000,Variables!$C$5,IF(D16&gt;100000,Variables!$C$6,Variables!$C$7))</f>
        <v>3500000</v>
      </c>
      <c r="I16" s="25">
        <f>IF(D16&gt;1000000,Variables!$C$10,IF(D16&gt;100000,Variables!$C$11,Variables!$C$12))</f>
        <v>2500000</v>
      </c>
    </row>
    <row r="17" spans="1:9" x14ac:dyDescent="0.25">
      <c r="A17" s="30">
        <v>15</v>
      </c>
      <c r="B17" s="31" t="s">
        <v>53</v>
      </c>
      <c r="C17" s="26">
        <v>2019</v>
      </c>
      <c r="D17" s="11">
        <f>INDEX(Population!$C$3:$O$49,MATCH('Cost Calculations'!B17,Population!$B$3:$B$49,0),MATCH(C17,Population!$C$2:$O$2,0))</f>
        <v>279775.61499999999</v>
      </c>
      <c r="E17" s="27" t="str">
        <f t="shared" si="0"/>
        <v>Medium</v>
      </c>
      <c r="F17" s="1"/>
      <c r="G17" s="22">
        <f>IF(D17&gt;1000000,Variables!$C$5,IF(D17&gt;100000,Variables!$C$6,Variables!$C$7))</f>
        <v>3500000</v>
      </c>
      <c r="I17" s="25">
        <f>IF(D17&gt;1000000,Variables!$C$10,IF(D17&gt;100000,Variables!$C$11,Variables!$C$12))</f>
        <v>2500000</v>
      </c>
    </row>
    <row r="18" spans="1:9" x14ac:dyDescent="0.25">
      <c r="A18" s="30">
        <v>16</v>
      </c>
      <c r="B18" s="31" t="s">
        <v>54</v>
      </c>
      <c r="C18" s="26">
        <v>2019</v>
      </c>
      <c r="D18" s="11">
        <f>INDEX(Population!$C$3:$O$49,MATCH('Cost Calculations'!B18,Population!$B$3:$B$49,0),MATCH(C18,Population!$C$2:$O$2,0))</f>
        <v>466239.23499999993</v>
      </c>
      <c r="E18" s="27" t="str">
        <f t="shared" si="0"/>
        <v>Medium</v>
      </c>
      <c r="F18" s="1"/>
      <c r="G18" s="22">
        <f>IF(D18&gt;1000000,Variables!$C$5,IF(D18&gt;100000,Variables!$C$6,Variables!$C$7))</f>
        <v>3500000</v>
      </c>
      <c r="I18" s="25">
        <f>IF(D18&gt;1000000,Variables!$C$10,IF(D18&gt;100000,Variables!$C$11,Variables!$C$12))</f>
        <v>2500000</v>
      </c>
    </row>
    <row r="19" spans="1:9" x14ac:dyDescent="0.25">
      <c r="A19" s="30">
        <v>17</v>
      </c>
      <c r="B19" s="31" t="s">
        <v>55</v>
      </c>
      <c r="C19" s="26">
        <v>2019</v>
      </c>
      <c r="D19" s="11">
        <f>INDEX(Population!$C$3:$O$49,MATCH('Cost Calculations'!B19,Population!$B$3:$B$49,0),MATCH(C19,Population!$C$2:$O$2,0))</f>
        <v>440228.84499999997</v>
      </c>
      <c r="E19" s="27" t="str">
        <f t="shared" si="0"/>
        <v>Medium</v>
      </c>
      <c r="F19" s="1"/>
      <c r="G19" s="22">
        <f>IF(D19&gt;1000000,Variables!$C$5,IF(D19&gt;100000,Variables!$C$6,Variables!$C$7))</f>
        <v>3500000</v>
      </c>
      <c r="I19" s="25">
        <f>IF(D19&gt;1000000,Variables!$C$10,IF(D19&gt;100000,Variables!$C$11,Variables!$C$12))</f>
        <v>2500000</v>
      </c>
    </row>
    <row r="20" spans="1:9" x14ac:dyDescent="0.25">
      <c r="A20" s="30">
        <v>18</v>
      </c>
      <c r="B20" s="31" t="s">
        <v>56</v>
      </c>
      <c r="C20" s="26">
        <v>2019</v>
      </c>
      <c r="D20" s="11">
        <f>INDEX(Population!$C$3:$O$49,MATCH('Cost Calculations'!B20,Population!$B$3:$B$49,0),MATCH(C20,Population!$C$2:$O$2,0))</f>
        <v>278741.32999999996</v>
      </c>
      <c r="E20" s="27" t="str">
        <f t="shared" si="0"/>
        <v>Medium</v>
      </c>
      <c r="F20" s="1"/>
      <c r="G20" s="22">
        <f>IF(D20&gt;1000000,Variables!$C$5,IF(D20&gt;100000,Variables!$C$6,Variables!$C$7))</f>
        <v>3500000</v>
      </c>
      <c r="I20" s="25">
        <f>IF(D20&gt;1000000,Variables!$C$10,IF(D20&gt;100000,Variables!$C$11,Variables!$C$12))</f>
        <v>2500000</v>
      </c>
    </row>
    <row r="21" spans="1:9" x14ac:dyDescent="0.25">
      <c r="A21" s="30">
        <v>19</v>
      </c>
      <c r="B21" s="31" t="s">
        <v>57</v>
      </c>
      <c r="C21" s="26">
        <v>2019</v>
      </c>
      <c r="D21" s="11">
        <f>INDEX(Population!$C$3:$O$49,MATCH('Cost Calculations'!B21,Population!$B$3:$B$49,0),MATCH(C21,Population!$C$2:$O$2,0))</f>
        <v>281429.05</v>
      </c>
      <c r="E21" s="27" t="str">
        <f t="shared" si="0"/>
        <v>Medium</v>
      </c>
      <c r="F21" s="1"/>
      <c r="G21" s="22">
        <f>IF(D21&gt;1000000,Variables!$C$5,IF(D21&gt;100000,Variables!$C$6,Variables!$C$7))</f>
        <v>3500000</v>
      </c>
      <c r="I21" s="25">
        <f>IF(D21&gt;1000000,Variables!$C$10,IF(D21&gt;100000,Variables!$C$11,Variables!$C$12))</f>
        <v>2500000</v>
      </c>
    </row>
    <row r="22" spans="1:9" x14ac:dyDescent="0.25">
      <c r="A22" s="30">
        <v>20</v>
      </c>
      <c r="B22" s="31" t="s">
        <v>58</v>
      </c>
      <c r="C22" s="26">
        <v>2019</v>
      </c>
      <c r="D22" s="11">
        <f>INDEX(Population!$C$3:$O$49,MATCH('Cost Calculations'!B22,Population!$B$3:$B$49,0),MATCH(C22,Population!$C$2:$O$2,0))</f>
        <v>170510.86499999999</v>
      </c>
      <c r="E22" s="27" t="str">
        <f t="shared" si="0"/>
        <v>Medium</v>
      </c>
      <c r="F22" s="1"/>
      <c r="G22" s="22">
        <f>IF(D22&gt;1000000,Variables!$C$5,IF(D22&gt;100000,Variables!$C$6,Variables!$C$7))</f>
        <v>3500000</v>
      </c>
      <c r="I22" s="25">
        <f>IF(D22&gt;1000000,Variables!$C$10,IF(D22&gt;100000,Variables!$C$11,Variables!$C$12))</f>
        <v>2500000</v>
      </c>
    </row>
    <row r="23" spans="1:9" x14ac:dyDescent="0.25">
      <c r="A23" s="30">
        <v>21</v>
      </c>
      <c r="B23" s="31" t="s">
        <v>59</v>
      </c>
      <c r="C23" s="26">
        <v>2019</v>
      </c>
      <c r="D23" s="11">
        <f>INDEX(Population!$C$3:$O$49,MATCH('Cost Calculations'!B23,Population!$B$3:$B$49,0),MATCH(C23,Population!$C$2:$O$2,0))</f>
        <v>180236.59499999997</v>
      </c>
      <c r="E23" s="27" t="str">
        <f t="shared" si="0"/>
        <v>Medium</v>
      </c>
      <c r="F23" s="1"/>
      <c r="G23" s="22">
        <f>IF(D23&gt;1000000,Variables!$C$5,IF(D23&gt;100000,Variables!$C$6,Variables!$C$7))</f>
        <v>3500000</v>
      </c>
      <c r="I23" s="25">
        <f>IF(D23&gt;1000000,Variables!$C$10,IF(D23&gt;100000,Variables!$C$11,Variables!$C$12))</f>
        <v>2500000</v>
      </c>
    </row>
    <row r="24" spans="1:9" x14ac:dyDescent="0.25">
      <c r="A24" s="30">
        <v>22</v>
      </c>
      <c r="B24" s="31" t="s">
        <v>60</v>
      </c>
      <c r="C24" s="26">
        <v>2019</v>
      </c>
      <c r="D24" s="11">
        <f>INDEX(Population!$C$3:$O$49,MATCH('Cost Calculations'!B24,Population!$B$3:$B$49,0),MATCH(C24,Population!$C$2:$O$2,0))</f>
        <v>159140.83499999999</v>
      </c>
      <c r="E24" s="27" t="str">
        <f t="shared" si="0"/>
        <v>Medium</v>
      </c>
      <c r="F24" s="1"/>
      <c r="G24" s="22">
        <f>IF(D24&gt;1000000,Variables!$C$5,IF(D24&gt;100000,Variables!$C$6,Variables!$C$7))</f>
        <v>3500000</v>
      </c>
      <c r="I24" s="25">
        <f>IF(D24&gt;1000000,Variables!$C$10,IF(D24&gt;100000,Variables!$C$11,Variables!$C$12))</f>
        <v>2500000</v>
      </c>
    </row>
    <row r="25" spans="1:9" x14ac:dyDescent="0.25">
      <c r="A25" s="30">
        <v>23</v>
      </c>
      <c r="B25" s="31" t="s">
        <v>61</v>
      </c>
      <c r="C25" s="26">
        <v>2019</v>
      </c>
      <c r="D25" s="11">
        <f>INDEX(Population!$C$3:$O$49,MATCH('Cost Calculations'!B25,Population!$B$3:$B$49,0),MATCH(C25,Population!$C$2:$O$2,0))</f>
        <v>122489.18499999998</v>
      </c>
      <c r="E25" s="27" t="str">
        <f t="shared" si="0"/>
        <v>Medium</v>
      </c>
      <c r="F25" s="1"/>
      <c r="G25" s="22">
        <f>IF(D25&gt;1000000,Variables!$C$5,IF(D25&gt;100000,Variables!$C$6,Variables!$C$7))</f>
        <v>3500000</v>
      </c>
      <c r="I25" s="25">
        <f>IF(D25&gt;1000000,Variables!$C$10,IF(D25&gt;100000,Variables!$C$11,Variables!$C$12))</f>
        <v>2500000</v>
      </c>
    </row>
    <row r="26" spans="1:9" x14ac:dyDescent="0.25">
      <c r="A26" s="30">
        <v>24</v>
      </c>
      <c r="B26" s="31" t="s">
        <v>62</v>
      </c>
      <c r="C26" s="26">
        <v>2019</v>
      </c>
      <c r="D26" s="11">
        <f>INDEX(Population!$C$3:$O$49,MATCH('Cost Calculations'!B26,Population!$B$3:$B$49,0),MATCH(C26,Population!$C$2:$O$2,0))</f>
        <v>76871.024999999994</v>
      </c>
      <c r="E26" s="27" t="str">
        <f t="shared" si="0"/>
        <v>Small</v>
      </c>
      <c r="F26" s="1"/>
      <c r="G26" s="22">
        <f>IF(D26&gt;1000000,Variables!$C$5,IF(D26&gt;100000,Variables!$C$6,Variables!$C$7))</f>
        <v>1000000</v>
      </c>
      <c r="I26" s="25">
        <f>IF(D26&gt;1000000,Variables!$C$10,IF(D26&gt;100000,Variables!$C$11,Variables!$C$12))</f>
        <v>1000000</v>
      </c>
    </row>
    <row r="27" spans="1:9" x14ac:dyDescent="0.25">
      <c r="A27" s="30">
        <v>25</v>
      </c>
      <c r="B27" s="31" t="s">
        <v>63</v>
      </c>
      <c r="C27" s="26">
        <v>2019</v>
      </c>
      <c r="D27" s="11">
        <f>INDEX(Population!$C$3:$O$49,MATCH('Cost Calculations'!B27,Population!$B$3:$B$49,0),MATCH(C27,Population!$C$2:$O$2,0))</f>
        <v>159296.12999999998</v>
      </c>
      <c r="E27" s="27" t="str">
        <f t="shared" si="0"/>
        <v>Medium</v>
      </c>
      <c r="F27" s="1"/>
      <c r="G27" s="22">
        <f>IF(D27&gt;1000000,Variables!$C$5,IF(D27&gt;100000,Variables!$C$6,Variables!$C$7))</f>
        <v>3500000</v>
      </c>
      <c r="I27" s="25">
        <f>IF(D27&gt;1000000,Variables!$C$10,IF(D27&gt;100000,Variables!$C$11,Variables!$C$12))</f>
        <v>2500000</v>
      </c>
    </row>
    <row r="28" spans="1:9" x14ac:dyDescent="0.25">
      <c r="A28" s="30">
        <v>26</v>
      </c>
      <c r="B28" s="31" t="s">
        <v>64</v>
      </c>
      <c r="C28" s="26">
        <v>2019</v>
      </c>
      <c r="D28" s="11">
        <f>INDEX(Population!$C$3:$O$49,MATCH('Cost Calculations'!B28,Population!$B$3:$B$49,0),MATCH(C28,Population!$C$2:$O$2,0))</f>
        <v>43486.659999999996</v>
      </c>
      <c r="E28" s="27" t="str">
        <f t="shared" si="0"/>
        <v>Small</v>
      </c>
      <c r="F28" s="1"/>
      <c r="G28" s="22">
        <f>IF(D28&gt;1000000,Variables!$C$5,IF(D28&gt;100000,Variables!$C$6,Variables!$C$7))</f>
        <v>1000000</v>
      </c>
      <c r="I28" s="25">
        <f>IF(D28&gt;1000000,Variables!$C$10,IF(D28&gt;100000,Variables!$C$11,Variables!$C$12))</f>
        <v>1000000</v>
      </c>
    </row>
    <row r="29" spans="1:9" x14ac:dyDescent="0.25">
      <c r="A29" s="30">
        <v>27</v>
      </c>
      <c r="B29" s="31" t="s">
        <v>65</v>
      </c>
      <c r="C29" s="26">
        <v>2019</v>
      </c>
      <c r="D29" s="11">
        <f>INDEX(Population!$C$3:$O$49,MATCH('Cost Calculations'!B29,Population!$B$3:$B$49,0),MATCH(C29,Population!$C$2:$O$2,0))</f>
        <v>8155.5249999999996</v>
      </c>
      <c r="E29" s="27" t="str">
        <f t="shared" si="0"/>
        <v>Small</v>
      </c>
      <c r="F29" s="1"/>
      <c r="G29" s="22">
        <f>IF(D29&gt;1000000,Variables!$C$5,IF(D29&gt;100000,Variables!$C$6,Variables!$C$7))</f>
        <v>1000000</v>
      </c>
      <c r="I29" s="25">
        <f>IF(D29&gt;1000000,Variables!$C$10,IF(D29&gt;100000,Variables!$C$11,Variables!$C$12))</f>
        <v>1000000</v>
      </c>
    </row>
    <row r="30" spans="1:9" x14ac:dyDescent="0.25">
      <c r="A30" s="30">
        <v>28</v>
      </c>
      <c r="B30" s="31" t="s">
        <v>66</v>
      </c>
      <c r="C30" s="26">
        <v>2019</v>
      </c>
      <c r="D30" s="11">
        <f>INDEX(Population!$C$3:$O$49,MATCH('Cost Calculations'!B30,Population!$B$3:$B$49,0),MATCH(C30,Population!$C$2:$O$2,0))</f>
        <v>48807.289999999994</v>
      </c>
      <c r="E30" s="27" t="str">
        <f t="shared" si="0"/>
        <v>Small</v>
      </c>
      <c r="F30" s="1"/>
      <c r="G30" s="22">
        <f>IF(D30&gt;1000000,Variables!$C$5,IF(D30&gt;100000,Variables!$C$6,Variables!$C$7))</f>
        <v>1000000</v>
      </c>
      <c r="I30" s="25">
        <f>IF(D30&gt;1000000,Variables!$C$10,IF(D30&gt;100000,Variables!$C$11,Variables!$C$12))</f>
        <v>1000000</v>
      </c>
    </row>
    <row r="31" spans="1:9" x14ac:dyDescent="0.25">
      <c r="A31" s="30">
        <v>29</v>
      </c>
      <c r="B31" s="31" t="s">
        <v>67</v>
      </c>
      <c r="C31" s="26">
        <v>2019</v>
      </c>
      <c r="D31" s="11">
        <f>INDEX(Population!$C$3:$O$49,MATCH('Cost Calculations'!B31,Population!$B$3:$B$49,0),MATCH(C31,Population!$C$2:$O$2,0))</f>
        <v>49148.329999999994</v>
      </c>
      <c r="E31" s="27" t="str">
        <f t="shared" si="0"/>
        <v>Small</v>
      </c>
      <c r="F31" s="1"/>
      <c r="G31" s="22">
        <f>IF(D31&gt;1000000,Variables!$C$5,IF(D31&gt;100000,Variables!$C$6,Variables!$C$7))</f>
        <v>1000000</v>
      </c>
      <c r="I31" s="25">
        <f>IF(D31&gt;1000000,Variables!$C$10,IF(D31&gt;100000,Variables!$C$11,Variables!$C$12))</f>
        <v>1000000</v>
      </c>
    </row>
    <row r="32" spans="1:9" x14ac:dyDescent="0.25">
      <c r="A32" s="30">
        <v>30</v>
      </c>
      <c r="B32" s="31" t="s">
        <v>68</v>
      </c>
      <c r="C32" s="26">
        <v>2019</v>
      </c>
      <c r="D32" s="11">
        <f>INDEX(Population!$C$3:$O$49,MATCH('Cost Calculations'!B32,Population!$B$3:$B$49,0),MATCH(C32,Population!$C$2:$O$2,0))</f>
        <v>20084.82</v>
      </c>
      <c r="E32" s="27" t="str">
        <f t="shared" si="0"/>
        <v>Small</v>
      </c>
      <c r="F32" s="1"/>
      <c r="G32" s="22">
        <f>IF(D32&gt;1000000,Variables!$C$5,IF(D32&gt;100000,Variables!$C$6,Variables!$C$7))</f>
        <v>1000000</v>
      </c>
      <c r="I32" s="25">
        <f>IF(D32&gt;1000000,Variables!$C$10,IF(D32&gt;100000,Variables!$C$11,Variables!$C$12))</f>
        <v>1000000</v>
      </c>
    </row>
    <row r="33" spans="1:9" x14ac:dyDescent="0.25">
      <c r="A33" s="30">
        <v>31</v>
      </c>
      <c r="B33" s="31" t="s">
        <v>69</v>
      </c>
      <c r="C33" s="26">
        <v>2019</v>
      </c>
      <c r="D33" s="11">
        <f>INDEX(Population!$C$3:$O$49,MATCH('Cost Calculations'!B33,Population!$B$3:$B$49,0),MATCH(C33,Population!$C$2:$O$2,0))</f>
        <v>30555.559999999998</v>
      </c>
      <c r="E33" s="27" t="str">
        <f t="shared" si="0"/>
        <v>Small</v>
      </c>
      <c r="F33" s="1"/>
      <c r="G33" s="22">
        <f>IF(D33&gt;1000000,Variables!$C$5,IF(D33&gt;100000,Variables!$C$6,Variables!$C$7))</f>
        <v>1000000</v>
      </c>
      <c r="I33" s="25">
        <f>IF(D33&gt;1000000,Variables!$C$10,IF(D33&gt;100000,Variables!$C$11,Variables!$C$12))</f>
        <v>1000000</v>
      </c>
    </row>
    <row r="34" spans="1:9" x14ac:dyDescent="0.25">
      <c r="A34" s="30">
        <v>32</v>
      </c>
      <c r="B34" s="31" t="s">
        <v>70</v>
      </c>
      <c r="C34" s="26">
        <v>2019</v>
      </c>
      <c r="D34" s="11">
        <f>INDEX(Population!$C$3:$O$49,MATCH('Cost Calculations'!B34,Population!$B$3:$B$49,0),MATCH(C34,Population!$C$2:$O$2,0))</f>
        <v>28124.634999999998</v>
      </c>
      <c r="E34" s="27" t="str">
        <f t="shared" si="0"/>
        <v>Small</v>
      </c>
      <c r="F34" s="1"/>
      <c r="G34" s="22">
        <f>IF(D34&gt;1000000,Variables!$C$5,IF(D34&gt;100000,Variables!$C$6,Variables!$C$7))</f>
        <v>1000000</v>
      </c>
      <c r="I34" s="25">
        <f>IF(D34&gt;1000000,Variables!$C$10,IF(D34&gt;100000,Variables!$C$11,Variables!$C$12))</f>
        <v>1000000</v>
      </c>
    </row>
    <row r="35" spans="1:9" x14ac:dyDescent="0.25">
      <c r="A35" s="30">
        <v>33</v>
      </c>
      <c r="B35" s="31" t="s">
        <v>71</v>
      </c>
      <c r="C35" s="26">
        <v>2019</v>
      </c>
      <c r="D35" s="11">
        <f>INDEX(Population!$C$3:$O$49,MATCH('Cost Calculations'!B35,Population!$B$3:$B$49,0),MATCH(C35,Population!$C$2:$O$2,0))</f>
        <v>120585.04499999998</v>
      </c>
      <c r="E35" s="27" t="str">
        <f t="shared" si="0"/>
        <v>Medium</v>
      </c>
      <c r="F35" s="1"/>
      <c r="G35" s="22">
        <f>IF(D35&gt;1000000,Variables!$C$5,IF(D35&gt;100000,Variables!$C$6,Variables!$C$7))</f>
        <v>3500000</v>
      </c>
      <c r="I35" s="25">
        <f>IF(D35&gt;1000000,Variables!$C$10,IF(D35&gt;100000,Variables!$C$11,Variables!$C$12))</f>
        <v>2500000</v>
      </c>
    </row>
    <row r="36" spans="1:9" x14ac:dyDescent="0.25">
      <c r="A36" s="30">
        <v>34</v>
      </c>
      <c r="B36" s="31" t="s">
        <v>72</v>
      </c>
      <c r="C36" s="26">
        <v>2019</v>
      </c>
      <c r="D36" s="11">
        <f>INDEX(Population!$C$3:$O$49,MATCH('Cost Calculations'!B36,Population!$B$3:$B$49,0),MATCH(C36,Population!$C$2:$O$2,0))</f>
        <v>107099.75499999999</v>
      </c>
      <c r="E36" s="27" t="str">
        <f t="shared" si="0"/>
        <v>Medium</v>
      </c>
      <c r="F36" s="1"/>
      <c r="G36" s="22">
        <f>IF(D36&gt;1000000,Variables!$C$5,IF(D36&gt;100000,Variables!$C$6,Variables!$C$7))</f>
        <v>3500000</v>
      </c>
      <c r="I36" s="25">
        <f>IF(D36&gt;1000000,Variables!$C$10,IF(D36&gt;100000,Variables!$C$11,Variables!$C$12))</f>
        <v>2500000</v>
      </c>
    </row>
    <row r="37" spans="1:9" x14ac:dyDescent="0.25">
      <c r="A37" s="30">
        <v>35</v>
      </c>
      <c r="B37" s="31" t="s">
        <v>73</v>
      </c>
      <c r="C37" s="26">
        <v>2019</v>
      </c>
      <c r="D37" s="11">
        <f>INDEX(Population!$C$3:$O$49,MATCH('Cost Calculations'!B37,Population!$B$3:$B$49,0),MATCH(C37,Population!$C$2:$O$2,0))</f>
        <v>489129.51499999996</v>
      </c>
      <c r="E37" s="27" t="str">
        <f t="shared" si="0"/>
        <v>Medium</v>
      </c>
      <c r="F37" s="1"/>
      <c r="G37" s="22">
        <f>IF(D37&gt;1000000,Variables!$C$5,IF(D37&gt;100000,Variables!$C$6,Variables!$C$7))</f>
        <v>3500000</v>
      </c>
      <c r="I37" s="25">
        <f>IF(D37&gt;1000000,Variables!$C$10,IF(D37&gt;100000,Variables!$C$11,Variables!$C$12))</f>
        <v>2500000</v>
      </c>
    </row>
    <row r="38" spans="1:9" x14ac:dyDescent="0.25">
      <c r="A38" s="30">
        <v>36</v>
      </c>
      <c r="B38" s="31" t="s">
        <v>74</v>
      </c>
      <c r="C38" s="26">
        <v>2019</v>
      </c>
      <c r="D38" s="11">
        <f>INDEX(Population!$C$3:$O$49,MATCH('Cost Calculations'!B38,Population!$B$3:$B$49,0),MATCH(C38,Population!$C$2:$O$2,0))</f>
        <v>262321.67499999999</v>
      </c>
      <c r="E38" s="27" t="str">
        <f t="shared" si="0"/>
        <v>Medium</v>
      </c>
      <c r="F38" s="1"/>
      <c r="G38" s="22">
        <f>IF(D38&gt;1000000,Variables!$C$5,IF(D38&gt;100000,Variables!$C$6,Variables!$C$7))</f>
        <v>3500000</v>
      </c>
      <c r="I38" s="25">
        <f>IF(D38&gt;1000000,Variables!$C$10,IF(D38&gt;100000,Variables!$C$11,Variables!$C$12))</f>
        <v>2500000</v>
      </c>
    </row>
    <row r="39" spans="1:9" x14ac:dyDescent="0.25">
      <c r="A39" s="30">
        <v>37</v>
      </c>
      <c r="B39" s="31" t="s">
        <v>75</v>
      </c>
      <c r="C39" s="26">
        <v>2019</v>
      </c>
      <c r="D39" s="11">
        <f>INDEX(Population!$C$3:$O$49,MATCH('Cost Calculations'!B39,Population!$B$3:$B$49,0),MATCH(C39,Population!$C$2:$O$2,0))</f>
        <v>122268.93</v>
      </c>
      <c r="E39" s="27" t="str">
        <f t="shared" si="0"/>
        <v>Medium</v>
      </c>
      <c r="F39" s="1"/>
      <c r="G39" s="22">
        <f>IF(D39&gt;1000000,Variables!$C$5,IF(D39&gt;100000,Variables!$C$6,Variables!$C$7))</f>
        <v>3500000</v>
      </c>
      <c r="I39" s="25">
        <f>IF(D39&gt;1000000,Variables!$C$10,IF(D39&gt;100000,Variables!$C$11,Variables!$C$12))</f>
        <v>2500000</v>
      </c>
    </row>
    <row r="40" spans="1:9" x14ac:dyDescent="0.25">
      <c r="A40" s="30">
        <v>38</v>
      </c>
      <c r="B40" s="31" t="s">
        <v>76</v>
      </c>
      <c r="C40" s="26">
        <v>2019</v>
      </c>
      <c r="D40" s="11">
        <f>INDEX(Population!$C$3:$O$49,MATCH('Cost Calculations'!B40,Population!$B$3:$B$49,0),MATCH(C40,Population!$C$2:$O$2,0))</f>
        <v>37180.140301499989</v>
      </c>
      <c r="E40" s="27" t="str">
        <f t="shared" si="0"/>
        <v>Small</v>
      </c>
      <c r="F40" s="1"/>
      <c r="G40" s="22">
        <f>IF(D40&gt;1000000,Variables!$C$5,IF(D40&gt;100000,Variables!$C$6,Variables!$C$7))</f>
        <v>1000000</v>
      </c>
      <c r="I40" s="25">
        <f>IF(D40&gt;1000000,Variables!$C$10,IF(D40&gt;100000,Variables!$C$11,Variables!$C$12))</f>
        <v>1000000</v>
      </c>
    </row>
    <row r="41" spans="1:9" x14ac:dyDescent="0.25">
      <c r="A41" s="30">
        <v>39</v>
      </c>
      <c r="B41" s="31" t="s">
        <v>77</v>
      </c>
      <c r="C41" s="26">
        <v>2019</v>
      </c>
      <c r="D41" s="11">
        <f>INDEX(Population!$C$3:$O$49,MATCH('Cost Calculations'!B41,Population!$B$3:$B$49,0),MATCH(C41,Population!$C$2:$O$2,0))</f>
        <v>68124.76999999999</v>
      </c>
      <c r="E41" s="27" t="str">
        <f t="shared" si="0"/>
        <v>Small</v>
      </c>
      <c r="F41" s="1"/>
      <c r="G41" s="22">
        <f>IF(D41&gt;1000000,Variables!$C$5,IF(D41&gt;100000,Variables!$C$6,Variables!$C$7))</f>
        <v>1000000</v>
      </c>
      <c r="I41" s="25">
        <f>IF(D41&gt;1000000,Variables!$C$10,IF(D41&gt;100000,Variables!$C$11,Variables!$C$12))</f>
        <v>1000000</v>
      </c>
    </row>
    <row r="42" spans="1:9" x14ac:dyDescent="0.25">
      <c r="A42" s="30">
        <v>40</v>
      </c>
      <c r="B42" s="31" t="s">
        <v>78</v>
      </c>
      <c r="C42" s="26">
        <v>2019</v>
      </c>
      <c r="D42" s="11">
        <f>INDEX(Population!$C$3:$O$49,MATCH('Cost Calculations'!B42,Population!$B$3:$B$49,0),MATCH(C42,Population!$C$2:$O$2,0))</f>
        <v>3174.6795464999987</v>
      </c>
      <c r="E42" s="27" t="str">
        <f t="shared" si="0"/>
        <v>Small</v>
      </c>
      <c r="F42" s="1"/>
      <c r="G42" s="22">
        <f>IF(D42&gt;1000000,Variables!$C$5,IF(D42&gt;100000,Variables!$C$6,Variables!$C$7))</f>
        <v>1000000</v>
      </c>
      <c r="I42" s="25">
        <f>IF(D42&gt;1000000,Variables!$C$10,IF(D42&gt;100000,Variables!$C$11,Variables!$C$12))</f>
        <v>1000000</v>
      </c>
    </row>
    <row r="43" spans="1:9" x14ac:dyDescent="0.25">
      <c r="A43" s="30">
        <v>41</v>
      </c>
      <c r="B43" s="31" t="s">
        <v>79</v>
      </c>
      <c r="C43" s="26">
        <v>2019</v>
      </c>
      <c r="D43" s="11">
        <f>INDEX(Population!$C$3:$O$49,MATCH('Cost Calculations'!B43,Population!$B$3:$B$49,0),MATCH(C43,Population!$C$2:$O$2,0))</f>
        <v>53105.814999999995</v>
      </c>
      <c r="E43" s="27" t="str">
        <f t="shared" si="0"/>
        <v>Small</v>
      </c>
      <c r="F43" s="1"/>
      <c r="G43" s="22">
        <f>IF(D43&gt;1000000,Variables!$C$5,IF(D43&gt;100000,Variables!$C$6,Variables!$C$7))</f>
        <v>1000000</v>
      </c>
      <c r="I43" s="25">
        <f>IF(D43&gt;1000000,Variables!$C$10,IF(D43&gt;100000,Variables!$C$11,Variables!$C$12))</f>
        <v>1000000</v>
      </c>
    </row>
    <row r="44" spans="1:9" x14ac:dyDescent="0.25">
      <c r="A44" s="30">
        <v>42</v>
      </c>
      <c r="B44" s="31" t="s">
        <v>80</v>
      </c>
      <c r="C44" s="26">
        <v>2019</v>
      </c>
      <c r="D44" s="11">
        <f>INDEX(Population!$C$3:$O$49,MATCH('Cost Calculations'!B44,Population!$B$3:$B$49,0),MATCH(C44,Population!$C$2:$O$2,0))</f>
        <v>46203.814999999995</v>
      </c>
      <c r="E44" s="27" t="str">
        <f t="shared" si="0"/>
        <v>Small</v>
      </c>
      <c r="F44" s="1"/>
      <c r="G44" s="22">
        <f>IF(D44&gt;1000000,Variables!$C$5,IF(D44&gt;100000,Variables!$C$6,Variables!$C$7))</f>
        <v>1000000</v>
      </c>
      <c r="I44" s="25">
        <f>IF(D44&gt;1000000,Variables!$C$10,IF(D44&gt;100000,Variables!$C$11,Variables!$C$12))</f>
        <v>1000000</v>
      </c>
    </row>
    <row r="45" spans="1:9" x14ac:dyDescent="0.25">
      <c r="A45" s="30">
        <v>43</v>
      </c>
      <c r="B45" s="31" t="s">
        <v>81</v>
      </c>
      <c r="C45" s="26">
        <v>2019</v>
      </c>
      <c r="D45" s="11">
        <f>INDEX(Population!$C$3:$O$49,MATCH('Cost Calculations'!B45,Population!$B$3:$B$49,0),MATCH(C45,Population!$C$2:$O$2,0))</f>
        <v>24397.554999999997</v>
      </c>
      <c r="E45" s="27" t="str">
        <f t="shared" si="0"/>
        <v>Small</v>
      </c>
      <c r="F45" s="1"/>
      <c r="G45" s="22">
        <f>IF(D45&gt;1000000,Variables!$C$5,IF(D45&gt;100000,Variables!$C$6,Variables!$C$7))</f>
        <v>1000000</v>
      </c>
      <c r="I45" s="25">
        <f>IF(D45&gt;1000000,Variables!$C$10,IF(D45&gt;100000,Variables!$C$11,Variables!$C$12))</f>
        <v>1000000</v>
      </c>
    </row>
    <row r="46" spans="1:9" x14ac:dyDescent="0.25">
      <c r="A46" s="30">
        <v>44</v>
      </c>
      <c r="B46" s="31" t="s">
        <v>82</v>
      </c>
      <c r="C46" s="26">
        <v>2019</v>
      </c>
      <c r="D46" s="11">
        <f>INDEX(Population!$C$3:$O$49,MATCH('Cost Calculations'!B46,Population!$B$3:$B$49,0),MATCH(C46,Population!$C$2:$O$2,0))</f>
        <v>92969.172964499958</v>
      </c>
      <c r="E46" s="27" t="str">
        <f t="shared" si="0"/>
        <v>Small</v>
      </c>
      <c r="F46" s="1"/>
      <c r="G46" s="22">
        <f>IF(D46&gt;1000000,Variables!$C$5,IF(D46&gt;100000,Variables!$C$6,Variables!$C$7))</f>
        <v>1000000</v>
      </c>
      <c r="I46" s="25">
        <f>IF(D46&gt;1000000,Variables!$C$10,IF(D46&gt;100000,Variables!$C$11,Variables!$C$12))</f>
        <v>1000000</v>
      </c>
    </row>
    <row r="47" spans="1:9" x14ac:dyDescent="0.25">
      <c r="A47" s="30">
        <v>45</v>
      </c>
      <c r="B47" s="31" t="s">
        <v>83</v>
      </c>
      <c r="C47" s="26">
        <v>2019</v>
      </c>
      <c r="D47" s="11">
        <f>INDEX(Population!$C$3:$O$49,MATCH('Cost Calculations'!B47,Population!$B$3:$B$49,0),MATCH(C47,Population!$C$2:$O$2,0))</f>
        <v>23970.239999999998</v>
      </c>
      <c r="E47" s="27" t="str">
        <f t="shared" si="0"/>
        <v>Small</v>
      </c>
      <c r="F47" s="1"/>
      <c r="G47" s="22">
        <f>IF(D47&gt;1000000,Variables!$C$5,IF(D47&gt;100000,Variables!$C$6,Variables!$C$7))</f>
        <v>1000000</v>
      </c>
      <c r="I47" s="25">
        <f>IF(D47&gt;1000000,Variables!$C$10,IF(D47&gt;100000,Variables!$C$11,Variables!$C$12))</f>
        <v>1000000</v>
      </c>
    </row>
    <row r="48" spans="1:9" x14ac:dyDescent="0.25">
      <c r="A48" s="30">
        <v>46</v>
      </c>
      <c r="B48" s="31" t="s">
        <v>84</v>
      </c>
      <c r="C48" s="26">
        <v>2019</v>
      </c>
      <c r="D48" s="11">
        <f>INDEX(Population!$C$3:$O$49,MATCH('Cost Calculations'!B48,Population!$B$3:$B$49,0),MATCH(C48,Population!$C$2:$O$2,0))</f>
        <v>30635.744999999995</v>
      </c>
      <c r="E48" s="27" t="str">
        <f t="shared" si="0"/>
        <v>Small</v>
      </c>
      <c r="F48" s="1"/>
      <c r="G48" s="22">
        <f>IF(D48&gt;1000000,Variables!$C$5,IF(D48&gt;100000,Variables!$C$6,Variables!$C$7))</f>
        <v>1000000</v>
      </c>
      <c r="I48" s="25">
        <f>IF(D48&gt;1000000,Variables!$C$10,IF(D48&gt;100000,Variables!$C$11,Variables!$C$12))</f>
        <v>1000000</v>
      </c>
    </row>
    <row r="49" spans="1:9" x14ac:dyDescent="0.25">
      <c r="A49" s="30">
        <v>47</v>
      </c>
      <c r="B49" s="31" t="s">
        <v>85</v>
      </c>
      <c r="C49" s="26">
        <v>2019</v>
      </c>
      <c r="D49" s="11">
        <f>INDEX(Population!$C$3:$O$49,MATCH('Cost Calculations'!B49,Population!$B$3:$B$49,0),MATCH(C49,Population!$C$2:$O$2,0))</f>
        <v>63964</v>
      </c>
      <c r="E49" s="27" t="str">
        <f t="shared" si="0"/>
        <v>Small</v>
      </c>
      <c r="F49" s="1"/>
      <c r="G49" s="22">
        <f>IF(D49&gt;1000000,Variables!$C$5,IF(D49&gt;100000,Variables!$C$6,Variables!$C$7))</f>
        <v>1000000</v>
      </c>
      <c r="I49" s="25">
        <f>IF(D49&gt;1000000,Variables!$C$10,IF(D49&gt;100000,Variables!$C$11,Variables!$C$12))</f>
        <v>1000000</v>
      </c>
    </row>
    <row r="50" spans="1:9" x14ac:dyDescent="0.25">
      <c r="A50" s="30">
        <v>1</v>
      </c>
      <c r="B50" s="31" t="s">
        <v>39</v>
      </c>
      <c r="C50" s="26">
        <v>2020</v>
      </c>
      <c r="D50" s="11">
        <f>INDEX(Population!$C$3:$O$49,MATCH('Cost Calculations'!B50,Population!$B$3:$B$49,0),MATCH(C50,Population!$C$2:$O$2,0))</f>
        <v>7398528.9005249981</v>
      </c>
      <c r="E50" s="27" t="str">
        <f t="shared" si="0"/>
        <v>Large</v>
      </c>
      <c r="F50" s="1"/>
      <c r="G50" s="22">
        <f>IF(D50&gt;1000000,Variables!$C$5,IF(D50&gt;100000,Variables!$C$6,Variables!$C$7))</f>
        <v>10500000</v>
      </c>
      <c r="I50" s="25">
        <v>0</v>
      </c>
    </row>
    <row r="51" spans="1:9" x14ac:dyDescent="0.25">
      <c r="A51" s="30">
        <v>2</v>
      </c>
      <c r="B51" s="31" t="s">
        <v>40</v>
      </c>
      <c r="C51" s="26">
        <v>2020</v>
      </c>
      <c r="D51" s="11">
        <f>INDEX(Population!$C$3:$O$49,MATCH('Cost Calculations'!B51,Population!$B$3:$B$49,0),MATCH(C51,Population!$C$2:$O$2,0))</f>
        <v>2444033.6742499992</v>
      </c>
      <c r="E51" s="27" t="str">
        <f t="shared" si="0"/>
        <v>Large</v>
      </c>
      <c r="F51" s="1"/>
      <c r="G51" s="22">
        <f>IF(D51&gt;1000000,Variables!$C$5,IF(D51&gt;100000,Variables!$C$6,Variables!$C$7))</f>
        <v>10500000</v>
      </c>
      <c r="I51" s="25">
        <v>0</v>
      </c>
    </row>
    <row r="52" spans="1:9" x14ac:dyDescent="0.25">
      <c r="A52" s="30">
        <v>3</v>
      </c>
      <c r="B52" s="31" t="s">
        <v>41</v>
      </c>
      <c r="C52" s="26">
        <v>2020</v>
      </c>
      <c r="D52" s="11">
        <f>INDEX(Population!$C$3:$O$49,MATCH('Cost Calculations'!B52,Population!$B$3:$B$49,0),MATCH(C52,Population!$C$2:$O$2,0))</f>
        <v>1877965.2155249994</v>
      </c>
      <c r="E52" s="27" t="str">
        <f t="shared" si="0"/>
        <v>Large</v>
      </c>
      <c r="F52" s="1"/>
      <c r="G52" s="22">
        <f>IF(D52&gt;1000000,Variables!$C$5,IF(D52&gt;100000,Variables!$C$6,Variables!$C$7))</f>
        <v>10500000</v>
      </c>
      <c r="I52" s="25">
        <v>0</v>
      </c>
    </row>
    <row r="53" spans="1:9" x14ac:dyDescent="0.25">
      <c r="A53" s="30">
        <v>4</v>
      </c>
      <c r="B53" s="31" t="s">
        <v>42</v>
      </c>
      <c r="C53" s="26">
        <v>2020</v>
      </c>
      <c r="D53" s="11">
        <f>INDEX(Population!$C$3:$O$49,MATCH('Cost Calculations'!B53,Population!$B$3:$B$49,0),MATCH(C53,Population!$C$2:$O$2,0))</f>
        <v>1153958.1131749996</v>
      </c>
      <c r="E53" s="27" t="str">
        <f t="shared" si="0"/>
        <v>Large</v>
      </c>
      <c r="F53" s="1"/>
      <c r="G53" s="22">
        <f>IF(D53&gt;1000000,Variables!$C$5,IF(D53&gt;100000,Variables!$C$6,Variables!$C$7))</f>
        <v>10500000</v>
      </c>
      <c r="I53" s="25">
        <v>0</v>
      </c>
    </row>
    <row r="54" spans="1:9" x14ac:dyDescent="0.25">
      <c r="A54" s="30">
        <v>5</v>
      </c>
      <c r="B54" s="31" t="s">
        <v>43</v>
      </c>
      <c r="C54" s="26">
        <v>2020</v>
      </c>
      <c r="D54" s="11">
        <f>INDEX(Population!$C$3:$O$49,MATCH('Cost Calculations'!B54,Population!$B$3:$B$49,0),MATCH(C54,Population!$C$2:$O$2,0))</f>
        <v>544839.64237499982</v>
      </c>
      <c r="E54" s="27" t="str">
        <f t="shared" si="0"/>
        <v>Medium</v>
      </c>
      <c r="F54" s="1"/>
      <c r="G54" s="22">
        <f>IF(D54&gt;1000000,Variables!$C$5,IF(D54&gt;100000,Variables!$C$6,Variables!$C$7))</f>
        <v>3500000</v>
      </c>
      <c r="I54" s="25">
        <v>0</v>
      </c>
    </row>
    <row r="55" spans="1:9" x14ac:dyDescent="0.25">
      <c r="A55" s="30">
        <v>6</v>
      </c>
      <c r="B55" s="31" t="s">
        <v>44</v>
      </c>
      <c r="C55" s="26">
        <v>2020</v>
      </c>
      <c r="D55" s="11">
        <f>INDEX(Population!$C$3:$O$49,MATCH('Cost Calculations'!B55,Population!$B$3:$B$49,0),MATCH(C55,Population!$C$2:$O$2,0))</f>
        <v>914784.16784999974</v>
      </c>
      <c r="E55" s="27" t="str">
        <f t="shared" si="0"/>
        <v>Medium</v>
      </c>
      <c r="F55" s="1"/>
      <c r="G55" s="22">
        <f>IF(D55&gt;1000000,Variables!$C$5,IF(D55&gt;100000,Variables!$C$6,Variables!$C$7))</f>
        <v>3500000</v>
      </c>
      <c r="I55" s="25">
        <v>0</v>
      </c>
    </row>
    <row r="56" spans="1:9" x14ac:dyDescent="0.25">
      <c r="A56" s="30">
        <v>7</v>
      </c>
      <c r="B56" s="31" t="s">
        <v>45</v>
      </c>
      <c r="C56" s="26">
        <v>2020</v>
      </c>
      <c r="D56" s="11">
        <f>INDEX(Population!$C$3:$O$49,MATCH('Cost Calculations'!B56,Population!$B$3:$B$49,0),MATCH(C56,Population!$C$2:$O$2,0))</f>
        <v>648438.0381499998</v>
      </c>
      <c r="E56" s="27" t="str">
        <f t="shared" si="0"/>
        <v>Medium</v>
      </c>
      <c r="F56" s="1"/>
      <c r="G56" s="22">
        <f>IF(D56&gt;1000000,Variables!$C$5,IF(D56&gt;100000,Variables!$C$6,Variables!$C$7))</f>
        <v>3500000</v>
      </c>
      <c r="I56" s="25">
        <v>0</v>
      </c>
    </row>
    <row r="57" spans="1:9" x14ac:dyDescent="0.25">
      <c r="A57" s="30">
        <v>8</v>
      </c>
      <c r="B57" s="31" t="s">
        <v>46</v>
      </c>
      <c r="C57" s="26">
        <v>2020</v>
      </c>
      <c r="D57" s="11">
        <f>INDEX(Population!$C$3:$O$49,MATCH('Cost Calculations'!B57,Population!$B$3:$B$49,0),MATCH(C57,Population!$C$2:$O$2,0))</f>
        <v>422052.27574999991</v>
      </c>
      <c r="E57" s="27" t="str">
        <f t="shared" si="0"/>
        <v>Medium</v>
      </c>
      <c r="F57" s="1"/>
      <c r="G57" s="22">
        <f>IF(D57&gt;1000000,Variables!$C$5,IF(D57&gt;100000,Variables!$C$6,Variables!$C$7))</f>
        <v>3500000</v>
      </c>
      <c r="I57" s="25">
        <v>0</v>
      </c>
    </row>
    <row r="58" spans="1:9" x14ac:dyDescent="0.25">
      <c r="A58" s="30">
        <v>9</v>
      </c>
      <c r="B58" s="31" t="s">
        <v>47</v>
      </c>
      <c r="C58" s="26">
        <v>2020</v>
      </c>
      <c r="D58" s="11">
        <f>INDEX(Population!$C$3:$O$49,MATCH('Cost Calculations'!B58,Population!$B$3:$B$49,0),MATCH(C58,Population!$C$2:$O$2,0))</f>
        <v>494356.55692499987</v>
      </c>
      <c r="E58" s="27" t="str">
        <f t="shared" si="0"/>
        <v>Medium</v>
      </c>
      <c r="F58" s="1"/>
      <c r="G58" s="22">
        <f>IF(D58&gt;1000000,Variables!$C$5,IF(D58&gt;100000,Variables!$C$6,Variables!$C$7))</f>
        <v>3500000</v>
      </c>
      <c r="I58" s="25">
        <v>0</v>
      </c>
    </row>
    <row r="59" spans="1:9" x14ac:dyDescent="0.25">
      <c r="A59" s="30">
        <v>10</v>
      </c>
      <c r="B59" s="31" t="s">
        <v>48</v>
      </c>
      <c r="C59" s="26">
        <v>2020</v>
      </c>
      <c r="D59" s="11">
        <f>INDEX(Population!$C$3:$O$49,MATCH('Cost Calculations'!B59,Population!$B$3:$B$49,0),MATCH(C59,Population!$C$2:$O$2,0))</f>
        <v>515819.23434999987</v>
      </c>
      <c r="E59" s="27" t="str">
        <f t="shared" si="0"/>
        <v>Medium</v>
      </c>
      <c r="F59" s="1"/>
      <c r="G59" s="22">
        <f>IF(D59&gt;1000000,Variables!$C$5,IF(D59&gt;100000,Variables!$C$6,Variables!$C$7))</f>
        <v>3500000</v>
      </c>
      <c r="I59" s="25">
        <v>0</v>
      </c>
    </row>
    <row r="60" spans="1:9" x14ac:dyDescent="0.25">
      <c r="A60" s="30">
        <v>11</v>
      </c>
      <c r="B60" s="31" t="s">
        <v>49</v>
      </c>
      <c r="C60" s="26">
        <v>2020</v>
      </c>
      <c r="D60" s="11">
        <f>INDEX(Population!$C$3:$O$49,MATCH('Cost Calculations'!B60,Population!$B$3:$B$49,0),MATCH(C60,Population!$C$2:$O$2,0))</f>
        <v>362975.05334999989</v>
      </c>
      <c r="E60" s="27" t="str">
        <f t="shared" si="0"/>
        <v>Medium</v>
      </c>
      <c r="F60" s="1"/>
      <c r="G60" s="22">
        <f>IF(D60&gt;1000000,Variables!$C$5,IF(D60&gt;100000,Variables!$C$6,Variables!$C$7))</f>
        <v>3500000</v>
      </c>
      <c r="I60" s="25">
        <v>0</v>
      </c>
    </row>
    <row r="61" spans="1:9" x14ac:dyDescent="0.25">
      <c r="A61" s="30">
        <v>12</v>
      </c>
      <c r="B61" s="31" t="s">
        <v>50</v>
      </c>
      <c r="C61" s="26">
        <v>2020</v>
      </c>
      <c r="D61" s="11">
        <f>INDEX(Population!$C$3:$O$49,MATCH('Cost Calculations'!B61,Population!$B$3:$B$49,0),MATCH(C61,Population!$C$2:$O$2,0))</f>
        <v>412539.1780999999</v>
      </c>
      <c r="E61" s="27" t="str">
        <f t="shared" si="0"/>
        <v>Medium</v>
      </c>
      <c r="F61" s="1"/>
      <c r="G61" s="22">
        <f>IF(D61&gt;1000000,Variables!$C$5,IF(D61&gt;100000,Variables!$C$6,Variables!$C$7))</f>
        <v>3500000</v>
      </c>
      <c r="I61" s="25">
        <v>0</v>
      </c>
    </row>
    <row r="62" spans="1:9" x14ac:dyDescent="0.25">
      <c r="A62" s="30">
        <v>13</v>
      </c>
      <c r="B62" s="31" t="s">
        <v>51</v>
      </c>
      <c r="C62" s="26">
        <v>2020</v>
      </c>
      <c r="D62" s="11">
        <f>INDEX(Population!$C$3:$O$49,MATCH('Cost Calculations'!B62,Population!$B$3:$B$49,0),MATCH(C62,Population!$C$2:$O$2,0))</f>
        <v>464849.8826999999</v>
      </c>
      <c r="E62" s="27" t="str">
        <f t="shared" si="0"/>
        <v>Medium</v>
      </c>
      <c r="F62" s="1"/>
      <c r="G62" s="22">
        <f>IF(D62&gt;1000000,Variables!$C$5,IF(D62&gt;100000,Variables!$C$6,Variables!$C$7))</f>
        <v>3500000</v>
      </c>
      <c r="I62" s="25">
        <v>0</v>
      </c>
    </row>
    <row r="63" spans="1:9" x14ac:dyDescent="0.25">
      <c r="A63" s="30">
        <v>14</v>
      </c>
      <c r="B63" s="31" t="s">
        <v>52</v>
      </c>
      <c r="C63" s="26">
        <v>2020</v>
      </c>
      <c r="D63" s="11">
        <f>INDEX(Population!$C$3:$O$49,MATCH('Cost Calculations'!B63,Population!$B$3:$B$49,0),MATCH(C63,Population!$C$2:$O$2,0))</f>
        <v>324032.54834999994</v>
      </c>
      <c r="E63" s="27" t="str">
        <f t="shared" si="0"/>
        <v>Medium</v>
      </c>
      <c r="F63" s="1"/>
      <c r="G63" s="22">
        <f>IF(D63&gt;1000000,Variables!$C$5,IF(D63&gt;100000,Variables!$C$6,Variables!$C$7))</f>
        <v>3500000</v>
      </c>
      <c r="I63" s="25">
        <v>0</v>
      </c>
    </row>
    <row r="64" spans="1:9" x14ac:dyDescent="0.25">
      <c r="A64" s="30">
        <v>15</v>
      </c>
      <c r="B64" s="31" t="s">
        <v>53</v>
      </c>
      <c r="C64" s="26">
        <v>2020</v>
      </c>
      <c r="D64" s="11">
        <f>INDEX(Population!$C$3:$O$49,MATCH('Cost Calculations'!B64,Population!$B$3:$B$49,0),MATCH(C64,Population!$C$2:$O$2,0))</f>
        <v>283972.24922499992</v>
      </c>
      <c r="E64" s="27" t="str">
        <f t="shared" si="0"/>
        <v>Medium</v>
      </c>
      <c r="F64" s="1"/>
      <c r="G64" s="22">
        <f>IF(D64&gt;1000000,Variables!$C$5,IF(D64&gt;100000,Variables!$C$6,Variables!$C$7))</f>
        <v>3500000</v>
      </c>
      <c r="I64" s="25">
        <v>0</v>
      </c>
    </row>
    <row r="65" spans="1:9" x14ac:dyDescent="0.25">
      <c r="A65" s="30">
        <v>16</v>
      </c>
      <c r="B65" s="31" t="s">
        <v>54</v>
      </c>
      <c r="C65" s="26">
        <v>2020</v>
      </c>
      <c r="D65" s="11">
        <f>INDEX(Population!$C$3:$O$49,MATCH('Cost Calculations'!B65,Population!$B$3:$B$49,0),MATCH(C65,Population!$C$2:$O$2,0))</f>
        <v>473232.8235249999</v>
      </c>
      <c r="E65" s="27" t="str">
        <f t="shared" si="0"/>
        <v>Medium</v>
      </c>
      <c r="F65" s="1"/>
      <c r="G65" s="22">
        <f>IF(D65&gt;1000000,Variables!$C$5,IF(D65&gt;100000,Variables!$C$6,Variables!$C$7))</f>
        <v>3500000</v>
      </c>
      <c r="I65" s="25">
        <v>0</v>
      </c>
    </row>
    <row r="66" spans="1:9" x14ac:dyDescent="0.25">
      <c r="A66" s="30">
        <v>17</v>
      </c>
      <c r="B66" s="31" t="s">
        <v>55</v>
      </c>
      <c r="C66" s="26">
        <v>2020</v>
      </c>
      <c r="D66" s="11">
        <f>INDEX(Population!$C$3:$O$49,MATCH('Cost Calculations'!B66,Population!$B$3:$B$49,0),MATCH(C66,Population!$C$2:$O$2,0))</f>
        <v>446832.2776749999</v>
      </c>
      <c r="E66" s="27" t="str">
        <f t="shared" si="0"/>
        <v>Medium</v>
      </c>
      <c r="F66" s="1"/>
      <c r="G66" s="22">
        <f>IF(D66&gt;1000000,Variables!$C$5,IF(D66&gt;100000,Variables!$C$6,Variables!$C$7))</f>
        <v>3500000</v>
      </c>
      <c r="I66" s="25">
        <v>0</v>
      </c>
    </row>
    <row r="67" spans="1:9" x14ac:dyDescent="0.25">
      <c r="A67" s="30">
        <v>18</v>
      </c>
      <c r="B67" s="31" t="s">
        <v>56</v>
      </c>
      <c r="C67" s="26">
        <v>2020</v>
      </c>
      <c r="D67" s="11">
        <f>INDEX(Population!$C$3:$O$49,MATCH('Cost Calculations'!B67,Population!$B$3:$B$49,0),MATCH(C67,Population!$C$2:$O$2,0))</f>
        <v>282922.44994999992</v>
      </c>
      <c r="E67" s="27" t="str">
        <f t="shared" si="0"/>
        <v>Medium</v>
      </c>
      <c r="F67" s="1"/>
      <c r="G67" s="22">
        <f>IF(D67&gt;1000000,Variables!$C$5,IF(D67&gt;100000,Variables!$C$6,Variables!$C$7))</f>
        <v>3500000</v>
      </c>
      <c r="I67" s="25">
        <v>0</v>
      </c>
    </row>
    <row r="68" spans="1:9" x14ac:dyDescent="0.25">
      <c r="A68" s="30">
        <v>19</v>
      </c>
      <c r="B68" s="31" t="s">
        <v>57</v>
      </c>
      <c r="C68" s="26">
        <v>2020</v>
      </c>
      <c r="D68" s="11">
        <f>INDEX(Population!$C$3:$O$49,MATCH('Cost Calculations'!B68,Population!$B$3:$B$49,0),MATCH(C68,Population!$C$2:$O$2,0))</f>
        <v>285650.48574999993</v>
      </c>
      <c r="E68" s="27" t="str">
        <f t="shared" ref="E68:E131" si="1">IF(D68&lt;100000,"Small",IF(D68&lt;1000000,"Medium","Large"))</f>
        <v>Medium</v>
      </c>
      <c r="F68" s="1"/>
      <c r="G68" s="22">
        <f>IF(D68&gt;1000000,Variables!$C$5,IF(D68&gt;100000,Variables!$C$6,Variables!$C$7))</f>
        <v>3500000</v>
      </c>
      <c r="I68" s="25">
        <v>0</v>
      </c>
    </row>
    <row r="69" spans="1:9" x14ac:dyDescent="0.25">
      <c r="A69" s="30">
        <v>20</v>
      </c>
      <c r="B69" s="31" t="s">
        <v>58</v>
      </c>
      <c r="C69" s="26">
        <v>2020</v>
      </c>
      <c r="D69" s="11">
        <f>INDEX(Population!$C$3:$O$49,MATCH('Cost Calculations'!B69,Population!$B$3:$B$49,0),MATCH(C69,Population!$C$2:$O$2,0))</f>
        <v>173068.52797499995</v>
      </c>
      <c r="E69" s="27" t="str">
        <f t="shared" si="1"/>
        <v>Medium</v>
      </c>
      <c r="F69" s="1"/>
      <c r="G69" s="22">
        <f>IF(D69&gt;1000000,Variables!$C$5,IF(D69&gt;100000,Variables!$C$6,Variables!$C$7))</f>
        <v>3500000</v>
      </c>
      <c r="I69" s="25">
        <v>0</v>
      </c>
    </row>
    <row r="70" spans="1:9" x14ac:dyDescent="0.25">
      <c r="A70" s="30">
        <v>21</v>
      </c>
      <c r="B70" s="31" t="s">
        <v>59</v>
      </c>
      <c r="C70" s="26">
        <v>2020</v>
      </c>
      <c r="D70" s="11">
        <f>INDEX(Population!$C$3:$O$49,MATCH('Cost Calculations'!B70,Population!$B$3:$B$49,0),MATCH(C70,Population!$C$2:$O$2,0))</f>
        <v>182940.14392499995</v>
      </c>
      <c r="E70" s="27" t="str">
        <f t="shared" si="1"/>
        <v>Medium</v>
      </c>
      <c r="F70" s="1"/>
      <c r="G70" s="22">
        <f>IF(D70&gt;1000000,Variables!$C$5,IF(D70&gt;100000,Variables!$C$6,Variables!$C$7))</f>
        <v>3500000</v>
      </c>
      <c r="I70" s="25">
        <v>0</v>
      </c>
    </row>
    <row r="71" spans="1:9" x14ac:dyDescent="0.25">
      <c r="A71" s="30">
        <v>22</v>
      </c>
      <c r="B71" s="31" t="s">
        <v>60</v>
      </c>
      <c r="C71" s="26">
        <v>2020</v>
      </c>
      <c r="D71" s="11">
        <f>INDEX(Population!$C$3:$O$49,MATCH('Cost Calculations'!B71,Population!$B$3:$B$49,0),MATCH(C71,Population!$C$2:$O$2,0))</f>
        <v>161527.94752499997</v>
      </c>
      <c r="E71" s="27" t="str">
        <f t="shared" si="1"/>
        <v>Medium</v>
      </c>
      <c r="F71" s="1"/>
      <c r="G71" s="22">
        <f>IF(D71&gt;1000000,Variables!$C$5,IF(D71&gt;100000,Variables!$C$6,Variables!$C$7))</f>
        <v>3500000</v>
      </c>
      <c r="I71" s="25">
        <v>0</v>
      </c>
    </row>
    <row r="72" spans="1:9" x14ac:dyDescent="0.25">
      <c r="A72" s="30">
        <v>23</v>
      </c>
      <c r="B72" s="31" t="s">
        <v>61</v>
      </c>
      <c r="C72" s="26">
        <v>2020</v>
      </c>
      <c r="D72" s="11">
        <f>INDEX(Population!$C$3:$O$49,MATCH('Cost Calculations'!B72,Population!$B$3:$B$49,0),MATCH(C72,Population!$C$2:$O$2,0))</f>
        <v>124326.52277499996</v>
      </c>
      <c r="E72" s="27" t="str">
        <f t="shared" si="1"/>
        <v>Medium</v>
      </c>
      <c r="F72" s="1"/>
      <c r="G72" s="22">
        <f>IF(D72&gt;1000000,Variables!$C$5,IF(D72&gt;100000,Variables!$C$6,Variables!$C$7))</f>
        <v>3500000</v>
      </c>
      <c r="I72" s="25">
        <v>0</v>
      </c>
    </row>
    <row r="73" spans="1:9" x14ac:dyDescent="0.25">
      <c r="A73" s="30">
        <v>24</v>
      </c>
      <c r="B73" s="31" t="s">
        <v>62</v>
      </c>
      <c r="C73" s="26">
        <v>2020</v>
      </c>
      <c r="D73" s="11">
        <f>INDEX(Population!$C$3:$O$49,MATCH('Cost Calculations'!B73,Population!$B$3:$B$49,0),MATCH(C73,Population!$C$2:$O$2,0))</f>
        <v>78024.090374999985</v>
      </c>
      <c r="E73" s="27" t="str">
        <f t="shared" si="1"/>
        <v>Small</v>
      </c>
      <c r="F73" s="1"/>
      <c r="G73" s="22">
        <f>IF(D73&gt;1000000,Variables!$C$5,IF(D73&gt;100000,Variables!$C$6,Variables!$C$7))</f>
        <v>1000000</v>
      </c>
      <c r="I73" s="25">
        <v>0</v>
      </c>
    </row>
    <row r="74" spans="1:9" x14ac:dyDescent="0.25">
      <c r="A74" s="30">
        <v>25</v>
      </c>
      <c r="B74" s="31" t="s">
        <v>63</v>
      </c>
      <c r="C74" s="26">
        <v>2020</v>
      </c>
      <c r="D74" s="11">
        <f>INDEX(Population!$C$3:$O$49,MATCH('Cost Calculations'!B74,Population!$B$3:$B$49,0),MATCH(C74,Population!$C$2:$O$2,0))</f>
        <v>161685.57194999995</v>
      </c>
      <c r="E74" s="27" t="str">
        <f t="shared" si="1"/>
        <v>Medium</v>
      </c>
      <c r="F74" s="1"/>
      <c r="G74" s="22">
        <f>IF(D74&gt;1000000,Variables!$C$5,IF(D74&gt;100000,Variables!$C$6,Variables!$C$7))</f>
        <v>3500000</v>
      </c>
      <c r="I74" s="25">
        <v>0</v>
      </c>
    </row>
    <row r="75" spans="1:9" x14ac:dyDescent="0.25">
      <c r="A75" s="30">
        <v>26</v>
      </c>
      <c r="B75" s="31" t="s">
        <v>64</v>
      </c>
      <c r="C75" s="26">
        <v>2020</v>
      </c>
      <c r="D75" s="11">
        <f>INDEX(Population!$C$3:$O$49,MATCH('Cost Calculations'!B75,Population!$B$3:$B$49,0),MATCH(C75,Population!$C$2:$O$2,0))</f>
        <v>44138.959899999987</v>
      </c>
      <c r="E75" s="27" t="str">
        <f t="shared" si="1"/>
        <v>Small</v>
      </c>
      <c r="F75" s="1"/>
      <c r="G75" s="22">
        <f>IF(D75&gt;1000000,Variables!$C$5,IF(D75&gt;100000,Variables!$C$6,Variables!$C$7))</f>
        <v>1000000</v>
      </c>
      <c r="I75" s="25">
        <v>0</v>
      </c>
    </row>
    <row r="76" spans="1:9" x14ac:dyDescent="0.25">
      <c r="A76" s="30">
        <v>27</v>
      </c>
      <c r="B76" s="31" t="s">
        <v>65</v>
      </c>
      <c r="C76" s="26">
        <v>2020</v>
      </c>
      <c r="D76" s="11">
        <f>INDEX(Population!$C$3:$O$49,MATCH('Cost Calculations'!B76,Population!$B$3:$B$49,0),MATCH(C76,Population!$C$2:$O$2,0))</f>
        <v>8277.8578749999979</v>
      </c>
      <c r="E76" s="27" t="str">
        <f t="shared" si="1"/>
        <v>Small</v>
      </c>
      <c r="F76" s="1"/>
      <c r="G76" s="22">
        <f>IF(D76&gt;1000000,Variables!$C$5,IF(D76&gt;100000,Variables!$C$6,Variables!$C$7))</f>
        <v>1000000</v>
      </c>
      <c r="I76" s="25">
        <v>0</v>
      </c>
    </row>
    <row r="77" spans="1:9" x14ac:dyDescent="0.25">
      <c r="A77" s="30">
        <v>28</v>
      </c>
      <c r="B77" s="31" t="s">
        <v>66</v>
      </c>
      <c r="C77" s="26">
        <v>2020</v>
      </c>
      <c r="D77" s="11">
        <f>INDEX(Population!$C$3:$O$49,MATCH('Cost Calculations'!B77,Population!$B$3:$B$49,0),MATCH(C77,Population!$C$2:$O$2,0))</f>
        <v>49539.399349999985</v>
      </c>
      <c r="E77" s="27" t="str">
        <f t="shared" si="1"/>
        <v>Small</v>
      </c>
      <c r="F77" s="1"/>
      <c r="G77" s="22">
        <f>IF(D77&gt;1000000,Variables!$C$5,IF(D77&gt;100000,Variables!$C$6,Variables!$C$7))</f>
        <v>1000000</v>
      </c>
      <c r="I77" s="25">
        <v>0</v>
      </c>
    </row>
    <row r="78" spans="1:9" x14ac:dyDescent="0.25">
      <c r="A78" s="30">
        <v>29</v>
      </c>
      <c r="B78" s="31" t="s">
        <v>67</v>
      </c>
      <c r="C78" s="26">
        <v>2020</v>
      </c>
      <c r="D78" s="11">
        <f>INDEX(Population!$C$3:$O$49,MATCH('Cost Calculations'!B78,Population!$B$3:$B$49,0),MATCH(C78,Population!$C$2:$O$2,0))</f>
        <v>49885.554949999983</v>
      </c>
      <c r="E78" s="27" t="str">
        <f t="shared" si="1"/>
        <v>Small</v>
      </c>
      <c r="F78" s="1"/>
      <c r="G78" s="22">
        <f>IF(D78&gt;1000000,Variables!$C$5,IF(D78&gt;100000,Variables!$C$6,Variables!$C$7))</f>
        <v>1000000</v>
      </c>
      <c r="I78" s="25">
        <v>0</v>
      </c>
    </row>
    <row r="79" spans="1:9" x14ac:dyDescent="0.25">
      <c r="A79" s="30">
        <v>30</v>
      </c>
      <c r="B79" s="31" t="s">
        <v>68</v>
      </c>
      <c r="C79" s="26">
        <v>2020</v>
      </c>
      <c r="D79" s="11">
        <f>INDEX(Population!$C$3:$O$49,MATCH('Cost Calculations'!B79,Population!$B$3:$B$49,0),MATCH(C79,Population!$C$2:$O$2,0))</f>
        <v>20386.092299999993</v>
      </c>
      <c r="E79" s="27" t="str">
        <f t="shared" si="1"/>
        <v>Small</v>
      </c>
      <c r="F79" s="1"/>
      <c r="G79" s="22">
        <f>IF(D79&gt;1000000,Variables!$C$5,IF(D79&gt;100000,Variables!$C$6,Variables!$C$7))</f>
        <v>1000000</v>
      </c>
      <c r="I79" s="25">
        <v>0</v>
      </c>
    </row>
    <row r="80" spans="1:9" x14ac:dyDescent="0.25">
      <c r="A80" s="30">
        <v>31</v>
      </c>
      <c r="B80" s="31" t="s">
        <v>69</v>
      </c>
      <c r="C80" s="26">
        <v>2020</v>
      </c>
      <c r="D80" s="11">
        <f>INDEX(Population!$C$3:$O$49,MATCH('Cost Calculations'!B80,Population!$B$3:$B$49,0),MATCH(C80,Population!$C$2:$O$2,0))</f>
        <v>31013.89339999999</v>
      </c>
      <c r="E80" s="27" t="str">
        <f t="shared" si="1"/>
        <v>Small</v>
      </c>
      <c r="F80" s="1"/>
      <c r="G80" s="22">
        <f>IF(D80&gt;1000000,Variables!$C$5,IF(D80&gt;100000,Variables!$C$6,Variables!$C$7))</f>
        <v>1000000</v>
      </c>
      <c r="I80" s="25">
        <v>0</v>
      </c>
    </row>
    <row r="81" spans="1:9" x14ac:dyDescent="0.25">
      <c r="A81" s="30">
        <v>32</v>
      </c>
      <c r="B81" s="31" t="s">
        <v>70</v>
      </c>
      <c r="C81" s="26">
        <v>2020</v>
      </c>
      <c r="D81" s="11">
        <f>INDEX(Population!$C$3:$O$49,MATCH('Cost Calculations'!B81,Population!$B$3:$B$49,0),MATCH(C81,Population!$C$2:$O$2,0))</f>
        <v>28546.504524999993</v>
      </c>
      <c r="E81" s="27" t="str">
        <f t="shared" si="1"/>
        <v>Small</v>
      </c>
      <c r="F81" s="1"/>
      <c r="G81" s="22">
        <f>IF(D81&gt;1000000,Variables!$C$5,IF(D81&gt;100000,Variables!$C$6,Variables!$C$7))</f>
        <v>1000000</v>
      </c>
      <c r="I81" s="25">
        <v>0</v>
      </c>
    </row>
    <row r="82" spans="1:9" x14ac:dyDescent="0.25">
      <c r="A82" s="30">
        <v>33</v>
      </c>
      <c r="B82" s="31" t="s">
        <v>71</v>
      </c>
      <c r="C82" s="26">
        <v>2020</v>
      </c>
      <c r="D82" s="11">
        <f>INDEX(Population!$C$3:$O$49,MATCH('Cost Calculations'!B82,Population!$B$3:$B$49,0),MATCH(C82,Population!$C$2:$O$2,0))</f>
        <v>122393.82067499997</v>
      </c>
      <c r="E82" s="27" t="str">
        <f t="shared" si="1"/>
        <v>Medium</v>
      </c>
      <c r="F82" s="1"/>
      <c r="G82" s="22">
        <f>IF(D82&gt;1000000,Variables!$C$5,IF(D82&gt;100000,Variables!$C$6,Variables!$C$7))</f>
        <v>3500000</v>
      </c>
      <c r="I82" s="25">
        <v>0</v>
      </c>
    </row>
    <row r="83" spans="1:9" x14ac:dyDescent="0.25">
      <c r="A83" s="30">
        <v>34</v>
      </c>
      <c r="B83" s="31" t="s">
        <v>72</v>
      </c>
      <c r="C83" s="26">
        <v>2020</v>
      </c>
      <c r="D83" s="11">
        <f>INDEX(Population!$C$3:$O$49,MATCH('Cost Calculations'!B83,Population!$B$3:$B$49,0),MATCH(C83,Population!$C$2:$O$2,0))</f>
        <v>108706.25132499998</v>
      </c>
      <c r="E83" s="27" t="str">
        <f t="shared" si="1"/>
        <v>Medium</v>
      </c>
      <c r="F83" s="1"/>
      <c r="G83" s="22">
        <f>IF(D83&gt;1000000,Variables!$C$5,IF(D83&gt;100000,Variables!$C$6,Variables!$C$7))</f>
        <v>3500000</v>
      </c>
      <c r="I83" s="25">
        <v>0</v>
      </c>
    </row>
    <row r="84" spans="1:9" x14ac:dyDescent="0.25">
      <c r="A84" s="30">
        <v>35</v>
      </c>
      <c r="B84" s="31" t="s">
        <v>73</v>
      </c>
      <c r="C84" s="26">
        <v>2020</v>
      </c>
      <c r="D84" s="11">
        <f>INDEX(Population!$C$3:$O$49,MATCH('Cost Calculations'!B84,Population!$B$3:$B$49,0),MATCH(C84,Population!$C$2:$O$2,0))</f>
        <v>496466.45772499987</v>
      </c>
      <c r="E84" s="27" t="str">
        <f t="shared" si="1"/>
        <v>Medium</v>
      </c>
      <c r="F84" s="1"/>
      <c r="G84" s="22">
        <f>IF(D84&gt;1000000,Variables!$C$5,IF(D84&gt;100000,Variables!$C$6,Variables!$C$7))</f>
        <v>3500000</v>
      </c>
      <c r="I84" s="25">
        <v>0</v>
      </c>
    </row>
    <row r="85" spans="1:9" x14ac:dyDescent="0.25">
      <c r="A85" s="30">
        <v>36</v>
      </c>
      <c r="B85" s="31" t="s">
        <v>74</v>
      </c>
      <c r="C85" s="26">
        <v>2020</v>
      </c>
      <c r="D85" s="11">
        <f>INDEX(Population!$C$3:$O$49,MATCH('Cost Calculations'!B85,Population!$B$3:$B$49,0),MATCH(C85,Population!$C$2:$O$2,0))</f>
        <v>266256.5001249999</v>
      </c>
      <c r="E85" s="27" t="str">
        <f t="shared" si="1"/>
        <v>Medium</v>
      </c>
      <c r="F85" s="1"/>
      <c r="G85" s="22">
        <f>IF(D85&gt;1000000,Variables!$C$5,IF(D85&gt;100000,Variables!$C$6,Variables!$C$7))</f>
        <v>3500000</v>
      </c>
      <c r="I85" s="25">
        <v>0</v>
      </c>
    </row>
    <row r="86" spans="1:9" x14ac:dyDescent="0.25">
      <c r="A86" s="30">
        <v>37</v>
      </c>
      <c r="B86" s="31" t="s">
        <v>75</v>
      </c>
      <c r="C86" s="26">
        <v>2020</v>
      </c>
      <c r="D86" s="11">
        <f>INDEX(Population!$C$3:$O$49,MATCH('Cost Calculations'!B86,Population!$B$3:$B$49,0),MATCH(C86,Population!$C$2:$O$2,0))</f>
        <v>124102.96394999996</v>
      </c>
      <c r="E86" s="27" t="str">
        <f t="shared" si="1"/>
        <v>Medium</v>
      </c>
      <c r="F86" s="1"/>
      <c r="G86" s="22">
        <f>IF(D86&gt;1000000,Variables!$C$5,IF(D86&gt;100000,Variables!$C$6,Variables!$C$7))</f>
        <v>3500000</v>
      </c>
      <c r="I86" s="25">
        <v>0</v>
      </c>
    </row>
    <row r="87" spans="1:9" x14ac:dyDescent="0.25">
      <c r="A87" s="30">
        <v>38</v>
      </c>
      <c r="B87" s="31" t="s">
        <v>76</v>
      </c>
      <c r="C87" s="26">
        <v>2020</v>
      </c>
      <c r="D87" s="11">
        <f>INDEX(Population!$C$3:$O$49,MATCH('Cost Calculations'!B87,Population!$B$3:$B$49,0),MATCH(C87,Population!$C$2:$O$2,0))</f>
        <v>36630.68009999999</v>
      </c>
      <c r="E87" s="27" t="str">
        <f t="shared" si="1"/>
        <v>Small</v>
      </c>
      <c r="F87" s="1"/>
      <c r="G87" s="22">
        <f>IF(D87&gt;1000000,Variables!$C$5,IF(D87&gt;100000,Variables!$C$6,Variables!$C$7))</f>
        <v>1000000</v>
      </c>
      <c r="I87" s="25">
        <v>0</v>
      </c>
    </row>
    <row r="88" spans="1:9" x14ac:dyDescent="0.25">
      <c r="A88" s="30">
        <v>39</v>
      </c>
      <c r="B88" s="31" t="s">
        <v>77</v>
      </c>
      <c r="C88" s="26">
        <v>2020</v>
      </c>
      <c r="D88" s="11">
        <f>INDEX(Population!$C$3:$O$49,MATCH('Cost Calculations'!B88,Population!$B$3:$B$49,0),MATCH(C88,Population!$C$2:$O$2,0))</f>
        <v>69146.641549999986</v>
      </c>
      <c r="E88" s="27" t="str">
        <f t="shared" si="1"/>
        <v>Small</v>
      </c>
      <c r="F88" s="1"/>
      <c r="G88" s="22">
        <f>IF(D88&gt;1000000,Variables!$C$5,IF(D88&gt;100000,Variables!$C$6,Variables!$C$7))</f>
        <v>1000000</v>
      </c>
      <c r="I88" s="25">
        <v>0</v>
      </c>
    </row>
    <row r="89" spans="1:9" x14ac:dyDescent="0.25">
      <c r="A89" s="30">
        <v>40</v>
      </c>
      <c r="B89" s="31" t="s">
        <v>78</v>
      </c>
      <c r="C89" s="26">
        <v>2020</v>
      </c>
      <c r="D89" s="11">
        <f>INDEX(Population!$C$3:$O$49,MATCH('Cost Calculations'!B89,Population!$B$3:$B$49,0),MATCH(C89,Population!$C$2:$O$2,0))</f>
        <v>3127.7630999999992</v>
      </c>
      <c r="E89" s="27" t="str">
        <f t="shared" si="1"/>
        <v>Small</v>
      </c>
      <c r="F89" s="1"/>
      <c r="G89" s="22">
        <f>IF(D89&gt;1000000,Variables!$C$5,IF(D89&gt;100000,Variables!$C$6,Variables!$C$7))</f>
        <v>1000000</v>
      </c>
      <c r="I89" s="25">
        <v>0</v>
      </c>
    </row>
    <row r="90" spans="1:9" x14ac:dyDescent="0.25">
      <c r="A90" s="30">
        <v>41</v>
      </c>
      <c r="B90" s="31" t="s">
        <v>79</v>
      </c>
      <c r="C90" s="26">
        <v>2020</v>
      </c>
      <c r="D90" s="11">
        <f>INDEX(Population!$C$3:$O$49,MATCH('Cost Calculations'!B90,Population!$B$3:$B$49,0),MATCH(C90,Population!$C$2:$O$2,0))</f>
        <v>53902.402224999983</v>
      </c>
      <c r="E90" s="27" t="str">
        <f t="shared" si="1"/>
        <v>Small</v>
      </c>
      <c r="F90" s="1"/>
      <c r="G90" s="22">
        <f>IF(D90&gt;1000000,Variables!$C$5,IF(D90&gt;100000,Variables!$C$6,Variables!$C$7))</f>
        <v>1000000</v>
      </c>
      <c r="I90" s="25">
        <v>0</v>
      </c>
    </row>
    <row r="91" spans="1:9" x14ac:dyDescent="0.25">
      <c r="A91" s="30">
        <v>42</v>
      </c>
      <c r="B91" s="31" t="s">
        <v>80</v>
      </c>
      <c r="C91" s="26">
        <v>2020</v>
      </c>
      <c r="D91" s="11">
        <f>INDEX(Population!$C$3:$O$49,MATCH('Cost Calculations'!B91,Population!$B$3:$B$49,0),MATCH(C91,Population!$C$2:$O$2,0))</f>
        <v>46896.872224999985</v>
      </c>
      <c r="E91" s="27" t="str">
        <f t="shared" si="1"/>
        <v>Small</v>
      </c>
      <c r="F91" s="1"/>
      <c r="G91" s="22">
        <f>IF(D91&gt;1000000,Variables!$C$5,IF(D91&gt;100000,Variables!$C$6,Variables!$C$7))</f>
        <v>1000000</v>
      </c>
      <c r="I91" s="25">
        <v>0</v>
      </c>
    </row>
    <row r="92" spans="1:9" x14ac:dyDescent="0.25">
      <c r="A92" s="30">
        <v>43</v>
      </c>
      <c r="B92" s="31" t="s">
        <v>81</v>
      </c>
      <c r="C92" s="26">
        <v>2020</v>
      </c>
      <c r="D92" s="11">
        <f>INDEX(Population!$C$3:$O$49,MATCH('Cost Calculations'!B92,Population!$B$3:$B$49,0),MATCH(C92,Population!$C$2:$O$2,0))</f>
        <v>24763.518324999994</v>
      </c>
      <c r="E92" s="27" t="str">
        <f t="shared" si="1"/>
        <v>Small</v>
      </c>
      <c r="F92" s="1"/>
      <c r="G92" s="22">
        <f>IF(D92&gt;1000000,Variables!$C$5,IF(D92&gt;100000,Variables!$C$6,Variables!$C$7))</f>
        <v>1000000</v>
      </c>
      <c r="I92" s="25">
        <v>0</v>
      </c>
    </row>
    <row r="93" spans="1:9" x14ac:dyDescent="0.25">
      <c r="A93" s="30">
        <v>44</v>
      </c>
      <c r="B93" s="31" t="s">
        <v>82</v>
      </c>
      <c r="C93" s="26">
        <v>2020</v>
      </c>
      <c r="D93" s="11">
        <f>INDEX(Population!$C$3:$O$49,MATCH('Cost Calculations'!B93,Population!$B$3:$B$49,0),MATCH(C93,Population!$C$2:$O$2,0))</f>
        <v>95779.166217351943</v>
      </c>
      <c r="E93" s="27" t="str">
        <f t="shared" si="1"/>
        <v>Small</v>
      </c>
      <c r="F93" s="1"/>
      <c r="G93" s="22">
        <f>IF(D93&gt;1000000,Variables!$C$5,IF(D93&gt;100000,Variables!$C$6,Variables!$C$7))</f>
        <v>1000000</v>
      </c>
      <c r="I93" s="25">
        <v>0</v>
      </c>
    </row>
    <row r="94" spans="1:9" x14ac:dyDescent="0.25">
      <c r="A94" s="30">
        <v>45</v>
      </c>
      <c r="B94" s="31" t="s">
        <v>83</v>
      </c>
      <c r="C94" s="26">
        <v>2020</v>
      </c>
      <c r="D94" s="11">
        <f>INDEX(Population!$C$3:$O$49,MATCH('Cost Calculations'!B94,Population!$B$3:$B$49,0),MATCH(C94,Population!$C$2:$O$2,0))</f>
        <v>24329.793599999994</v>
      </c>
      <c r="E94" s="27" t="str">
        <f t="shared" si="1"/>
        <v>Small</v>
      </c>
      <c r="F94" s="1"/>
      <c r="G94" s="22">
        <f>IF(D94&gt;1000000,Variables!$C$5,IF(D94&gt;100000,Variables!$C$6,Variables!$C$7))</f>
        <v>1000000</v>
      </c>
      <c r="I94" s="25">
        <v>0</v>
      </c>
    </row>
    <row r="95" spans="1:9" x14ac:dyDescent="0.25">
      <c r="A95" s="30">
        <v>46</v>
      </c>
      <c r="B95" s="31" t="s">
        <v>84</v>
      </c>
      <c r="C95" s="26">
        <v>2020</v>
      </c>
      <c r="D95" s="11">
        <f>INDEX(Population!$C$3:$O$49,MATCH('Cost Calculations'!B95,Population!$B$3:$B$49,0),MATCH(C95,Population!$C$2:$O$2,0))</f>
        <v>31095.281174999993</v>
      </c>
      <c r="E95" s="27" t="str">
        <f t="shared" si="1"/>
        <v>Small</v>
      </c>
      <c r="F95" s="1"/>
      <c r="G95" s="22">
        <f>IF(D95&gt;1000000,Variables!$C$5,IF(D95&gt;100000,Variables!$C$6,Variables!$C$7))</f>
        <v>1000000</v>
      </c>
      <c r="I95" s="25">
        <v>0</v>
      </c>
    </row>
    <row r="96" spans="1:9" x14ac:dyDescent="0.25">
      <c r="A96" s="30">
        <v>47</v>
      </c>
      <c r="B96" s="31" t="s">
        <v>85</v>
      </c>
      <c r="C96" s="26">
        <v>2020</v>
      </c>
      <c r="D96" s="11">
        <f>INDEX(Population!$C$3:$O$49,MATCH('Cost Calculations'!B96,Population!$B$3:$B$49,0),MATCH(C96,Population!$C$2:$O$2,0))</f>
        <v>65897.311899999986</v>
      </c>
      <c r="E96" s="27" t="str">
        <f t="shared" si="1"/>
        <v>Small</v>
      </c>
      <c r="F96" s="1"/>
      <c r="G96" s="22">
        <f>IF(D96&gt;1000000,Variables!$C$5,IF(D96&gt;100000,Variables!$C$6,Variables!$C$7))</f>
        <v>1000000</v>
      </c>
      <c r="I96" s="25">
        <v>0</v>
      </c>
    </row>
    <row r="97" spans="1:9" x14ac:dyDescent="0.25">
      <c r="A97" s="30">
        <v>1</v>
      </c>
      <c r="B97" s="31" t="s">
        <v>39</v>
      </c>
      <c r="C97" s="26">
        <v>2021</v>
      </c>
      <c r="D97" s="11">
        <f>INDEX(Population!$C$3:$O$49,MATCH('Cost Calculations'!B97,Population!$B$3:$B$49,0),MATCH(C97,Population!$C$2:$O$2,0))</f>
        <v>7509506.8340328718</v>
      </c>
      <c r="E97" s="27" t="str">
        <f t="shared" si="1"/>
        <v>Large</v>
      </c>
      <c r="F97" s="1"/>
      <c r="G97" s="22">
        <f>IF(D97&gt;1000000,Variables!$C$5,IF(D97&gt;100000,Variables!$C$6,Variables!$C$7))</f>
        <v>10500000</v>
      </c>
      <c r="I97" s="25">
        <v>0</v>
      </c>
    </row>
    <row r="98" spans="1:9" x14ac:dyDescent="0.25">
      <c r="A98" s="30">
        <v>2</v>
      </c>
      <c r="B98" s="31" t="s">
        <v>40</v>
      </c>
      <c r="C98" s="26">
        <v>2021</v>
      </c>
      <c r="D98" s="11">
        <f>INDEX(Population!$C$3:$O$49,MATCH('Cost Calculations'!B98,Population!$B$3:$B$49,0),MATCH(C98,Population!$C$2:$O$2,0))</f>
        <v>2480694.179363749</v>
      </c>
      <c r="E98" s="27" t="str">
        <f t="shared" si="1"/>
        <v>Large</v>
      </c>
      <c r="F98" s="1"/>
      <c r="G98" s="22">
        <f>IF(D98&gt;1000000,Variables!$C$5,IF(D98&gt;100000,Variables!$C$6,Variables!$C$7))</f>
        <v>10500000</v>
      </c>
      <c r="I98" s="25">
        <v>0</v>
      </c>
    </row>
    <row r="99" spans="1:9" x14ac:dyDescent="0.25">
      <c r="A99" s="30">
        <v>3</v>
      </c>
      <c r="B99" s="31" t="s">
        <v>41</v>
      </c>
      <c r="C99" s="26">
        <v>2021</v>
      </c>
      <c r="D99" s="11">
        <f>INDEX(Population!$C$3:$O$49,MATCH('Cost Calculations'!B99,Population!$B$3:$B$49,0),MATCH(C99,Population!$C$2:$O$2,0))</f>
        <v>1906134.6937578742</v>
      </c>
      <c r="E99" s="27" t="str">
        <f t="shared" si="1"/>
        <v>Large</v>
      </c>
      <c r="F99" s="1"/>
      <c r="G99" s="22">
        <f>IF(D99&gt;1000000,Variables!$C$5,IF(D99&gt;100000,Variables!$C$6,Variables!$C$7))</f>
        <v>10500000</v>
      </c>
      <c r="I99" s="25">
        <v>0</v>
      </c>
    </row>
    <row r="100" spans="1:9" x14ac:dyDescent="0.25">
      <c r="A100" s="30">
        <v>4</v>
      </c>
      <c r="B100" s="31" t="s">
        <v>42</v>
      </c>
      <c r="C100" s="26">
        <v>2021</v>
      </c>
      <c r="D100" s="11">
        <f>INDEX(Population!$C$3:$O$49,MATCH('Cost Calculations'!B100,Population!$B$3:$B$49,0),MATCH(C100,Population!$C$2:$O$2,0))</f>
        <v>1171267.4848726245</v>
      </c>
      <c r="E100" s="27" t="str">
        <f t="shared" si="1"/>
        <v>Large</v>
      </c>
      <c r="F100" s="1"/>
      <c r="G100" s="22">
        <f>IF(D100&gt;1000000,Variables!$C$5,IF(D100&gt;100000,Variables!$C$6,Variables!$C$7))</f>
        <v>10500000</v>
      </c>
      <c r="I100" s="25">
        <v>0</v>
      </c>
    </row>
    <row r="101" spans="1:9" x14ac:dyDescent="0.25">
      <c r="A101" s="30">
        <v>5</v>
      </c>
      <c r="B101" s="31" t="s">
        <v>43</v>
      </c>
      <c r="C101" s="26">
        <v>2021</v>
      </c>
      <c r="D101" s="11">
        <f>INDEX(Population!$C$3:$O$49,MATCH('Cost Calculations'!B101,Population!$B$3:$B$49,0),MATCH(C101,Population!$C$2:$O$2,0))</f>
        <v>553012.23701062484</v>
      </c>
      <c r="E101" s="27" t="str">
        <f t="shared" si="1"/>
        <v>Medium</v>
      </c>
      <c r="F101" s="1"/>
      <c r="G101" s="22">
        <f>IF(D101&gt;1000000,Variables!$C$5,IF(D101&gt;100000,Variables!$C$6,Variables!$C$7))</f>
        <v>3500000</v>
      </c>
      <c r="I101" s="25">
        <v>0</v>
      </c>
    </row>
    <row r="102" spans="1:9" x14ac:dyDescent="0.25">
      <c r="A102" s="30">
        <v>6</v>
      </c>
      <c r="B102" s="31" t="s">
        <v>44</v>
      </c>
      <c r="C102" s="26">
        <v>2021</v>
      </c>
      <c r="D102" s="11">
        <f>INDEX(Population!$C$3:$O$49,MATCH('Cost Calculations'!B102,Population!$B$3:$B$49,0),MATCH(C102,Population!$C$2:$O$2,0))</f>
        <v>928505.93036774965</v>
      </c>
      <c r="E102" s="27" t="str">
        <f t="shared" si="1"/>
        <v>Medium</v>
      </c>
      <c r="F102" s="1"/>
      <c r="G102" s="22">
        <f>IF(D102&gt;1000000,Variables!$C$5,IF(D102&gt;100000,Variables!$C$6,Variables!$C$7))</f>
        <v>3500000</v>
      </c>
      <c r="I102" s="25">
        <v>0</v>
      </c>
    </row>
    <row r="103" spans="1:9" x14ac:dyDescent="0.25">
      <c r="A103" s="30">
        <v>7</v>
      </c>
      <c r="B103" s="31" t="s">
        <v>45</v>
      </c>
      <c r="C103" s="26">
        <v>2021</v>
      </c>
      <c r="D103" s="11">
        <f>INDEX(Population!$C$3:$O$49,MATCH('Cost Calculations'!B103,Population!$B$3:$B$49,0),MATCH(C103,Population!$C$2:$O$2,0))</f>
        <v>658164.60872224974</v>
      </c>
      <c r="E103" s="27" t="str">
        <f t="shared" si="1"/>
        <v>Medium</v>
      </c>
      <c r="F103" s="1"/>
      <c r="G103" s="22">
        <f>IF(D103&gt;1000000,Variables!$C$5,IF(D103&gt;100000,Variables!$C$6,Variables!$C$7))</f>
        <v>3500000</v>
      </c>
      <c r="I103" s="25">
        <v>0</v>
      </c>
    </row>
    <row r="104" spans="1:9" x14ac:dyDescent="0.25">
      <c r="A104" s="30">
        <v>8</v>
      </c>
      <c r="B104" s="31" t="s">
        <v>46</v>
      </c>
      <c r="C104" s="26">
        <v>2021</v>
      </c>
      <c r="D104" s="11">
        <f>INDEX(Population!$C$3:$O$49,MATCH('Cost Calculations'!B104,Population!$B$3:$B$49,0),MATCH(C104,Population!$C$2:$O$2,0))</f>
        <v>428383.05988624983</v>
      </c>
      <c r="E104" s="27" t="str">
        <f t="shared" si="1"/>
        <v>Medium</v>
      </c>
      <c r="F104" s="1"/>
      <c r="G104" s="22">
        <f>IF(D104&gt;1000000,Variables!$C$5,IF(D104&gt;100000,Variables!$C$6,Variables!$C$7))</f>
        <v>3500000</v>
      </c>
      <c r="I104" s="25">
        <v>0</v>
      </c>
    </row>
    <row r="105" spans="1:9" x14ac:dyDescent="0.25">
      <c r="A105" s="30">
        <v>9</v>
      </c>
      <c r="B105" s="31" t="s">
        <v>47</v>
      </c>
      <c r="C105" s="26">
        <v>2021</v>
      </c>
      <c r="D105" s="11">
        <f>INDEX(Population!$C$3:$O$49,MATCH('Cost Calculations'!B105,Population!$B$3:$B$49,0),MATCH(C105,Population!$C$2:$O$2,0))</f>
        <v>501771.90527887479</v>
      </c>
      <c r="E105" s="27" t="str">
        <f t="shared" si="1"/>
        <v>Medium</v>
      </c>
      <c r="F105" s="1"/>
      <c r="G105" s="22">
        <f>IF(D105&gt;1000000,Variables!$C$5,IF(D105&gt;100000,Variables!$C$6,Variables!$C$7))</f>
        <v>3500000</v>
      </c>
      <c r="I105" s="25">
        <v>0</v>
      </c>
    </row>
    <row r="106" spans="1:9" x14ac:dyDescent="0.25">
      <c r="A106" s="30">
        <v>10</v>
      </c>
      <c r="B106" s="31" t="s">
        <v>48</v>
      </c>
      <c r="C106" s="26">
        <v>2021</v>
      </c>
      <c r="D106" s="11">
        <f>INDEX(Population!$C$3:$O$49,MATCH('Cost Calculations'!B106,Population!$B$3:$B$49,0),MATCH(C106,Population!$C$2:$O$2,0))</f>
        <v>523556.52286524978</v>
      </c>
      <c r="E106" s="27" t="str">
        <f t="shared" si="1"/>
        <v>Medium</v>
      </c>
      <c r="F106" s="1"/>
      <c r="G106" s="22">
        <f>IF(D106&gt;1000000,Variables!$C$5,IF(D106&gt;100000,Variables!$C$6,Variables!$C$7))</f>
        <v>3500000</v>
      </c>
      <c r="I106" s="25">
        <v>0</v>
      </c>
    </row>
    <row r="107" spans="1:9" x14ac:dyDescent="0.25">
      <c r="A107" s="30">
        <v>11</v>
      </c>
      <c r="B107" s="31" t="s">
        <v>49</v>
      </c>
      <c r="C107" s="26">
        <v>2021</v>
      </c>
      <c r="D107" s="11">
        <f>INDEX(Population!$C$3:$O$49,MATCH('Cost Calculations'!B107,Population!$B$3:$B$49,0),MATCH(C107,Population!$C$2:$O$2,0))</f>
        <v>368419.67915024987</v>
      </c>
      <c r="E107" s="27" t="str">
        <f t="shared" si="1"/>
        <v>Medium</v>
      </c>
      <c r="F107" s="1"/>
      <c r="G107" s="22">
        <f>IF(D107&gt;1000000,Variables!$C$5,IF(D107&gt;100000,Variables!$C$6,Variables!$C$7))</f>
        <v>3500000</v>
      </c>
      <c r="I107" s="25">
        <v>0</v>
      </c>
    </row>
    <row r="108" spans="1:9" x14ac:dyDescent="0.25">
      <c r="A108" s="30">
        <v>12</v>
      </c>
      <c r="B108" s="31" t="s">
        <v>50</v>
      </c>
      <c r="C108" s="26">
        <v>2021</v>
      </c>
      <c r="D108" s="11">
        <f>INDEX(Population!$C$3:$O$49,MATCH('Cost Calculations'!B108,Population!$B$3:$B$49,0),MATCH(C108,Population!$C$2:$O$2,0))</f>
        <v>418727.26577149983</v>
      </c>
      <c r="E108" s="27" t="str">
        <f t="shared" si="1"/>
        <v>Medium</v>
      </c>
      <c r="F108" s="1"/>
      <c r="G108" s="22">
        <f>IF(D108&gt;1000000,Variables!$C$5,IF(D108&gt;100000,Variables!$C$6,Variables!$C$7))</f>
        <v>3500000</v>
      </c>
      <c r="I108" s="25">
        <v>0</v>
      </c>
    </row>
    <row r="109" spans="1:9" x14ac:dyDescent="0.25">
      <c r="A109" s="30">
        <v>13</v>
      </c>
      <c r="B109" s="31" t="s">
        <v>51</v>
      </c>
      <c r="C109" s="26">
        <v>2021</v>
      </c>
      <c r="D109" s="11">
        <f>INDEX(Population!$C$3:$O$49,MATCH('Cost Calculations'!B109,Population!$B$3:$B$49,0),MATCH(C109,Population!$C$2:$O$2,0))</f>
        <v>471822.63094049983</v>
      </c>
      <c r="E109" s="27" t="str">
        <f t="shared" si="1"/>
        <v>Medium</v>
      </c>
      <c r="F109" s="1"/>
      <c r="G109" s="22">
        <f>IF(D109&gt;1000000,Variables!$C$5,IF(D109&gt;100000,Variables!$C$6,Variables!$C$7))</f>
        <v>3500000</v>
      </c>
      <c r="I109" s="25">
        <v>0</v>
      </c>
    </row>
    <row r="110" spans="1:9" x14ac:dyDescent="0.25">
      <c r="A110" s="30">
        <v>14</v>
      </c>
      <c r="B110" s="31" t="s">
        <v>52</v>
      </c>
      <c r="C110" s="26">
        <v>2021</v>
      </c>
      <c r="D110" s="11">
        <f>INDEX(Population!$C$3:$O$49,MATCH('Cost Calculations'!B110,Population!$B$3:$B$49,0),MATCH(C110,Population!$C$2:$O$2,0))</f>
        <v>328893.03657524986</v>
      </c>
      <c r="E110" s="27" t="str">
        <f t="shared" si="1"/>
        <v>Medium</v>
      </c>
      <c r="F110" s="1"/>
      <c r="G110" s="22">
        <f>IF(D110&gt;1000000,Variables!$C$5,IF(D110&gt;100000,Variables!$C$6,Variables!$C$7))</f>
        <v>3500000</v>
      </c>
      <c r="I110" s="25">
        <v>0</v>
      </c>
    </row>
    <row r="111" spans="1:9" x14ac:dyDescent="0.25">
      <c r="A111" s="30">
        <v>15</v>
      </c>
      <c r="B111" s="31" t="s">
        <v>53</v>
      </c>
      <c r="C111" s="26">
        <v>2021</v>
      </c>
      <c r="D111" s="11">
        <f>INDEX(Population!$C$3:$O$49,MATCH('Cost Calculations'!B111,Population!$B$3:$B$49,0),MATCH(C111,Population!$C$2:$O$2,0))</f>
        <v>288231.83296337491</v>
      </c>
      <c r="E111" s="27" t="str">
        <f t="shared" si="1"/>
        <v>Medium</v>
      </c>
      <c r="F111" s="1"/>
      <c r="G111" s="22">
        <f>IF(D111&gt;1000000,Variables!$C$5,IF(D111&gt;100000,Variables!$C$6,Variables!$C$7))</f>
        <v>3500000</v>
      </c>
      <c r="I111" s="25">
        <v>0</v>
      </c>
    </row>
    <row r="112" spans="1:9" x14ac:dyDescent="0.25">
      <c r="A112" s="30">
        <v>16</v>
      </c>
      <c r="B112" s="31" t="s">
        <v>54</v>
      </c>
      <c r="C112" s="26">
        <v>2021</v>
      </c>
      <c r="D112" s="11">
        <f>INDEX(Population!$C$3:$O$49,MATCH('Cost Calculations'!B112,Population!$B$3:$B$49,0),MATCH(C112,Population!$C$2:$O$2,0))</f>
        <v>480331.31587787485</v>
      </c>
      <c r="E112" s="27" t="str">
        <f t="shared" si="1"/>
        <v>Medium</v>
      </c>
      <c r="F112" s="1"/>
      <c r="G112" s="22">
        <f>IF(D112&gt;1000000,Variables!$C$5,IF(D112&gt;100000,Variables!$C$6,Variables!$C$7))</f>
        <v>3500000</v>
      </c>
      <c r="I112" s="25">
        <v>0</v>
      </c>
    </row>
    <row r="113" spans="1:9" x14ac:dyDescent="0.25">
      <c r="A113" s="30">
        <v>17</v>
      </c>
      <c r="B113" s="31" t="s">
        <v>55</v>
      </c>
      <c r="C113" s="26">
        <v>2021</v>
      </c>
      <c r="D113" s="11">
        <f>INDEX(Population!$C$3:$O$49,MATCH('Cost Calculations'!B113,Population!$B$3:$B$49,0),MATCH(C113,Population!$C$2:$O$2,0))</f>
        <v>453534.76184012485</v>
      </c>
      <c r="E113" s="27" t="str">
        <f t="shared" si="1"/>
        <v>Medium</v>
      </c>
      <c r="F113" s="1"/>
      <c r="G113" s="22">
        <f>IF(D113&gt;1000000,Variables!$C$5,IF(D113&gt;100000,Variables!$C$6,Variables!$C$7))</f>
        <v>3500000</v>
      </c>
      <c r="I113" s="25">
        <v>0</v>
      </c>
    </row>
    <row r="114" spans="1:9" x14ac:dyDescent="0.25">
      <c r="A114" s="30">
        <v>18</v>
      </c>
      <c r="B114" s="31" t="s">
        <v>56</v>
      </c>
      <c r="C114" s="26">
        <v>2021</v>
      </c>
      <c r="D114" s="11">
        <f>INDEX(Population!$C$3:$O$49,MATCH('Cost Calculations'!B114,Population!$B$3:$B$49,0),MATCH(C114,Population!$C$2:$O$2,0))</f>
        <v>287166.28669924987</v>
      </c>
      <c r="E114" s="27" t="str">
        <f t="shared" si="1"/>
        <v>Medium</v>
      </c>
      <c r="F114" s="1"/>
      <c r="G114" s="22">
        <f>IF(D114&gt;1000000,Variables!$C$5,IF(D114&gt;100000,Variables!$C$6,Variables!$C$7))</f>
        <v>3500000</v>
      </c>
      <c r="I114" s="25">
        <v>0</v>
      </c>
    </row>
    <row r="115" spans="1:9" x14ac:dyDescent="0.25">
      <c r="A115" s="30">
        <v>19</v>
      </c>
      <c r="B115" s="31" t="s">
        <v>57</v>
      </c>
      <c r="C115" s="26">
        <v>2021</v>
      </c>
      <c r="D115" s="11">
        <f>INDEX(Population!$C$3:$O$49,MATCH('Cost Calculations'!B115,Population!$B$3:$B$49,0),MATCH(C115,Population!$C$2:$O$2,0))</f>
        <v>289935.24303624989</v>
      </c>
      <c r="E115" s="27" t="str">
        <f t="shared" si="1"/>
        <v>Medium</v>
      </c>
      <c r="F115" s="1"/>
      <c r="G115" s="22">
        <f>IF(D115&gt;1000000,Variables!$C$5,IF(D115&gt;100000,Variables!$C$6,Variables!$C$7))</f>
        <v>3500000</v>
      </c>
      <c r="I115" s="25">
        <v>0</v>
      </c>
    </row>
    <row r="116" spans="1:9" x14ac:dyDescent="0.25">
      <c r="A116" s="30">
        <v>20</v>
      </c>
      <c r="B116" s="31" t="s">
        <v>58</v>
      </c>
      <c r="C116" s="26">
        <v>2021</v>
      </c>
      <c r="D116" s="11">
        <f>INDEX(Population!$C$3:$O$49,MATCH('Cost Calculations'!B116,Population!$B$3:$B$49,0),MATCH(C116,Population!$C$2:$O$2,0))</f>
        <v>175664.55589462494</v>
      </c>
      <c r="E116" s="27" t="str">
        <f t="shared" si="1"/>
        <v>Medium</v>
      </c>
      <c r="F116" s="1"/>
      <c r="G116" s="22">
        <f>IF(D116&gt;1000000,Variables!$C$5,IF(D116&gt;100000,Variables!$C$6,Variables!$C$7))</f>
        <v>3500000</v>
      </c>
      <c r="I116" s="25">
        <v>0</v>
      </c>
    </row>
    <row r="117" spans="1:9" x14ac:dyDescent="0.25">
      <c r="A117" s="30">
        <v>21</v>
      </c>
      <c r="B117" s="31" t="s">
        <v>59</v>
      </c>
      <c r="C117" s="26">
        <v>2021</v>
      </c>
      <c r="D117" s="11">
        <f>INDEX(Population!$C$3:$O$49,MATCH('Cost Calculations'!B117,Population!$B$3:$B$49,0),MATCH(C117,Population!$C$2:$O$2,0))</f>
        <v>185684.24608387492</v>
      </c>
      <c r="E117" s="27" t="str">
        <f t="shared" si="1"/>
        <v>Medium</v>
      </c>
      <c r="F117" s="1"/>
      <c r="G117" s="22">
        <f>IF(D117&gt;1000000,Variables!$C$5,IF(D117&gt;100000,Variables!$C$6,Variables!$C$7))</f>
        <v>3500000</v>
      </c>
      <c r="I117" s="25">
        <v>0</v>
      </c>
    </row>
    <row r="118" spans="1:9" x14ac:dyDescent="0.25">
      <c r="A118" s="30">
        <v>22</v>
      </c>
      <c r="B118" s="31" t="s">
        <v>60</v>
      </c>
      <c r="C118" s="26">
        <v>2021</v>
      </c>
      <c r="D118" s="11">
        <f>INDEX(Population!$C$3:$O$49,MATCH('Cost Calculations'!B118,Population!$B$3:$B$49,0),MATCH(C118,Population!$C$2:$O$2,0))</f>
        <v>163950.86673787495</v>
      </c>
      <c r="E118" s="27" t="str">
        <f t="shared" si="1"/>
        <v>Medium</v>
      </c>
      <c r="F118" s="1"/>
      <c r="G118" s="22">
        <f>IF(D118&gt;1000000,Variables!$C$5,IF(D118&gt;100000,Variables!$C$6,Variables!$C$7))</f>
        <v>3500000</v>
      </c>
      <c r="I118" s="25">
        <v>0</v>
      </c>
    </row>
    <row r="119" spans="1:9" x14ac:dyDescent="0.25">
      <c r="A119" s="30">
        <v>23</v>
      </c>
      <c r="B119" s="31" t="s">
        <v>61</v>
      </c>
      <c r="C119" s="26">
        <v>2021</v>
      </c>
      <c r="D119" s="11">
        <f>INDEX(Population!$C$3:$O$49,MATCH('Cost Calculations'!B119,Population!$B$3:$B$49,0),MATCH(C119,Population!$C$2:$O$2,0))</f>
        <v>126191.42061662495</v>
      </c>
      <c r="E119" s="27" t="str">
        <f t="shared" si="1"/>
        <v>Medium</v>
      </c>
      <c r="F119" s="1"/>
      <c r="G119" s="22">
        <f>IF(D119&gt;1000000,Variables!$C$5,IF(D119&gt;100000,Variables!$C$6,Variables!$C$7))</f>
        <v>3500000</v>
      </c>
      <c r="I119" s="25">
        <v>0</v>
      </c>
    </row>
    <row r="120" spans="1:9" x14ac:dyDescent="0.25">
      <c r="A120" s="30">
        <v>24</v>
      </c>
      <c r="B120" s="31" t="s">
        <v>62</v>
      </c>
      <c r="C120" s="26">
        <v>2021</v>
      </c>
      <c r="D120" s="11">
        <f>INDEX(Population!$C$3:$O$49,MATCH('Cost Calculations'!B120,Population!$B$3:$B$49,0),MATCH(C120,Population!$C$2:$O$2,0))</f>
        <v>79194.451730624976</v>
      </c>
      <c r="E120" s="27" t="str">
        <f t="shared" si="1"/>
        <v>Small</v>
      </c>
      <c r="F120" s="1"/>
      <c r="G120" s="22">
        <f>IF(D120&gt;1000000,Variables!$C$5,IF(D120&gt;100000,Variables!$C$6,Variables!$C$7))</f>
        <v>1000000</v>
      </c>
      <c r="I120" s="25">
        <v>0</v>
      </c>
    </row>
    <row r="121" spans="1:9" x14ac:dyDescent="0.25">
      <c r="A121" s="30">
        <v>25</v>
      </c>
      <c r="B121" s="31" t="s">
        <v>63</v>
      </c>
      <c r="C121" s="26">
        <v>2021</v>
      </c>
      <c r="D121" s="11">
        <f>INDEX(Population!$C$3:$O$49,MATCH('Cost Calculations'!B121,Population!$B$3:$B$49,0),MATCH(C121,Population!$C$2:$O$2,0))</f>
        <v>164110.85552924994</v>
      </c>
      <c r="E121" s="27" t="str">
        <f t="shared" si="1"/>
        <v>Medium</v>
      </c>
      <c r="F121" s="1"/>
      <c r="G121" s="22">
        <f>IF(D121&gt;1000000,Variables!$C$5,IF(D121&gt;100000,Variables!$C$6,Variables!$C$7))</f>
        <v>3500000</v>
      </c>
      <c r="I121" s="25">
        <v>0</v>
      </c>
    </row>
    <row r="122" spans="1:9" x14ac:dyDescent="0.25">
      <c r="A122" s="30">
        <v>26</v>
      </c>
      <c r="B122" s="31" t="s">
        <v>64</v>
      </c>
      <c r="C122" s="26">
        <v>2021</v>
      </c>
      <c r="D122" s="11">
        <f>INDEX(Population!$C$3:$O$49,MATCH('Cost Calculations'!B122,Population!$B$3:$B$49,0),MATCH(C122,Population!$C$2:$O$2,0))</f>
        <v>44801.044298499983</v>
      </c>
      <c r="E122" s="27" t="str">
        <f t="shared" si="1"/>
        <v>Small</v>
      </c>
      <c r="F122" s="1"/>
      <c r="G122" s="22">
        <f>IF(D122&gt;1000000,Variables!$C$5,IF(D122&gt;100000,Variables!$C$6,Variables!$C$7))</f>
        <v>1000000</v>
      </c>
      <c r="I122" s="25">
        <v>0</v>
      </c>
    </row>
    <row r="123" spans="1:9" x14ac:dyDescent="0.25">
      <c r="A123" s="30">
        <v>27</v>
      </c>
      <c r="B123" s="31" t="s">
        <v>65</v>
      </c>
      <c r="C123" s="26">
        <v>2021</v>
      </c>
      <c r="D123" s="11">
        <f>INDEX(Population!$C$3:$O$49,MATCH('Cost Calculations'!B123,Population!$B$3:$B$49,0),MATCH(C123,Population!$C$2:$O$2,0))</f>
        <v>8402.0257431249975</v>
      </c>
      <c r="E123" s="27" t="str">
        <f t="shared" si="1"/>
        <v>Small</v>
      </c>
      <c r="F123" s="1"/>
      <c r="G123" s="22">
        <f>IF(D123&gt;1000000,Variables!$C$5,IF(D123&gt;100000,Variables!$C$6,Variables!$C$7))</f>
        <v>1000000</v>
      </c>
      <c r="I123" s="25">
        <v>0</v>
      </c>
    </row>
    <row r="124" spans="1:9" x14ac:dyDescent="0.25">
      <c r="A124" s="30">
        <v>28</v>
      </c>
      <c r="B124" s="31" t="s">
        <v>66</v>
      </c>
      <c r="C124" s="26">
        <v>2021</v>
      </c>
      <c r="D124" s="11">
        <f>INDEX(Population!$C$3:$O$49,MATCH('Cost Calculations'!B124,Population!$B$3:$B$49,0),MATCH(C124,Population!$C$2:$O$2,0))</f>
        <v>50282.490340249984</v>
      </c>
      <c r="E124" s="27" t="str">
        <f t="shared" si="1"/>
        <v>Small</v>
      </c>
      <c r="F124" s="1"/>
      <c r="G124" s="22">
        <f>IF(D124&gt;1000000,Variables!$C$5,IF(D124&gt;100000,Variables!$C$6,Variables!$C$7))</f>
        <v>1000000</v>
      </c>
      <c r="I124" s="25">
        <v>0</v>
      </c>
    </row>
    <row r="125" spans="1:9" x14ac:dyDescent="0.25">
      <c r="A125" s="30">
        <v>29</v>
      </c>
      <c r="B125" s="31" t="s">
        <v>67</v>
      </c>
      <c r="C125" s="26">
        <v>2021</v>
      </c>
      <c r="D125" s="11">
        <f>INDEX(Population!$C$3:$O$49,MATCH('Cost Calculations'!B125,Population!$B$3:$B$49,0),MATCH(C125,Population!$C$2:$O$2,0))</f>
        <v>50633.838274249982</v>
      </c>
      <c r="E125" s="27" t="str">
        <f t="shared" si="1"/>
        <v>Small</v>
      </c>
      <c r="F125" s="1"/>
      <c r="G125" s="22">
        <f>IF(D125&gt;1000000,Variables!$C$5,IF(D125&gt;100000,Variables!$C$6,Variables!$C$7))</f>
        <v>1000000</v>
      </c>
      <c r="I125" s="25">
        <v>0</v>
      </c>
    </row>
    <row r="126" spans="1:9" x14ac:dyDescent="0.25">
      <c r="A126" s="30">
        <v>30</v>
      </c>
      <c r="B126" s="31" t="s">
        <v>68</v>
      </c>
      <c r="C126" s="26">
        <v>2021</v>
      </c>
      <c r="D126" s="11">
        <f>INDEX(Population!$C$3:$O$49,MATCH('Cost Calculations'!B126,Population!$B$3:$B$49,0),MATCH(C126,Population!$C$2:$O$2,0))</f>
        <v>20691.883684499993</v>
      </c>
      <c r="E126" s="27" t="str">
        <f t="shared" si="1"/>
        <v>Small</v>
      </c>
      <c r="F126" s="1"/>
      <c r="G126" s="22">
        <f>IF(D126&gt;1000000,Variables!$C$5,IF(D126&gt;100000,Variables!$C$6,Variables!$C$7))</f>
        <v>1000000</v>
      </c>
      <c r="I126" s="25">
        <v>0</v>
      </c>
    </row>
    <row r="127" spans="1:9" x14ac:dyDescent="0.25">
      <c r="A127" s="30">
        <v>31</v>
      </c>
      <c r="B127" s="31" t="s">
        <v>69</v>
      </c>
      <c r="C127" s="26">
        <v>2021</v>
      </c>
      <c r="D127" s="11">
        <f>INDEX(Population!$C$3:$O$49,MATCH('Cost Calculations'!B127,Population!$B$3:$B$49,0),MATCH(C127,Population!$C$2:$O$2,0))</f>
        <v>31479.10180099999</v>
      </c>
      <c r="E127" s="27" t="str">
        <f t="shared" si="1"/>
        <v>Small</v>
      </c>
      <c r="F127" s="1"/>
      <c r="G127" s="22">
        <f>IF(D127&gt;1000000,Variables!$C$5,IF(D127&gt;100000,Variables!$C$6,Variables!$C$7))</f>
        <v>1000000</v>
      </c>
      <c r="I127" s="25">
        <v>0</v>
      </c>
    </row>
    <row r="128" spans="1:9" x14ac:dyDescent="0.25">
      <c r="A128" s="30">
        <v>32</v>
      </c>
      <c r="B128" s="31" t="s">
        <v>70</v>
      </c>
      <c r="C128" s="26">
        <v>2021</v>
      </c>
      <c r="D128" s="11">
        <f>INDEX(Population!$C$3:$O$49,MATCH('Cost Calculations'!B128,Population!$B$3:$B$49,0),MATCH(C128,Population!$C$2:$O$2,0))</f>
        <v>28974.702092874988</v>
      </c>
      <c r="E128" s="27" t="str">
        <f t="shared" si="1"/>
        <v>Small</v>
      </c>
      <c r="F128" s="1"/>
      <c r="G128" s="22">
        <f>IF(D128&gt;1000000,Variables!$C$5,IF(D128&gt;100000,Variables!$C$6,Variables!$C$7))</f>
        <v>1000000</v>
      </c>
      <c r="I128" s="25">
        <v>0</v>
      </c>
    </row>
    <row r="129" spans="1:9" x14ac:dyDescent="0.25">
      <c r="A129" s="30">
        <v>33</v>
      </c>
      <c r="B129" s="31" t="s">
        <v>71</v>
      </c>
      <c r="C129" s="26">
        <v>2021</v>
      </c>
      <c r="D129" s="11">
        <f>INDEX(Population!$C$3:$O$49,MATCH('Cost Calculations'!B129,Population!$B$3:$B$49,0),MATCH(C129,Population!$C$2:$O$2,0))</f>
        <v>124229.72798512495</v>
      </c>
      <c r="E129" s="27" t="str">
        <f t="shared" si="1"/>
        <v>Medium</v>
      </c>
      <c r="F129" s="1"/>
      <c r="G129" s="22">
        <f>IF(D129&gt;1000000,Variables!$C$5,IF(D129&gt;100000,Variables!$C$6,Variables!$C$7))</f>
        <v>3500000</v>
      </c>
      <c r="I129" s="25">
        <v>0</v>
      </c>
    </row>
    <row r="130" spans="1:9" x14ac:dyDescent="0.25">
      <c r="A130" s="30">
        <v>34</v>
      </c>
      <c r="B130" s="31" t="s">
        <v>72</v>
      </c>
      <c r="C130" s="26">
        <v>2021</v>
      </c>
      <c r="D130" s="11">
        <f>INDEX(Population!$C$3:$O$49,MATCH('Cost Calculations'!B130,Population!$B$3:$B$49,0),MATCH(C130,Population!$C$2:$O$2,0))</f>
        <v>110336.84509487495</v>
      </c>
      <c r="E130" s="27" t="str">
        <f t="shared" si="1"/>
        <v>Medium</v>
      </c>
      <c r="F130" s="1"/>
      <c r="G130" s="22">
        <f>IF(D130&gt;1000000,Variables!$C$5,IF(D130&gt;100000,Variables!$C$6,Variables!$C$7))</f>
        <v>3500000</v>
      </c>
      <c r="I130" s="25">
        <v>0</v>
      </c>
    </row>
    <row r="131" spans="1:9" x14ac:dyDescent="0.25">
      <c r="A131" s="30">
        <v>35</v>
      </c>
      <c r="B131" s="31" t="s">
        <v>73</v>
      </c>
      <c r="C131" s="26">
        <v>2021</v>
      </c>
      <c r="D131" s="11">
        <f>INDEX(Population!$C$3:$O$49,MATCH('Cost Calculations'!B131,Population!$B$3:$B$49,0),MATCH(C131,Population!$C$2:$O$2,0))</f>
        <v>503913.45459087478</v>
      </c>
      <c r="E131" s="27" t="str">
        <f t="shared" si="1"/>
        <v>Medium</v>
      </c>
      <c r="F131" s="1"/>
      <c r="G131" s="22">
        <f>IF(D131&gt;1000000,Variables!$C$5,IF(D131&gt;100000,Variables!$C$6,Variables!$C$7))</f>
        <v>3500000</v>
      </c>
      <c r="I131" s="25">
        <v>0</v>
      </c>
    </row>
    <row r="132" spans="1:9" x14ac:dyDescent="0.25">
      <c r="A132" s="30">
        <v>36</v>
      </c>
      <c r="B132" s="31" t="s">
        <v>74</v>
      </c>
      <c r="C132" s="26">
        <v>2021</v>
      </c>
      <c r="D132" s="11">
        <f>INDEX(Population!$C$3:$O$49,MATCH('Cost Calculations'!B132,Population!$B$3:$B$49,0),MATCH(C132,Population!$C$2:$O$2,0))</f>
        <v>270250.34762687492</v>
      </c>
      <c r="E132" s="27" t="str">
        <f t="shared" ref="E132:E195" si="2">IF(D132&lt;100000,"Small",IF(D132&lt;1000000,"Medium","Large"))</f>
        <v>Medium</v>
      </c>
      <c r="F132" s="1"/>
      <c r="G132" s="22">
        <f>IF(D132&gt;1000000,Variables!$C$5,IF(D132&gt;100000,Variables!$C$6,Variables!$C$7))</f>
        <v>3500000</v>
      </c>
      <c r="I132" s="25">
        <v>0</v>
      </c>
    </row>
    <row r="133" spans="1:9" x14ac:dyDescent="0.25">
      <c r="A133" s="30">
        <v>37</v>
      </c>
      <c r="B133" s="31" t="s">
        <v>75</v>
      </c>
      <c r="C133" s="26">
        <v>2021</v>
      </c>
      <c r="D133" s="11">
        <f>INDEX(Population!$C$3:$O$49,MATCH('Cost Calculations'!B133,Population!$B$3:$B$49,0),MATCH(C133,Population!$C$2:$O$2,0))</f>
        <v>125964.50840924995</v>
      </c>
      <c r="E133" s="27" t="str">
        <f t="shared" si="2"/>
        <v>Medium</v>
      </c>
      <c r="F133" s="1"/>
      <c r="G133" s="22">
        <f>IF(D133&gt;1000000,Variables!$C$5,IF(D133&gt;100000,Variables!$C$6,Variables!$C$7))</f>
        <v>3500000</v>
      </c>
      <c r="I133" s="25">
        <v>0</v>
      </c>
    </row>
    <row r="134" spans="1:9" x14ac:dyDescent="0.25">
      <c r="A134" s="30">
        <v>38</v>
      </c>
      <c r="B134" s="31" t="s">
        <v>76</v>
      </c>
      <c r="C134" s="26">
        <v>2021</v>
      </c>
      <c r="D134" s="11">
        <f>INDEX(Population!$C$3:$O$49,MATCH('Cost Calculations'!B134,Population!$B$3:$B$49,0),MATCH(C134,Population!$C$2:$O$2,0))</f>
        <v>37180.140301499989</v>
      </c>
      <c r="E134" s="27" t="str">
        <f t="shared" si="2"/>
        <v>Small</v>
      </c>
      <c r="F134" s="1"/>
      <c r="G134" s="22">
        <f>IF(D134&gt;1000000,Variables!$C$5,IF(D134&gt;100000,Variables!$C$6,Variables!$C$7))</f>
        <v>1000000</v>
      </c>
      <c r="I134" s="25">
        <v>0</v>
      </c>
    </row>
    <row r="135" spans="1:9" x14ac:dyDescent="0.25">
      <c r="A135" s="30">
        <v>39</v>
      </c>
      <c r="B135" s="31" t="s">
        <v>77</v>
      </c>
      <c r="C135" s="26">
        <v>2021</v>
      </c>
      <c r="D135" s="11">
        <f>INDEX(Population!$C$3:$O$49,MATCH('Cost Calculations'!B135,Population!$B$3:$B$49,0),MATCH(C135,Population!$C$2:$O$2,0))</f>
        <v>70183.841173249966</v>
      </c>
      <c r="E135" s="27" t="str">
        <f t="shared" si="2"/>
        <v>Small</v>
      </c>
      <c r="F135" s="1"/>
      <c r="G135" s="22">
        <f>IF(D135&gt;1000000,Variables!$C$5,IF(D135&gt;100000,Variables!$C$6,Variables!$C$7))</f>
        <v>1000000</v>
      </c>
      <c r="I135" s="25">
        <v>0</v>
      </c>
    </row>
    <row r="136" spans="1:9" x14ac:dyDescent="0.25">
      <c r="A136" s="30">
        <v>40</v>
      </c>
      <c r="B136" s="31" t="s">
        <v>78</v>
      </c>
      <c r="C136" s="26">
        <v>2021</v>
      </c>
      <c r="D136" s="11">
        <f>INDEX(Population!$C$3:$O$49,MATCH('Cost Calculations'!B136,Population!$B$3:$B$49,0),MATCH(C136,Population!$C$2:$O$2,0))</f>
        <v>3174.6795464999987</v>
      </c>
      <c r="E136" s="27" t="str">
        <f t="shared" si="2"/>
        <v>Small</v>
      </c>
      <c r="F136" s="1"/>
      <c r="G136" s="22">
        <f>IF(D136&gt;1000000,Variables!$C$5,IF(D136&gt;100000,Variables!$C$6,Variables!$C$7))</f>
        <v>1000000</v>
      </c>
      <c r="I136" s="25">
        <v>0</v>
      </c>
    </row>
    <row r="137" spans="1:9" x14ac:dyDescent="0.25">
      <c r="A137" s="30">
        <v>41</v>
      </c>
      <c r="B137" s="31" t="s">
        <v>79</v>
      </c>
      <c r="C137" s="26">
        <v>2021</v>
      </c>
      <c r="D137" s="11">
        <f>INDEX(Population!$C$3:$O$49,MATCH('Cost Calculations'!B137,Population!$B$3:$B$49,0),MATCH(C137,Population!$C$2:$O$2,0))</f>
        <v>54710.938258374976</v>
      </c>
      <c r="E137" s="27" t="str">
        <f t="shared" si="2"/>
        <v>Small</v>
      </c>
      <c r="F137" s="1"/>
      <c r="G137" s="22">
        <f>IF(D137&gt;1000000,Variables!$C$5,IF(D137&gt;100000,Variables!$C$6,Variables!$C$7))</f>
        <v>1000000</v>
      </c>
      <c r="I137" s="25">
        <v>0</v>
      </c>
    </row>
    <row r="138" spans="1:9" x14ac:dyDescent="0.25">
      <c r="A138" s="30">
        <v>42</v>
      </c>
      <c r="B138" s="31" t="s">
        <v>80</v>
      </c>
      <c r="C138" s="26">
        <v>2021</v>
      </c>
      <c r="D138" s="11">
        <f>INDEX(Population!$C$3:$O$49,MATCH('Cost Calculations'!B138,Population!$B$3:$B$49,0),MATCH(C138,Population!$C$2:$O$2,0))</f>
        <v>47600.325308374981</v>
      </c>
      <c r="E138" s="27" t="str">
        <f t="shared" si="2"/>
        <v>Small</v>
      </c>
      <c r="F138" s="1"/>
      <c r="G138" s="22">
        <f>IF(D138&gt;1000000,Variables!$C$5,IF(D138&gt;100000,Variables!$C$6,Variables!$C$7))</f>
        <v>1000000</v>
      </c>
      <c r="I138" s="25">
        <v>0</v>
      </c>
    </row>
    <row r="139" spans="1:9" x14ac:dyDescent="0.25">
      <c r="A139" s="30">
        <v>43</v>
      </c>
      <c r="B139" s="31" t="s">
        <v>81</v>
      </c>
      <c r="C139" s="26">
        <v>2021</v>
      </c>
      <c r="D139" s="11">
        <f>INDEX(Population!$C$3:$O$49,MATCH('Cost Calculations'!B139,Population!$B$3:$B$49,0),MATCH(C139,Population!$C$2:$O$2,0))</f>
        <v>25134.971099874991</v>
      </c>
      <c r="E139" s="27" t="str">
        <f t="shared" si="2"/>
        <v>Small</v>
      </c>
      <c r="F139" s="1"/>
      <c r="G139" s="22">
        <f>IF(D139&gt;1000000,Variables!$C$5,IF(D139&gt;100000,Variables!$C$6,Variables!$C$7))</f>
        <v>1000000</v>
      </c>
      <c r="I139" s="25">
        <v>0</v>
      </c>
    </row>
    <row r="140" spans="1:9" x14ac:dyDescent="0.25">
      <c r="A140" s="30">
        <v>44</v>
      </c>
      <c r="B140" s="31" t="s">
        <v>82</v>
      </c>
      <c r="C140" s="26">
        <v>2021</v>
      </c>
      <c r="D140" s="11">
        <f>INDEX(Population!$C$3:$O$49,MATCH('Cost Calculations'!B140,Population!$B$3:$B$49,0),MATCH(C140,Population!$C$2:$O$2,0))</f>
        <v>97215.853710612209</v>
      </c>
      <c r="E140" s="27" t="str">
        <f t="shared" si="2"/>
        <v>Small</v>
      </c>
      <c r="F140" s="1"/>
      <c r="G140" s="22">
        <f>IF(D140&gt;1000000,Variables!$C$5,IF(D140&gt;100000,Variables!$C$6,Variables!$C$7))</f>
        <v>1000000</v>
      </c>
      <c r="I140" s="25">
        <v>0</v>
      </c>
    </row>
    <row r="141" spans="1:9" x14ac:dyDescent="0.25">
      <c r="A141" s="30">
        <v>45</v>
      </c>
      <c r="B141" s="31" t="s">
        <v>83</v>
      </c>
      <c r="C141" s="26">
        <v>2021</v>
      </c>
      <c r="D141" s="11">
        <f>INDEX(Population!$C$3:$O$49,MATCH('Cost Calculations'!B141,Population!$B$3:$B$49,0),MATCH(C141,Population!$C$2:$O$2,0))</f>
        <v>24694.74050399999</v>
      </c>
      <c r="E141" s="27" t="str">
        <f t="shared" si="2"/>
        <v>Small</v>
      </c>
      <c r="F141" s="1"/>
      <c r="G141" s="22">
        <f>IF(D141&gt;1000000,Variables!$C$5,IF(D141&gt;100000,Variables!$C$6,Variables!$C$7))</f>
        <v>1000000</v>
      </c>
      <c r="I141" s="25">
        <v>0</v>
      </c>
    </row>
    <row r="142" spans="1:9" x14ac:dyDescent="0.25">
      <c r="A142" s="30">
        <v>46</v>
      </c>
      <c r="B142" s="31" t="s">
        <v>84</v>
      </c>
      <c r="C142" s="26">
        <v>2021</v>
      </c>
      <c r="D142" s="11">
        <f>INDEX(Population!$C$3:$O$49,MATCH('Cost Calculations'!B142,Population!$B$3:$B$49,0),MATCH(C142,Population!$C$2:$O$2,0))</f>
        <v>31561.710392624987</v>
      </c>
      <c r="E142" s="27" t="str">
        <f t="shared" si="2"/>
        <v>Small</v>
      </c>
      <c r="F142" s="1"/>
      <c r="G142" s="22">
        <f>IF(D142&gt;1000000,Variables!$C$5,IF(D142&gt;100000,Variables!$C$6,Variables!$C$7))</f>
        <v>1000000</v>
      </c>
      <c r="I142" s="25">
        <v>0</v>
      </c>
    </row>
    <row r="143" spans="1:9" x14ac:dyDescent="0.25">
      <c r="A143" s="30">
        <v>47</v>
      </c>
      <c r="B143" s="31" t="s">
        <v>85</v>
      </c>
      <c r="C143" s="26">
        <v>2021</v>
      </c>
      <c r="D143" s="11">
        <f>INDEX(Population!$C$3:$O$49,MATCH('Cost Calculations'!B143,Population!$B$3:$B$49,0),MATCH(C143,Population!$C$2:$O$2,0))</f>
        <v>66885.771578499975</v>
      </c>
      <c r="E143" s="27" t="str">
        <f t="shared" si="2"/>
        <v>Small</v>
      </c>
      <c r="F143" s="1"/>
      <c r="G143" s="22">
        <f>IF(D143&gt;1000000,Variables!$C$5,IF(D143&gt;100000,Variables!$C$6,Variables!$C$7))</f>
        <v>1000000</v>
      </c>
      <c r="I143" s="25">
        <v>0</v>
      </c>
    </row>
    <row r="144" spans="1:9" x14ac:dyDescent="0.25">
      <c r="A144" s="30">
        <v>1</v>
      </c>
      <c r="B144" s="31" t="s">
        <v>39</v>
      </c>
      <c r="C144" s="26">
        <v>2022</v>
      </c>
      <c r="D144" s="11">
        <f>INDEX(Population!$C$3:$O$49,MATCH('Cost Calculations'!B144,Population!$B$3:$B$49,0),MATCH(C144,Population!$C$2:$O$2,0))</f>
        <v>7622149.4365433641</v>
      </c>
      <c r="E144" s="27" t="str">
        <f t="shared" si="2"/>
        <v>Large</v>
      </c>
      <c r="F144" s="1"/>
      <c r="G144" s="22">
        <f>IF(D144&gt;1000000,Variables!$C$5,IF(D144&gt;100000,Variables!$C$6,Variables!$C$7))</f>
        <v>10500000</v>
      </c>
      <c r="I144" s="25">
        <v>0</v>
      </c>
    </row>
    <row r="145" spans="1:9" x14ac:dyDescent="0.25">
      <c r="A145" s="30">
        <v>2</v>
      </c>
      <c r="B145" s="31" t="s">
        <v>40</v>
      </c>
      <c r="C145" s="26">
        <v>2022</v>
      </c>
      <c r="D145" s="11">
        <f>INDEX(Population!$C$3:$O$49,MATCH('Cost Calculations'!B145,Population!$B$3:$B$49,0),MATCH(C145,Population!$C$2:$O$2,0))</f>
        <v>2517904.592054205</v>
      </c>
      <c r="E145" s="27" t="str">
        <f t="shared" si="2"/>
        <v>Large</v>
      </c>
      <c r="F145" s="1"/>
      <c r="G145" s="22">
        <f>IF(D145&gt;1000000,Variables!$C$5,IF(D145&gt;100000,Variables!$C$6,Variables!$C$7))</f>
        <v>10500000</v>
      </c>
      <c r="I145" s="25">
        <v>0</v>
      </c>
    </row>
    <row r="146" spans="1:9" x14ac:dyDescent="0.25">
      <c r="A146" s="30">
        <v>3</v>
      </c>
      <c r="B146" s="31" t="s">
        <v>41</v>
      </c>
      <c r="C146" s="26">
        <v>2022</v>
      </c>
      <c r="D146" s="11">
        <f>INDEX(Population!$C$3:$O$49,MATCH('Cost Calculations'!B146,Population!$B$3:$B$49,0),MATCH(C146,Population!$C$2:$O$2,0))</f>
        <v>1934726.7141642421</v>
      </c>
      <c r="E146" s="27" t="str">
        <f t="shared" si="2"/>
        <v>Large</v>
      </c>
      <c r="F146" s="1"/>
      <c r="G146" s="22">
        <f>IF(D146&gt;1000000,Variables!$C$5,IF(D146&gt;100000,Variables!$C$6,Variables!$C$7))</f>
        <v>10500000</v>
      </c>
      <c r="I146" s="25">
        <v>0</v>
      </c>
    </row>
    <row r="147" spans="1:9" x14ac:dyDescent="0.25">
      <c r="A147" s="30">
        <v>4</v>
      </c>
      <c r="B147" s="31" t="s">
        <v>42</v>
      </c>
      <c r="C147" s="26">
        <v>2022</v>
      </c>
      <c r="D147" s="11">
        <f>INDEX(Population!$C$3:$O$49,MATCH('Cost Calculations'!B147,Population!$B$3:$B$49,0),MATCH(C147,Population!$C$2:$O$2,0))</f>
        <v>1188836.4971457138</v>
      </c>
      <c r="E147" s="27" t="str">
        <f t="shared" si="2"/>
        <v>Large</v>
      </c>
      <c r="F147" s="1"/>
      <c r="G147" s="22">
        <f>IF(D147&gt;1000000,Variables!$C$5,IF(D147&gt;100000,Variables!$C$6,Variables!$C$7))</f>
        <v>10500000</v>
      </c>
      <c r="I147" s="25">
        <v>0</v>
      </c>
    </row>
    <row r="148" spans="1:9" x14ac:dyDescent="0.25">
      <c r="A148" s="30">
        <v>5</v>
      </c>
      <c r="B148" s="31" t="s">
        <v>43</v>
      </c>
      <c r="C148" s="26">
        <v>2022</v>
      </c>
      <c r="D148" s="11">
        <f>INDEX(Population!$C$3:$O$49,MATCH('Cost Calculations'!B148,Population!$B$3:$B$49,0),MATCH(C148,Population!$C$2:$O$2,0))</f>
        <v>561307.42056578409</v>
      </c>
      <c r="E148" s="27" t="str">
        <f t="shared" si="2"/>
        <v>Medium</v>
      </c>
      <c r="F148" s="1"/>
      <c r="G148" s="22">
        <f>IF(D148&gt;1000000,Variables!$C$5,IF(D148&gt;100000,Variables!$C$6,Variables!$C$7))</f>
        <v>3500000</v>
      </c>
      <c r="I148" s="25">
        <v>0</v>
      </c>
    </row>
    <row r="149" spans="1:9" x14ac:dyDescent="0.25">
      <c r="A149" s="30">
        <v>6</v>
      </c>
      <c r="B149" s="31" t="s">
        <v>44</v>
      </c>
      <c r="C149" s="26">
        <v>2022</v>
      </c>
      <c r="D149" s="11">
        <f>INDEX(Population!$C$3:$O$49,MATCH('Cost Calculations'!B149,Population!$B$3:$B$49,0),MATCH(C149,Population!$C$2:$O$2,0))</f>
        <v>942433.51932326576</v>
      </c>
      <c r="E149" s="27" t="str">
        <f t="shared" si="2"/>
        <v>Medium</v>
      </c>
      <c r="F149" s="1"/>
      <c r="G149" s="22">
        <f>IF(D149&gt;1000000,Variables!$C$5,IF(D149&gt;100000,Variables!$C$6,Variables!$C$7))</f>
        <v>3500000</v>
      </c>
      <c r="I149" s="25">
        <v>0</v>
      </c>
    </row>
    <row r="150" spans="1:9" x14ac:dyDescent="0.25">
      <c r="A150" s="30">
        <v>7</v>
      </c>
      <c r="B150" s="31" t="s">
        <v>45</v>
      </c>
      <c r="C150" s="26">
        <v>2022</v>
      </c>
      <c r="D150" s="11">
        <f>INDEX(Population!$C$3:$O$49,MATCH('Cost Calculations'!B150,Population!$B$3:$B$49,0),MATCH(C150,Population!$C$2:$O$2,0))</f>
        <v>668037.07785308338</v>
      </c>
      <c r="E150" s="27" t="str">
        <f t="shared" si="2"/>
        <v>Medium</v>
      </c>
      <c r="F150" s="1"/>
      <c r="G150" s="22">
        <f>IF(D150&gt;1000000,Variables!$C$5,IF(D150&gt;100000,Variables!$C$6,Variables!$C$7))</f>
        <v>3500000</v>
      </c>
      <c r="I150" s="25">
        <v>0</v>
      </c>
    </row>
    <row r="151" spans="1:9" x14ac:dyDescent="0.25">
      <c r="A151" s="30">
        <v>8</v>
      </c>
      <c r="B151" s="31" t="s">
        <v>46</v>
      </c>
      <c r="C151" s="26">
        <v>2022</v>
      </c>
      <c r="D151" s="11">
        <f>INDEX(Population!$C$3:$O$49,MATCH('Cost Calculations'!B151,Population!$B$3:$B$49,0),MATCH(C151,Population!$C$2:$O$2,0))</f>
        <v>434808.80578454351</v>
      </c>
      <c r="E151" s="27" t="str">
        <f t="shared" si="2"/>
        <v>Medium</v>
      </c>
      <c r="F151" s="1"/>
      <c r="G151" s="22">
        <f>IF(D151&gt;1000000,Variables!$C$5,IF(D151&gt;100000,Variables!$C$6,Variables!$C$7))</f>
        <v>3500000</v>
      </c>
      <c r="I151" s="25">
        <v>0</v>
      </c>
    </row>
    <row r="152" spans="1:9" x14ac:dyDescent="0.25">
      <c r="A152" s="30">
        <v>9</v>
      </c>
      <c r="B152" s="31" t="s">
        <v>47</v>
      </c>
      <c r="C152" s="26">
        <v>2022</v>
      </c>
      <c r="D152" s="11">
        <f>INDEX(Population!$C$3:$O$49,MATCH('Cost Calculations'!B152,Population!$B$3:$B$49,0),MATCH(C152,Population!$C$2:$O$2,0))</f>
        <v>509298.48385805788</v>
      </c>
      <c r="E152" s="27" t="str">
        <f t="shared" si="2"/>
        <v>Medium</v>
      </c>
      <c r="F152" s="1"/>
      <c r="G152" s="22">
        <f>IF(D152&gt;1000000,Variables!$C$5,IF(D152&gt;100000,Variables!$C$6,Variables!$C$7))</f>
        <v>3500000</v>
      </c>
      <c r="I152" s="25">
        <v>0</v>
      </c>
    </row>
    <row r="153" spans="1:9" x14ac:dyDescent="0.25">
      <c r="A153" s="30">
        <v>10</v>
      </c>
      <c r="B153" s="31" t="s">
        <v>48</v>
      </c>
      <c r="C153" s="26">
        <v>2022</v>
      </c>
      <c r="D153" s="11">
        <f>INDEX(Population!$C$3:$O$49,MATCH('Cost Calculations'!B153,Population!$B$3:$B$49,0),MATCH(C153,Population!$C$2:$O$2,0))</f>
        <v>531409.87070822844</v>
      </c>
      <c r="E153" s="27" t="str">
        <f t="shared" si="2"/>
        <v>Medium</v>
      </c>
      <c r="F153" s="1"/>
      <c r="G153" s="22">
        <f>IF(D153&gt;1000000,Variables!$C$5,IF(D153&gt;100000,Variables!$C$6,Variables!$C$7))</f>
        <v>3500000</v>
      </c>
      <c r="I153" s="25">
        <v>0</v>
      </c>
    </row>
    <row r="154" spans="1:9" x14ac:dyDescent="0.25">
      <c r="A154" s="30">
        <v>11</v>
      </c>
      <c r="B154" s="31" t="s">
        <v>49</v>
      </c>
      <c r="C154" s="26">
        <v>2022</v>
      </c>
      <c r="D154" s="11">
        <f>INDEX(Population!$C$3:$O$49,MATCH('Cost Calculations'!B154,Population!$B$3:$B$49,0),MATCH(C154,Population!$C$2:$O$2,0))</f>
        <v>373945.97433750355</v>
      </c>
      <c r="E154" s="27" t="str">
        <f t="shared" si="2"/>
        <v>Medium</v>
      </c>
      <c r="F154" s="1"/>
      <c r="G154" s="22">
        <f>IF(D154&gt;1000000,Variables!$C$5,IF(D154&gt;100000,Variables!$C$6,Variables!$C$7))</f>
        <v>3500000</v>
      </c>
      <c r="I154" s="25">
        <v>0</v>
      </c>
    </row>
    <row r="155" spans="1:9" x14ac:dyDescent="0.25">
      <c r="A155" s="30">
        <v>12</v>
      </c>
      <c r="B155" s="31" t="s">
        <v>50</v>
      </c>
      <c r="C155" s="26">
        <v>2022</v>
      </c>
      <c r="D155" s="11">
        <f>INDEX(Population!$C$3:$O$49,MATCH('Cost Calculations'!B155,Population!$B$3:$B$49,0),MATCH(C155,Population!$C$2:$O$2,0))</f>
        <v>425008.17475807224</v>
      </c>
      <c r="E155" s="27" t="str">
        <f t="shared" si="2"/>
        <v>Medium</v>
      </c>
      <c r="F155" s="1"/>
      <c r="G155" s="22">
        <f>IF(D155&gt;1000000,Variables!$C$5,IF(D155&gt;100000,Variables!$C$6,Variables!$C$7))</f>
        <v>3500000</v>
      </c>
      <c r="I155" s="25">
        <v>0</v>
      </c>
    </row>
    <row r="156" spans="1:9" x14ac:dyDescent="0.25">
      <c r="A156" s="30">
        <v>13</v>
      </c>
      <c r="B156" s="31" t="s">
        <v>51</v>
      </c>
      <c r="C156" s="26">
        <v>2022</v>
      </c>
      <c r="D156" s="11">
        <f>INDEX(Population!$C$3:$O$49,MATCH('Cost Calculations'!B156,Population!$B$3:$B$49,0),MATCH(C156,Population!$C$2:$O$2,0))</f>
        <v>478899.97040460724</v>
      </c>
      <c r="E156" s="27" t="str">
        <f t="shared" si="2"/>
        <v>Medium</v>
      </c>
      <c r="F156" s="1"/>
      <c r="G156" s="22">
        <f>IF(D156&gt;1000000,Variables!$C$5,IF(D156&gt;100000,Variables!$C$6,Variables!$C$7))</f>
        <v>3500000</v>
      </c>
      <c r="I156" s="25">
        <v>0</v>
      </c>
    </row>
    <row r="157" spans="1:9" x14ac:dyDescent="0.25">
      <c r="A157" s="30">
        <v>14</v>
      </c>
      <c r="B157" s="31" t="s">
        <v>52</v>
      </c>
      <c r="C157" s="26">
        <v>2022</v>
      </c>
      <c r="D157" s="11">
        <f>INDEX(Population!$C$3:$O$49,MATCH('Cost Calculations'!B157,Population!$B$3:$B$49,0),MATCH(C157,Population!$C$2:$O$2,0))</f>
        <v>333826.43212387856</v>
      </c>
      <c r="E157" s="27" t="str">
        <f t="shared" si="2"/>
        <v>Medium</v>
      </c>
      <c r="F157" s="1"/>
      <c r="G157" s="22">
        <f>IF(D157&gt;1000000,Variables!$C$5,IF(D157&gt;100000,Variables!$C$6,Variables!$C$7))</f>
        <v>3500000</v>
      </c>
      <c r="I157" s="25">
        <v>0</v>
      </c>
    </row>
    <row r="158" spans="1:9" x14ac:dyDescent="0.25">
      <c r="A158" s="30">
        <v>15</v>
      </c>
      <c r="B158" s="31" t="s">
        <v>53</v>
      </c>
      <c r="C158" s="26">
        <v>2022</v>
      </c>
      <c r="D158" s="11">
        <f>INDEX(Population!$C$3:$O$49,MATCH('Cost Calculations'!B158,Population!$B$3:$B$49,0),MATCH(C158,Population!$C$2:$O$2,0))</f>
        <v>292555.31045782549</v>
      </c>
      <c r="E158" s="27" t="str">
        <f t="shared" si="2"/>
        <v>Medium</v>
      </c>
      <c r="F158" s="1"/>
      <c r="G158" s="22">
        <f>IF(D158&gt;1000000,Variables!$C$5,IF(D158&gt;100000,Variables!$C$6,Variables!$C$7))</f>
        <v>3500000</v>
      </c>
      <c r="I158" s="25">
        <v>0</v>
      </c>
    </row>
    <row r="159" spans="1:9" x14ac:dyDescent="0.25">
      <c r="A159" s="30">
        <v>16</v>
      </c>
      <c r="B159" s="31" t="s">
        <v>54</v>
      </c>
      <c r="C159" s="26">
        <v>2022</v>
      </c>
      <c r="D159" s="11">
        <f>INDEX(Population!$C$3:$O$49,MATCH('Cost Calculations'!B159,Population!$B$3:$B$49,0),MATCH(C159,Population!$C$2:$O$2,0))</f>
        <v>487536.28561604285</v>
      </c>
      <c r="E159" s="27" t="str">
        <f t="shared" si="2"/>
        <v>Medium</v>
      </c>
      <c r="F159" s="1"/>
      <c r="G159" s="22">
        <f>IF(D159&gt;1000000,Variables!$C$5,IF(D159&gt;100000,Variables!$C$6,Variables!$C$7))</f>
        <v>3500000</v>
      </c>
      <c r="I159" s="25">
        <v>0</v>
      </c>
    </row>
    <row r="160" spans="1:9" x14ac:dyDescent="0.25">
      <c r="A160" s="30">
        <v>17</v>
      </c>
      <c r="B160" s="31" t="s">
        <v>55</v>
      </c>
      <c r="C160" s="26">
        <v>2022</v>
      </c>
      <c r="D160" s="11">
        <f>INDEX(Population!$C$3:$O$49,MATCH('Cost Calculations'!B160,Population!$B$3:$B$49,0),MATCH(C160,Population!$C$2:$O$2,0))</f>
        <v>460337.78326772666</v>
      </c>
      <c r="E160" s="27" t="str">
        <f t="shared" si="2"/>
        <v>Medium</v>
      </c>
      <c r="F160" s="1"/>
      <c r="G160" s="22">
        <f>IF(D160&gt;1000000,Variables!$C$5,IF(D160&gt;100000,Variables!$C$6,Variables!$C$7))</f>
        <v>3500000</v>
      </c>
      <c r="I160" s="25">
        <v>0</v>
      </c>
    </row>
    <row r="161" spans="1:9" x14ac:dyDescent="0.25">
      <c r="A161" s="30">
        <v>18</v>
      </c>
      <c r="B161" s="31" t="s">
        <v>56</v>
      </c>
      <c r="C161" s="26">
        <v>2022</v>
      </c>
      <c r="D161" s="11">
        <f>INDEX(Population!$C$3:$O$49,MATCH('Cost Calculations'!B161,Population!$B$3:$B$49,0),MATCH(C161,Population!$C$2:$O$2,0))</f>
        <v>291473.78099973861</v>
      </c>
      <c r="E161" s="27" t="str">
        <f t="shared" si="2"/>
        <v>Medium</v>
      </c>
      <c r="F161" s="1"/>
      <c r="G161" s="22">
        <f>IF(D161&gt;1000000,Variables!$C$5,IF(D161&gt;100000,Variables!$C$6,Variables!$C$7))</f>
        <v>3500000</v>
      </c>
      <c r="I161" s="25">
        <v>0</v>
      </c>
    </row>
    <row r="162" spans="1:9" x14ac:dyDescent="0.25">
      <c r="A162" s="30">
        <v>19</v>
      </c>
      <c r="B162" s="31" t="s">
        <v>57</v>
      </c>
      <c r="C162" s="26">
        <v>2022</v>
      </c>
      <c r="D162" s="11">
        <f>INDEX(Population!$C$3:$O$49,MATCH('Cost Calculations'!B162,Population!$B$3:$B$49,0),MATCH(C162,Population!$C$2:$O$2,0))</f>
        <v>294284.27168179362</v>
      </c>
      <c r="E162" s="27" t="str">
        <f t="shared" si="2"/>
        <v>Medium</v>
      </c>
      <c r="F162" s="1"/>
      <c r="G162" s="22">
        <f>IF(D162&gt;1000000,Variables!$C$5,IF(D162&gt;100000,Variables!$C$6,Variables!$C$7))</f>
        <v>3500000</v>
      </c>
      <c r="I162" s="25">
        <v>0</v>
      </c>
    </row>
    <row r="163" spans="1:9" x14ac:dyDescent="0.25">
      <c r="A163" s="30">
        <v>20</v>
      </c>
      <c r="B163" s="31" t="s">
        <v>58</v>
      </c>
      <c r="C163" s="26">
        <v>2022</v>
      </c>
      <c r="D163" s="11">
        <f>INDEX(Population!$C$3:$O$49,MATCH('Cost Calculations'!B163,Population!$B$3:$B$49,0),MATCH(C163,Population!$C$2:$O$2,0))</f>
        <v>178299.52423304427</v>
      </c>
      <c r="E163" s="27" t="str">
        <f t="shared" si="2"/>
        <v>Medium</v>
      </c>
      <c r="F163" s="1"/>
      <c r="G163" s="22">
        <f>IF(D163&gt;1000000,Variables!$C$5,IF(D163&gt;100000,Variables!$C$6,Variables!$C$7))</f>
        <v>3500000</v>
      </c>
      <c r="I163" s="25">
        <v>0</v>
      </c>
    </row>
    <row r="164" spans="1:9" x14ac:dyDescent="0.25">
      <c r="A164" s="30">
        <v>21</v>
      </c>
      <c r="B164" s="31" t="s">
        <v>59</v>
      </c>
      <c r="C164" s="26">
        <v>2022</v>
      </c>
      <c r="D164" s="11">
        <f>INDEX(Population!$C$3:$O$49,MATCH('Cost Calculations'!B164,Population!$B$3:$B$49,0),MATCH(C164,Population!$C$2:$O$2,0))</f>
        <v>188469.50977513302</v>
      </c>
      <c r="E164" s="27" t="str">
        <f t="shared" si="2"/>
        <v>Medium</v>
      </c>
      <c r="F164" s="1"/>
      <c r="G164" s="22">
        <f>IF(D164&gt;1000000,Variables!$C$5,IF(D164&gt;100000,Variables!$C$6,Variables!$C$7))</f>
        <v>3500000</v>
      </c>
      <c r="I164" s="25">
        <v>0</v>
      </c>
    </row>
    <row r="165" spans="1:9" x14ac:dyDescent="0.25">
      <c r="A165" s="30">
        <v>22</v>
      </c>
      <c r="B165" s="31" t="s">
        <v>60</v>
      </c>
      <c r="C165" s="26">
        <v>2022</v>
      </c>
      <c r="D165" s="11">
        <f>INDEX(Population!$C$3:$O$49,MATCH('Cost Calculations'!B165,Population!$B$3:$B$49,0),MATCH(C165,Population!$C$2:$O$2,0))</f>
        <v>166410.12973894304</v>
      </c>
      <c r="E165" s="27" t="str">
        <f t="shared" si="2"/>
        <v>Medium</v>
      </c>
      <c r="F165" s="1"/>
      <c r="G165" s="22">
        <f>IF(D165&gt;1000000,Variables!$C$5,IF(D165&gt;100000,Variables!$C$6,Variables!$C$7))</f>
        <v>3500000</v>
      </c>
      <c r="I165" s="25">
        <v>0</v>
      </c>
    </row>
    <row r="166" spans="1:9" x14ac:dyDescent="0.25">
      <c r="A166" s="30">
        <v>23</v>
      </c>
      <c r="B166" s="31" t="s">
        <v>61</v>
      </c>
      <c r="C166" s="26">
        <v>2022</v>
      </c>
      <c r="D166" s="11">
        <f>INDEX(Population!$C$3:$O$49,MATCH('Cost Calculations'!B166,Population!$B$3:$B$49,0),MATCH(C166,Population!$C$2:$O$2,0))</f>
        <v>128084.29192587431</v>
      </c>
      <c r="E166" s="27" t="str">
        <f t="shared" si="2"/>
        <v>Medium</v>
      </c>
      <c r="F166" s="1"/>
      <c r="G166" s="22">
        <f>IF(D166&gt;1000000,Variables!$C$5,IF(D166&gt;100000,Variables!$C$6,Variables!$C$7))</f>
        <v>3500000</v>
      </c>
      <c r="I166" s="25">
        <v>0</v>
      </c>
    </row>
    <row r="167" spans="1:9" x14ac:dyDescent="0.25">
      <c r="A167" s="30">
        <v>24</v>
      </c>
      <c r="B167" s="31" t="s">
        <v>62</v>
      </c>
      <c r="C167" s="26">
        <v>2022</v>
      </c>
      <c r="D167" s="11">
        <f>INDEX(Population!$C$3:$O$49,MATCH('Cost Calculations'!B167,Population!$B$3:$B$49,0),MATCH(C167,Population!$C$2:$O$2,0))</f>
        <v>80382.368506584331</v>
      </c>
      <c r="E167" s="27" t="str">
        <f t="shared" si="2"/>
        <v>Small</v>
      </c>
      <c r="F167" s="1"/>
      <c r="G167" s="22">
        <f>IF(D167&gt;1000000,Variables!$C$5,IF(D167&gt;100000,Variables!$C$6,Variables!$C$7))</f>
        <v>1000000</v>
      </c>
      <c r="I167" s="25">
        <v>0</v>
      </c>
    </row>
    <row r="168" spans="1:9" x14ac:dyDescent="0.25">
      <c r="A168" s="30">
        <v>25</v>
      </c>
      <c r="B168" s="31" t="s">
        <v>63</v>
      </c>
      <c r="C168" s="26">
        <v>2022</v>
      </c>
      <c r="D168" s="11">
        <f>INDEX(Population!$C$3:$O$49,MATCH('Cost Calculations'!B168,Population!$B$3:$B$49,0),MATCH(C168,Population!$C$2:$O$2,0))</f>
        <v>166572.51836218865</v>
      </c>
      <c r="E168" s="27" t="str">
        <f t="shared" si="2"/>
        <v>Medium</v>
      </c>
      <c r="F168" s="1"/>
      <c r="G168" s="22">
        <f>IF(D168&gt;1000000,Variables!$C$5,IF(D168&gt;100000,Variables!$C$6,Variables!$C$7))</f>
        <v>3500000</v>
      </c>
      <c r="I168" s="25">
        <v>0</v>
      </c>
    </row>
    <row r="169" spans="1:9" x14ac:dyDescent="0.25">
      <c r="A169" s="30">
        <v>26</v>
      </c>
      <c r="B169" s="31" t="s">
        <v>64</v>
      </c>
      <c r="C169" s="26">
        <v>2022</v>
      </c>
      <c r="D169" s="11">
        <f>INDEX(Population!$C$3:$O$49,MATCH('Cost Calculations'!B169,Population!$B$3:$B$49,0),MATCH(C169,Population!$C$2:$O$2,0))</f>
        <v>45473.059962977473</v>
      </c>
      <c r="E169" s="27" t="str">
        <f t="shared" si="2"/>
        <v>Small</v>
      </c>
      <c r="F169" s="1"/>
      <c r="G169" s="22">
        <f>IF(D169&gt;1000000,Variables!$C$5,IF(D169&gt;100000,Variables!$C$6,Variables!$C$7))</f>
        <v>1000000</v>
      </c>
      <c r="I169" s="25">
        <v>0</v>
      </c>
    </row>
    <row r="170" spans="1:9" x14ac:dyDescent="0.25">
      <c r="A170" s="30">
        <v>27</v>
      </c>
      <c r="B170" s="31" t="s">
        <v>65</v>
      </c>
      <c r="C170" s="26">
        <v>2022</v>
      </c>
      <c r="D170" s="11">
        <f>INDEX(Population!$C$3:$O$49,MATCH('Cost Calculations'!B170,Population!$B$3:$B$49,0),MATCH(C170,Population!$C$2:$O$2,0))</f>
        <v>8528.0561292718703</v>
      </c>
      <c r="E170" s="27" t="str">
        <f t="shared" si="2"/>
        <v>Small</v>
      </c>
      <c r="F170" s="1"/>
      <c r="G170" s="22">
        <f>IF(D170&gt;1000000,Variables!$C$5,IF(D170&gt;100000,Variables!$C$6,Variables!$C$7))</f>
        <v>1000000</v>
      </c>
      <c r="I170" s="25">
        <v>0</v>
      </c>
    </row>
    <row r="171" spans="1:9" x14ac:dyDescent="0.25">
      <c r="A171" s="30">
        <v>28</v>
      </c>
      <c r="B171" s="31" t="s">
        <v>66</v>
      </c>
      <c r="C171" s="26">
        <v>2022</v>
      </c>
      <c r="D171" s="11">
        <f>INDEX(Population!$C$3:$O$49,MATCH('Cost Calculations'!B171,Population!$B$3:$B$49,0),MATCH(C171,Population!$C$2:$O$2,0))</f>
        <v>51036.727695353722</v>
      </c>
      <c r="E171" s="27" t="str">
        <f t="shared" si="2"/>
        <v>Small</v>
      </c>
      <c r="F171" s="1"/>
      <c r="G171" s="22">
        <f>IF(D171&gt;1000000,Variables!$C$5,IF(D171&gt;100000,Variables!$C$6,Variables!$C$7))</f>
        <v>1000000</v>
      </c>
      <c r="I171" s="25">
        <v>0</v>
      </c>
    </row>
    <row r="172" spans="1:9" x14ac:dyDescent="0.25">
      <c r="A172" s="30">
        <v>29</v>
      </c>
      <c r="B172" s="31" t="s">
        <v>67</v>
      </c>
      <c r="C172" s="26">
        <v>2022</v>
      </c>
      <c r="D172" s="11">
        <f>INDEX(Population!$C$3:$O$49,MATCH('Cost Calculations'!B172,Population!$B$3:$B$49,0),MATCH(C172,Population!$C$2:$O$2,0))</f>
        <v>51393.345848363722</v>
      </c>
      <c r="E172" s="27" t="str">
        <f t="shared" si="2"/>
        <v>Small</v>
      </c>
      <c r="F172" s="1"/>
      <c r="G172" s="22">
        <f>IF(D172&gt;1000000,Variables!$C$5,IF(D172&gt;100000,Variables!$C$6,Variables!$C$7))</f>
        <v>1000000</v>
      </c>
      <c r="I172" s="25">
        <v>0</v>
      </c>
    </row>
    <row r="173" spans="1:9" x14ac:dyDescent="0.25">
      <c r="A173" s="30">
        <v>30</v>
      </c>
      <c r="B173" s="31" t="s">
        <v>68</v>
      </c>
      <c r="C173" s="26">
        <v>2022</v>
      </c>
      <c r="D173" s="11">
        <f>INDEX(Population!$C$3:$O$49,MATCH('Cost Calculations'!B173,Population!$B$3:$B$49,0),MATCH(C173,Population!$C$2:$O$2,0))</f>
        <v>21002.26193976749</v>
      </c>
      <c r="E173" s="27" t="str">
        <f t="shared" si="2"/>
        <v>Small</v>
      </c>
      <c r="F173" s="1"/>
      <c r="G173" s="22">
        <f>IF(D173&gt;1000000,Variables!$C$5,IF(D173&gt;100000,Variables!$C$6,Variables!$C$7))</f>
        <v>1000000</v>
      </c>
      <c r="I173" s="25">
        <v>0</v>
      </c>
    </row>
    <row r="174" spans="1:9" x14ac:dyDescent="0.25">
      <c r="A174" s="30">
        <v>31</v>
      </c>
      <c r="B174" s="31" t="s">
        <v>69</v>
      </c>
      <c r="C174" s="26">
        <v>2022</v>
      </c>
      <c r="D174" s="11">
        <f>INDEX(Population!$C$3:$O$49,MATCH('Cost Calculations'!B174,Population!$B$3:$B$49,0),MATCH(C174,Population!$C$2:$O$2,0))</f>
        <v>31951.288328014984</v>
      </c>
      <c r="E174" s="27" t="str">
        <f t="shared" si="2"/>
        <v>Small</v>
      </c>
      <c r="F174" s="1"/>
      <c r="G174" s="22">
        <f>IF(D174&gt;1000000,Variables!$C$5,IF(D174&gt;100000,Variables!$C$6,Variables!$C$7))</f>
        <v>1000000</v>
      </c>
      <c r="I174" s="25">
        <v>0</v>
      </c>
    </row>
    <row r="175" spans="1:9" x14ac:dyDescent="0.25">
      <c r="A175" s="30">
        <v>32</v>
      </c>
      <c r="B175" s="31" t="s">
        <v>70</v>
      </c>
      <c r="C175" s="26">
        <v>2022</v>
      </c>
      <c r="D175" s="11">
        <f>INDEX(Population!$C$3:$O$49,MATCH('Cost Calculations'!B175,Population!$B$3:$B$49,0),MATCH(C175,Population!$C$2:$O$2,0))</f>
        <v>29409.322624268108</v>
      </c>
      <c r="E175" s="27" t="str">
        <f t="shared" si="2"/>
        <v>Small</v>
      </c>
      <c r="F175" s="1"/>
      <c r="G175" s="22">
        <f>IF(D175&gt;1000000,Variables!$C$5,IF(D175&gt;100000,Variables!$C$6,Variables!$C$7))</f>
        <v>1000000</v>
      </c>
      <c r="I175" s="25">
        <v>0</v>
      </c>
    </row>
    <row r="176" spans="1:9" x14ac:dyDescent="0.25">
      <c r="A176" s="30">
        <v>33</v>
      </c>
      <c r="B176" s="31" t="s">
        <v>71</v>
      </c>
      <c r="C176" s="26">
        <v>2022</v>
      </c>
      <c r="D176" s="11">
        <f>INDEX(Population!$C$3:$O$49,MATCH('Cost Calculations'!B176,Population!$B$3:$B$49,0),MATCH(C176,Population!$C$2:$O$2,0))</f>
        <v>126093.17390490181</v>
      </c>
      <c r="E176" s="27" t="str">
        <f t="shared" si="2"/>
        <v>Medium</v>
      </c>
      <c r="F176" s="1"/>
      <c r="G176" s="22">
        <f>IF(D176&gt;1000000,Variables!$C$5,IF(D176&gt;100000,Variables!$C$6,Variables!$C$7))</f>
        <v>3500000</v>
      </c>
      <c r="I176" s="25">
        <v>0</v>
      </c>
    </row>
    <row r="177" spans="1:9" x14ac:dyDescent="0.25">
      <c r="A177" s="30">
        <v>34</v>
      </c>
      <c r="B177" s="31" t="s">
        <v>72</v>
      </c>
      <c r="C177" s="26">
        <v>2022</v>
      </c>
      <c r="D177" s="11">
        <f>INDEX(Population!$C$3:$O$49,MATCH('Cost Calculations'!B177,Population!$B$3:$B$49,0),MATCH(C177,Population!$C$2:$O$2,0))</f>
        <v>111991.89777129807</v>
      </c>
      <c r="E177" s="27" t="str">
        <f t="shared" si="2"/>
        <v>Medium</v>
      </c>
      <c r="F177" s="1"/>
      <c r="G177" s="22">
        <f>IF(D177&gt;1000000,Variables!$C$5,IF(D177&gt;100000,Variables!$C$6,Variables!$C$7))</f>
        <v>3500000</v>
      </c>
      <c r="I177" s="25">
        <v>0</v>
      </c>
    </row>
    <row r="178" spans="1:9" x14ac:dyDescent="0.25">
      <c r="A178" s="30">
        <v>35</v>
      </c>
      <c r="B178" s="31" t="s">
        <v>73</v>
      </c>
      <c r="C178" s="26">
        <v>2022</v>
      </c>
      <c r="D178" s="11">
        <f>INDEX(Population!$C$3:$O$49,MATCH('Cost Calculations'!B178,Population!$B$3:$B$49,0),MATCH(C178,Population!$C$2:$O$2,0))</f>
        <v>511472.15640973783</v>
      </c>
      <c r="E178" s="27" t="str">
        <f t="shared" si="2"/>
        <v>Medium</v>
      </c>
      <c r="F178" s="1"/>
      <c r="G178" s="22">
        <f>IF(D178&gt;1000000,Variables!$C$5,IF(D178&gt;100000,Variables!$C$6,Variables!$C$7))</f>
        <v>3500000</v>
      </c>
      <c r="I178" s="25">
        <v>0</v>
      </c>
    </row>
    <row r="179" spans="1:9" x14ac:dyDescent="0.25">
      <c r="A179" s="30">
        <v>36</v>
      </c>
      <c r="B179" s="31" t="s">
        <v>74</v>
      </c>
      <c r="C179" s="26">
        <v>2022</v>
      </c>
      <c r="D179" s="11">
        <f>INDEX(Population!$C$3:$O$49,MATCH('Cost Calculations'!B179,Population!$B$3:$B$49,0),MATCH(C179,Population!$C$2:$O$2,0))</f>
        <v>274304.10284127796</v>
      </c>
      <c r="E179" s="27" t="str">
        <f t="shared" si="2"/>
        <v>Medium</v>
      </c>
      <c r="F179" s="1"/>
      <c r="G179" s="22">
        <f>IF(D179&gt;1000000,Variables!$C$5,IF(D179&gt;100000,Variables!$C$6,Variables!$C$7))</f>
        <v>3500000</v>
      </c>
      <c r="I179" s="25">
        <v>0</v>
      </c>
    </row>
    <row r="180" spans="1:9" x14ac:dyDescent="0.25">
      <c r="A180" s="30">
        <v>37</v>
      </c>
      <c r="B180" s="31" t="s">
        <v>75</v>
      </c>
      <c r="C180" s="26">
        <v>2022</v>
      </c>
      <c r="D180" s="11">
        <f>INDEX(Population!$C$3:$O$49,MATCH('Cost Calculations'!B180,Population!$B$3:$B$49,0),MATCH(C180,Population!$C$2:$O$2,0))</f>
        <v>127853.97603538868</v>
      </c>
      <c r="E180" s="27" t="str">
        <f t="shared" si="2"/>
        <v>Medium</v>
      </c>
      <c r="F180" s="1"/>
      <c r="G180" s="22">
        <f>IF(D180&gt;1000000,Variables!$C$5,IF(D180&gt;100000,Variables!$C$6,Variables!$C$7))</f>
        <v>3500000</v>
      </c>
      <c r="I180" s="25">
        <v>0</v>
      </c>
    </row>
    <row r="181" spans="1:9" x14ac:dyDescent="0.25">
      <c r="A181" s="30">
        <v>38</v>
      </c>
      <c r="B181" s="31" t="s">
        <v>76</v>
      </c>
      <c r="C181" s="26">
        <v>2022</v>
      </c>
      <c r="D181" s="11">
        <f>INDEX(Population!$C$3:$O$49,MATCH('Cost Calculations'!B181,Population!$B$3:$B$49,0),MATCH(C181,Population!$C$2:$O$2,0))</f>
        <v>37737.842406022479</v>
      </c>
      <c r="E181" s="27" t="str">
        <f t="shared" si="2"/>
        <v>Small</v>
      </c>
      <c r="F181" s="1"/>
      <c r="G181" s="22">
        <f>IF(D181&gt;1000000,Variables!$C$5,IF(D181&gt;100000,Variables!$C$6,Variables!$C$7))</f>
        <v>1000000</v>
      </c>
      <c r="I181" s="25">
        <v>0</v>
      </c>
    </row>
    <row r="182" spans="1:9" x14ac:dyDescent="0.25">
      <c r="A182" s="30">
        <v>39</v>
      </c>
      <c r="B182" s="31" t="s">
        <v>77</v>
      </c>
      <c r="C182" s="26">
        <v>2022</v>
      </c>
      <c r="D182" s="11">
        <f>INDEX(Population!$C$3:$O$49,MATCH('Cost Calculations'!B182,Population!$B$3:$B$49,0),MATCH(C182,Population!$C$2:$O$2,0))</f>
        <v>71236.598790848715</v>
      </c>
      <c r="E182" s="27" t="str">
        <f t="shared" si="2"/>
        <v>Small</v>
      </c>
      <c r="F182" s="1"/>
      <c r="G182" s="22">
        <f>IF(D182&gt;1000000,Variables!$C$5,IF(D182&gt;100000,Variables!$C$6,Variables!$C$7))</f>
        <v>1000000</v>
      </c>
      <c r="I182" s="25">
        <v>0</v>
      </c>
    </row>
    <row r="183" spans="1:9" x14ac:dyDescent="0.25">
      <c r="A183" s="30">
        <v>40</v>
      </c>
      <c r="B183" s="31" t="s">
        <v>78</v>
      </c>
      <c r="C183" s="26">
        <v>2022</v>
      </c>
      <c r="D183" s="11">
        <f>INDEX(Population!$C$3:$O$49,MATCH('Cost Calculations'!B183,Population!$B$3:$B$49,0),MATCH(C183,Population!$C$2:$O$2,0))</f>
        <v>3222.2997396974984</v>
      </c>
      <c r="E183" s="27" t="str">
        <f t="shared" si="2"/>
        <v>Small</v>
      </c>
      <c r="F183" s="1"/>
      <c r="G183" s="22">
        <f>IF(D183&gt;1000000,Variables!$C$5,IF(D183&gt;100000,Variables!$C$6,Variables!$C$7))</f>
        <v>1000000</v>
      </c>
      <c r="I183" s="25">
        <v>0</v>
      </c>
    </row>
    <row r="184" spans="1:9" x14ac:dyDescent="0.25">
      <c r="A184" s="30">
        <v>41</v>
      </c>
      <c r="B184" s="31" t="s">
        <v>79</v>
      </c>
      <c r="C184" s="26">
        <v>2022</v>
      </c>
      <c r="D184" s="11">
        <f>INDEX(Population!$C$3:$O$49,MATCH('Cost Calculations'!B184,Population!$B$3:$B$49,0),MATCH(C184,Population!$C$2:$O$2,0))</f>
        <v>55531.602332250593</v>
      </c>
      <c r="E184" s="27" t="str">
        <f t="shared" si="2"/>
        <v>Small</v>
      </c>
      <c r="F184" s="1"/>
      <c r="G184" s="22">
        <f>IF(D184&gt;1000000,Variables!$C$5,IF(D184&gt;100000,Variables!$C$6,Variables!$C$7))</f>
        <v>1000000</v>
      </c>
      <c r="I184" s="25">
        <v>0</v>
      </c>
    </row>
    <row r="185" spans="1:9" x14ac:dyDescent="0.25">
      <c r="A185" s="30">
        <v>42</v>
      </c>
      <c r="B185" s="31" t="s">
        <v>80</v>
      </c>
      <c r="C185" s="26">
        <v>2022</v>
      </c>
      <c r="D185" s="11">
        <f>INDEX(Population!$C$3:$O$49,MATCH('Cost Calculations'!B185,Population!$B$3:$B$49,0),MATCH(C185,Population!$C$2:$O$2,0))</f>
        <v>48314.330188000597</v>
      </c>
      <c r="E185" s="27" t="str">
        <f t="shared" si="2"/>
        <v>Small</v>
      </c>
      <c r="F185" s="1"/>
      <c r="G185" s="22">
        <f>IF(D185&gt;1000000,Variables!$C$5,IF(D185&gt;100000,Variables!$C$6,Variables!$C$7))</f>
        <v>1000000</v>
      </c>
      <c r="I185" s="25">
        <v>0</v>
      </c>
    </row>
    <row r="186" spans="1:9" x14ac:dyDescent="0.25">
      <c r="A186" s="30">
        <v>43</v>
      </c>
      <c r="B186" s="31" t="s">
        <v>81</v>
      </c>
      <c r="C186" s="26">
        <v>2022</v>
      </c>
      <c r="D186" s="11">
        <f>INDEX(Population!$C$3:$O$49,MATCH('Cost Calculations'!B186,Population!$B$3:$B$49,0),MATCH(C186,Population!$C$2:$O$2,0))</f>
        <v>25511.99566637311</v>
      </c>
      <c r="E186" s="27" t="str">
        <f t="shared" si="2"/>
        <v>Small</v>
      </c>
      <c r="F186" s="1"/>
      <c r="G186" s="22">
        <f>IF(D186&gt;1000000,Variables!$C$5,IF(D186&gt;100000,Variables!$C$6,Variables!$C$7))</f>
        <v>1000000</v>
      </c>
      <c r="I186" s="25">
        <v>0</v>
      </c>
    </row>
    <row r="187" spans="1:9" x14ac:dyDescent="0.25">
      <c r="A187" s="30">
        <v>44</v>
      </c>
      <c r="B187" s="31" t="s">
        <v>82</v>
      </c>
      <c r="C187" s="26">
        <v>2022</v>
      </c>
      <c r="D187" s="11">
        <f>INDEX(Population!$C$3:$O$49,MATCH('Cost Calculations'!B187,Population!$B$3:$B$49,0),MATCH(C187,Population!$C$2:$O$2,0))</f>
        <v>98674.091516271379</v>
      </c>
      <c r="E187" s="27" t="str">
        <f t="shared" si="2"/>
        <v>Small</v>
      </c>
      <c r="F187" s="1"/>
      <c r="G187" s="22">
        <f>IF(D187&gt;1000000,Variables!$C$5,IF(D187&gt;100000,Variables!$C$6,Variables!$C$7))</f>
        <v>1000000</v>
      </c>
      <c r="I187" s="25">
        <v>0</v>
      </c>
    </row>
    <row r="188" spans="1:9" x14ac:dyDescent="0.25">
      <c r="A188" s="30">
        <v>45</v>
      </c>
      <c r="B188" s="31" t="s">
        <v>83</v>
      </c>
      <c r="C188" s="26">
        <v>2022</v>
      </c>
      <c r="D188" s="11">
        <f>INDEX(Population!$C$3:$O$49,MATCH('Cost Calculations'!B188,Population!$B$3:$B$49,0),MATCH(C188,Population!$C$2:$O$2,0))</f>
        <v>25065.161611559986</v>
      </c>
      <c r="E188" s="27" t="str">
        <f t="shared" si="2"/>
        <v>Small</v>
      </c>
      <c r="F188" s="1"/>
      <c r="G188" s="22">
        <f>IF(D188&gt;1000000,Variables!$C$5,IF(D188&gt;100000,Variables!$C$6,Variables!$C$7))</f>
        <v>1000000</v>
      </c>
      <c r="I188" s="25">
        <v>0</v>
      </c>
    </row>
    <row r="189" spans="1:9" x14ac:dyDescent="0.25">
      <c r="A189" s="30">
        <v>46</v>
      </c>
      <c r="B189" s="31" t="s">
        <v>84</v>
      </c>
      <c r="C189" s="26">
        <v>2022</v>
      </c>
      <c r="D189" s="11">
        <f>INDEX(Population!$C$3:$O$49,MATCH('Cost Calculations'!B189,Population!$B$3:$B$49,0),MATCH(C189,Population!$C$2:$O$2,0))</f>
        <v>32035.13604851436</v>
      </c>
      <c r="E189" s="27" t="str">
        <f t="shared" si="2"/>
        <v>Small</v>
      </c>
      <c r="F189" s="1"/>
      <c r="G189" s="22">
        <f>IF(D189&gt;1000000,Variables!$C$5,IF(D189&gt;100000,Variables!$C$6,Variables!$C$7))</f>
        <v>1000000</v>
      </c>
      <c r="I189" s="25">
        <v>0</v>
      </c>
    </row>
    <row r="190" spans="1:9" x14ac:dyDescent="0.25">
      <c r="A190" s="30">
        <v>47</v>
      </c>
      <c r="B190" s="31" t="s">
        <v>85</v>
      </c>
      <c r="C190" s="26">
        <v>2022</v>
      </c>
      <c r="D190" s="11">
        <f>INDEX(Population!$C$3:$O$49,MATCH('Cost Calculations'!B190,Population!$B$3:$B$49,0),MATCH(C190,Population!$C$2:$O$2,0))</f>
        <v>67889.058152177458</v>
      </c>
      <c r="E190" s="27" t="str">
        <f t="shared" si="2"/>
        <v>Small</v>
      </c>
      <c r="F190" s="1"/>
      <c r="G190" s="22">
        <f>IF(D190&gt;1000000,Variables!$C$5,IF(D190&gt;100000,Variables!$C$6,Variables!$C$7))</f>
        <v>1000000</v>
      </c>
      <c r="I190" s="25">
        <v>0</v>
      </c>
    </row>
    <row r="191" spans="1:9" x14ac:dyDescent="0.25">
      <c r="A191" s="30">
        <v>1</v>
      </c>
      <c r="B191" s="31" t="s">
        <v>39</v>
      </c>
      <c r="C191" s="26">
        <v>2023</v>
      </c>
      <c r="D191" s="11">
        <f>INDEX(Population!$C$3:$O$49,MATCH('Cost Calculations'!B191,Population!$B$3:$B$49,0),MATCH(C191,Population!$C$2:$O$2,0))</f>
        <v>7736481.6780915139</v>
      </c>
      <c r="E191" s="27" t="str">
        <f t="shared" si="2"/>
        <v>Large</v>
      </c>
      <c r="F191" s="1"/>
      <c r="G191" s="22">
        <f>IF(D191&gt;1000000,Variables!$C$5,IF(D191&gt;100000,Variables!$C$6,Variables!$C$7))</f>
        <v>10500000</v>
      </c>
      <c r="I191" s="25">
        <v>0</v>
      </c>
    </row>
    <row r="192" spans="1:9" x14ac:dyDescent="0.25">
      <c r="A192" s="30">
        <v>2</v>
      </c>
      <c r="B192" s="31" t="s">
        <v>40</v>
      </c>
      <c r="C192" s="26">
        <v>2023</v>
      </c>
      <c r="D192" s="11">
        <f>INDEX(Population!$C$3:$O$49,MATCH('Cost Calculations'!B192,Population!$B$3:$B$49,0),MATCH(C192,Population!$C$2:$O$2,0))</f>
        <v>2555673.1609350177</v>
      </c>
      <c r="E192" s="27" t="str">
        <f t="shared" si="2"/>
        <v>Large</v>
      </c>
      <c r="F192" s="1"/>
      <c r="G192" s="22">
        <f>IF(D192&gt;1000000,Variables!$C$5,IF(D192&gt;100000,Variables!$C$6,Variables!$C$7))</f>
        <v>10500000</v>
      </c>
      <c r="I192" s="25">
        <v>0</v>
      </c>
    </row>
    <row r="193" spans="1:9" x14ac:dyDescent="0.25">
      <c r="A193" s="30">
        <v>3</v>
      </c>
      <c r="B193" s="31" t="s">
        <v>41</v>
      </c>
      <c r="C193" s="26">
        <v>2023</v>
      </c>
      <c r="D193" s="11">
        <f>INDEX(Population!$C$3:$O$49,MATCH('Cost Calculations'!B193,Population!$B$3:$B$49,0),MATCH(C193,Population!$C$2:$O$2,0))</f>
        <v>1963747.6148767055</v>
      </c>
      <c r="E193" s="27" t="str">
        <f t="shared" si="2"/>
        <v>Large</v>
      </c>
      <c r="F193" s="1"/>
      <c r="G193" s="22">
        <f>IF(D193&gt;1000000,Variables!$C$5,IF(D193&gt;100000,Variables!$C$6,Variables!$C$7))</f>
        <v>10500000</v>
      </c>
      <c r="I193" s="25">
        <v>0</v>
      </c>
    </row>
    <row r="194" spans="1:9" x14ac:dyDescent="0.25">
      <c r="A194" s="30">
        <v>4</v>
      </c>
      <c r="B194" s="31" t="s">
        <v>42</v>
      </c>
      <c r="C194" s="26">
        <v>2023</v>
      </c>
      <c r="D194" s="11">
        <f>INDEX(Population!$C$3:$O$49,MATCH('Cost Calculations'!B194,Population!$B$3:$B$49,0),MATCH(C194,Population!$C$2:$O$2,0))</f>
        <v>1206669.0446028993</v>
      </c>
      <c r="E194" s="27" t="str">
        <f t="shared" si="2"/>
        <v>Large</v>
      </c>
      <c r="F194" s="1"/>
      <c r="G194" s="22">
        <f>IF(D194&gt;1000000,Variables!$C$5,IF(D194&gt;100000,Variables!$C$6,Variables!$C$7))</f>
        <v>10500000</v>
      </c>
      <c r="I194" s="25">
        <v>0</v>
      </c>
    </row>
    <row r="195" spans="1:9" x14ac:dyDescent="0.25">
      <c r="A195" s="30">
        <v>5</v>
      </c>
      <c r="B195" s="31" t="s">
        <v>43</v>
      </c>
      <c r="C195" s="26">
        <v>2023</v>
      </c>
      <c r="D195" s="11">
        <f>INDEX(Population!$C$3:$O$49,MATCH('Cost Calculations'!B195,Population!$B$3:$B$49,0),MATCH(C195,Population!$C$2:$O$2,0))</f>
        <v>569727.03187427076</v>
      </c>
      <c r="E195" s="27" t="str">
        <f t="shared" si="2"/>
        <v>Medium</v>
      </c>
      <c r="F195" s="1"/>
      <c r="G195" s="22">
        <f>IF(D195&gt;1000000,Variables!$C$5,IF(D195&gt;100000,Variables!$C$6,Variables!$C$7))</f>
        <v>3500000</v>
      </c>
      <c r="I195" s="25">
        <v>0</v>
      </c>
    </row>
    <row r="196" spans="1:9" x14ac:dyDescent="0.25">
      <c r="A196" s="30">
        <v>6</v>
      </c>
      <c r="B196" s="31" t="s">
        <v>44</v>
      </c>
      <c r="C196" s="26">
        <v>2023</v>
      </c>
      <c r="D196" s="11">
        <f>INDEX(Population!$C$3:$O$49,MATCH('Cost Calculations'!B196,Population!$B$3:$B$49,0),MATCH(C196,Population!$C$2:$O$2,0))</f>
        <v>956570.0221131146</v>
      </c>
      <c r="E196" s="27" t="str">
        <f t="shared" ref="E196:E259" si="3">IF(D196&lt;100000,"Small",IF(D196&lt;1000000,"Medium","Large"))</f>
        <v>Medium</v>
      </c>
      <c r="F196" s="1"/>
      <c r="G196" s="22">
        <f>IF(D196&gt;1000000,Variables!$C$5,IF(D196&gt;100000,Variables!$C$6,Variables!$C$7))</f>
        <v>3500000</v>
      </c>
      <c r="I196" s="25">
        <v>0</v>
      </c>
    </row>
    <row r="197" spans="1:9" x14ac:dyDescent="0.25">
      <c r="A197" s="30">
        <v>7</v>
      </c>
      <c r="B197" s="31" t="s">
        <v>45</v>
      </c>
      <c r="C197" s="26">
        <v>2023</v>
      </c>
      <c r="D197" s="11">
        <f>INDEX(Population!$C$3:$O$49,MATCH('Cost Calculations'!B197,Population!$B$3:$B$49,0),MATCH(C197,Population!$C$2:$O$2,0))</f>
        <v>678057.63402087952</v>
      </c>
      <c r="E197" s="27" t="str">
        <f t="shared" si="3"/>
        <v>Medium</v>
      </c>
      <c r="F197" s="1"/>
      <c r="G197" s="22">
        <f>IF(D197&gt;1000000,Variables!$C$5,IF(D197&gt;100000,Variables!$C$6,Variables!$C$7))</f>
        <v>3500000</v>
      </c>
      <c r="I197" s="25">
        <v>0</v>
      </c>
    </row>
    <row r="198" spans="1:9" x14ac:dyDescent="0.25">
      <c r="A198" s="30">
        <v>8</v>
      </c>
      <c r="B198" s="31" t="s">
        <v>46</v>
      </c>
      <c r="C198" s="26">
        <v>2023</v>
      </c>
      <c r="D198" s="11">
        <f>INDEX(Population!$C$3:$O$49,MATCH('Cost Calculations'!B198,Population!$B$3:$B$49,0),MATCH(C198,Population!$C$2:$O$2,0))</f>
        <v>441330.93787131162</v>
      </c>
      <c r="E198" s="27" t="str">
        <f t="shared" si="3"/>
        <v>Medium</v>
      </c>
      <c r="F198" s="1"/>
      <c r="G198" s="22">
        <f>IF(D198&gt;1000000,Variables!$C$5,IF(D198&gt;100000,Variables!$C$6,Variables!$C$7))</f>
        <v>3500000</v>
      </c>
      <c r="I198" s="25">
        <v>0</v>
      </c>
    </row>
    <row r="199" spans="1:9" x14ac:dyDescent="0.25">
      <c r="A199" s="30">
        <v>9</v>
      </c>
      <c r="B199" s="31" t="s">
        <v>47</v>
      </c>
      <c r="C199" s="26">
        <v>2023</v>
      </c>
      <c r="D199" s="11">
        <f>INDEX(Population!$C$3:$O$49,MATCH('Cost Calculations'!B199,Population!$B$3:$B$49,0),MATCH(C199,Population!$C$2:$O$2,0))</f>
        <v>516937.96111592866</v>
      </c>
      <c r="E199" s="27" t="str">
        <f t="shared" si="3"/>
        <v>Medium</v>
      </c>
      <c r="F199" s="1"/>
      <c r="G199" s="22">
        <f>IF(D199&gt;1000000,Variables!$C$5,IF(D199&gt;100000,Variables!$C$6,Variables!$C$7))</f>
        <v>3500000</v>
      </c>
      <c r="I199" s="25">
        <v>0</v>
      </c>
    </row>
    <row r="200" spans="1:9" x14ac:dyDescent="0.25">
      <c r="A200" s="30">
        <v>10</v>
      </c>
      <c r="B200" s="31" t="s">
        <v>48</v>
      </c>
      <c r="C200" s="26">
        <v>2023</v>
      </c>
      <c r="D200" s="11">
        <f>INDEX(Population!$C$3:$O$49,MATCH('Cost Calculations'!B200,Population!$B$3:$B$49,0),MATCH(C200,Population!$C$2:$O$2,0))</f>
        <v>539381.01876885188</v>
      </c>
      <c r="E200" s="27" t="str">
        <f t="shared" si="3"/>
        <v>Medium</v>
      </c>
      <c r="F200" s="1"/>
      <c r="G200" s="22">
        <f>IF(D200&gt;1000000,Variables!$C$5,IF(D200&gt;100000,Variables!$C$6,Variables!$C$7))</f>
        <v>3500000</v>
      </c>
      <c r="I200" s="25">
        <v>0</v>
      </c>
    </row>
    <row r="201" spans="1:9" x14ac:dyDescent="0.25">
      <c r="A201" s="30">
        <v>11</v>
      </c>
      <c r="B201" s="31" t="s">
        <v>49</v>
      </c>
      <c r="C201" s="26">
        <v>2023</v>
      </c>
      <c r="D201" s="11">
        <f>INDEX(Population!$C$3:$O$49,MATCH('Cost Calculations'!B201,Population!$B$3:$B$49,0),MATCH(C201,Population!$C$2:$O$2,0))</f>
        <v>379555.16395256604</v>
      </c>
      <c r="E201" s="27" t="str">
        <f t="shared" si="3"/>
        <v>Medium</v>
      </c>
      <c r="F201" s="1"/>
      <c r="G201" s="22">
        <f>IF(D201&gt;1000000,Variables!$C$5,IF(D201&gt;100000,Variables!$C$6,Variables!$C$7))</f>
        <v>3500000</v>
      </c>
      <c r="I201" s="25">
        <v>0</v>
      </c>
    </row>
    <row r="202" spans="1:9" x14ac:dyDescent="0.25">
      <c r="A202" s="30">
        <v>12</v>
      </c>
      <c r="B202" s="31" t="s">
        <v>50</v>
      </c>
      <c r="C202" s="26">
        <v>2023</v>
      </c>
      <c r="D202" s="11">
        <f>INDEX(Population!$C$3:$O$49,MATCH('Cost Calculations'!B202,Population!$B$3:$B$49,0),MATCH(C202,Population!$C$2:$O$2,0))</f>
        <v>431383.29737944331</v>
      </c>
      <c r="E202" s="27" t="str">
        <f t="shared" si="3"/>
        <v>Medium</v>
      </c>
      <c r="F202" s="1"/>
      <c r="G202" s="22">
        <f>IF(D202&gt;1000000,Variables!$C$5,IF(D202&gt;100000,Variables!$C$6,Variables!$C$7))</f>
        <v>3500000</v>
      </c>
      <c r="I202" s="25">
        <v>0</v>
      </c>
    </row>
    <row r="203" spans="1:9" x14ac:dyDescent="0.25">
      <c r="A203" s="30">
        <v>13</v>
      </c>
      <c r="B203" s="31" t="s">
        <v>51</v>
      </c>
      <c r="C203" s="26">
        <v>2023</v>
      </c>
      <c r="D203" s="11">
        <f>INDEX(Population!$C$3:$O$49,MATCH('Cost Calculations'!B203,Population!$B$3:$B$49,0),MATCH(C203,Population!$C$2:$O$2,0))</f>
        <v>486083.46996067627</v>
      </c>
      <c r="E203" s="27" t="str">
        <f t="shared" si="3"/>
        <v>Medium</v>
      </c>
      <c r="F203" s="1"/>
      <c r="G203" s="22">
        <f>IF(D203&gt;1000000,Variables!$C$5,IF(D203&gt;100000,Variables!$C$6,Variables!$C$7))</f>
        <v>3500000</v>
      </c>
      <c r="I203" s="25">
        <v>0</v>
      </c>
    </row>
    <row r="204" spans="1:9" x14ac:dyDescent="0.25">
      <c r="A204" s="30">
        <v>14</v>
      </c>
      <c r="B204" s="31" t="s">
        <v>52</v>
      </c>
      <c r="C204" s="26">
        <v>2023</v>
      </c>
      <c r="D204" s="11">
        <f>INDEX(Population!$C$3:$O$49,MATCH('Cost Calculations'!B204,Population!$B$3:$B$49,0),MATCH(C204,Population!$C$2:$O$2,0))</f>
        <v>338833.82860573672</v>
      </c>
      <c r="E204" s="27" t="str">
        <f t="shared" si="3"/>
        <v>Medium</v>
      </c>
      <c r="F204" s="1"/>
      <c r="G204" s="22">
        <f>IF(D204&gt;1000000,Variables!$C$5,IF(D204&gt;100000,Variables!$C$6,Variables!$C$7))</f>
        <v>3500000</v>
      </c>
      <c r="I204" s="25">
        <v>0</v>
      </c>
    </row>
    <row r="205" spans="1:9" x14ac:dyDescent="0.25">
      <c r="A205" s="30">
        <v>15</v>
      </c>
      <c r="B205" s="31" t="s">
        <v>53</v>
      </c>
      <c r="C205" s="26">
        <v>2023</v>
      </c>
      <c r="D205" s="11">
        <f>INDEX(Population!$C$3:$O$49,MATCH('Cost Calculations'!B205,Population!$B$3:$B$49,0),MATCH(C205,Population!$C$2:$O$2,0))</f>
        <v>296943.6401146928</v>
      </c>
      <c r="E205" s="27" t="str">
        <f t="shared" si="3"/>
        <v>Medium</v>
      </c>
      <c r="F205" s="1"/>
      <c r="G205" s="22">
        <f>IF(D205&gt;1000000,Variables!$C$5,IF(D205&gt;100000,Variables!$C$6,Variables!$C$7))</f>
        <v>3500000</v>
      </c>
      <c r="I205" s="25">
        <v>0</v>
      </c>
    </row>
    <row r="206" spans="1:9" x14ac:dyDescent="0.25">
      <c r="A206" s="30">
        <v>16</v>
      </c>
      <c r="B206" s="31" t="s">
        <v>54</v>
      </c>
      <c r="C206" s="26">
        <v>2023</v>
      </c>
      <c r="D206" s="11">
        <f>INDEX(Population!$C$3:$O$49,MATCH('Cost Calculations'!B206,Population!$B$3:$B$49,0),MATCH(C206,Population!$C$2:$O$2,0))</f>
        <v>494849.32990028342</v>
      </c>
      <c r="E206" s="27" t="str">
        <f t="shared" si="3"/>
        <v>Medium</v>
      </c>
      <c r="F206" s="1"/>
      <c r="G206" s="22">
        <f>IF(D206&gt;1000000,Variables!$C$5,IF(D206&gt;100000,Variables!$C$6,Variables!$C$7))</f>
        <v>3500000</v>
      </c>
      <c r="I206" s="25">
        <v>0</v>
      </c>
    </row>
    <row r="207" spans="1:9" x14ac:dyDescent="0.25">
      <c r="A207" s="30">
        <v>17</v>
      </c>
      <c r="B207" s="31" t="s">
        <v>55</v>
      </c>
      <c r="C207" s="26">
        <v>2023</v>
      </c>
      <c r="D207" s="11">
        <f>INDEX(Population!$C$3:$O$49,MATCH('Cost Calculations'!B207,Population!$B$3:$B$49,0),MATCH(C207,Population!$C$2:$O$2,0))</f>
        <v>467242.85001674248</v>
      </c>
      <c r="E207" s="27" t="str">
        <f t="shared" si="3"/>
        <v>Medium</v>
      </c>
      <c r="F207" s="1"/>
      <c r="G207" s="22">
        <f>IF(D207&gt;1000000,Variables!$C$5,IF(D207&gt;100000,Variables!$C$6,Variables!$C$7))</f>
        <v>3500000</v>
      </c>
      <c r="I207" s="25">
        <v>0</v>
      </c>
    </row>
    <row r="208" spans="1:9" x14ac:dyDescent="0.25">
      <c r="A208" s="30">
        <v>18</v>
      </c>
      <c r="B208" s="31" t="s">
        <v>56</v>
      </c>
      <c r="C208" s="26">
        <v>2023</v>
      </c>
      <c r="D208" s="11">
        <f>INDEX(Population!$C$3:$O$49,MATCH('Cost Calculations'!B208,Population!$B$3:$B$49,0),MATCH(C208,Population!$C$2:$O$2,0))</f>
        <v>295845.88771473465</v>
      </c>
      <c r="E208" s="27" t="str">
        <f t="shared" si="3"/>
        <v>Medium</v>
      </c>
      <c r="F208" s="1"/>
      <c r="G208" s="22">
        <f>IF(D208&gt;1000000,Variables!$C$5,IF(D208&gt;100000,Variables!$C$6,Variables!$C$7))</f>
        <v>3500000</v>
      </c>
      <c r="I208" s="25">
        <v>0</v>
      </c>
    </row>
    <row r="209" spans="1:9" x14ac:dyDescent="0.25">
      <c r="A209" s="30">
        <v>19</v>
      </c>
      <c r="B209" s="31" t="s">
        <v>57</v>
      </c>
      <c r="C209" s="26">
        <v>2023</v>
      </c>
      <c r="D209" s="11">
        <f>INDEX(Population!$C$3:$O$49,MATCH('Cost Calculations'!B209,Population!$B$3:$B$49,0),MATCH(C209,Population!$C$2:$O$2,0))</f>
        <v>298698.53575702047</v>
      </c>
      <c r="E209" s="27" t="str">
        <f t="shared" si="3"/>
        <v>Medium</v>
      </c>
      <c r="F209" s="1"/>
      <c r="G209" s="22">
        <f>IF(D209&gt;1000000,Variables!$C$5,IF(D209&gt;100000,Variables!$C$6,Variables!$C$7))</f>
        <v>3500000</v>
      </c>
      <c r="I209" s="25">
        <v>0</v>
      </c>
    </row>
    <row r="210" spans="1:9" x14ac:dyDescent="0.25">
      <c r="A210" s="30">
        <v>20</v>
      </c>
      <c r="B210" s="31" t="s">
        <v>58</v>
      </c>
      <c r="C210" s="26">
        <v>2023</v>
      </c>
      <c r="D210" s="11">
        <f>INDEX(Population!$C$3:$O$49,MATCH('Cost Calculations'!B210,Population!$B$3:$B$49,0),MATCH(C210,Population!$C$2:$O$2,0))</f>
        <v>180974.01709653993</v>
      </c>
      <c r="E210" s="27" t="str">
        <f t="shared" si="3"/>
        <v>Medium</v>
      </c>
      <c r="F210" s="1"/>
      <c r="G210" s="22">
        <f>IF(D210&gt;1000000,Variables!$C$5,IF(D210&gt;100000,Variables!$C$6,Variables!$C$7))</f>
        <v>3500000</v>
      </c>
      <c r="I210" s="25">
        <v>0</v>
      </c>
    </row>
    <row r="211" spans="1:9" x14ac:dyDescent="0.25">
      <c r="A211" s="30">
        <v>21</v>
      </c>
      <c r="B211" s="31" t="s">
        <v>59</v>
      </c>
      <c r="C211" s="26">
        <v>2023</v>
      </c>
      <c r="D211" s="11">
        <f>INDEX(Population!$C$3:$O$49,MATCH('Cost Calculations'!B211,Population!$B$3:$B$49,0),MATCH(C211,Population!$C$2:$O$2,0))</f>
        <v>191296.55242175999</v>
      </c>
      <c r="E211" s="27" t="str">
        <f t="shared" si="3"/>
        <v>Medium</v>
      </c>
      <c r="F211" s="1"/>
      <c r="G211" s="22">
        <f>IF(D211&gt;1000000,Variables!$C$5,IF(D211&gt;100000,Variables!$C$6,Variables!$C$7))</f>
        <v>3500000</v>
      </c>
      <c r="I211" s="25">
        <v>0</v>
      </c>
    </row>
    <row r="212" spans="1:9" x14ac:dyDescent="0.25">
      <c r="A212" s="30">
        <v>22</v>
      </c>
      <c r="B212" s="31" t="s">
        <v>60</v>
      </c>
      <c r="C212" s="26">
        <v>2023</v>
      </c>
      <c r="D212" s="11">
        <f>INDEX(Population!$C$3:$O$49,MATCH('Cost Calculations'!B212,Population!$B$3:$B$49,0),MATCH(C212,Population!$C$2:$O$2,0))</f>
        <v>168906.28168502715</v>
      </c>
      <c r="E212" s="27" t="str">
        <f t="shared" si="3"/>
        <v>Medium</v>
      </c>
      <c r="F212" s="1"/>
      <c r="G212" s="22">
        <f>IF(D212&gt;1000000,Variables!$C$5,IF(D212&gt;100000,Variables!$C$6,Variables!$C$7))</f>
        <v>3500000</v>
      </c>
      <c r="I212" s="25">
        <v>0</v>
      </c>
    </row>
    <row r="213" spans="1:9" x14ac:dyDescent="0.25">
      <c r="A213" s="30">
        <v>23</v>
      </c>
      <c r="B213" s="31" t="s">
        <v>61</v>
      </c>
      <c r="C213" s="26">
        <v>2023</v>
      </c>
      <c r="D213" s="11">
        <f>INDEX(Population!$C$3:$O$49,MATCH('Cost Calculations'!B213,Population!$B$3:$B$49,0),MATCH(C213,Population!$C$2:$O$2,0))</f>
        <v>130005.5563047624</v>
      </c>
      <c r="E213" s="27" t="str">
        <f t="shared" si="3"/>
        <v>Medium</v>
      </c>
      <c r="F213" s="1"/>
      <c r="G213" s="22">
        <f>IF(D213&gt;1000000,Variables!$C$5,IF(D213&gt;100000,Variables!$C$6,Variables!$C$7))</f>
        <v>3500000</v>
      </c>
      <c r="I213" s="25">
        <v>0</v>
      </c>
    </row>
    <row r="214" spans="1:9" x14ac:dyDescent="0.25">
      <c r="A214" s="30">
        <v>24</v>
      </c>
      <c r="B214" s="31" t="s">
        <v>62</v>
      </c>
      <c r="C214" s="26">
        <v>2023</v>
      </c>
      <c r="D214" s="11">
        <f>INDEX(Population!$C$3:$O$49,MATCH('Cost Calculations'!B214,Population!$B$3:$B$49,0),MATCH(C214,Population!$C$2:$O$2,0))</f>
        <v>81588.104034183081</v>
      </c>
      <c r="E214" s="27" t="str">
        <f t="shared" si="3"/>
        <v>Small</v>
      </c>
      <c r="F214" s="1"/>
      <c r="G214" s="22">
        <f>IF(D214&gt;1000000,Variables!$C$5,IF(D214&gt;100000,Variables!$C$6,Variables!$C$7))</f>
        <v>1000000</v>
      </c>
      <c r="I214" s="25">
        <v>0</v>
      </c>
    </row>
    <row r="215" spans="1:9" x14ac:dyDescent="0.25">
      <c r="A215" s="30">
        <v>25</v>
      </c>
      <c r="B215" s="31" t="s">
        <v>63</v>
      </c>
      <c r="C215" s="26">
        <v>2023</v>
      </c>
      <c r="D215" s="11">
        <f>INDEX(Population!$C$3:$O$49,MATCH('Cost Calculations'!B215,Population!$B$3:$B$49,0),MATCH(C215,Population!$C$2:$O$2,0))</f>
        <v>169071.10613762148</v>
      </c>
      <c r="E215" s="27" t="str">
        <f t="shared" si="3"/>
        <v>Medium</v>
      </c>
      <c r="F215" s="1"/>
      <c r="G215" s="22">
        <f>IF(D215&gt;1000000,Variables!$C$5,IF(D215&gt;100000,Variables!$C$6,Variables!$C$7))</f>
        <v>3500000</v>
      </c>
      <c r="I215" s="25">
        <v>0</v>
      </c>
    </row>
    <row r="216" spans="1:9" x14ac:dyDescent="0.25">
      <c r="A216" s="30">
        <v>26</v>
      </c>
      <c r="B216" s="31" t="s">
        <v>64</v>
      </c>
      <c r="C216" s="26">
        <v>2023</v>
      </c>
      <c r="D216" s="11">
        <f>INDEX(Population!$C$3:$O$49,MATCH('Cost Calculations'!B216,Population!$B$3:$B$49,0),MATCH(C216,Population!$C$2:$O$2,0))</f>
        <v>46155.155862422129</v>
      </c>
      <c r="E216" s="27" t="str">
        <f t="shared" si="3"/>
        <v>Small</v>
      </c>
      <c r="F216" s="1"/>
      <c r="G216" s="22">
        <f>IF(D216&gt;1000000,Variables!$C$5,IF(D216&gt;100000,Variables!$C$6,Variables!$C$7))</f>
        <v>1000000</v>
      </c>
      <c r="I216" s="25">
        <v>0</v>
      </c>
    </row>
    <row r="217" spans="1:9" x14ac:dyDescent="0.25">
      <c r="A217" s="30">
        <v>27</v>
      </c>
      <c r="B217" s="31" t="s">
        <v>65</v>
      </c>
      <c r="C217" s="26">
        <v>2023</v>
      </c>
      <c r="D217" s="11">
        <f>INDEX(Population!$C$3:$O$49,MATCH('Cost Calculations'!B217,Population!$B$3:$B$49,0),MATCH(C217,Population!$C$2:$O$2,0))</f>
        <v>8655.9769712109482</v>
      </c>
      <c r="E217" s="27" t="str">
        <f t="shared" si="3"/>
        <v>Small</v>
      </c>
      <c r="F217" s="1"/>
      <c r="G217" s="22">
        <f>IF(D217&gt;1000000,Variables!$C$5,IF(D217&gt;100000,Variables!$C$6,Variables!$C$7))</f>
        <v>1000000</v>
      </c>
      <c r="I217" s="25">
        <v>0</v>
      </c>
    </row>
    <row r="218" spans="1:9" x14ac:dyDescent="0.25">
      <c r="A218" s="30">
        <v>28</v>
      </c>
      <c r="B218" s="31" t="s">
        <v>66</v>
      </c>
      <c r="C218" s="26">
        <v>2023</v>
      </c>
      <c r="D218" s="11">
        <f>INDEX(Population!$C$3:$O$49,MATCH('Cost Calculations'!B218,Population!$B$3:$B$49,0),MATCH(C218,Population!$C$2:$O$2,0))</f>
        <v>51802.278610784022</v>
      </c>
      <c r="E218" s="27" t="str">
        <f t="shared" si="3"/>
        <v>Small</v>
      </c>
      <c r="F218" s="1"/>
      <c r="G218" s="22">
        <f>IF(D218&gt;1000000,Variables!$C$5,IF(D218&gt;100000,Variables!$C$6,Variables!$C$7))</f>
        <v>1000000</v>
      </c>
      <c r="I218" s="25">
        <v>0</v>
      </c>
    </row>
    <row r="219" spans="1:9" x14ac:dyDescent="0.25">
      <c r="A219" s="30">
        <v>29</v>
      </c>
      <c r="B219" s="31" t="s">
        <v>67</v>
      </c>
      <c r="C219" s="26">
        <v>2023</v>
      </c>
      <c r="D219" s="11">
        <f>INDEX(Population!$C$3:$O$49,MATCH('Cost Calculations'!B219,Population!$B$3:$B$49,0),MATCH(C219,Population!$C$2:$O$2,0))</f>
        <v>52164.246036089171</v>
      </c>
      <c r="E219" s="27" t="str">
        <f t="shared" si="3"/>
        <v>Small</v>
      </c>
      <c r="F219" s="1"/>
      <c r="G219" s="22">
        <f>IF(D219&gt;1000000,Variables!$C$5,IF(D219&gt;100000,Variables!$C$6,Variables!$C$7))</f>
        <v>1000000</v>
      </c>
      <c r="I219" s="25">
        <v>0</v>
      </c>
    </row>
    <row r="220" spans="1:9" x14ac:dyDescent="0.25">
      <c r="A220" s="30">
        <v>30</v>
      </c>
      <c r="B220" s="31" t="s">
        <v>68</v>
      </c>
      <c r="C220" s="26">
        <v>2023</v>
      </c>
      <c r="D220" s="11">
        <f>INDEX(Population!$C$3:$O$49,MATCH('Cost Calculations'!B220,Population!$B$3:$B$49,0),MATCH(C220,Population!$C$2:$O$2,0))</f>
        <v>21317.295868863999</v>
      </c>
      <c r="E220" s="27" t="str">
        <f t="shared" si="3"/>
        <v>Small</v>
      </c>
      <c r="F220" s="1"/>
      <c r="G220" s="22">
        <f>IF(D220&gt;1000000,Variables!$C$5,IF(D220&gt;100000,Variables!$C$6,Variables!$C$7))</f>
        <v>1000000</v>
      </c>
      <c r="I220" s="25">
        <v>0</v>
      </c>
    </row>
    <row r="221" spans="1:9" x14ac:dyDescent="0.25">
      <c r="A221" s="30">
        <v>31</v>
      </c>
      <c r="B221" s="31" t="s">
        <v>69</v>
      </c>
      <c r="C221" s="26">
        <v>2023</v>
      </c>
      <c r="D221" s="11">
        <f>INDEX(Population!$C$3:$O$49,MATCH('Cost Calculations'!B221,Population!$B$3:$B$49,0),MATCH(C221,Population!$C$2:$O$2,0))</f>
        <v>32430.557652935204</v>
      </c>
      <c r="E221" s="27" t="str">
        <f t="shared" si="3"/>
        <v>Small</v>
      </c>
      <c r="F221" s="1"/>
      <c r="G221" s="22">
        <f>IF(D221&gt;1000000,Variables!$C$5,IF(D221&gt;100000,Variables!$C$6,Variables!$C$7))</f>
        <v>1000000</v>
      </c>
      <c r="I221" s="25">
        <v>0</v>
      </c>
    </row>
    <row r="222" spans="1:9" x14ac:dyDescent="0.25">
      <c r="A222" s="30">
        <v>32</v>
      </c>
      <c r="B222" s="31" t="s">
        <v>70</v>
      </c>
      <c r="C222" s="26">
        <v>2023</v>
      </c>
      <c r="D222" s="11">
        <f>INDEX(Population!$C$3:$O$49,MATCH('Cost Calculations'!B222,Population!$B$3:$B$49,0),MATCH(C222,Population!$C$2:$O$2,0))</f>
        <v>29850.462463632128</v>
      </c>
      <c r="E222" s="27" t="str">
        <f t="shared" si="3"/>
        <v>Small</v>
      </c>
      <c r="F222" s="1"/>
      <c r="G222" s="22">
        <f>IF(D222&gt;1000000,Variables!$C$5,IF(D222&gt;100000,Variables!$C$6,Variables!$C$7))</f>
        <v>1000000</v>
      </c>
      <c r="I222" s="25">
        <v>0</v>
      </c>
    </row>
    <row r="223" spans="1:9" x14ac:dyDescent="0.25">
      <c r="A223" s="30">
        <v>33</v>
      </c>
      <c r="B223" s="31" t="s">
        <v>71</v>
      </c>
      <c r="C223" s="26">
        <v>2023</v>
      </c>
      <c r="D223" s="11">
        <f>INDEX(Population!$C$3:$O$49,MATCH('Cost Calculations'!B223,Population!$B$3:$B$49,0),MATCH(C223,Population!$C$2:$O$2,0))</f>
        <v>127984.57151347531</v>
      </c>
      <c r="E223" s="27" t="str">
        <f t="shared" si="3"/>
        <v>Medium</v>
      </c>
      <c r="F223" s="1"/>
      <c r="G223" s="22">
        <f>IF(D223&gt;1000000,Variables!$C$5,IF(D223&gt;100000,Variables!$C$6,Variables!$C$7))</f>
        <v>3500000</v>
      </c>
      <c r="I223" s="25">
        <v>0</v>
      </c>
    </row>
    <row r="224" spans="1:9" x14ac:dyDescent="0.25">
      <c r="A224" s="30">
        <v>34</v>
      </c>
      <c r="B224" s="31" t="s">
        <v>72</v>
      </c>
      <c r="C224" s="26">
        <v>2023</v>
      </c>
      <c r="D224" s="11">
        <f>INDEX(Population!$C$3:$O$49,MATCH('Cost Calculations'!B224,Population!$B$3:$B$49,0),MATCH(C224,Population!$C$2:$O$2,0))</f>
        <v>113671.77623786753</v>
      </c>
      <c r="E224" s="27" t="str">
        <f t="shared" si="3"/>
        <v>Medium</v>
      </c>
      <c r="F224" s="1"/>
      <c r="G224" s="22">
        <f>IF(D224&gt;1000000,Variables!$C$5,IF(D224&gt;100000,Variables!$C$6,Variables!$C$7))</f>
        <v>3500000</v>
      </c>
      <c r="I224" s="25">
        <v>0</v>
      </c>
    </row>
    <row r="225" spans="1:9" x14ac:dyDescent="0.25">
      <c r="A225" s="30">
        <v>35</v>
      </c>
      <c r="B225" s="31" t="s">
        <v>73</v>
      </c>
      <c r="C225" s="26">
        <v>2023</v>
      </c>
      <c r="D225" s="11">
        <f>INDEX(Population!$C$3:$O$49,MATCH('Cost Calculations'!B225,Population!$B$3:$B$49,0),MATCH(C225,Population!$C$2:$O$2,0))</f>
        <v>519144.23875588388</v>
      </c>
      <c r="E225" s="27" t="str">
        <f t="shared" si="3"/>
        <v>Medium</v>
      </c>
      <c r="F225" s="1"/>
      <c r="G225" s="22">
        <f>IF(D225&gt;1000000,Variables!$C$5,IF(D225&gt;100000,Variables!$C$6,Variables!$C$7))</f>
        <v>3500000</v>
      </c>
      <c r="I225" s="25">
        <v>0</v>
      </c>
    </row>
    <row r="226" spans="1:9" x14ac:dyDescent="0.25">
      <c r="A226" s="30">
        <v>36</v>
      </c>
      <c r="B226" s="31" t="s">
        <v>74</v>
      </c>
      <c r="C226" s="26">
        <v>2023</v>
      </c>
      <c r="D226" s="11">
        <f>INDEX(Population!$C$3:$O$49,MATCH('Cost Calculations'!B226,Population!$B$3:$B$49,0),MATCH(C226,Population!$C$2:$O$2,0))</f>
        <v>278418.66438389709</v>
      </c>
      <c r="E226" s="27" t="str">
        <f t="shared" si="3"/>
        <v>Medium</v>
      </c>
      <c r="F226" s="1"/>
      <c r="G226" s="22">
        <f>IF(D226&gt;1000000,Variables!$C$5,IF(D226&gt;100000,Variables!$C$6,Variables!$C$7))</f>
        <v>3500000</v>
      </c>
      <c r="I226" s="25">
        <v>0</v>
      </c>
    </row>
    <row r="227" spans="1:9" x14ac:dyDescent="0.25">
      <c r="A227" s="30">
        <v>37</v>
      </c>
      <c r="B227" s="31" t="s">
        <v>75</v>
      </c>
      <c r="C227" s="26">
        <v>2023</v>
      </c>
      <c r="D227" s="11">
        <f>INDEX(Population!$C$3:$O$49,MATCH('Cost Calculations'!B227,Population!$B$3:$B$49,0),MATCH(C227,Population!$C$2:$O$2,0))</f>
        <v>129771.7856759195</v>
      </c>
      <c r="E227" s="27" t="str">
        <f t="shared" si="3"/>
        <v>Medium</v>
      </c>
      <c r="F227" s="1"/>
      <c r="G227" s="22">
        <f>IF(D227&gt;1000000,Variables!$C$5,IF(D227&gt;100000,Variables!$C$6,Variables!$C$7))</f>
        <v>3500000</v>
      </c>
      <c r="I227" s="25">
        <v>0</v>
      </c>
    </row>
    <row r="228" spans="1:9" x14ac:dyDescent="0.25">
      <c r="A228" s="30">
        <v>38</v>
      </c>
      <c r="B228" s="31" t="s">
        <v>76</v>
      </c>
      <c r="C228" s="26">
        <v>2023</v>
      </c>
      <c r="D228" s="11">
        <f>INDEX(Population!$C$3:$O$49,MATCH('Cost Calculations'!B228,Population!$B$3:$B$49,0),MATCH(C228,Population!$C$2:$O$2,0))</f>
        <v>38303.91004211281</v>
      </c>
      <c r="E228" s="27" t="str">
        <f t="shared" si="3"/>
        <v>Small</v>
      </c>
      <c r="F228" s="1"/>
      <c r="G228" s="22">
        <f>IF(D228&gt;1000000,Variables!$C$5,IF(D228&gt;100000,Variables!$C$6,Variables!$C$7))</f>
        <v>1000000</v>
      </c>
      <c r="I228" s="25">
        <v>0</v>
      </c>
    </row>
    <row r="229" spans="1:9" x14ac:dyDescent="0.25">
      <c r="A229" s="30">
        <v>39</v>
      </c>
      <c r="B229" s="31" t="s">
        <v>77</v>
      </c>
      <c r="C229" s="26">
        <v>2023</v>
      </c>
      <c r="D229" s="11">
        <f>INDEX(Population!$C$3:$O$49,MATCH('Cost Calculations'!B229,Population!$B$3:$B$49,0),MATCH(C229,Population!$C$2:$O$2,0))</f>
        <v>72305.14777271144</v>
      </c>
      <c r="E229" s="27" t="str">
        <f t="shared" si="3"/>
        <v>Small</v>
      </c>
      <c r="F229" s="1"/>
      <c r="G229" s="22">
        <f>IF(D229&gt;1000000,Variables!$C$5,IF(D229&gt;100000,Variables!$C$6,Variables!$C$7))</f>
        <v>1000000</v>
      </c>
      <c r="I229" s="25">
        <v>0</v>
      </c>
    </row>
    <row r="230" spans="1:9" x14ac:dyDescent="0.25">
      <c r="A230" s="30">
        <v>40</v>
      </c>
      <c r="B230" s="31" t="s">
        <v>78</v>
      </c>
      <c r="C230" s="26">
        <v>2023</v>
      </c>
      <c r="D230" s="11">
        <f>INDEX(Population!$C$3:$O$49,MATCH('Cost Calculations'!B230,Population!$B$3:$B$49,0),MATCH(C230,Population!$C$2:$O$2,0))</f>
        <v>3270.6342357929602</v>
      </c>
      <c r="E230" s="27" t="str">
        <f t="shared" si="3"/>
        <v>Small</v>
      </c>
      <c r="F230" s="1"/>
      <c r="G230" s="22">
        <f>IF(D230&gt;1000000,Variables!$C$5,IF(D230&gt;100000,Variables!$C$6,Variables!$C$7))</f>
        <v>1000000</v>
      </c>
      <c r="I230" s="25">
        <v>0</v>
      </c>
    </row>
    <row r="231" spans="1:9" x14ac:dyDescent="0.25">
      <c r="A231" s="30">
        <v>41</v>
      </c>
      <c r="B231" s="31" t="s">
        <v>79</v>
      </c>
      <c r="C231" s="26">
        <v>2023</v>
      </c>
      <c r="D231" s="11">
        <f>INDEX(Population!$C$3:$O$49,MATCH('Cost Calculations'!B231,Population!$B$3:$B$49,0),MATCH(C231,Population!$C$2:$O$2,0))</f>
        <v>56364.576367234346</v>
      </c>
      <c r="E231" s="27" t="str">
        <f t="shared" si="3"/>
        <v>Small</v>
      </c>
      <c r="F231" s="1"/>
      <c r="G231" s="22">
        <f>IF(D231&gt;1000000,Variables!$C$5,IF(D231&gt;100000,Variables!$C$6,Variables!$C$7))</f>
        <v>1000000</v>
      </c>
      <c r="I231" s="25">
        <v>0</v>
      </c>
    </row>
    <row r="232" spans="1:9" x14ac:dyDescent="0.25">
      <c r="A232" s="30">
        <v>42</v>
      </c>
      <c r="B232" s="31" t="s">
        <v>80</v>
      </c>
      <c r="C232" s="26">
        <v>2023</v>
      </c>
      <c r="D232" s="11">
        <f>INDEX(Population!$C$3:$O$49,MATCH('Cost Calculations'!B232,Population!$B$3:$B$49,0),MATCH(C232,Population!$C$2:$O$2,0))</f>
        <v>49039.045140820599</v>
      </c>
      <c r="E232" s="27" t="str">
        <f t="shared" si="3"/>
        <v>Small</v>
      </c>
      <c r="F232" s="1"/>
      <c r="G232" s="22">
        <f>IF(D232&gt;1000000,Variables!$C$5,IF(D232&gt;100000,Variables!$C$6,Variables!$C$7))</f>
        <v>1000000</v>
      </c>
      <c r="I232" s="25">
        <v>0</v>
      </c>
    </row>
    <row r="233" spans="1:9" x14ac:dyDescent="0.25">
      <c r="A233" s="30">
        <v>43</v>
      </c>
      <c r="B233" s="31" t="s">
        <v>81</v>
      </c>
      <c r="C233" s="26">
        <v>2023</v>
      </c>
      <c r="D233" s="11">
        <f>INDEX(Population!$C$3:$O$49,MATCH('Cost Calculations'!B233,Population!$B$3:$B$49,0),MATCH(C233,Population!$C$2:$O$2,0))</f>
        <v>25894.675601368705</v>
      </c>
      <c r="E233" s="27" t="str">
        <f t="shared" si="3"/>
        <v>Small</v>
      </c>
      <c r="F233" s="1"/>
      <c r="G233" s="22">
        <f>IF(D233&gt;1000000,Variables!$C$5,IF(D233&gt;100000,Variables!$C$6,Variables!$C$7))</f>
        <v>1000000</v>
      </c>
      <c r="I233" s="25">
        <v>0</v>
      </c>
    </row>
    <row r="234" spans="1:9" x14ac:dyDescent="0.25">
      <c r="A234" s="30">
        <v>44</v>
      </c>
      <c r="B234" s="31" t="s">
        <v>82</v>
      </c>
      <c r="C234" s="26">
        <v>2023</v>
      </c>
      <c r="D234" s="11">
        <f>INDEX(Population!$C$3:$O$49,MATCH('Cost Calculations'!B234,Population!$B$3:$B$49,0),MATCH(C234,Population!$C$2:$O$2,0))</f>
        <v>100154.20288901543</v>
      </c>
      <c r="E234" s="27" t="str">
        <f t="shared" si="3"/>
        <v>Medium</v>
      </c>
      <c r="F234" s="1"/>
      <c r="G234" s="22">
        <f>IF(D234&gt;1000000,Variables!$C$5,IF(D234&gt;100000,Variables!$C$6,Variables!$C$7))</f>
        <v>3500000</v>
      </c>
      <c r="I234" s="25">
        <v>0</v>
      </c>
    </row>
    <row r="235" spans="1:9" x14ac:dyDescent="0.25">
      <c r="A235" s="30">
        <v>45</v>
      </c>
      <c r="B235" s="31" t="s">
        <v>83</v>
      </c>
      <c r="C235" s="26">
        <v>2023</v>
      </c>
      <c r="D235" s="11">
        <f>INDEX(Population!$C$3:$O$49,MATCH('Cost Calculations'!B235,Population!$B$3:$B$49,0),MATCH(C235,Population!$C$2:$O$2,0))</f>
        <v>25441.139035733384</v>
      </c>
      <c r="E235" s="27" t="str">
        <f t="shared" si="3"/>
        <v>Small</v>
      </c>
      <c r="F235" s="1"/>
      <c r="G235" s="22">
        <f>IF(D235&gt;1000000,Variables!$C$5,IF(D235&gt;100000,Variables!$C$6,Variables!$C$7))</f>
        <v>1000000</v>
      </c>
      <c r="I235" s="25">
        <v>0</v>
      </c>
    </row>
    <row r="236" spans="1:9" x14ac:dyDescent="0.25">
      <c r="A236" s="30">
        <v>46</v>
      </c>
      <c r="B236" s="31" t="s">
        <v>84</v>
      </c>
      <c r="C236" s="26">
        <v>2023</v>
      </c>
      <c r="D236" s="11">
        <f>INDEX(Population!$C$3:$O$49,MATCH('Cost Calculations'!B236,Population!$B$3:$B$49,0),MATCH(C236,Population!$C$2:$O$2,0))</f>
        <v>32515.663089242069</v>
      </c>
      <c r="E236" s="27" t="str">
        <f t="shared" si="3"/>
        <v>Small</v>
      </c>
      <c r="F236" s="1"/>
      <c r="G236" s="22">
        <f>IF(D236&gt;1000000,Variables!$C$5,IF(D236&gt;100000,Variables!$C$6,Variables!$C$7))</f>
        <v>1000000</v>
      </c>
      <c r="I236" s="25">
        <v>0</v>
      </c>
    </row>
    <row r="237" spans="1:9" x14ac:dyDescent="0.25">
      <c r="A237" s="30">
        <v>47</v>
      </c>
      <c r="B237" s="31" t="s">
        <v>85</v>
      </c>
      <c r="C237" s="26">
        <v>2023</v>
      </c>
      <c r="D237" s="11">
        <f>INDEX(Population!$C$3:$O$49,MATCH('Cost Calculations'!B237,Population!$B$3:$B$49,0),MATCH(C237,Population!$C$2:$O$2,0))</f>
        <v>68907.394024460111</v>
      </c>
      <c r="E237" s="27" t="str">
        <f t="shared" si="3"/>
        <v>Small</v>
      </c>
      <c r="F237" s="1"/>
      <c r="G237" s="22">
        <f>IF(D237&gt;1000000,Variables!$C$5,IF(D237&gt;100000,Variables!$C$6,Variables!$C$7))</f>
        <v>1000000</v>
      </c>
      <c r="I237" s="25">
        <v>0</v>
      </c>
    </row>
    <row r="238" spans="1:9" x14ac:dyDescent="0.25">
      <c r="A238" s="30">
        <v>1</v>
      </c>
      <c r="B238" s="31" t="s">
        <v>39</v>
      </c>
      <c r="C238" s="26">
        <v>2024</v>
      </c>
      <c r="D238" s="11">
        <f>INDEX(Population!$C$3:$O$49,MATCH('Cost Calculations'!B238,Population!$B$3:$B$49,0),MATCH(C238,Population!$C$2:$O$2,0))</f>
        <v>7852528.9032628844</v>
      </c>
      <c r="E238" s="27" t="str">
        <f t="shared" si="3"/>
        <v>Large</v>
      </c>
      <c r="F238" s="1"/>
      <c r="G238" s="22">
        <f>IF(D238&gt;1000000,Variables!$C$5,IF(D238&gt;100000,Variables!$C$6,Variables!$C$7))</f>
        <v>10500000</v>
      </c>
      <c r="I238" s="25">
        <v>0</v>
      </c>
    </row>
    <row r="239" spans="1:9" x14ac:dyDescent="0.25">
      <c r="A239" s="30">
        <v>2</v>
      </c>
      <c r="B239" s="31" t="s">
        <v>40</v>
      </c>
      <c r="C239" s="26">
        <v>2024</v>
      </c>
      <c r="D239" s="11">
        <f>INDEX(Population!$C$3:$O$49,MATCH('Cost Calculations'!B239,Population!$B$3:$B$49,0),MATCH(C239,Population!$C$2:$O$2,0))</f>
        <v>2594008.2583490424</v>
      </c>
      <c r="E239" s="27" t="str">
        <f t="shared" si="3"/>
        <v>Large</v>
      </c>
      <c r="F239" s="1"/>
      <c r="G239" s="22">
        <f>IF(D239&gt;1000000,Variables!$C$5,IF(D239&gt;100000,Variables!$C$6,Variables!$C$7))</f>
        <v>10500000</v>
      </c>
      <c r="I239" s="25">
        <v>0</v>
      </c>
    </row>
    <row r="240" spans="1:9" x14ac:dyDescent="0.25">
      <c r="A240" s="30">
        <v>3</v>
      </c>
      <c r="B240" s="31" t="s">
        <v>41</v>
      </c>
      <c r="C240" s="26">
        <v>2024</v>
      </c>
      <c r="D240" s="11">
        <f>INDEX(Population!$C$3:$O$49,MATCH('Cost Calculations'!B240,Population!$B$3:$B$49,0),MATCH(C240,Population!$C$2:$O$2,0))</f>
        <v>1993203.8290998556</v>
      </c>
      <c r="E240" s="27" t="str">
        <f t="shared" si="3"/>
        <v>Large</v>
      </c>
      <c r="F240" s="1"/>
      <c r="G240" s="22">
        <f>IF(D240&gt;1000000,Variables!$C$5,IF(D240&gt;100000,Variables!$C$6,Variables!$C$7))</f>
        <v>10500000</v>
      </c>
      <c r="I240" s="25">
        <v>0</v>
      </c>
    </row>
    <row r="241" spans="1:9" x14ac:dyDescent="0.25">
      <c r="A241" s="30">
        <v>4</v>
      </c>
      <c r="B241" s="31" t="s">
        <v>42</v>
      </c>
      <c r="C241" s="26">
        <v>2024</v>
      </c>
      <c r="D241" s="11">
        <f>INDEX(Population!$C$3:$O$49,MATCH('Cost Calculations'!B241,Population!$B$3:$B$49,0),MATCH(C241,Population!$C$2:$O$2,0))</f>
        <v>1224769.0802719425</v>
      </c>
      <c r="E241" s="27" t="str">
        <f t="shared" si="3"/>
        <v>Large</v>
      </c>
      <c r="F241" s="1"/>
      <c r="G241" s="22">
        <f>IF(D241&gt;1000000,Variables!$C$5,IF(D241&gt;100000,Variables!$C$6,Variables!$C$7))</f>
        <v>10500000</v>
      </c>
      <c r="I241" s="25">
        <v>0</v>
      </c>
    </row>
    <row r="242" spans="1:9" x14ac:dyDescent="0.25">
      <c r="A242" s="30">
        <v>5</v>
      </c>
      <c r="B242" s="31" t="s">
        <v>43</v>
      </c>
      <c r="C242" s="26">
        <v>2024</v>
      </c>
      <c r="D242" s="11">
        <f>INDEX(Population!$C$3:$O$49,MATCH('Cost Calculations'!B242,Population!$B$3:$B$49,0),MATCH(C242,Population!$C$2:$O$2,0))</f>
        <v>578272.93735238467</v>
      </c>
      <c r="E242" s="27" t="str">
        <f t="shared" si="3"/>
        <v>Medium</v>
      </c>
      <c r="F242" s="1"/>
      <c r="G242" s="22">
        <f>IF(D242&gt;1000000,Variables!$C$5,IF(D242&gt;100000,Variables!$C$6,Variables!$C$7))</f>
        <v>3500000</v>
      </c>
      <c r="I242" s="25">
        <v>0</v>
      </c>
    </row>
    <row r="243" spans="1:9" x14ac:dyDescent="0.25">
      <c r="A243" s="30">
        <v>6</v>
      </c>
      <c r="B243" s="31" t="s">
        <v>44</v>
      </c>
      <c r="C243" s="26">
        <v>2024</v>
      </c>
      <c r="D243" s="11">
        <f>INDEX(Population!$C$3:$O$49,MATCH('Cost Calculations'!B243,Population!$B$3:$B$49,0),MATCH(C243,Population!$C$2:$O$2,0))</f>
        <v>970918.57244481111</v>
      </c>
      <c r="E243" s="27" t="str">
        <f t="shared" si="3"/>
        <v>Medium</v>
      </c>
      <c r="G243" s="22">
        <f>IF(D243&gt;1000000,Variables!$C$5,IF(D243&gt;100000,Variables!$C$6,Variables!$C$7))</f>
        <v>3500000</v>
      </c>
      <c r="I243" s="25">
        <v>0</v>
      </c>
    </row>
    <row r="244" spans="1:9" x14ac:dyDescent="0.25">
      <c r="A244" s="30">
        <v>7</v>
      </c>
      <c r="B244" s="31" t="s">
        <v>45</v>
      </c>
      <c r="C244" s="26">
        <v>2024</v>
      </c>
      <c r="D244" s="11">
        <f>INDEX(Population!$C$3:$O$49,MATCH('Cost Calculations'!B244,Population!$B$3:$B$49,0),MATCH(C244,Population!$C$2:$O$2,0))</f>
        <v>688228.49853119266</v>
      </c>
      <c r="E244" s="27" t="str">
        <f t="shared" si="3"/>
        <v>Medium</v>
      </c>
      <c r="G244" s="22">
        <f>IF(D244&gt;1000000,Variables!$C$5,IF(D244&gt;100000,Variables!$C$6,Variables!$C$7))</f>
        <v>3500000</v>
      </c>
      <c r="I244" s="25">
        <v>0</v>
      </c>
    </row>
    <row r="245" spans="1:9" x14ac:dyDescent="0.25">
      <c r="A245" s="30">
        <v>8</v>
      </c>
      <c r="B245" s="31" t="s">
        <v>46</v>
      </c>
      <c r="C245" s="26">
        <v>2024</v>
      </c>
      <c r="D245" s="11">
        <f>INDEX(Population!$C$3:$O$49,MATCH('Cost Calculations'!B245,Population!$B$3:$B$49,0),MATCH(C245,Population!$C$2:$O$2,0))</f>
        <v>447950.90193938121</v>
      </c>
      <c r="E245" s="27" t="str">
        <f t="shared" si="3"/>
        <v>Medium</v>
      </c>
      <c r="G245" s="22">
        <f>IF(D245&gt;1000000,Variables!$C$5,IF(D245&gt;100000,Variables!$C$6,Variables!$C$7))</f>
        <v>3500000</v>
      </c>
      <c r="I245" s="25">
        <v>0</v>
      </c>
    </row>
    <row r="246" spans="1:9" x14ac:dyDescent="0.25">
      <c r="A246" s="30">
        <v>9</v>
      </c>
      <c r="B246" s="31" t="s">
        <v>47</v>
      </c>
      <c r="C246" s="26">
        <v>2024</v>
      </c>
      <c r="D246" s="11">
        <f>INDEX(Population!$C$3:$O$49,MATCH('Cost Calculations'!B246,Population!$B$3:$B$49,0),MATCH(C246,Population!$C$2:$O$2,0))</f>
        <v>524692.03053266753</v>
      </c>
      <c r="E246" s="27" t="str">
        <f t="shared" si="3"/>
        <v>Medium</v>
      </c>
      <c r="G246" s="22">
        <f>IF(D246&gt;1000000,Variables!$C$5,IF(D246&gt;100000,Variables!$C$6,Variables!$C$7))</f>
        <v>3500000</v>
      </c>
      <c r="I246" s="25">
        <v>0</v>
      </c>
    </row>
    <row r="247" spans="1:9" x14ac:dyDescent="0.25">
      <c r="A247" s="30">
        <v>10</v>
      </c>
      <c r="B247" s="31" t="s">
        <v>48</v>
      </c>
      <c r="C247" s="26">
        <v>2024</v>
      </c>
      <c r="D247" s="11">
        <f>INDEX(Population!$C$3:$O$49,MATCH('Cost Calculations'!B247,Population!$B$3:$B$49,0),MATCH(C247,Population!$C$2:$O$2,0))</f>
        <v>547471.73405038449</v>
      </c>
      <c r="E247" s="27" t="str">
        <f t="shared" si="3"/>
        <v>Medium</v>
      </c>
      <c r="G247" s="22">
        <f>IF(D247&gt;1000000,Variables!$C$5,IF(D247&gt;100000,Variables!$C$6,Variables!$C$7))</f>
        <v>3500000</v>
      </c>
      <c r="I247" s="25">
        <v>0</v>
      </c>
    </row>
    <row r="248" spans="1:9" x14ac:dyDescent="0.25">
      <c r="A248" s="30">
        <v>11</v>
      </c>
      <c r="B248" s="31" t="s">
        <v>49</v>
      </c>
      <c r="C248" s="26">
        <v>2024</v>
      </c>
      <c r="D248" s="11">
        <f>INDEX(Population!$C$3:$O$49,MATCH('Cost Calculations'!B248,Population!$B$3:$B$49,0),MATCH(C248,Population!$C$2:$O$2,0))</f>
        <v>385248.49141185445</v>
      </c>
      <c r="E248" s="27" t="str">
        <f t="shared" si="3"/>
        <v>Medium</v>
      </c>
      <c r="G248" s="22">
        <f>IF(D248&gt;1000000,Variables!$C$5,IF(D248&gt;100000,Variables!$C$6,Variables!$C$7))</f>
        <v>3500000</v>
      </c>
      <c r="I248" s="25">
        <v>0</v>
      </c>
    </row>
    <row r="249" spans="1:9" x14ac:dyDescent="0.25">
      <c r="A249" s="30">
        <v>12</v>
      </c>
      <c r="B249" s="31" t="s">
        <v>50</v>
      </c>
      <c r="C249" s="26">
        <v>2024</v>
      </c>
      <c r="D249" s="11">
        <f>INDEX(Population!$C$3:$O$49,MATCH('Cost Calculations'!B249,Population!$B$3:$B$49,0),MATCH(C249,Population!$C$2:$O$2,0))</f>
        <v>437854.04684013489</v>
      </c>
      <c r="E249" s="27" t="str">
        <f t="shared" si="3"/>
        <v>Medium</v>
      </c>
      <c r="G249" s="22">
        <f>IF(D249&gt;1000000,Variables!$C$5,IF(D249&gt;100000,Variables!$C$6,Variables!$C$7))</f>
        <v>3500000</v>
      </c>
      <c r="I249" s="25">
        <v>0</v>
      </c>
    </row>
    <row r="250" spans="1:9" x14ac:dyDescent="0.25">
      <c r="A250" s="30">
        <v>13</v>
      </c>
      <c r="B250" s="31" t="s">
        <v>51</v>
      </c>
      <c r="C250" s="26">
        <v>2024</v>
      </c>
      <c r="D250" s="11">
        <f>INDEX(Population!$C$3:$O$49,MATCH('Cost Calculations'!B250,Population!$B$3:$B$49,0),MATCH(C250,Population!$C$2:$O$2,0))</f>
        <v>493374.72201008635</v>
      </c>
      <c r="E250" s="27" t="str">
        <f t="shared" si="3"/>
        <v>Medium</v>
      </c>
      <c r="G250" s="22">
        <f>IF(D250&gt;1000000,Variables!$C$5,IF(D250&gt;100000,Variables!$C$6,Variables!$C$7))</f>
        <v>3500000</v>
      </c>
      <c r="I250" s="25">
        <v>0</v>
      </c>
    </row>
    <row r="251" spans="1:9" x14ac:dyDescent="0.25">
      <c r="A251" s="30">
        <v>14</v>
      </c>
      <c r="B251" s="31" t="s">
        <v>52</v>
      </c>
      <c r="C251" s="26">
        <v>2024</v>
      </c>
      <c r="D251" s="11">
        <f>INDEX(Population!$C$3:$O$49,MATCH('Cost Calculations'!B251,Population!$B$3:$B$49,0),MATCH(C251,Population!$C$2:$O$2,0))</f>
        <v>343916.33603482269</v>
      </c>
      <c r="E251" s="27" t="str">
        <f t="shared" si="3"/>
        <v>Medium</v>
      </c>
      <c r="G251" s="22">
        <f>IF(D251&gt;1000000,Variables!$C$5,IF(D251&gt;100000,Variables!$C$6,Variables!$C$7))</f>
        <v>3500000</v>
      </c>
      <c r="I251" s="25">
        <v>0</v>
      </c>
    </row>
    <row r="252" spans="1:9" x14ac:dyDescent="0.25">
      <c r="A252" s="30">
        <v>15</v>
      </c>
      <c r="B252" s="31" t="s">
        <v>53</v>
      </c>
      <c r="C252" s="26">
        <v>2024</v>
      </c>
      <c r="D252" s="11">
        <f>INDEX(Population!$C$3:$O$49,MATCH('Cost Calculations'!B252,Population!$B$3:$B$49,0),MATCH(C252,Population!$C$2:$O$2,0))</f>
        <v>301397.79471641313</v>
      </c>
      <c r="E252" s="27" t="str">
        <f t="shared" si="3"/>
        <v>Medium</v>
      </c>
      <c r="G252" s="22">
        <f>IF(D252&gt;1000000,Variables!$C$5,IF(D252&gt;100000,Variables!$C$6,Variables!$C$7))</f>
        <v>3500000</v>
      </c>
      <c r="I252" s="25">
        <v>0</v>
      </c>
    </row>
    <row r="253" spans="1:9" x14ac:dyDescent="0.25">
      <c r="A253" s="30">
        <v>16</v>
      </c>
      <c r="B253" s="31" t="s">
        <v>54</v>
      </c>
      <c r="C253" s="26">
        <v>2024</v>
      </c>
      <c r="D253" s="11">
        <f>INDEX(Population!$C$3:$O$49,MATCH('Cost Calculations'!B253,Population!$B$3:$B$49,0),MATCH(C253,Population!$C$2:$O$2,0))</f>
        <v>502272.06984878762</v>
      </c>
      <c r="E253" s="27" t="str">
        <f t="shared" si="3"/>
        <v>Medium</v>
      </c>
      <c r="G253" s="22">
        <f>IF(D253&gt;1000000,Variables!$C$5,IF(D253&gt;100000,Variables!$C$6,Variables!$C$7))</f>
        <v>3500000</v>
      </c>
      <c r="I253" s="25">
        <v>0</v>
      </c>
    </row>
    <row r="254" spans="1:9" x14ac:dyDescent="0.25">
      <c r="A254" s="30">
        <v>17</v>
      </c>
      <c r="B254" s="31" t="s">
        <v>55</v>
      </c>
      <c r="C254" s="26">
        <v>2024</v>
      </c>
      <c r="D254" s="11">
        <f>INDEX(Population!$C$3:$O$49,MATCH('Cost Calculations'!B254,Population!$B$3:$B$49,0),MATCH(C254,Population!$C$2:$O$2,0))</f>
        <v>474251.49276699353</v>
      </c>
      <c r="E254" s="27" t="str">
        <f t="shared" si="3"/>
        <v>Medium</v>
      </c>
      <c r="G254" s="22">
        <f>IF(D254&gt;1000000,Variables!$C$5,IF(D254&gt;100000,Variables!$C$6,Variables!$C$7))</f>
        <v>3500000</v>
      </c>
      <c r="I254" s="25">
        <v>0</v>
      </c>
    </row>
    <row r="255" spans="1:9" x14ac:dyDescent="0.25">
      <c r="A255" s="30">
        <v>18</v>
      </c>
      <c r="B255" s="31" t="s">
        <v>56</v>
      </c>
      <c r="C255" s="26">
        <v>2024</v>
      </c>
      <c r="D255" s="11">
        <f>INDEX(Population!$C$3:$O$49,MATCH('Cost Calculations'!B255,Population!$B$3:$B$49,0),MATCH(C255,Population!$C$2:$O$2,0))</f>
        <v>300283.57603045559</v>
      </c>
      <c r="E255" s="27" t="str">
        <f t="shared" si="3"/>
        <v>Medium</v>
      </c>
      <c r="G255" s="22">
        <f>IF(D255&gt;1000000,Variables!$C$5,IF(D255&gt;100000,Variables!$C$6,Variables!$C$7))</f>
        <v>3500000</v>
      </c>
      <c r="I255" s="25">
        <v>0</v>
      </c>
    </row>
    <row r="256" spans="1:9" x14ac:dyDescent="0.25">
      <c r="A256" s="30">
        <v>19</v>
      </c>
      <c r="B256" s="31" t="s">
        <v>57</v>
      </c>
      <c r="C256" s="26">
        <v>2024</v>
      </c>
      <c r="D256" s="11">
        <f>INDEX(Population!$C$3:$O$49,MATCH('Cost Calculations'!B256,Population!$B$3:$B$49,0),MATCH(C256,Population!$C$2:$O$2,0))</f>
        <v>303179.01379337569</v>
      </c>
      <c r="E256" s="27" t="str">
        <f t="shared" si="3"/>
        <v>Medium</v>
      </c>
      <c r="G256" s="22">
        <f>IF(D256&gt;1000000,Variables!$C$5,IF(D256&gt;100000,Variables!$C$6,Variables!$C$7))</f>
        <v>3500000</v>
      </c>
      <c r="I256" s="25">
        <v>0</v>
      </c>
    </row>
    <row r="257" spans="1:9" x14ac:dyDescent="0.25">
      <c r="A257" s="30">
        <v>20</v>
      </c>
      <c r="B257" s="31" t="s">
        <v>58</v>
      </c>
      <c r="C257" s="26">
        <v>2024</v>
      </c>
      <c r="D257" s="11">
        <f>INDEX(Population!$C$3:$O$49,MATCH('Cost Calculations'!B257,Population!$B$3:$B$49,0),MATCH(C257,Population!$C$2:$O$2,0))</f>
        <v>183688.627352988</v>
      </c>
      <c r="E257" s="27" t="str">
        <f t="shared" si="3"/>
        <v>Medium</v>
      </c>
      <c r="G257" s="22">
        <f>IF(D257&gt;1000000,Variables!$C$5,IF(D257&gt;100000,Variables!$C$6,Variables!$C$7))</f>
        <v>3500000</v>
      </c>
      <c r="I257" s="25">
        <v>0</v>
      </c>
    </row>
    <row r="258" spans="1:9" x14ac:dyDescent="0.25">
      <c r="A258" s="30">
        <v>21</v>
      </c>
      <c r="B258" s="31" t="s">
        <v>59</v>
      </c>
      <c r="C258" s="26">
        <v>2024</v>
      </c>
      <c r="D258" s="11">
        <f>INDEX(Population!$C$3:$O$49,MATCH('Cost Calculations'!B258,Population!$B$3:$B$49,0),MATCH(C258,Population!$C$2:$O$2,0))</f>
        <v>194166.00070808636</v>
      </c>
      <c r="E258" s="27" t="str">
        <f t="shared" si="3"/>
        <v>Medium</v>
      </c>
      <c r="G258" s="22">
        <f>IF(D258&gt;1000000,Variables!$C$5,IF(D258&gt;100000,Variables!$C$6,Variables!$C$7))</f>
        <v>3500000</v>
      </c>
      <c r="I258" s="25">
        <v>0</v>
      </c>
    </row>
    <row r="259" spans="1:9" x14ac:dyDescent="0.25">
      <c r="A259" s="30">
        <v>22</v>
      </c>
      <c r="B259" s="31" t="s">
        <v>60</v>
      </c>
      <c r="C259" s="26">
        <v>2024</v>
      </c>
      <c r="D259" s="11">
        <f>INDEX(Population!$C$3:$O$49,MATCH('Cost Calculations'!B259,Population!$B$3:$B$49,0),MATCH(C259,Population!$C$2:$O$2,0))</f>
        <v>171439.87591030254</v>
      </c>
      <c r="E259" s="27" t="str">
        <f t="shared" si="3"/>
        <v>Medium</v>
      </c>
      <c r="G259" s="22">
        <f>IF(D259&gt;1000000,Variables!$C$5,IF(D259&gt;100000,Variables!$C$6,Variables!$C$7))</f>
        <v>3500000</v>
      </c>
      <c r="I259" s="25">
        <v>0</v>
      </c>
    </row>
    <row r="260" spans="1:9" x14ac:dyDescent="0.25">
      <c r="A260" s="30">
        <v>23</v>
      </c>
      <c r="B260" s="31" t="s">
        <v>61</v>
      </c>
      <c r="C260" s="26">
        <v>2024</v>
      </c>
      <c r="D260" s="11">
        <f>INDEX(Population!$C$3:$O$49,MATCH('Cost Calculations'!B260,Population!$B$3:$B$49,0),MATCH(C260,Population!$C$2:$O$2,0))</f>
        <v>131955.63964933381</v>
      </c>
      <c r="E260" s="27" t="str">
        <f t="shared" ref="E260:E323" si="4">IF(D260&lt;100000,"Small",IF(D260&lt;1000000,"Medium","Large"))</f>
        <v>Medium</v>
      </c>
      <c r="G260" s="22">
        <f>IF(D260&gt;1000000,Variables!$C$5,IF(D260&gt;100000,Variables!$C$6,Variables!$C$7))</f>
        <v>3500000</v>
      </c>
      <c r="I260" s="25">
        <v>0</v>
      </c>
    </row>
    <row r="261" spans="1:9" x14ac:dyDescent="0.25">
      <c r="A261" s="30">
        <v>24</v>
      </c>
      <c r="B261" s="31" t="s">
        <v>62</v>
      </c>
      <c r="C261" s="26">
        <v>2024</v>
      </c>
      <c r="D261" s="11">
        <f>INDEX(Population!$C$3:$O$49,MATCH('Cost Calculations'!B261,Population!$B$3:$B$49,0),MATCH(C261,Population!$C$2:$O$2,0))</f>
        <v>82811.925594695815</v>
      </c>
      <c r="E261" s="27" t="str">
        <f t="shared" si="4"/>
        <v>Small</v>
      </c>
      <c r="G261" s="22">
        <f>IF(D261&gt;1000000,Variables!$C$5,IF(D261&gt;100000,Variables!$C$6,Variables!$C$7))</f>
        <v>1000000</v>
      </c>
      <c r="I261" s="25">
        <v>0</v>
      </c>
    </row>
    <row r="262" spans="1:9" x14ac:dyDescent="0.25">
      <c r="A262" s="30">
        <v>25</v>
      </c>
      <c r="B262" s="31" t="s">
        <v>63</v>
      </c>
      <c r="C262" s="26">
        <v>2024</v>
      </c>
      <c r="D262" s="11">
        <f>INDEX(Population!$C$3:$O$49,MATCH('Cost Calculations'!B262,Population!$B$3:$B$49,0),MATCH(C262,Population!$C$2:$O$2,0))</f>
        <v>171607.17272968576</v>
      </c>
      <c r="E262" s="27" t="str">
        <f t="shared" si="4"/>
        <v>Medium</v>
      </c>
      <c r="G262" s="22">
        <f>IF(D262&gt;1000000,Variables!$C$5,IF(D262&gt;100000,Variables!$C$6,Variables!$C$7))</f>
        <v>3500000</v>
      </c>
      <c r="I262" s="25">
        <v>0</v>
      </c>
    </row>
    <row r="263" spans="1:9" x14ac:dyDescent="0.25">
      <c r="A263" s="30">
        <v>26</v>
      </c>
      <c r="B263" s="31" t="s">
        <v>64</v>
      </c>
      <c r="C263" s="26">
        <v>2024</v>
      </c>
      <c r="D263" s="11">
        <f>INDEX(Population!$C$3:$O$49,MATCH('Cost Calculations'!B263,Population!$B$3:$B$49,0),MATCH(C263,Population!$C$2:$O$2,0))</f>
        <v>46847.483200358452</v>
      </c>
      <c r="E263" s="27" t="str">
        <f t="shared" si="4"/>
        <v>Small</v>
      </c>
      <c r="G263" s="22">
        <f>IF(D263&gt;1000000,Variables!$C$5,IF(D263&gt;100000,Variables!$C$6,Variables!$C$7))</f>
        <v>1000000</v>
      </c>
      <c r="I263" s="25">
        <v>0</v>
      </c>
    </row>
    <row r="264" spans="1:9" x14ac:dyDescent="0.25">
      <c r="A264" s="30">
        <v>27</v>
      </c>
      <c r="B264" s="31" t="s">
        <v>65</v>
      </c>
      <c r="C264" s="26">
        <v>2024</v>
      </c>
      <c r="D264" s="11">
        <f>INDEX(Population!$C$3:$O$49,MATCH('Cost Calculations'!B264,Population!$B$3:$B$49,0),MATCH(C264,Population!$C$2:$O$2,0))</f>
        <v>8785.816625779109</v>
      </c>
      <c r="E264" s="27" t="str">
        <f t="shared" si="4"/>
        <v>Small</v>
      </c>
      <c r="G264" s="22">
        <f>IF(D264&gt;1000000,Variables!$C$5,IF(D264&gt;100000,Variables!$C$6,Variables!$C$7))</f>
        <v>1000000</v>
      </c>
      <c r="I264" s="25">
        <v>0</v>
      </c>
    </row>
    <row r="265" spans="1:9" x14ac:dyDescent="0.25">
      <c r="A265" s="30">
        <v>28</v>
      </c>
      <c r="B265" s="31" t="s">
        <v>66</v>
      </c>
      <c r="C265" s="26">
        <v>2024</v>
      </c>
      <c r="D265" s="11">
        <f>INDEX(Population!$C$3:$O$49,MATCH('Cost Calculations'!B265,Population!$B$3:$B$49,0),MATCH(C265,Population!$C$2:$O$2,0))</f>
        <v>52579.312789945769</v>
      </c>
      <c r="E265" s="27" t="str">
        <f t="shared" si="4"/>
        <v>Small</v>
      </c>
      <c r="G265" s="22">
        <f>IF(D265&gt;1000000,Variables!$C$5,IF(D265&gt;100000,Variables!$C$6,Variables!$C$7))</f>
        <v>1000000</v>
      </c>
      <c r="I265" s="25">
        <v>0</v>
      </c>
    </row>
    <row r="266" spans="1:9" x14ac:dyDescent="0.25">
      <c r="A266" s="30">
        <v>29</v>
      </c>
      <c r="B266" s="31" t="s">
        <v>67</v>
      </c>
      <c r="C266" s="26">
        <v>2024</v>
      </c>
      <c r="D266" s="11">
        <f>INDEX(Population!$C$3:$O$49,MATCH('Cost Calculations'!B266,Population!$B$3:$B$49,0),MATCH(C266,Population!$C$2:$O$2,0))</f>
        <v>52946.709726630499</v>
      </c>
      <c r="E266" s="27" t="str">
        <f t="shared" si="4"/>
        <v>Small</v>
      </c>
      <c r="G266" s="22">
        <f>IF(D266&gt;1000000,Variables!$C$5,IF(D266&gt;100000,Variables!$C$6,Variables!$C$7))</f>
        <v>1000000</v>
      </c>
      <c r="I266" s="25">
        <v>0</v>
      </c>
    </row>
    <row r="267" spans="1:9" x14ac:dyDescent="0.25">
      <c r="A267" s="30">
        <v>30</v>
      </c>
      <c r="B267" s="31" t="s">
        <v>68</v>
      </c>
      <c r="C267" s="26">
        <v>2024</v>
      </c>
      <c r="D267" s="11">
        <f>INDEX(Population!$C$3:$O$49,MATCH('Cost Calculations'!B267,Population!$B$3:$B$49,0),MATCH(C267,Population!$C$2:$O$2,0))</f>
        <v>21637.055306896953</v>
      </c>
      <c r="E267" s="27" t="str">
        <f t="shared" si="4"/>
        <v>Small</v>
      </c>
      <c r="G267" s="22">
        <f>IF(D267&gt;1000000,Variables!$C$5,IF(D267&gt;100000,Variables!$C$6,Variables!$C$7))</f>
        <v>1000000</v>
      </c>
      <c r="I267" s="25">
        <v>0</v>
      </c>
    </row>
    <row r="268" spans="1:9" x14ac:dyDescent="0.25">
      <c r="A268" s="30">
        <v>31</v>
      </c>
      <c r="B268" s="31" t="s">
        <v>69</v>
      </c>
      <c r="C268" s="26">
        <v>2024</v>
      </c>
      <c r="D268" s="11">
        <f>INDEX(Population!$C$3:$O$49,MATCH('Cost Calculations'!B268,Population!$B$3:$B$49,0),MATCH(C268,Population!$C$2:$O$2,0))</f>
        <v>32917.016017729227</v>
      </c>
      <c r="E268" s="27" t="str">
        <f t="shared" si="4"/>
        <v>Small</v>
      </c>
      <c r="G268" s="22">
        <f>IF(D268&gt;1000000,Variables!$C$5,IF(D268&gt;100000,Variables!$C$6,Variables!$C$7))</f>
        <v>1000000</v>
      </c>
      <c r="I268" s="25">
        <v>0</v>
      </c>
    </row>
    <row r="269" spans="1:9" x14ac:dyDescent="0.25">
      <c r="A269" s="30">
        <v>32</v>
      </c>
      <c r="B269" s="31" t="s">
        <v>70</v>
      </c>
      <c r="C269" s="26">
        <v>2024</v>
      </c>
      <c r="D269" s="11">
        <f>INDEX(Population!$C$3:$O$49,MATCH('Cost Calculations'!B269,Population!$B$3:$B$49,0),MATCH(C269,Population!$C$2:$O$2,0))</f>
        <v>30298.219400586604</v>
      </c>
      <c r="E269" s="27" t="str">
        <f t="shared" si="4"/>
        <v>Small</v>
      </c>
      <c r="G269" s="22">
        <f>IF(D269&gt;1000000,Variables!$C$5,IF(D269&gt;100000,Variables!$C$6,Variables!$C$7))</f>
        <v>1000000</v>
      </c>
      <c r="I269" s="25">
        <v>0</v>
      </c>
    </row>
    <row r="270" spans="1:9" x14ac:dyDescent="0.25">
      <c r="A270" s="30">
        <v>33</v>
      </c>
      <c r="B270" s="31" t="s">
        <v>71</v>
      </c>
      <c r="C270" s="26">
        <v>2024</v>
      </c>
      <c r="D270" s="11">
        <f>INDEX(Population!$C$3:$O$49,MATCH('Cost Calculations'!B270,Population!$B$3:$B$49,0),MATCH(C270,Population!$C$2:$O$2,0))</f>
        <v>129904.34008617743</v>
      </c>
      <c r="E270" s="27" t="str">
        <f t="shared" si="4"/>
        <v>Medium</v>
      </c>
      <c r="G270" s="22">
        <f>IF(D270&gt;1000000,Variables!$C$5,IF(D270&gt;100000,Variables!$C$6,Variables!$C$7))</f>
        <v>3500000</v>
      </c>
      <c r="I270" s="25">
        <v>0</v>
      </c>
    </row>
    <row r="271" spans="1:9" x14ac:dyDescent="0.25">
      <c r="A271" s="30">
        <v>34</v>
      </c>
      <c r="B271" s="31" t="s">
        <v>72</v>
      </c>
      <c r="C271" s="26">
        <v>2024</v>
      </c>
      <c r="D271" s="11">
        <f>INDEX(Population!$C$3:$O$49,MATCH('Cost Calculations'!B271,Population!$B$3:$B$49,0),MATCH(C271,Population!$C$2:$O$2,0))</f>
        <v>115376.85288143551</v>
      </c>
      <c r="E271" s="27" t="str">
        <f t="shared" si="4"/>
        <v>Medium</v>
      </c>
      <c r="G271" s="22">
        <f>IF(D271&gt;1000000,Variables!$C$5,IF(D271&gt;100000,Variables!$C$6,Variables!$C$7))</f>
        <v>3500000</v>
      </c>
      <c r="I271" s="25">
        <v>0</v>
      </c>
    </row>
    <row r="272" spans="1:9" x14ac:dyDescent="0.25">
      <c r="A272" s="30">
        <v>35</v>
      </c>
      <c r="B272" s="31" t="s">
        <v>73</v>
      </c>
      <c r="C272" s="26">
        <v>2024</v>
      </c>
      <c r="D272" s="11">
        <f>INDEX(Population!$C$3:$O$49,MATCH('Cost Calculations'!B272,Population!$B$3:$B$49,0),MATCH(C272,Population!$C$2:$O$2,0))</f>
        <v>526931.40233722201</v>
      </c>
      <c r="E272" s="27" t="str">
        <f t="shared" si="4"/>
        <v>Medium</v>
      </c>
      <c r="G272" s="22">
        <f>IF(D272&gt;1000000,Variables!$C$5,IF(D272&gt;100000,Variables!$C$6,Variables!$C$7))</f>
        <v>3500000</v>
      </c>
      <c r="I272" s="25">
        <v>0</v>
      </c>
    </row>
    <row r="273" spans="1:9" x14ac:dyDescent="0.25">
      <c r="A273" s="30">
        <v>36</v>
      </c>
      <c r="B273" s="31" t="s">
        <v>74</v>
      </c>
      <c r="C273" s="26">
        <v>2024</v>
      </c>
      <c r="D273" s="11">
        <f>INDEX(Population!$C$3:$O$49,MATCH('Cost Calculations'!B273,Population!$B$3:$B$49,0),MATCH(C273,Population!$C$2:$O$2,0))</f>
        <v>282594.94434965553</v>
      </c>
      <c r="E273" s="27" t="str">
        <f t="shared" si="4"/>
        <v>Medium</v>
      </c>
      <c r="G273" s="22">
        <f>IF(D273&gt;1000000,Variables!$C$5,IF(D273&gt;100000,Variables!$C$6,Variables!$C$7))</f>
        <v>3500000</v>
      </c>
      <c r="I273" s="25">
        <v>0</v>
      </c>
    </row>
    <row r="274" spans="1:9" x14ac:dyDescent="0.25">
      <c r="A274" s="30">
        <v>37</v>
      </c>
      <c r="B274" s="31" t="s">
        <v>75</v>
      </c>
      <c r="C274" s="26">
        <v>2024</v>
      </c>
      <c r="D274" s="11">
        <f>INDEX(Population!$C$3:$O$49,MATCH('Cost Calculations'!B274,Population!$B$3:$B$49,0),MATCH(C274,Population!$C$2:$O$2,0))</f>
        <v>131718.36246105825</v>
      </c>
      <c r="E274" s="27" t="str">
        <f t="shared" si="4"/>
        <v>Medium</v>
      </c>
      <c r="G274" s="22">
        <f>IF(D274&gt;1000000,Variables!$C$5,IF(D274&gt;100000,Variables!$C$6,Variables!$C$7))</f>
        <v>3500000</v>
      </c>
      <c r="I274" s="25">
        <v>0</v>
      </c>
    </row>
    <row r="275" spans="1:9" x14ac:dyDescent="0.25">
      <c r="A275" s="30">
        <v>38</v>
      </c>
      <c r="B275" s="31" t="s">
        <v>76</v>
      </c>
      <c r="C275" s="26">
        <v>2024</v>
      </c>
      <c r="D275" s="11">
        <f>INDEX(Population!$C$3:$O$49,MATCH('Cost Calculations'!B275,Population!$B$3:$B$49,0),MATCH(C275,Population!$C$2:$O$2,0))</f>
        <v>38878.4686927445</v>
      </c>
      <c r="E275" s="27" t="str">
        <f t="shared" si="4"/>
        <v>Small</v>
      </c>
      <c r="G275" s="22">
        <f>IF(D275&gt;1000000,Variables!$C$5,IF(D275&gt;100000,Variables!$C$6,Variables!$C$7))</f>
        <v>1000000</v>
      </c>
      <c r="I275" s="25">
        <v>0</v>
      </c>
    </row>
    <row r="276" spans="1:9" x14ac:dyDescent="0.25">
      <c r="A276" s="30">
        <v>39</v>
      </c>
      <c r="B276" s="31" t="s">
        <v>77</v>
      </c>
      <c r="C276" s="26">
        <v>2024</v>
      </c>
      <c r="D276" s="11">
        <f>INDEX(Population!$C$3:$O$49,MATCH('Cost Calculations'!B276,Population!$B$3:$B$49,0),MATCH(C276,Population!$C$2:$O$2,0))</f>
        <v>73389.724989302093</v>
      </c>
      <c r="E276" s="27" t="str">
        <f t="shared" si="4"/>
        <v>Small</v>
      </c>
      <c r="G276" s="22">
        <f>IF(D276&gt;1000000,Variables!$C$5,IF(D276&gt;100000,Variables!$C$6,Variables!$C$7))</f>
        <v>1000000</v>
      </c>
      <c r="I276" s="25">
        <v>0</v>
      </c>
    </row>
    <row r="277" spans="1:9" x14ac:dyDescent="0.25">
      <c r="A277" s="30">
        <v>40</v>
      </c>
      <c r="B277" s="31" t="s">
        <v>78</v>
      </c>
      <c r="C277" s="26">
        <v>2024</v>
      </c>
      <c r="D277" s="11">
        <f>INDEX(Population!$C$3:$O$49,MATCH('Cost Calculations'!B277,Population!$B$3:$B$49,0),MATCH(C277,Population!$C$2:$O$2,0))</f>
        <v>3319.6937493298542</v>
      </c>
      <c r="E277" s="27" t="str">
        <f t="shared" si="4"/>
        <v>Small</v>
      </c>
      <c r="G277" s="22">
        <f>IF(D277&gt;1000000,Variables!$C$5,IF(D277&gt;100000,Variables!$C$6,Variables!$C$7))</f>
        <v>1000000</v>
      </c>
      <c r="I277" s="25">
        <v>0</v>
      </c>
    </row>
    <row r="278" spans="1:9" x14ac:dyDescent="0.25">
      <c r="A278" s="30">
        <v>41</v>
      </c>
      <c r="B278" s="31" t="s">
        <v>79</v>
      </c>
      <c r="C278" s="26">
        <v>2024</v>
      </c>
      <c r="D278" s="11">
        <f>INDEX(Population!$C$3:$O$49,MATCH('Cost Calculations'!B278,Population!$B$3:$B$49,0),MATCH(C278,Population!$C$2:$O$2,0))</f>
        <v>57210.045012742848</v>
      </c>
      <c r="E278" s="27" t="str">
        <f t="shared" si="4"/>
        <v>Small</v>
      </c>
      <c r="G278" s="22">
        <f>IF(D278&gt;1000000,Variables!$C$5,IF(D278&gt;100000,Variables!$C$6,Variables!$C$7))</f>
        <v>1000000</v>
      </c>
      <c r="I278" s="25">
        <v>0</v>
      </c>
    </row>
    <row r="279" spans="1:9" x14ac:dyDescent="0.25">
      <c r="A279" s="30">
        <v>42</v>
      </c>
      <c r="B279" s="31" t="s">
        <v>80</v>
      </c>
      <c r="C279" s="26">
        <v>2024</v>
      </c>
      <c r="D279" s="11">
        <f>INDEX(Population!$C$3:$O$49,MATCH('Cost Calculations'!B279,Population!$B$3:$B$49,0),MATCH(C279,Population!$C$2:$O$2,0))</f>
        <v>49774.630817932899</v>
      </c>
      <c r="E279" s="27" t="str">
        <f t="shared" si="4"/>
        <v>Small</v>
      </c>
      <c r="G279" s="22">
        <f>IF(D279&gt;1000000,Variables!$C$5,IF(D279&gt;100000,Variables!$C$6,Variables!$C$7))</f>
        <v>1000000</v>
      </c>
      <c r="I279" s="25">
        <v>0</v>
      </c>
    </row>
    <row r="280" spans="1:9" x14ac:dyDescent="0.25">
      <c r="A280" s="30">
        <v>43</v>
      </c>
      <c r="B280" s="31" t="s">
        <v>81</v>
      </c>
      <c r="C280" s="26">
        <v>2024</v>
      </c>
      <c r="D280" s="11">
        <f>INDEX(Population!$C$3:$O$49,MATCH('Cost Calculations'!B280,Population!$B$3:$B$49,0),MATCH(C280,Population!$C$2:$O$2,0))</f>
        <v>26283.09573538923</v>
      </c>
      <c r="E280" s="27" t="str">
        <f t="shared" si="4"/>
        <v>Small</v>
      </c>
      <c r="G280" s="22">
        <f>IF(D280&gt;1000000,Variables!$C$5,IF(D280&gt;100000,Variables!$C$6,Variables!$C$7))</f>
        <v>1000000</v>
      </c>
      <c r="I280" s="25">
        <v>0</v>
      </c>
    </row>
    <row r="281" spans="1:9" x14ac:dyDescent="0.25">
      <c r="A281" s="30">
        <v>44</v>
      </c>
      <c r="B281" s="31" t="s">
        <v>82</v>
      </c>
      <c r="C281" s="26">
        <v>2024</v>
      </c>
      <c r="D281" s="11">
        <f>INDEX(Population!$C$3:$O$49,MATCH('Cost Calculations'!B281,Population!$B$3:$B$49,0),MATCH(C281,Population!$C$2:$O$2,0))</f>
        <v>101656.51593235065</v>
      </c>
      <c r="E281" s="27" t="str">
        <f t="shared" si="4"/>
        <v>Medium</v>
      </c>
      <c r="G281" s="22">
        <f>IF(D281&gt;1000000,Variables!$C$5,IF(D281&gt;100000,Variables!$C$6,Variables!$C$7))</f>
        <v>3500000</v>
      </c>
      <c r="I281" s="25">
        <v>0</v>
      </c>
    </row>
    <row r="282" spans="1:9" x14ac:dyDescent="0.25">
      <c r="A282" s="30">
        <v>45</v>
      </c>
      <c r="B282" s="31" t="s">
        <v>83</v>
      </c>
      <c r="C282" s="26">
        <v>2024</v>
      </c>
      <c r="D282" s="11">
        <f>INDEX(Population!$C$3:$O$49,MATCH('Cost Calculations'!B282,Population!$B$3:$B$49,0),MATCH(C282,Population!$C$2:$O$2,0))</f>
        <v>25822.75612126938</v>
      </c>
      <c r="E282" s="27" t="str">
        <f t="shared" si="4"/>
        <v>Small</v>
      </c>
      <c r="G282" s="22">
        <f>IF(D282&gt;1000000,Variables!$C$5,IF(D282&gt;100000,Variables!$C$6,Variables!$C$7))</f>
        <v>1000000</v>
      </c>
      <c r="I282" s="25">
        <v>0</v>
      </c>
    </row>
    <row r="283" spans="1:9" x14ac:dyDescent="0.25">
      <c r="A283" s="30">
        <v>46</v>
      </c>
      <c r="B283" s="31" t="s">
        <v>84</v>
      </c>
      <c r="C283" s="26">
        <v>2024</v>
      </c>
      <c r="D283" s="11">
        <f>INDEX(Population!$C$3:$O$49,MATCH('Cost Calculations'!B283,Population!$B$3:$B$49,0),MATCH(C283,Population!$C$2:$O$2,0))</f>
        <v>33003.398035580693</v>
      </c>
      <c r="E283" s="27" t="str">
        <f t="shared" si="4"/>
        <v>Small</v>
      </c>
      <c r="G283" s="22">
        <f>IF(D283&gt;1000000,Variables!$C$5,IF(D283&gt;100000,Variables!$C$6,Variables!$C$7))</f>
        <v>1000000</v>
      </c>
      <c r="I283" s="25">
        <v>0</v>
      </c>
    </row>
    <row r="284" spans="1:9" x14ac:dyDescent="0.25">
      <c r="A284" s="30">
        <v>47</v>
      </c>
      <c r="B284" s="31" t="s">
        <v>85</v>
      </c>
      <c r="C284" s="26">
        <v>2024</v>
      </c>
      <c r="D284" s="11">
        <f>INDEX(Population!$C$3:$O$49,MATCH('Cost Calculations'!B284,Population!$B$3:$B$49,0),MATCH(C284,Population!$C$2:$O$2,0))</f>
        <v>69941.004934827011</v>
      </c>
      <c r="E284" s="27" t="str">
        <f t="shared" si="4"/>
        <v>Small</v>
      </c>
      <c r="G284" s="22">
        <f>IF(D284&gt;1000000,Variables!$C$5,IF(D284&gt;100000,Variables!$C$6,Variables!$C$7))</f>
        <v>1000000</v>
      </c>
      <c r="I284" s="25">
        <v>0</v>
      </c>
    </row>
    <row r="285" spans="1:9" x14ac:dyDescent="0.25">
      <c r="A285" s="30">
        <v>1</v>
      </c>
      <c r="B285" s="31" t="s">
        <v>39</v>
      </c>
      <c r="C285" s="26">
        <v>2025</v>
      </c>
      <c r="D285" s="11">
        <f>INDEX(Population!$C$3:$O$49,MATCH('Cost Calculations'!B285,Population!$B$3:$B$49,0),MATCH(C285,Population!$C$2:$O$2,0))</f>
        <v>7970316.8368118266</v>
      </c>
      <c r="E285" s="27" t="str">
        <f t="shared" si="4"/>
        <v>Large</v>
      </c>
      <c r="G285" s="22">
        <f>IF(D285&gt;1000000,Variables!$C$5,IF(D285&gt;100000,Variables!$C$6,Variables!$C$7))</f>
        <v>10500000</v>
      </c>
      <c r="I285" s="25">
        <v>0</v>
      </c>
    </row>
    <row r="286" spans="1:9" x14ac:dyDescent="0.25">
      <c r="A286" s="30">
        <v>2</v>
      </c>
      <c r="B286" s="31" t="s">
        <v>40</v>
      </c>
      <c r="C286" s="26">
        <v>2025</v>
      </c>
      <c r="D286" s="11">
        <f>INDEX(Population!$C$3:$O$49,MATCH('Cost Calculations'!B286,Population!$B$3:$B$49,0),MATCH(C286,Population!$C$2:$O$2,0))</f>
        <v>2632918.3822242776</v>
      </c>
      <c r="E286" s="27" t="str">
        <f t="shared" si="4"/>
        <v>Large</v>
      </c>
      <c r="G286" s="22">
        <f>IF(D286&gt;1000000,Variables!$C$5,IF(D286&gt;100000,Variables!$C$6,Variables!$C$7))</f>
        <v>10500000</v>
      </c>
      <c r="I286" s="25">
        <v>0</v>
      </c>
    </row>
    <row r="287" spans="1:9" x14ac:dyDescent="0.25">
      <c r="A287" s="30">
        <v>3</v>
      </c>
      <c r="B287" s="31" t="s">
        <v>41</v>
      </c>
      <c r="C287" s="26">
        <v>2025</v>
      </c>
      <c r="D287" s="11">
        <f>INDEX(Population!$C$3:$O$49,MATCH('Cost Calculations'!B287,Population!$B$3:$B$49,0),MATCH(C287,Population!$C$2:$O$2,0))</f>
        <v>2023101.8865363533</v>
      </c>
      <c r="E287" s="27" t="str">
        <f t="shared" si="4"/>
        <v>Large</v>
      </c>
      <c r="G287" s="22">
        <f>IF(D287&gt;1000000,Variables!$C$5,IF(D287&gt;100000,Variables!$C$6,Variables!$C$7))</f>
        <v>10500000</v>
      </c>
      <c r="I287" s="25">
        <v>0</v>
      </c>
    </row>
    <row r="288" spans="1:9" x14ac:dyDescent="0.25">
      <c r="A288" s="30">
        <v>4</v>
      </c>
      <c r="B288" s="31" t="s">
        <v>42</v>
      </c>
      <c r="C288" s="26">
        <v>2025</v>
      </c>
      <c r="D288" s="11">
        <f>INDEX(Population!$C$3:$O$49,MATCH('Cost Calculations'!B288,Population!$B$3:$B$49,0),MATCH(C288,Population!$C$2:$O$2,0))</f>
        <v>1243140.6164760215</v>
      </c>
      <c r="E288" s="27" t="str">
        <f t="shared" si="4"/>
        <v>Large</v>
      </c>
      <c r="G288" s="22">
        <f>IF(D288&gt;1000000,Variables!$C$5,IF(D288&gt;100000,Variables!$C$6,Variables!$C$7))</f>
        <v>10500000</v>
      </c>
      <c r="I288" s="25">
        <v>0</v>
      </c>
    </row>
    <row r="289" spans="1:9" x14ac:dyDescent="0.25">
      <c r="A289" s="30">
        <v>5</v>
      </c>
      <c r="B289" s="31" t="s">
        <v>43</v>
      </c>
      <c r="C289" s="26">
        <v>2025</v>
      </c>
      <c r="D289" s="11">
        <f>INDEX(Population!$C$3:$O$49,MATCH('Cost Calculations'!B289,Population!$B$3:$B$49,0),MATCH(C289,Population!$C$2:$O$2,0))</f>
        <v>586947.03141267039</v>
      </c>
      <c r="E289" s="27" t="str">
        <f t="shared" si="4"/>
        <v>Medium</v>
      </c>
      <c r="G289" s="22">
        <f>IF(D289&gt;1000000,Variables!$C$5,IF(D289&gt;100000,Variables!$C$6,Variables!$C$7))</f>
        <v>3500000</v>
      </c>
      <c r="I289" s="25">
        <v>0</v>
      </c>
    </row>
    <row r="290" spans="1:9" x14ac:dyDescent="0.25">
      <c r="A290" s="30">
        <v>6</v>
      </c>
      <c r="B290" s="31" t="s">
        <v>44</v>
      </c>
      <c r="C290" s="26">
        <v>2025</v>
      </c>
      <c r="D290" s="11">
        <f>INDEX(Population!$C$3:$O$49,MATCH('Cost Calculations'!B290,Population!$B$3:$B$49,0),MATCH(C290,Population!$C$2:$O$2,0))</f>
        <v>985482.35103148315</v>
      </c>
      <c r="E290" s="27" t="str">
        <f t="shared" si="4"/>
        <v>Medium</v>
      </c>
      <c r="G290" s="22">
        <f>IF(D290&gt;1000000,Variables!$C$5,IF(D290&gt;100000,Variables!$C$6,Variables!$C$7))</f>
        <v>3500000</v>
      </c>
      <c r="I290" s="25">
        <v>0</v>
      </c>
    </row>
    <row r="291" spans="1:9" x14ac:dyDescent="0.25">
      <c r="A291" s="30">
        <v>7</v>
      </c>
      <c r="B291" s="31" t="s">
        <v>45</v>
      </c>
      <c r="C291" s="26">
        <v>2025</v>
      </c>
      <c r="D291" s="11">
        <f>INDEX(Population!$C$3:$O$49,MATCH('Cost Calculations'!B291,Population!$B$3:$B$49,0),MATCH(C291,Population!$C$2:$O$2,0))</f>
        <v>698551.92600916035</v>
      </c>
      <c r="E291" s="27" t="str">
        <f t="shared" si="4"/>
        <v>Medium</v>
      </c>
      <c r="G291" s="22">
        <f>IF(D291&gt;1000000,Variables!$C$5,IF(D291&gt;100000,Variables!$C$6,Variables!$C$7))</f>
        <v>3500000</v>
      </c>
      <c r="I291" s="25">
        <v>0</v>
      </c>
    </row>
    <row r="292" spans="1:9" x14ac:dyDescent="0.25">
      <c r="A292" s="30">
        <v>8</v>
      </c>
      <c r="B292" s="31" t="s">
        <v>46</v>
      </c>
      <c r="C292" s="26">
        <v>2025</v>
      </c>
      <c r="D292" s="11">
        <f>INDEX(Population!$C$3:$O$49,MATCH('Cost Calculations'!B292,Population!$B$3:$B$49,0),MATCH(C292,Population!$C$2:$O$2,0))</f>
        <v>454670.16546847182</v>
      </c>
      <c r="E292" s="27" t="str">
        <f t="shared" si="4"/>
        <v>Medium</v>
      </c>
      <c r="G292" s="22">
        <f>IF(D292&gt;1000000,Variables!$C$5,IF(D292&gt;100000,Variables!$C$6,Variables!$C$7))</f>
        <v>3500000</v>
      </c>
      <c r="I292" s="25">
        <v>0</v>
      </c>
    </row>
    <row r="293" spans="1:9" x14ac:dyDescent="0.25">
      <c r="A293" s="30">
        <v>9</v>
      </c>
      <c r="B293" s="31" t="s">
        <v>47</v>
      </c>
      <c r="C293" s="26">
        <v>2025</v>
      </c>
      <c r="D293" s="11">
        <f>INDEX(Population!$C$3:$O$49,MATCH('Cost Calculations'!B293,Population!$B$3:$B$49,0),MATCH(C293,Population!$C$2:$O$2,0))</f>
        <v>532562.4109906574</v>
      </c>
      <c r="E293" s="27" t="str">
        <f t="shared" si="4"/>
        <v>Medium</v>
      </c>
      <c r="G293" s="22">
        <f>IF(D293&gt;1000000,Variables!$C$5,IF(D293&gt;100000,Variables!$C$6,Variables!$C$7))</f>
        <v>3500000</v>
      </c>
      <c r="I293" s="25">
        <v>0</v>
      </c>
    </row>
    <row r="294" spans="1:9" x14ac:dyDescent="0.25">
      <c r="A294" s="30">
        <v>10</v>
      </c>
      <c r="B294" s="31" t="s">
        <v>48</v>
      </c>
      <c r="C294" s="26">
        <v>2025</v>
      </c>
      <c r="D294" s="11">
        <f>INDEX(Population!$C$3:$O$49,MATCH('Cost Calculations'!B294,Population!$B$3:$B$49,0),MATCH(C294,Population!$C$2:$O$2,0))</f>
        <v>555683.81006114022</v>
      </c>
      <c r="E294" s="27" t="str">
        <f t="shared" si="4"/>
        <v>Medium</v>
      </c>
      <c r="G294" s="22">
        <f>IF(D294&gt;1000000,Variables!$C$5,IF(D294&gt;100000,Variables!$C$6,Variables!$C$7))</f>
        <v>3500000</v>
      </c>
      <c r="I294" s="25">
        <v>0</v>
      </c>
    </row>
    <row r="295" spans="1:9" x14ac:dyDescent="0.25">
      <c r="A295" s="30">
        <v>11</v>
      </c>
      <c r="B295" s="31" t="s">
        <v>49</v>
      </c>
      <c r="C295" s="26">
        <v>2025</v>
      </c>
      <c r="D295" s="11">
        <f>INDEX(Population!$C$3:$O$49,MATCH('Cost Calculations'!B295,Population!$B$3:$B$49,0),MATCH(C295,Population!$C$2:$O$2,0))</f>
        <v>391027.21878303221</v>
      </c>
      <c r="E295" s="27" t="str">
        <f t="shared" si="4"/>
        <v>Medium</v>
      </c>
      <c r="G295" s="22">
        <f>IF(D295&gt;1000000,Variables!$C$5,IF(D295&gt;100000,Variables!$C$6,Variables!$C$7))</f>
        <v>3500000</v>
      </c>
      <c r="I295" s="25">
        <v>0</v>
      </c>
    </row>
    <row r="296" spans="1:9" x14ac:dyDescent="0.25">
      <c r="A296" s="30">
        <v>12</v>
      </c>
      <c r="B296" s="31" t="s">
        <v>50</v>
      </c>
      <c r="C296" s="26">
        <v>2025</v>
      </c>
      <c r="D296" s="11">
        <f>INDEX(Population!$C$3:$O$49,MATCH('Cost Calculations'!B296,Population!$B$3:$B$49,0),MATCH(C296,Population!$C$2:$O$2,0))</f>
        <v>444421.85754273681</v>
      </c>
      <c r="E296" s="27" t="str">
        <f t="shared" si="4"/>
        <v>Medium</v>
      </c>
      <c r="G296" s="22">
        <f>IF(D296&gt;1000000,Variables!$C$5,IF(D296&gt;100000,Variables!$C$6,Variables!$C$7))</f>
        <v>3500000</v>
      </c>
      <c r="I296" s="25">
        <v>0</v>
      </c>
    </row>
    <row r="297" spans="1:9" x14ac:dyDescent="0.25">
      <c r="A297" s="30">
        <v>13</v>
      </c>
      <c r="B297" s="31" t="s">
        <v>51</v>
      </c>
      <c r="C297" s="26">
        <v>2025</v>
      </c>
      <c r="D297" s="11">
        <f>INDEX(Population!$C$3:$O$49,MATCH('Cost Calculations'!B297,Population!$B$3:$B$49,0),MATCH(C297,Population!$C$2:$O$2,0))</f>
        <v>500775.34284023754</v>
      </c>
      <c r="E297" s="27" t="str">
        <f t="shared" si="4"/>
        <v>Medium</v>
      </c>
      <c r="G297" s="22">
        <f>IF(D297&gt;1000000,Variables!$C$5,IF(D297&gt;100000,Variables!$C$6,Variables!$C$7))</f>
        <v>3500000</v>
      </c>
      <c r="I297" s="25">
        <v>0</v>
      </c>
    </row>
    <row r="298" spans="1:9" x14ac:dyDescent="0.25">
      <c r="A298" s="30">
        <v>14</v>
      </c>
      <c r="B298" s="31" t="s">
        <v>52</v>
      </c>
      <c r="C298" s="26">
        <v>2025</v>
      </c>
      <c r="D298" s="11">
        <f>INDEX(Population!$C$3:$O$49,MATCH('Cost Calculations'!B298,Population!$B$3:$B$49,0),MATCH(C298,Population!$C$2:$O$2,0))</f>
        <v>349075.08107534499</v>
      </c>
      <c r="E298" s="27" t="str">
        <f t="shared" si="4"/>
        <v>Medium</v>
      </c>
      <c r="G298" s="22">
        <f>IF(D298&gt;1000000,Variables!$C$5,IF(D298&gt;100000,Variables!$C$6,Variables!$C$7))</f>
        <v>3500000</v>
      </c>
      <c r="I298" s="25">
        <v>0</v>
      </c>
    </row>
    <row r="299" spans="1:9" x14ac:dyDescent="0.25">
      <c r="A299" s="30">
        <v>15</v>
      </c>
      <c r="B299" s="31" t="s">
        <v>53</v>
      </c>
      <c r="C299" s="26">
        <v>2025</v>
      </c>
      <c r="D299" s="11">
        <f>INDEX(Population!$C$3:$O$49,MATCH('Cost Calculations'!B299,Population!$B$3:$B$49,0),MATCH(C299,Population!$C$2:$O$2,0))</f>
        <v>305918.76163715927</v>
      </c>
      <c r="E299" s="27" t="str">
        <f t="shared" si="4"/>
        <v>Medium</v>
      </c>
      <c r="G299" s="22">
        <f>IF(D299&gt;1000000,Variables!$C$5,IF(D299&gt;100000,Variables!$C$6,Variables!$C$7))</f>
        <v>3500000</v>
      </c>
      <c r="I299" s="25">
        <v>0</v>
      </c>
    </row>
    <row r="300" spans="1:9" x14ac:dyDescent="0.25">
      <c r="A300" s="30">
        <v>16</v>
      </c>
      <c r="B300" s="31" t="s">
        <v>54</v>
      </c>
      <c r="C300" s="26">
        <v>2025</v>
      </c>
      <c r="D300" s="11">
        <f>INDEX(Population!$C$3:$O$49,MATCH('Cost Calculations'!B300,Population!$B$3:$B$49,0),MATCH(C300,Population!$C$2:$O$2,0))</f>
        <v>509806.15089651931</v>
      </c>
      <c r="E300" s="27" t="str">
        <f t="shared" si="4"/>
        <v>Medium</v>
      </c>
      <c r="G300" s="22">
        <f>IF(D300&gt;1000000,Variables!$C$5,IF(D300&gt;100000,Variables!$C$6,Variables!$C$7))</f>
        <v>3500000</v>
      </c>
      <c r="I300" s="25">
        <v>0</v>
      </c>
    </row>
    <row r="301" spans="1:9" x14ac:dyDescent="0.25">
      <c r="A301" s="30">
        <v>17</v>
      </c>
      <c r="B301" s="31" t="s">
        <v>55</v>
      </c>
      <c r="C301" s="26">
        <v>2025</v>
      </c>
      <c r="D301" s="11">
        <f>INDEX(Population!$C$3:$O$49,MATCH('Cost Calculations'!B301,Population!$B$3:$B$49,0),MATCH(C301,Population!$C$2:$O$2,0))</f>
        <v>481365.26515849837</v>
      </c>
      <c r="E301" s="27" t="str">
        <f t="shared" si="4"/>
        <v>Medium</v>
      </c>
      <c r="G301" s="22">
        <f>IF(D301&gt;1000000,Variables!$C$5,IF(D301&gt;100000,Variables!$C$6,Variables!$C$7))</f>
        <v>3500000</v>
      </c>
      <c r="I301" s="25">
        <v>0</v>
      </c>
    </row>
    <row r="302" spans="1:9" x14ac:dyDescent="0.25">
      <c r="A302" s="30">
        <v>18</v>
      </c>
      <c r="B302" s="31" t="s">
        <v>56</v>
      </c>
      <c r="C302" s="26">
        <v>2025</v>
      </c>
      <c r="D302" s="11">
        <f>INDEX(Population!$C$3:$O$49,MATCH('Cost Calculations'!B302,Population!$B$3:$B$49,0),MATCH(C302,Population!$C$2:$O$2,0))</f>
        <v>304787.82967091241</v>
      </c>
      <c r="E302" s="27" t="str">
        <f t="shared" si="4"/>
        <v>Medium</v>
      </c>
      <c r="G302" s="22">
        <f>IF(D302&gt;1000000,Variables!$C$5,IF(D302&gt;100000,Variables!$C$6,Variables!$C$7))</f>
        <v>3500000</v>
      </c>
      <c r="I302" s="25">
        <v>0</v>
      </c>
    </row>
    <row r="303" spans="1:9" x14ac:dyDescent="0.25">
      <c r="A303" s="30">
        <v>19</v>
      </c>
      <c r="B303" s="31" t="s">
        <v>57</v>
      </c>
      <c r="C303" s="26">
        <v>2025</v>
      </c>
      <c r="D303" s="11">
        <f>INDEX(Population!$C$3:$O$49,MATCH('Cost Calculations'!B303,Population!$B$3:$B$49,0),MATCH(C303,Population!$C$2:$O$2,0))</f>
        <v>307726.69900027628</v>
      </c>
      <c r="E303" s="27" t="str">
        <f t="shared" si="4"/>
        <v>Medium</v>
      </c>
      <c r="G303" s="22">
        <f>IF(D303&gt;1000000,Variables!$C$5,IF(D303&gt;100000,Variables!$C$6,Variables!$C$7))</f>
        <v>3500000</v>
      </c>
      <c r="I303" s="25">
        <v>0</v>
      </c>
    </row>
    <row r="304" spans="1:9" x14ac:dyDescent="0.25">
      <c r="A304" s="30">
        <v>20</v>
      </c>
      <c r="B304" s="31" t="s">
        <v>58</v>
      </c>
      <c r="C304" s="26">
        <v>2025</v>
      </c>
      <c r="D304" s="11">
        <f>INDEX(Population!$C$3:$O$49,MATCH('Cost Calculations'!B304,Population!$B$3:$B$49,0),MATCH(C304,Population!$C$2:$O$2,0))</f>
        <v>186443.95676328277</v>
      </c>
      <c r="E304" s="27" t="str">
        <f t="shared" si="4"/>
        <v>Medium</v>
      </c>
      <c r="G304" s="22">
        <f>IF(D304&gt;1000000,Variables!$C$5,IF(D304&gt;100000,Variables!$C$6,Variables!$C$7))</f>
        <v>3500000</v>
      </c>
      <c r="I304" s="25">
        <v>0</v>
      </c>
    </row>
    <row r="305" spans="1:9" x14ac:dyDescent="0.25">
      <c r="A305" s="30">
        <v>21</v>
      </c>
      <c r="B305" s="31" t="s">
        <v>59</v>
      </c>
      <c r="C305" s="26">
        <v>2025</v>
      </c>
      <c r="D305" s="11">
        <f>INDEX(Population!$C$3:$O$49,MATCH('Cost Calculations'!B305,Population!$B$3:$B$49,0),MATCH(C305,Population!$C$2:$O$2,0))</f>
        <v>197078.49071870762</v>
      </c>
      <c r="E305" s="27" t="str">
        <f t="shared" si="4"/>
        <v>Medium</v>
      </c>
      <c r="G305" s="22">
        <f>IF(D305&gt;1000000,Variables!$C$5,IF(D305&gt;100000,Variables!$C$6,Variables!$C$7))</f>
        <v>3500000</v>
      </c>
      <c r="I305" s="25">
        <v>0</v>
      </c>
    </row>
    <row r="306" spans="1:9" x14ac:dyDescent="0.25">
      <c r="A306" s="30">
        <v>22</v>
      </c>
      <c r="B306" s="31" t="s">
        <v>60</v>
      </c>
      <c r="C306" s="26">
        <v>2025</v>
      </c>
      <c r="D306" s="11">
        <f>INDEX(Population!$C$3:$O$49,MATCH('Cost Calculations'!B306,Population!$B$3:$B$49,0),MATCH(C306,Population!$C$2:$O$2,0))</f>
        <v>174011.47404895705</v>
      </c>
      <c r="E306" s="27" t="str">
        <f t="shared" si="4"/>
        <v>Medium</v>
      </c>
      <c r="G306" s="22">
        <f>IF(D306&gt;1000000,Variables!$C$5,IF(D306&gt;100000,Variables!$C$6,Variables!$C$7))</f>
        <v>3500000</v>
      </c>
      <c r="I306" s="25">
        <v>0</v>
      </c>
    </row>
    <row r="307" spans="1:9" x14ac:dyDescent="0.25">
      <c r="A307" s="30">
        <v>23</v>
      </c>
      <c r="B307" s="31" t="s">
        <v>61</v>
      </c>
      <c r="C307" s="26">
        <v>2025</v>
      </c>
      <c r="D307" s="11">
        <f>INDEX(Population!$C$3:$O$49,MATCH('Cost Calculations'!B307,Population!$B$3:$B$49,0),MATCH(C307,Population!$C$2:$O$2,0))</f>
        <v>133934.97424407379</v>
      </c>
      <c r="E307" s="27" t="str">
        <f t="shared" si="4"/>
        <v>Medium</v>
      </c>
      <c r="G307" s="22">
        <f>IF(D307&gt;1000000,Variables!$C$5,IF(D307&gt;100000,Variables!$C$6,Variables!$C$7))</f>
        <v>3500000</v>
      </c>
      <c r="I307" s="25">
        <v>0</v>
      </c>
    </row>
    <row r="308" spans="1:9" x14ac:dyDescent="0.25">
      <c r="A308" s="30">
        <v>24</v>
      </c>
      <c r="B308" s="31" t="s">
        <v>62</v>
      </c>
      <c r="C308" s="26">
        <v>2025</v>
      </c>
      <c r="D308" s="11">
        <f>INDEX(Population!$C$3:$O$49,MATCH('Cost Calculations'!B308,Population!$B$3:$B$49,0),MATCH(C308,Population!$C$2:$O$2,0))</f>
        <v>84054.104478616238</v>
      </c>
      <c r="E308" s="27" t="str">
        <f t="shared" si="4"/>
        <v>Small</v>
      </c>
      <c r="G308" s="22">
        <f>IF(D308&gt;1000000,Variables!$C$5,IF(D308&gt;100000,Variables!$C$6,Variables!$C$7))</f>
        <v>1000000</v>
      </c>
      <c r="I308" s="25">
        <v>0</v>
      </c>
    </row>
    <row r="309" spans="1:9" x14ac:dyDescent="0.25">
      <c r="A309" s="30">
        <v>25</v>
      </c>
      <c r="B309" s="31" t="s">
        <v>63</v>
      </c>
      <c r="C309" s="26">
        <v>2025</v>
      </c>
      <c r="D309" s="11">
        <f>INDEX(Population!$C$3:$O$49,MATCH('Cost Calculations'!B309,Population!$B$3:$B$49,0),MATCH(C309,Population!$C$2:$O$2,0))</f>
        <v>174181.28032063102</v>
      </c>
      <c r="E309" s="27" t="str">
        <f t="shared" si="4"/>
        <v>Medium</v>
      </c>
      <c r="G309" s="22">
        <f>IF(D309&gt;1000000,Variables!$C$5,IF(D309&gt;100000,Variables!$C$6,Variables!$C$7))</f>
        <v>3500000</v>
      </c>
      <c r="I309" s="25">
        <v>0</v>
      </c>
    </row>
    <row r="310" spans="1:9" x14ac:dyDescent="0.25">
      <c r="A310" s="30">
        <v>26</v>
      </c>
      <c r="B310" s="31" t="s">
        <v>64</v>
      </c>
      <c r="C310" s="26">
        <v>2025</v>
      </c>
      <c r="D310" s="11">
        <f>INDEX(Population!$C$3:$O$49,MATCH('Cost Calculations'!B310,Population!$B$3:$B$49,0),MATCH(C310,Population!$C$2:$O$2,0))</f>
        <v>47550.195448363826</v>
      </c>
      <c r="E310" s="27" t="str">
        <f t="shared" si="4"/>
        <v>Small</v>
      </c>
      <c r="G310" s="22">
        <f>IF(D310&gt;1000000,Variables!$C$5,IF(D310&gt;100000,Variables!$C$6,Variables!$C$7))</f>
        <v>1000000</v>
      </c>
      <c r="I310" s="25">
        <v>0</v>
      </c>
    </row>
    <row r="311" spans="1:9" x14ac:dyDescent="0.25">
      <c r="A311" s="30">
        <v>27</v>
      </c>
      <c r="B311" s="31" t="s">
        <v>65</v>
      </c>
      <c r="C311" s="26">
        <v>2025</v>
      </c>
      <c r="D311" s="11">
        <f>INDEX(Population!$C$3:$O$49,MATCH('Cost Calculations'!B311,Population!$B$3:$B$49,0),MATCH(C311,Population!$C$2:$O$2,0))</f>
        <v>8917.6038751657943</v>
      </c>
      <c r="E311" s="27" t="str">
        <f t="shared" si="4"/>
        <v>Small</v>
      </c>
      <c r="G311" s="22">
        <f>IF(D311&gt;1000000,Variables!$C$5,IF(D311&gt;100000,Variables!$C$6,Variables!$C$7))</f>
        <v>1000000</v>
      </c>
      <c r="I311" s="25">
        <v>0</v>
      </c>
    </row>
    <row r="312" spans="1:9" x14ac:dyDescent="0.25">
      <c r="A312" s="30">
        <v>28</v>
      </c>
      <c r="B312" s="31" t="s">
        <v>66</v>
      </c>
      <c r="C312" s="26">
        <v>2025</v>
      </c>
      <c r="D312" s="11">
        <f>INDEX(Population!$C$3:$O$49,MATCH('Cost Calculations'!B312,Population!$B$3:$B$49,0),MATCH(C312,Population!$C$2:$O$2,0))</f>
        <v>53368.002481794952</v>
      </c>
      <c r="E312" s="27" t="str">
        <f t="shared" si="4"/>
        <v>Small</v>
      </c>
      <c r="G312" s="22">
        <f>IF(D312&gt;1000000,Variables!$C$5,IF(D312&gt;100000,Variables!$C$6,Variables!$C$7))</f>
        <v>1000000</v>
      </c>
      <c r="I312" s="25">
        <v>0</v>
      </c>
    </row>
    <row r="313" spans="1:9" x14ac:dyDescent="0.25">
      <c r="A313" s="30">
        <v>29</v>
      </c>
      <c r="B313" s="31" t="s">
        <v>67</v>
      </c>
      <c r="C313" s="26">
        <v>2025</v>
      </c>
      <c r="D313" s="11">
        <f>INDEX(Population!$C$3:$O$49,MATCH('Cost Calculations'!B313,Population!$B$3:$B$49,0),MATCH(C313,Population!$C$2:$O$2,0))</f>
        <v>53740.91037252995</v>
      </c>
      <c r="E313" s="27" t="str">
        <f t="shared" si="4"/>
        <v>Small</v>
      </c>
      <c r="G313" s="22">
        <f>IF(D313&gt;1000000,Variables!$C$5,IF(D313&gt;100000,Variables!$C$6,Variables!$C$7))</f>
        <v>1000000</v>
      </c>
      <c r="I313" s="25">
        <v>0</v>
      </c>
    </row>
    <row r="314" spans="1:9" x14ac:dyDescent="0.25">
      <c r="A314" s="30">
        <v>30</v>
      </c>
      <c r="B314" s="31" t="s">
        <v>68</v>
      </c>
      <c r="C314" s="26">
        <v>2025</v>
      </c>
      <c r="D314" s="11">
        <f>INDEX(Population!$C$3:$O$49,MATCH('Cost Calculations'!B314,Population!$B$3:$B$49,0),MATCH(C314,Population!$C$2:$O$2,0))</f>
        <v>21961.611136500404</v>
      </c>
      <c r="E314" s="27" t="str">
        <f t="shared" si="4"/>
        <v>Small</v>
      </c>
      <c r="G314" s="22">
        <f>IF(D314&gt;1000000,Variables!$C$5,IF(D314&gt;100000,Variables!$C$6,Variables!$C$7))</f>
        <v>1000000</v>
      </c>
      <c r="I314" s="25">
        <v>0</v>
      </c>
    </row>
    <row r="315" spans="1:9" x14ac:dyDescent="0.25">
      <c r="A315" s="30">
        <v>31</v>
      </c>
      <c r="B315" s="31" t="s">
        <v>69</v>
      </c>
      <c r="C315" s="26">
        <v>2025</v>
      </c>
      <c r="D315" s="11">
        <f>INDEX(Population!$C$3:$O$49,MATCH('Cost Calculations'!B315,Population!$B$3:$B$49,0),MATCH(C315,Population!$C$2:$O$2,0))</f>
        <v>33410.771257995155</v>
      </c>
      <c r="E315" s="27" t="str">
        <f t="shared" si="4"/>
        <v>Small</v>
      </c>
      <c r="G315" s="22">
        <f>IF(D315&gt;1000000,Variables!$C$5,IF(D315&gt;100000,Variables!$C$6,Variables!$C$7))</f>
        <v>1000000</v>
      </c>
      <c r="I315" s="25">
        <v>0</v>
      </c>
    </row>
    <row r="316" spans="1:9" x14ac:dyDescent="0.25">
      <c r="A316" s="30">
        <v>32</v>
      </c>
      <c r="B316" s="31" t="s">
        <v>70</v>
      </c>
      <c r="C316" s="26">
        <v>2025</v>
      </c>
      <c r="D316" s="11">
        <f>INDEX(Population!$C$3:$O$49,MATCH('Cost Calculations'!B316,Population!$B$3:$B$49,0),MATCH(C316,Population!$C$2:$O$2,0))</f>
        <v>30752.692691595399</v>
      </c>
      <c r="E316" s="27" t="str">
        <f t="shared" si="4"/>
        <v>Small</v>
      </c>
      <c r="G316" s="22">
        <f>IF(D316&gt;1000000,Variables!$C$5,IF(D316&gt;100000,Variables!$C$6,Variables!$C$7))</f>
        <v>1000000</v>
      </c>
      <c r="I316" s="25">
        <v>0</v>
      </c>
    </row>
    <row r="317" spans="1:9" x14ac:dyDescent="0.25">
      <c r="A317" s="30">
        <v>33</v>
      </c>
      <c r="B317" s="31" t="s">
        <v>71</v>
      </c>
      <c r="C317" s="26">
        <v>2025</v>
      </c>
      <c r="D317" s="11">
        <f>INDEX(Population!$C$3:$O$49,MATCH('Cost Calculations'!B317,Population!$B$3:$B$49,0),MATCH(C317,Population!$C$2:$O$2,0))</f>
        <v>131852.90518747005</v>
      </c>
      <c r="E317" s="27" t="str">
        <f t="shared" si="4"/>
        <v>Medium</v>
      </c>
      <c r="G317" s="22">
        <f>IF(D317&gt;1000000,Variables!$C$5,IF(D317&gt;100000,Variables!$C$6,Variables!$C$7))</f>
        <v>3500000</v>
      </c>
      <c r="I317" s="25">
        <v>0</v>
      </c>
    </row>
    <row r="318" spans="1:9" x14ac:dyDescent="0.25">
      <c r="A318" s="30">
        <v>34</v>
      </c>
      <c r="B318" s="31" t="s">
        <v>72</v>
      </c>
      <c r="C318" s="26">
        <v>2025</v>
      </c>
      <c r="D318" s="11">
        <f>INDEX(Population!$C$3:$O$49,MATCH('Cost Calculations'!B318,Population!$B$3:$B$49,0),MATCH(C318,Population!$C$2:$O$2,0))</f>
        <v>117107.50567465703</v>
      </c>
      <c r="E318" s="27" t="str">
        <f t="shared" si="4"/>
        <v>Medium</v>
      </c>
      <c r="G318" s="22">
        <f>IF(D318&gt;1000000,Variables!$C$5,IF(D318&gt;100000,Variables!$C$6,Variables!$C$7))</f>
        <v>3500000</v>
      </c>
      <c r="I318" s="25">
        <v>0</v>
      </c>
    </row>
    <row r="319" spans="1:9" x14ac:dyDescent="0.25">
      <c r="A319" s="30">
        <v>35</v>
      </c>
      <c r="B319" s="31" t="s">
        <v>73</v>
      </c>
      <c r="C319" s="26">
        <v>2025</v>
      </c>
      <c r="D319" s="11">
        <f>INDEX(Population!$C$3:$O$49,MATCH('Cost Calculations'!B319,Population!$B$3:$B$49,0),MATCH(C319,Population!$C$2:$O$2,0))</f>
        <v>534835.37337228027</v>
      </c>
      <c r="E319" s="27" t="str">
        <f t="shared" si="4"/>
        <v>Medium</v>
      </c>
      <c r="G319" s="22">
        <f>IF(D319&gt;1000000,Variables!$C$5,IF(D319&gt;100000,Variables!$C$6,Variables!$C$7))</f>
        <v>3500000</v>
      </c>
      <c r="I319" s="25">
        <v>0</v>
      </c>
    </row>
    <row r="320" spans="1:9" x14ac:dyDescent="0.25">
      <c r="A320" s="30">
        <v>36</v>
      </c>
      <c r="B320" s="31" t="s">
        <v>74</v>
      </c>
      <c r="C320" s="26">
        <v>2025</v>
      </c>
      <c r="D320" s="11">
        <f>INDEX(Population!$C$3:$O$49,MATCH('Cost Calculations'!B320,Population!$B$3:$B$49,0),MATCH(C320,Population!$C$2:$O$2,0))</f>
        <v>286833.86851490033</v>
      </c>
      <c r="E320" s="27" t="str">
        <f t="shared" si="4"/>
        <v>Medium</v>
      </c>
      <c r="G320" s="22">
        <f>IF(D320&gt;1000000,Variables!$C$5,IF(D320&gt;100000,Variables!$C$6,Variables!$C$7))</f>
        <v>3500000</v>
      </c>
      <c r="I320" s="25">
        <v>0</v>
      </c>
    </row>
    <row r="321" spans="1:9" x14ac:dyDescent="0.25">
      <c r="A321" s="30">
        <v>37</v>
      </c>
      <c r="B321" s="31" t="s">
        <v>75</v>
      </c>
      <c r="C321" s="26">
        <v>2025</v>
      </c>
      <c r="D321" s="11">
        <f>INDEX(Population!$C$3:$O$49,MATCH('Cost Calculations'!B321,Population!$B$3:$B$49,0),MATCH(C321,Population!$C$2:$O$2,0))</f>
        <v>133694.13789797411</v>
      </c>
      <c r="E321" s="27" t="str">
        <f t="shared" si="4"/>
        <v>Medium</v>
      </c>
      <c r="G321" s="22">
        <f>IF(D321&gt;1000000,Variables!$C$5,IF(D321&gt;100000,Variables!$C$6,Variables!$C$7))</f>
        <v>3500000</v>
      </c>
      <c r="I321" s="25">
        <v>0</v>
      </c>
    </row>
    <row r="322" spans="1:9" x14ac:dyDescent="0.25">
      <c r="A322" s="30">
        <v>38</v>
      </c>
      <c r="B322" s="31" t="s">
        <v>76</v>
      </c>
      <c r="C322" s="26">
        <v>2025</v>
      </c>
      <c r="D322" s="11">
        <f>INDEX(Population!$C$3:$O$49,MATCH('Cost Calculations'!B322,Population!$B$3:$B$49,0),MATCH(C322,Population!$C$2:$O$2,0))</f>
        <v>39461.645723135662</v>
      </c>
      <c r="E322" s="27" t="str">
        <f t="shared" si="4"/>
        <v>Small</v>
      </c>
      <c r="G322" s="22">
        <f>IF(D322&gt;1000000,Variables!$C$5,IF(D322&gt;100000,Variables!$C$6,Variables!$C$7))</f>
        <v>1000000</v>
      </c>
      <c r="I322" s="25">
        <v>0</v>
      </c>
    </row>
    <row r="323" spans="1:9" x14ac:dyDescent="0.25">
      <c r="A323" s="30">
        <v>39</v>
      </c>
      <c r="B323" s="31" t="s">
        <v>77</v>
      </c>
      <c r="C323" s="26">
        <v>2025</v>
      </c>
      <c r="D323" s="11">
        <f>INDEX(Population!$C$3:$O$49,MATCH('Cost Calculations'!B323,Population!$B$3:$B$49,0),MATCH(C323,Population!$C$2:$O$2,0))</f>
        <v>74490.570864141613</v>
      </c>
      <c r="E323" s="27" t="str">
        <f t="shared" si="4"/>
        <v>Small</v>
      </c>
      <c r="G323" s="22">
        <f>IF(D323&gt;1000000,Variables!$C$5,IF(D323&gt;100000,Variables!$C$6,Variables!$C$7))</f>
        <v>1000000</v>
      </c>
      <c r="I323" s="25">
        <v>0</v>
      </c>
    </row>
    <row r="324" spans="1:9" x14ac:dyDescent="0.25">
      <c r="A324" s="30">
        <v>40</v>
      </c>
      <c r="B324" s="31" t="s">
        <v>78</v>
      </c>
      <c r="C324" s="26">
        <v>2025</v>
      </c>
      <c r="D324" s="11">
        <f>INDEX(Population!$C$3:$O$49,MATCH('Cost Calculations'!B324,Population!$B$3:$B$49,0),MATCH(C324,Population!$C$2:$O$2,0))</f>
        <v>3369.4891555698014</v>
      </c>
      <c r="E324" s="27" t="str">
        <f t="shared" ref="E324:E387" si="5">IF(D324&lt;100000,"Small",IF(D324&lt;1000000,"Medium","Large"))</f>
        <v>Small</v>
      </c>
      <c r="G324" s="22">
        <f>IF(D324&gt;1000000,Variables!$C$5,IF(D324&gt;100000,Variables!$C$6,Variables!$C$7))</f>
        <v>1000000</v>
      </c>
      <c r="I324" s="25">
        <v>0</v>
      </c>
    </row>
    <row r="325" spans="1:9" x14ac:dyDescent="0.25">
      <c r="A325" s="30">
        <v>41</v>
      </c>
      <c r="B325" s="31" t="s">
        <v>79</v>
      </c>
      <c r="C325" s="26">
        <v>2025</v>
      </c>
      <c r="D325" s="11">
        <f>INDEX(Population!$C$3:$O$49,MATCH('Cost Calculations'!B325,Population!$B$3:$B$49,0),MATCH(C325,Population!$C$2:$O$2,0))</f>
        <v>58068.195687933985</v>
      </c>
      <c r="E325" s="27" t="str">
        <f t="shared" si="5"/>
        <v>Small</v>
      </c>
      <c r="G325" s="22">
        <f>IF(D325&gt;1000000,Variables!$C$5,IF(D325&gt;100000,Variables!$C$6,Variables!$C$7))</f>
        <v>1000000</v>
      </c>
      <c r="I325" s="25">
        <v>0</v>
      </c>
    </row>
    <row r="326" spans="1:9" x14ac:dyDescent="0.25">
      <c r="A326" s="30">
        <v>42</v>
      </c>
      <c r="B326" s="31" t="s">
        <v>80</v>
      </c>
      <c r="C326" s="26">
        <v>2025</v>
      </c>
      <c r="D326" s="11">
        <f>INDEX(Population!$C$3:$O$49,MATCH('Cost Calculations'!B326,Population!$B$3:$B$49,0),MATCH(C326,Population!$C$2:$O$2,0))</f>
        <v>50521.250280201886</v>
      </c>
      <c r="E326" s="27" t="str">
        <f t="shared" si="5"/>
        <v>Small</v>
      </c>
      <c r="G326" s="22">
        <f>IF(D326&gt;1000000,Variables!$C$5,IF(D326&gt;100000,Variables!$C$6,Variables!$C$7))</f>
        <v>1000000</v>
      </c>
      <c r="I326" s="25">
        <v>0</v>
      </c>
    </row>
    <row r="327" spans="1:9" x14ac:dyDescent="0.25">
      <c r="A327" s="30">
        <v>43</v>
      </c>
      <c r="B327" s="31" t="s">
        <v>81</v>
      </c>
      <c r="C327" s="26">
        <v>2025</v>
      </c>
      <c r="D327" s="11">
        <f>INDEX(Population!$C$3:$O$49,MATCH('Cost Calculations'!B327,Population!$B$3:$B$49,0),MATCH(C327,Population!$C$2:$O$2,0))</f>
        <v>26677.342171420063</v>
      </c>
      <c r="E327" s="27" t="str">
        <f t="shared" si="5"/>
        <v>Small</v>
      </c>
      <c r="G327" s="22">
        <f>IF(D327&gt;1000000,Variables!$C$5,IF(D327&gt;100000,Variables!$C$6,Variables!$C$7))</f>
        <v>1000000</v>
      </c>
      <c r="I327" s="25">
        <v>0</v>
      </c>
    </row>
    <row r="328" spans="1:9" x14ac:dyDescent="0.25">
      <c r="A328" s="30">
        <v>44</v>
      </c>
      <c r="B328" s="31" t="s">
        <v>82</v>
      </c>
      <c r="C328" s="26">
        <v>2025</v>
      </c>
      <c r="D328" s="11">
        <f>INDEX(Population!$C$3:$O$49,MATCH('Cost Calculations'!B328,Population!$B$3:$B$49,0),MATCH(C328,Population!$C$2:$O$2,0))</f>
        <v>103181.36367133589</v>
      </c>
      <c r="E328" s="27" t="str">
        <f t="shared" si="5"/>
        <v>Medium</v>
      </c>
      <c r="G328" s="22">
        <f>IF(D328&gt;1000000,Variables!$C$5,IF(D328&gt;100000,Variables!$C$6,Variables!$C$7))</f>
        <v>3500000</v>
      </c>
      <c r="I328" s="25">
        <v>0</v>
      </c>
    </row>
    <row r="329" spans="1:9" x14ac:dyDescent="0.25">
      <c r="A329" s="30">
        <v>45</v>
      </c>
      <c r="B329" s="31" t="s">
        <v>83</v>
      </c>
      <c r="C329" s="26">
        <v>2025</v>
      </c>
      <c r="D329" s="11">
        <f>INDEX(Population!$C$3:$O$49,MATCH('Cost Calculations'!B329,Population!$B$3:$B$49,0),MATCH(C329,Population!$C$2:$O$2,0))</f>
        <v>26210.097463088416</v>
      </c>
      <c r="E329" s="27" t="str">
        <f t="shared" si="5"/>
        <v>Small</v>
      </c>
      <c r="G329" s="22">
        <f>IF(D329&gt;1000000,Variables!$C$5,IF(D329&gt;100000,Variables!$C$6,Variables!$C$7))</f>
        <v>1000000</v>
      </c>
      <c r="I329" s="25">
        <v>0</v>
      </c>
    </row>
    <row r="330" spans="1:9" x14ac:dyDescent="0.25">
      <c r="A330" s="30">
        <v>46</v>
      </c>
      <c r="B330" s="31" t="s">
        <v>84</v>
      </c>
      <c r="C330" s="26">
        <v>2025</v>
      </c>
      <c r="D330" s="11">
        <f>INDEX(Population!$C$3:$O$49,MATCH('Cost Calculations'!B330,Population!$B$3:$B$49,0),MATCH(C330,Population!$C$2:$O$2,0))</f>
        <v>33498.449006114402</v>
      </c>
      <c r="E330" s="27" t="str">
        <f t="shared" si="5"/>
        <v>Small</v>
      </c>
      <c r="G330" s="22">
        <f>IF(D330&gt;1000000,Variables!$C$5,IF(D330&gt;100000,Variables!$C$6,Variables!$C$7))</f>
        <v>1000000</v>
      </c>
      <c r="I330" s="25">
        <v>0</v>
      </c>
    </row>
    <row r="331" spans="1:9" x14ac:dyDescent="0.25">
      <c r="A331" s="30">
        <v>47</v>
      </c>
      <c r="B331" s="31" t="s">
        <v>85</v>
      </c>
      <c r="C331" s="26">
        <v>2025</v>
      </c>
      <c r="D331" s="11">
        <f>INDEX(Population!$C$3:$O$49,MATCH('Cost Calculations'!B331,Population!$B$3:$B$49,0),MATCH(C331,Population!$C$2:$O$2,0))</f>
        <v>70990.120008849393</v>
      </c>
      <c r="E331" s="27" t="str">
        <f t="shared" si="5"/>
        <v>Small</v>
      </c>
      <c r="G331" s="22">
        <f>IF(D331&gt;1000000,Variables!$C$5,IF(D331&gt;100000,Variables!$C$6,Variables!$C$7))</f>
        <v>1000000</v>
      </c>
      <c r="I331" s="25">
        <v>0</v>
      </c>
    </row>
    <row r="332" spans="1:9" x14ac:dyDescent="0.25">
      <c r="A332" s="30">
        <v>1</v>
      </c>
      <c r="B332" s="31" t="s">
        <v>39</v>
      </c>
      <c r="C332" s="26">
        <v>2026</v>
      </c>
      <c r="D332" s="11">
        <f>INDEX(Population!$C$3:$O$49,MATCH('Cost Calculations'!B332,Population!$B$3:$B$49,0),MATCH(C332,Population!$C$2:$O$2,0))</f>
        <v>8089871.5893640034</v>
      </c>
      <c r="E332" s="27" t="str">
        <f t="shared" si="5"/>
        <v>Large</v>
      </c>
      <c r="G332" s="22">
        <f>IF(D332&gt;1000000,Variables!$C$5,IF(D332&gt;100000,Variables!$C$6,Variables!$C$7))</f>
        <v>10500000</v>
      </c>
      <c r="I332" s="25">
        <v>0</v>
      </c>
    </row>
    <row r="333" spans="1:9" x14ac:dyDescent="0.25">
      <c r="A333" s="30">
        <v>2</v>
      </c>
      <c r="B333" s="31" t="s">
        <v>40</v>
      </c>
      <c r="C333" s="26">
        <v>2026</v>
      </c>
      <c r="D333" s="11">
        <f>INDEX(Population!$C$3:$O$49,MATCH('Cost Calculations'!B333,Population!$B$3:$B$49,0),MATCH(C333,Population!$C$2:$O$2,0))</f>
        <v>2672412.1579576414</v>
      </c>
      <c r="E333" s="27" t="str">
        <f t="shared" si="5"/>
        <v>Large</v>
      </c>
      <c r="G333" s="22">
        <f>IF(D333&gt;1000000,Variables!$C$5,IF(D333&gt;100000,Variables!$C$6,Variables!$C$7))</f>
        <v>10500000</v>
      </c>
      <c r="I333" s="25">
        <v>0</v>
      </c>
    </row>
    <row r="334" spans="1:9" x14ac:dyDescent="0.25">
      <c r="A334" s="30">
        <v>3</v>
      </c>
      <c r="B334" s="31" t="s">
        <v>41</v>
      </c>
      <c r="C334" s="26">
        <v>2026</v>
      </c>
      <c r="D334" s="11">
        <f>INDEX(Population!$C$3:$O$49,MATCH('Cost Calculations'!B334,Population!$B$3:$B$49,0),MATCH(C334,Population!$C$2:$O$2,0))</f>
        <v>2053448.4148343983</v>
      </c>
      <c r="E334" s="27" t="str">
        <f t="shared" si="5"/>
        <v>Large</v>
      </c>
      <c r="G334" s="22">
        <f>IF(D334&gt;1000000,Variables!$C$5,IF(D334&gt;100000,Variables!$C$6,Variables!$C$7))</f>
        <v>10500000</v>
      </c>
      <c r="I334" s="25">
        <v>0</v>
      </c>
    </row>
    <row r="335" spans="1:9" x14ac:dyDescent="0.25">
      <c r="A335" s="30">
        <v>4</v>
      </c>
      <c r="B335" s="31" t="s">
        <v>42</v>
      </c>
      <c r="C335" s="26">
        <v>2026</v>
      </c>
      <c r="D335" s="11">
        <f>INDEX(Population!$C$3:$O$49,MATCH('Cost Calculations'!B335,Population!$B$3:$B$49,0),MATCH(C335,Population!$C$2:$O$2,0))</f>
        <v>1261787.7257231618</v>
      </c>
      <c r="E335" s="27" t="str">
        <f t="shared" si="5"/>
        <v>Large</v>
      </c>
      <c r="G335" s="22">
        <f>IF(D335&gt;1000000,Variables!$C$5,IF(D335&gt;100000,Variables!$C$6,Variables!$C$7))</f>
        <v>10500000</v>
      </c>
      <c r="I335" s="25">
        <v>0</v>
      </c>
    </row>
    <row r="336" spans="1:9" x14ac:dyDescent="0.25">
      <c r="A336" s="30">
        <v>5</v>
      </c>
      <c r="B336" s="31" t="s">
        <v>43</v>
      </c>
      <c r="C336" s="26">
        <v>2026</v>
      </c>
      <c r="D336" s="11">
        <f>INDEX(Population!$C$3:$O$49,MATCH('Cost Calculations'!B336,Population!$B$3:$B$49,0),MATCH(C336,Population!$C$2:$O$2,0))</f>
        <v>595751.23688386043</v>
      </c>
      <c r="E336" s="27" t="str">
        <f t="shared" si="5"/>
        <v>Medium</v>
      </c>
      <c r="G336" s="22">
        <f>IF(D336&gt;1000000,Variables!$C$5,IF(D336&gt;100000,Variables!$C$6,Variables!$C$7))</f>
        <v>3500000</v>
      </c>
      <c r="I336" s="25">
        <v>0</v>
      </c>
    </row>
    <row r="337" spans="1:9" x14ac:dyDescent="0.25">
      <c r="A337" s="30">
        <v>6</v>
      </c>
      <c r="B337" s="31" t="s">
        <v>44</v>
      </c>
      <c r="C337" s="26">
        <v>2026</v>
      </c>
      <c r="D337" s="11">
        <f>INDEX(Population!$C$3:$O$49,MATCH('Cost Calculations'!B337,Population!$B$3:$B$49,0),MATCH(C337,Population!$C$2:$O$2,0))</f>
        <v>1000264.5862969554</v>
      </c>
      <c r="E337" s="27" t="str">
        <f t="shared" si="5"/>
        <v>Large</v>
      </c>
      <c r="G337" s="22">
        <f>IF(D337&gt;1000000,Variables!$C$5,IF(D337&gt;100000,Variables!$C$6,Variables!$C$7))</f>
        <v>10500000</v>
      </c>
      <c r="I337" s="25">
        <v>0</v>
      </c>
    </row>
    <row r="338" spans="1:9" x14ac:dyDescent="0.25">
      <c r="A338" s="30">
        <v>7</v>
      </c>
      <c r="B338" s="31" t="s">
        <v>45</v>
      </c>
      <c r="C338" s="26">
        <v>2026</v>
      </c>
      <c r="D338" s="11">
        <f>INDEX(Population!$C$3:$O$49,MATCH('Cost Calculations'!B338,Population!$B$3:$B$49,0),MATCH(C338,Population!$C$2:$O$2,0))</f>
        <v>709030.20489929779</v>
      </c>
      <c r="E338" s="27" t="str">
        <f t="shared" si="5"/>
        <v>Medium</v>
      </c>
      <c r="G338" s="22">
        <f>IF(D338&gt;1000000,Variables!$C$5,IF(D338&gt;100000,Variables!$C$6,Variables!$C$7))</f>
        <v>3500000</v>
      </c>
      <c r="I338" s="25">
        <v>0</v>
      </c>
    </row>
    <row r="339" spans="1:9" x14ac:dyDescent="0.25">
      <c r="A339" s="30">
        <v>8</v>
      </c>
      <c r="B339" s="31" t="s">
        <v>46</v>
      </c>
      <c r="C339" s="26">
        <v>2026</v>
      </c>
      <c r="D339" s="11">
        <f>INDEX(Population!$C$3:$O$49,MATCH('Cost Calculations'!B339,Population!$B$3:$B$49,0),MATCH(C339,Population!$C$2:$O$2,0))</f>
        <v>461490.21795049892</v>
      </c>
      <c r="E339" s="27" t="str">
        <f t="shared" si="5"/>
        <v>Medium</v>
      </c>
      <c r="G339" s="22">
        <f>IF(D339&gt;1000000,Variables!$C$5,IF(D339&gt;100000,Variables!$C$6,Variables!$C$7))</f>
        <v>3500000</v>
      </c>
      <c r="I339" s="25">
        <v>0</v>
      </c>
    </row>
    <row r="340" spans="1:9" x14ac:dyDescent="0.25">
      <c r="A340" s="30">
        <v>9</v>
      </c>
      <c r="B340" s="31" t="s">
        <v>47</v>
      </c>
      <c r="C340" s="26">
        <v>2026</v>
      </c>
      <c r="D340" s="11">
        <f>INDEX(Population!$C$3:$O$49,MATCH('Cost Calculations'!B340,Population!$B$3:$B$49,0),MATCH(C340,Population!$C$2:$O$2,0))</f>
        <v>540550.8471555172</v>
      </c>
      <c r="E340" s="27" t="str">
        <f t="shared" si="5"/>
        <v>Medium</v>
      </c>
      <c r="G340" s="22">
        <f>IF(D340&gt;1000000,Variables!$C$5,IF(D340&gt;100000,Variables!$C$6,Variables!$C$7))</f>
        <v>3500000</v>
      </c>
      <c r="I340" s="25">
        <v>0</v>
      </c>
    </row>
    <row r="341" spans="1:9" x14ac:dyDescent="0.25">
      <c r="A341" s="30">
        <v>10</v>
      </c>
      <c r="B341" s="31" t="s">
        <v>48</v>
      </c>
      <c r="C341" s="26">
        <v>2026</v>
      </c>
      <c r="D341" s="11">
        <f>INDEX(Population!$C$3:$O$49,MATCH('Cost Calculations'!B341,Population!$B$3:$B$49,0),MATCH(C341,Population!$C$2:$O$2,0))</f>
        <v>564019.06721205718</v>
      </c>
      <c r="E341" s="27" t="str">
        <f t="shared" si="5"/>
        <v>Medium</v>
      </c>
      <c r="G341" s="22">
        <f>IF(D341&gt;1000000,Variables!$C$5,IF(D341&gt;100000,Variables!$C$6,Variables!$C$7))</f>
        <v>3500000</v>
      </c>
      <c r="I341" s="25">
        <v>0</v>
      </c>
    </row>
    <row r="342" spans="1:9" x14ac:dyDescent="0.25">
      <c r="A342" s="30">
        <v>11</v>
      </c>
      <c r="B342" s="31" t="s">
        <v>49</v>
      </c>
      <c r="C342" s="26">
        <v>2026</v>
      </c>
      <c r="D342" s="11">
        <f>INDEX(Population!$C$3:$O$49,MATCH('Cost Calculations'!B342,Population!$B$3:$B$49,0),MATCH(C342,Population!$C$2:$O$2,0))</f>
        <v>396892.62706477765</v>
      </c>
      <c r="E342" s="27" t="str">
        <f t="shared" si="5"/>
        <v>Medium</v>
      </c>
      <c r="G342" s="22">
        <f>IF(D342&gt;1000000,Variables!$C$5,IF(D342&gt;100000,Variables!$C$6,Variables!$C$7))</f>
        <v>3500000</v>
      </c>
      <c r="I342" s="25">
        <v>0</v>
      </c>
    </row>
    <row r="343" spans="1:9" x14ac:dyDescent="0.25">
      <c r="A343" s="30">
        <v>12</v>
      </c>
      <c r="B343" s="31" t="s">
        <v>50</v>
      </c>
      <c r="C343" s="26">
        <v>2026</v>
      </c>
      <c r="D343" s="11">
        <f>INDEX(Population!$C$3:$O$49,MATCH('Cost Calculations'!B343,Population!$B$3:$B$49,0),MATCH(C343,Population!$C$2:$O$2,0))</f>
        <v>451088.18540587783</v>
      </c>
      <c r="E343" s="27" t="str">
        <f t="shared" si="5"/>
        <v>Medium</v>
      </c>
      <c r="G343" s="22">
        <f>IF(D343&gt;1000000,Variables!$C$5,IF(D343&gt;100000,Variables!$C$6,Variables!$C$7))</f>
        <v>3500000</v>
      </c>
      <c r="I343" s="25">
        <v>0</v>
      </c>
    </row>
    <row r="344" spans="1:9" x14ac:dyDescent="0.25">
      <c r="A344" s="30">
        <v>13</v>
      </c>
      <c r="B344" s="31" t="s">
        <v>51</v>
      </c>
      <c r="C344" s="26">
        <v>2026</v>
      </c>
      <c r="D344" s="11">
        <f>INDEX(Population!$C$3:$O$49,MATCH('Cost Calculations'!B344,Population!$B$3:$B$49,0),MATCH(C344,Population!$C$2:$O$2,0))</f>
        <v>508286.97298284108</v>
      </c>
      <c r="E344" s="27" t="str">
        <f t="shared" si="5"/>
        <v>Medium</v>
      </c>
      <c r="G344" s="22">
        <f>IF(D344&gt;1000000,Variables!$C$5,IF(D344&gt;100000,Variables!$C$6,Variables!$C$7))</f>
        <v>3500000</v>
      </c>
      <c r="I344" s="25">
        <v>0</v>
      </c>
    </row>
    <row r="345" spans="1:9" x14ac:dyDescent="0.25">
      <c r="A345" s="30">
        <v>14</v>
      </c>
      <c r="B345" s="31" t="s">
        <v>52</v>
      </c>
      <c r="C345" s="26">
        <v>2026</v>
      </c>
      <c r="D345" s="11">
        <f>INDEX(Population!$C$3:$O$49,MATCH('Cost Calculations'!B345,Population!$B$3:$B$49,0),MATCH(C345,Population!$C$2:$O$2,0))</f>
        <v>354311.20729147515</v>
      </c>
      <c r="E345" s="27" t="str">
        <f t="shared" si="5"/>
        <v>Medium</v>
      </c>
      <c r="G345" s="22">
        <f>IF(D345&gt;1000000,Variables!$C$5,IF(D345&gt;100000,Variables!$C$6,Variables!$C$7))</f>
        <v>3500000</v>
      </c>
      <c r="I345" s="25">
        <v>0</v>
      </c>
    </row>
    <row r="346" spans="1:9" x14ac:dyDescent="0.25">
      <c r="A346" s="30">
        <v>15</v>
      </c>
      <c r="B346" s="31" t="s">
        <v>53</v>
      </c>
      <c r="C346" s="26">
        <v>2026</v>
      </c>
      <c r="D346" s="11">
        <f>INDEX(Population!$C$3:$O$49,MATCH('Cost Calculations'!B346,Population!$B$3:$B$49,0),MATCH(C346,Population!$C$2:$O$2,0))</f>
        <v>310507.54306171666</v>
      </c>
      <c r="E346" s="27" t="str">
        <f t="shared" si="5"/>
        <v>Medium</v>
      </c>
      <c r="G346" s="22">
        <f>IF(D346&gt;1000000,Variables!$C$5,IF(D346&gt;100000,Variables!$C$6,Variables!$C$7))</f>
        <v>3500000</v>
      </c>
      <c r="I346" s="25">
        <v>0</v>
      </c>
    </row>
    <row r="347" spans="1:9" x14ac:dyDescent="0.25">
      <c r="A347" s="30">
        <v>16</v>
      </c>
      <c r="B347" s="31" t="s">
        <v>54</v>
      </c>
      <c r="C347" s="26">
        <v>2026</v>
      </c>
      <c r="D347" s="11">
        <f>INDEX(Population!$C$3:$O$49,MATCH('Cost Calculations'!B347,Population!$B$3:$B$49,0),MATCH(C347,Population!$C$2:$O$2,0))</f>
        <v>517453.24315996707</v>
      </c>
      <c r="E347" s="27" t="str">
        <f t="shared" si="5"/>
        <v>Medium</v>
      </c>
      <c r="G347" s="22">
        <f>IF(D347&gt;1000000,Variables!$C$5,IF(D347&gt;100000,Variables!$C$6,Variables!$C$7))</f>
        <v>3500000</v>
      </c>
      <c r="I347" s="25">
        <v>0</v>
      </c>
    </row>
    <row r="348" spans="1:9" x14ac:dyDescent="0.25">
      <c r="A348" s="30">
        <v>17</v>
      </c>
      <c r="B348" s="31" t="s">
        <v>55</v>
      </c>
      <c r="C348" s="26">
        <v>2026</v>
      </c>
      <c r="D348" s="11">
        <f>INDEX(Population!$C$3:$O$49,MATCH('Cost Calculations'!B348,Population!$B$3:$B$49,0),MATCH(C348,Population!$C$2:$O$2,0))</f>
        <v>488585.74413587578</v>
      </c>
      <c r="E348" s="27" t="str">
        <f t="shared" si="5"/>
        <v>Medium</v>
      </c>
      <c r="G348" s="22">
        <f>IF(D348&gt;1000000,Variables!$C$5,IF(D348&gt;100000,Variables!$C$6,Variables!$C$7))</f>
        <v>3500000</v>
      </c>
      <c r="I348" s="25">
        <v>0</v>
      </c>
    </row>
    <row r="349" spans="1:9" x14ac:dyDescent="0.25">
      <c r="A349" s="30">
        <v>18</v>
      </c>
      <c r="B349" s="31" t="s">
        <v>56</v>
      </c>
      <c r="C349" s="26">
        <v>2026</v>
      </c>
      <c r="D349" s="11">
        <f>INDEX(Population!$C$3:$O$49,MATCH('Cost Calculations'!B349,Population!$B$3:$B$49,0),MATCH(C349,Population!$C$2:$O$2,0))</f>
        <v>309359.64711597603</v>
      </c>
      <c r="E349" s="27" t="str">
        <f t="shared" si="5"/>
        <v>Medium</v>
      </c>
      <c r="G349" s="22">
        <f>IF(D349&gt;1000000,Variables!$C$5,IF(D349&gt;100000,Variables!$C$6,Variables!$C$7))</f>
        <v>3500000</v>
      </c>
      <c r="I349" s="25">
        <v>0</v>
      </c>
    </row>
    <row r="350" spans="1:9" x14ac:dyDescent="0.25">
      <c r="A350" s="30">
        <v>19</v>
      </c>
      <c r="B350" s="31" t="s">
        <v>57</v>
      </c>
      <c r="C350" s="26">
        <v>2026</v>
      </c>
      <c r="D350" s="11">
        <f>INDEX(Population!$C$3:$O$49,MATCH('Cost Calculations'!B350,Population!$B$3:$B$49,0),MATCH(C350,Population!$C$2:$O$2,0))</f>
        <v>312342.5994852804</v>
      </c>
      <c r="E350" s="27" t="str">
        <f t="shared" si="5"/>
        <v>Medium</v>
      </c>
      <c r="G350" s="22">
        <f>IF(D350&gt;1000000,Variables!$C$5,IF(D350&gt;100000,Variables!$C$6,Variables!$C$7))</f>
        <v>3500000</v>
      </c>
      <c r="I350" s="25">
        <v>0</v>
      </c>
    </row>
    <row r="351" spans="1:9" x14ac:dyDescent="0.25">
      <c r="A351" s="30">
        <v>20</v>
      </c>
      <c r="B351" s="31" t="s">
        <v>58</v>
      </c>
      <c r="C351" s="26">
        <v>2026</v>
      </c>
      <c r="D351" s="11">
        <f>INDEX(Population!$C$3:$O$49,MATCH('Cost Calculations'!B351,Population!$B$3:$B$49,0),MATCH(C351,Population!$C$2:$O$2,0))</f>
        <v>189240.61611473199</v>
      </c>
      <c r="E351" s="27" t="str">
        <f t="shared" si="5"/>
        <v>Medium</v>
      </c>
      <c r="G351" s="22">
        <f>IF(D351&gt;1000000,Variables!$C$5,IF(D351&gt;100000,Variables!$C$6,Variables!$C$7))</f>
        <v>3500000</v>
      </c>
      <c r="I351" s="25">
        <v>0</v>
      </c>
    </row>
    <row r="352" spans="1:9" x14ac:dyDescent="0.25">
      <c r="A352" s="30">
        <v>21</v>
      </c>
      <c r="B352" s="31" t="s">
        <v>59</v>
      </c>
      <c r="C352" s="26">
        <v>2026</v>
      </c>
      <c r="D352" s="11">
        <f>INDEX(Population!$C$3:$O$49,MATCH('Cost Calculations'!B352,Population!$B$3:$B$49,0),MATCH(C352,Population!$C$2:$O$2,0))</f>
        <v>200034.66807948821</v>
      </c>
      <c r="E352" s="27" t="str">
        <f t="shared" si="5"/>
        <v>Medium</v>
      </c>
      <c r="G352" s="22">
        <f>IF(D352&gt;1000000,Variables!$C$5,IF(D352&gt;100000,Variables!$C$6,Variables!$C$7))</f>
        <v>3500000</v>
      </c>
      <c r="I352" s="25">
        <v>0</v>
      </c>
    </row>
    <row r="353" spans="1:9" x14ac:dyDescent="0.25">
      <c r="A353" s="30">
        <v>22</v>
      </c>
      <c r="B353" s="31" t="s">
        <v>60</v>
      </c>
      <c r="C353" s="26">
        <v>2026</v>
      </c>
      <c r="D353" s="11">
        <f>INDEX(Population!$C$3:$O$49,MATCH('Cost Calculations'!B353,Population!$B$3:$B$49,0),MATCH(C353,Population!$C$2:$O$2,0))</f>
        <v>176621.64615969139</v>
      </c>
      <c r="E353" s="27" t="str">
        <f t="shared" si="5"/>
        <v>Medium</v>
      </c>
      <c r="G353" s="22">
        <f>IF(D353&gt;1000000,Variables!$C$5,IF(D353&gt;100000,Variables!$C$6,Variables!$C$7))</f>
        <v>3500000</v>
      </c>
      <c r="I353" s="25">
        <v>0</v>
      </c>
    </row>
    <row r="354" spans="1:9" x14ac:dyDescent="0.25">
      <c r="A354" s="30">
        <v>23</v>
      </c>
      <c r="B354" s="31" t="s">
        <v>61</v>
      </c>
      <c r="C354" s="26">
        <v>2026</v>
      </c>
      <c r="D354" s="11">
        <f>INDEX(Population!$C$3:$O$49,MATCH('Cost Calculations'!B354,Population!$B$3:$B$49,0),MATCH(C354,Population!$C$2:$O$2,0))</f>
        <v>135943.9988577349</v>
      </c>
      <c r="E354" s="27" t="str">
        <f t="shared" si="5"/>
        <v>Medium</v>
      </c>
      <c r="G354" s="22">
        <f>IF(D354&gt;1000000,Variables!$C$5,IF(D354&gt;100000,Variables!$C$6,Variables!$C$7))</f>
        <v>3500000</v>
      </c>
      <c r="I354" s="25">
        <v>0</v>
      </c>
    </row>
    <row r="355" spans="1:9" x14ac:dyDescent="0.25">
      <c r="A355" s="30">
        <v>24</v>
      </c>
      <c r="B355" s="31" t="s">
        <v>62</v>
      </c>
      <c r="C355" s="26">
        <v>2026</v>
      </c>
      <c r="D355" s="11">
        <f>INDEX(Population!$C$3:$O$49,MATCH('Cost Calculations'!B355,Population!$B$3:$B$49,0),MATCH(C355,Population!$C$2:$O$2,0))</f>
        <v>85314.916045795471</v>
      </c>
      <c r="E355" s="27" t="str">
        <f t="shared" si="5"/>
        <v>Small</v>
      </c>
      <c r="G355" s="22">
        <f>IF(D355&gt;1000000,Variables!$C$5,IF(D355&gt;100000,Variables!$C$6,Variables!$C$7))</f>
        <v>1000000</v>
      </c>
      <c r="I355" s="25">
        <v>0</v>
      </c>
    </row>
    <row r="356" spans="1:9" x14ac:dyDescent="0.25">
      <c r="A356" s="30">
        <v>25</v>
      </c>
      <c r="B356" s="31" t="s">
        <v>63</v>
      </c>
      <c r="C356" s="26">
        <v>2026</v>
      </c>
      <c r="D356" s="11">
        <f>INDEX(Population!$C$3:$O$49,MATCH('Cost Calculations'!B356,Population!$B$3:$B$49,0),MATCH(C356,Population!$C$2:$O$2,0))</f>
        <v>176793.99952544048</v>
      </c>
      <c r="E356" s="27" t="str">
        <f t="shared" si="5"/>
        <v>Medium</v>
      </c>
      <c r="G356" s="22">
        <f>IF(D356&gt;1000000,Variables!$C$5,IF(D356&gt;100000,Variables!$C$6,Variables!$C$7))</f>
        <v>3500000</v>
      </c>
      <c r="I356" s="25">
        <v>0</v>
      </c>
    </row>
    <row r="357" spans="1:9" x14ac:dyDescent="0.25">
      <c r="A357" s="30">
        <v>26</v>
      </c>
      <c r="B357" s="31" t="s">
        <v>64</v>
      </c>
      <c r="C357" s="26">
        <v>2026</v>
      </c>
      <c r="D357" s="11">
        <f>INDEX(Population!$C$3:$O$49,MATCH('Cost Calculations'!B357,Population!$B$3:$B$49,0),MATCH(C357,Population!$C$2:$O$2,0))</f>
        <v>48263.448380089278</v>
      </c>
      <c r="E357" s="27" t="str">
        <f t="shared" si="5"/>
        <v>Small</v>
      </c>
      <c r="G357" s="22">
        <f>IF(D357&gt;1000000,Variables!$C$5,IF(D357&gt;100000,Variables!$C$6,Variables!$C$7))</f>
        <v>1000000</v>
      </c>
      <c r="I357" s="25">
        <v>0</v>
      </c>
    </row>
    <row r="358" spans="1:9" x14ac:dyDescent="0.25">
      <c r="A358" s="30">
        <v>27</v>
      </c>
      <c r="B358" s="31" t="s">
        <v>65</v>
      </c>
      <c r="C358" s="26">
        <v>2026</v>
      </c>
      <c r="D358" s="11">
        <f>INDEX(Population!$C$3:$O$49,MATCH('Cost Calculations'!B358,Population!$B$3:$B$49,0),MATCH(C358,Population!$C$2:$O$2,0))</f>
        <v>9051.3679332932807</v>
      </c>
      <c r="E358" s="27" t="str">
        <f t="shared" si="5"/>
        <v>Small</v>
      </c>
      <c r="G358" s="22">
        <f>IF(D358&gt;1000000,Variables!$C$5,IF(D358&gt;100000,Variables!$C$6,Variables!$C$7))</f>
        <v>1000000</v>
      </c>
      <c r="I358" s="25">
        <v>0</v>
      </c>
    </row>
    <row r="359" spans="1:9" x14ac:dyDescent="0.25">
      <c r="A359" s="30">
        <v>28</v>
      </c>
      <c r="B359" s="31" t="s">
        <v>66</v>
      </c>
      <c r="C359" s="26">
        <v>2026</v>
      </c>
      <c r="D359" s="11">
        <f>INDEX(Population!$C$3:$O$49,MATCH('Cost Calculations'!B359,Population!$B$3:$B$49,0),MATCH(C359,Population!$C$2:$O$2,0))</f>
        <v>54168.52251902187</v>
      </c>
      <c r="E359" s="27" t="str">
        <f t="shared" si="5"/>
        <v>Small</v>
      </c>
      <c r="G359" s="22">
        <f>IF(D359&gt;1000000,Variables!$C$5,IF(D359&gt;100000,Variables!$C$6,Variables!$C$7))</f>
        <v>1000000</v>
      </c>
      <c r="I359" s="25">
        <v>0</v>
      </c>
    </row>
    <row r="360" spans="1:9" x14ac:dyDescent="0.25">
      <c r="A360" s="30">
        <v>29</v>
      </c>
      <c r="B360" s="31" t="s">
        <v>67</v>
      </c>
      <c r="C360" s="26">
        <v>2026</v>
      </c>
      <c r="D360" s="11">
        <f>INDEX(Population!$C$3:$O$49,MATCH('Cost Calculations'!B360,Population!$B$3:$B$49,0),MATCH(C360,Population!$C$2:$O$2,0))</f>
        <v>54547.024028117892</v>
      </c>
      <c r="E360" s="27" t="str">
        <f t="shared" si="5"/>
        <v>Small</v>
      </c>
      <c r="G360" s="22">
        <f>IF(D360&gt;1000000,Variables!$C$5,IF(D360&gt;100000,Variables!$C$6,Variables!$C$7))</f>
        <v>1000000</v>
      </c>
      <c r="I360" s="25">
        <v>0</v>
      </c>
    </row>
    <row r="361" spans="1:9" x14ac:dyDescent="0.25">
      <c r="A361" s="30">
        <v>30</v>
      </c>
      <c r="B361" s="31" t="s">
        <v>68</v>
      </c>
      <c r="C361" s="26">
        <v>2026</v>
      </c>
      <c r="D361" s="11">
        <f>INDEX(Population!$C$3:$O$49,MATCH('Cost Calculations'!B361,Population!$B$3:$B$49,0),MATCH(C361,Population!$C$2:$O$2,0))</f>
        <v>22291.035303547909</v>
      </c>
      <c r="E361" s="27" t="str">
        <f t="shared" si="5"/>
        <v>Small</v>
      </c>
      <c r="G361" s="22">
        <f>IF(D361&gt;1000000,Variables!$C$5,IF(D361&gt;100000,Variables!$C$6,Variables!$C$7))</f>
        <v>1000000</v>
      </c>
      <c r="I361" s="25">
        <v>0</v>
      </c>
    </row>
    <row r="362" spans="1:9" x14ac:dyDescent="0.25">
      <c r="A362" s="30">
        <v>31</v>
      </c>
      <c r="B362" s="31" t="s">
        <v>69</v>
      </c>
      <c r="C362" s="26">
        <v>2026</v>
      </c>
      <c r="D362" s="11">
        <f>INDEX(Population!$C$3:$O$49,MATCH('Cost Calculations'!B362,Population!$B$3:$B$49,0),MATCH(C362,Population!$C$2:$O$2,0))</f>
        <v>33911.932826865086</v>
      </c>
      <c r="E362" s="27" t="str">
        <f t="shared" si="5"/>
        <v>Small</v>
      </c>
      <c r="G362" s="22">
        <f>IF(D362&gt;1000000,Variables!$C$5,IF(D362&gt;100000,Variables!$C$6,Variables!$C$7))</f>
        <v>1000000</v>
      </c>
      <c r="I362" s="25">
        <v>0</v>
      </c>
    </row>
    <row r="363" spans="1:9" x14ac:dyDescent="0.25">
      <c r="A363" s="30">
        <v>32</v>
      </c>
      <c r="B363" s="31" t="s">
        <v>70</v>
      </c>
      <c r="C363" s="26">
        <v>2026</v>
      </c>
      <c r="D363" s="11">
        <f>INDEX(Population!$C$3:$O$49,MATCH('Cost Calculations'!B363,Population!$B$3:$B$49,0),MATCH(C363,Population!$C$2:$O$2,0))</f>
        <v>31213.983081969327</v>
      </c>
      <c r="E363" s="27" t="str">
        <f t="shared" si="5"/>
        <v>Small</v>
      </c>
      <c r="G363" s="22">
        <f>IF(D363&gt;1000000,Variables!$C$5,IF(D363&gt;100000,Variables!$C$6,Variables!$C$7))</f>
        <v>1000000</v>
      </c>
      <c r="I363" s="25">
        <v>0</v>
      </c>
    </row>
    <row r="364" spans="1:9" x14ac:dyDescent="0.25">
      <c r="A364" s="30">
        <v>33</v>
      </c>
      <c r="B364" s="31" t="s">
        <v>71</v>
      </c>
      <c r="C364" s="26">
        <v>2026</v>
      </c>
      <c r="D364" s="11">
        <f>INDEX(Population!$C$3:$O$49,MATCH('Cost Calculations'!B364,Population!$B$3:$B$49,0),MATCH(C364,Population!$C$2:$O$2,0))</f>
        <v>133830.69876528211</v>
      </c>
      <c r="E364" s="27" t="str">
        <f t="shared" si="5"/>
        <v>Medium</v>
      </c>
      <c r="G364" s="22">
        <f>IF(D364&gt;1000000,Variables!$C$5,IF(D364&gt;100000,Variables!$C$6,Variables!$C$7))</f>
        <v>3500000</v>
      </c>
      <c r="I364" s="25">
        <v>0</v>
      </c>
    </row>
    <row r="365" spans="1:9" x14ac:dyDescent="0.25">
      <c r="A365" s="30">
        <v>34</v>
      </c>
      <c r="B365" s="31" t="s">
        <v>72</v>
      </c>
      <c r="C365" s="26">
        <v>2026</v>
      </c>
      <c r="D365" s="11">
        <f>INDEX(Population!$C$3:$O$49,MATCH('Cost Calculations'!B365,Population!$B$3:$B$49,0),MATCH(C365,Population!$C$2:$O$2,0))</f>
        <v>118864.11825977688</v>
      </c>
      <c r="E365" s="27" t="str">
        <f t="shared" si="5"/>
        <v>Medium</v>
      </c>
      <c r="G365" s="22">
        <f>IF(D365&gt;1000000,Variables!$C$5,IF(D365&gt;100000,Variables!$C$6,Variables!$C$7))</f>
        <v>3500000</v>
      </c>
      <c r="I365" s="25">
        <v>0</v>
      </c>
    </row>
    <row r="366" spans="1:9" x14ac:dyDescent="0.25">
      <c r="A366" s="30">
        <v>35</v>
      </c>
      <c r="B366" s="31" t="s">
        <v>73</v>
      </c>
      <c r="C366" s="26">
        <v>2026</v>
      </c>
      <c r="D366" s="11">
        <f>INDEX(Population!$C$3:$O$49,MATCH('Cost Calculations'!B366,Population!$B$3:$B$49,0),MATCH(C366,Population!$C$2:$O$2,0))</f>
        <v>542857.90397286438</v>
      </c>
      <c r="E366" s="27" t="str">
        <f t="shared" si="5"/>
        <v>Medium</v>
      </c>
      <c r="G366" s="22">
        <f>IF(D366&gt;1000000,Variables!$C$5,IF(D366&gt;100000,Variables!$C$6,Variables!$C$7))</f>
        <v>3500000</v>
      </c>
      <c r="I366" s="25">
        <v>0</v>
      </c>
    </row>
    <row r="367" spans="1:9" x14ac:dyDescent="0.25">
      <c r="A367" s="30">
        <v>36</v>
      </c>
      <c r="B367" s="31" t="s">
        <v>74</v>
      </c>
      <c r="C367" s="26">
        <v>2026</v>
      </c>
      <c r="D367" s="11">
        <f>INDEX(Population!$C$3:$O$49,MATCH('Cost Calculations'!B367,Population!$B$3:$B$49,0),MATCH(C367,Population!$C$2:$O$2,0))</f>
        <v>291136.3765426238</v>
      </c>
      <c r="E367" s="27" t="str">
        <f t="shared" si="5"/>
        <v>Medium</v>
      </c>
      <c r="G367" s="22">
        <f>IF(D367&gt;1000000,Variables!$C$5,IF(D367&gt;100000,Variables!$C$6,Variables!$C$7))</f>
        <v>3500000</v>
      </c>
      <c r="I367" s="25">
        <v>0</v>
      </c>
    </row>
    <row r="368" spans="1:9" x14ac:dyDescent="0.25">
      <c r="A368" s="30">
        <v>37</v>
      </c>
      <c r="B368" s="31" t="s">
        <v>75</v>
      </c>
      <c r="C368" s="26">
        <v>2026</v>
      </c>
      <c r="D368" s="11">
        <f>INDEX(Population!$C$3:$O$49,MATCH('Cost Calculations'!B368,Population!$B$3:$B$49,0),MATCH(C368,Population!$C$2:$O$2,0))</f>
        <v>135699.54996644371</v>
      </c>
      <c r="E368" s="27" t="str">
        <f t="shared" si="5"/>
        <v>Medium</v>
      </c>
      <c r="G368" s="22">
        <f>IF(D368&gt;1000000,Variables!$C$5,IF(D368&gt;100000,Variables!$C$6,Variables!$C$7))</f>
        <v>3500000</v>
      </c>
      <c r="I368" s="25">
        <v>0</v>
      </c>
    </row>
    <row r="369" spans="1:9" x14ac:dyDescent="0.25">
      <c r="A369" s="30">
        <v>38</v>
      </c>
      <c r="B369" s="31" t="s">
        <v>76</v>
      </c>
      <c r="C369" s="26">
        <v>2026</v>
      </c>
      <c r="D369" s="11">
        <f>INDEX(Population!$C$3:$O$49,MATCH('Cost Calculations'!B369,Population!$B$3:$B$49,0),MATCH(C369,Population!$C$2:$O$2,0))</f>
        <v>40053.57040898269</v>
      </c>
      <c r="E369" s="27" t="str">
        <f t="shared" si="5"/>
        <v>Small</v>
      </c>
      <c r="G369" s="22">
        <f>IF(D369&gt;1000000,Variables!$C$5,IF(D369&gt;100000,Variables!$C$6,Variables!$C$7))</f>
        <v>1000000</v>
      </c>
      <c r="I369" s="25">
        <v>0</v>
      </c>
    </row>
    <row r="370" spans="1:9" x14ac:dyDescent="0.25">
      <c r="A370" s="30">
        <v>39</v>
      </c>
      <c r="B370" s="31" t="s">
        <v>77</v>
      </c>
      <c r="C370" s="26">
        <v>2026</v>
      </c>
      <c r="D370" s="11">
        <f>INDEX(Population!$C$3:$O$49,MATCH('Cost Calculations'!B370,Population!$B$3:$B$49,0),MATCH(C370,Population!$C$2:$O$2,0))</f>
        <v>75607.929427103722</v>
      </c>
      <c r="E370" s="27" t="str">
        <f t="shared" si="5"/>
        <v>Small</v>
      </c>
      <c r="G370" s="22">
        <f>IF(D370&gt;1000000,Variables!$C$5,IF(D370&gt;100000,Variables!$C$6,Variables!$C$7))</f>
        <v>1000000</v>
      </c>
      <c r="I370" s="25">
        <v>0</v>
      </c>
    </row>
    <row r="371" spans="1:9" x14ac:dyDescent="0.25">
      <c r="A371" s="30">
        <v>40</v>
      </c>
      <c r="B371" s="31" t="s">
        <v>78</v>
      </c>
      <c r="C371" s="26">
        <v>2026</v>
      </c>
      <c r="D371" s="11">
        <f>INDEX(Population!$C$3:$O$49,MATCH('Cost Calculations'!B371,Population!$B$3:$B$49,0),MATCH(C371,Population!$C$2:$O$2,0))</f>
        <v>3420.031492903348</v>
      </c>
      <c r="E371" s="27" t="str">
        <f t="shared" si="5"/>
        <v>Small</v>
      </c>
      <c r="G371" s="22">
        <f>IF(D371&gt;1000000,Variables!$C$5,IF(D371&gt;100000,Variables!$C$6,Variables!$C$7))</f>
        <v>1000000</v>
      </c>
      <c r="I371" s="25">
        <v>0</v>
      </c>
    </row>
    <row r="372" spans="1:9" x14ac:dyDescent="0.25">
      <c r="A372" s="30">
        <v>41</v>
      </c>
      <c r="B372" s="31" t="s">
        <v>79</v>
      </c>
      <c r="C372" s="26">
        <v>2026</v>
      </c>
      <c r="D372" s="11">
        <f>INDEX(Population!$C$3:$O$49,MATCH('Cost Calculations'!B372,Population!$B$3:$B$49,0),MATCH(C372,Population!$C$2:$O$2,0))</f>
        <v>58939.218623252993</v>
      </c>
      <c r="E372" s="27" t="str">
        <f t="shared" si="5"/>
        <v>Small</v>
      </c>
      <c r="G372" s="22">
        <f>IF(D372&gt;1000000,Variables!$C$5,IF(D372&gt;100000,Variables!$C$6,Variables!$C$7))</f>
        <v>1000000</v>
      </c>
      <c r="I372" s="25">
        <v>0</v>
      </c>
    </row>
    <row r="373" spans="1:9" x14ac:dyDescent="0.25">
      <c r="A373" s="30">
        <v>42</v>
      </c>
      <c r="B373" s="31" t="s">
        <v>80</v>
      </c>
      <c r="C373" s="26">
        <v>2026</v>
      </c>
      <c r="D373" s="11">
        <f>INDEX(Population!$C$3:$O$49,MATCH('Cost Calculations'!B373,Population!$B$3:$B$49,0),MATCH(C373,Population!$C$2:$O$2,0))</f>
        <v>51279.069034404914</v>
      </c>
      <c r="E373" s="27" t="str">
        <f t="shared" si="5"/>
        <v>Small</v>
      </c>
      <c r="G373" s="22">
        <f>IF(D373&gt;1000000,Variables!$C$5,IF(D373&gt;100000,Variables!$C$6,Variables!$C$7))</f>
        <v>1000000</v>
      </c>
      <c r="I373" s="25">
        <v>0</v>
      </c>
    </row>
    <row r="374" spans="1:9" x14ac:dyDescent="0.25">
      <c r="A374" s="30">
        <v>43</v>
      </c>
      <c r="B374" s="31" t="s">
        <v>81</v>
      </c>
      <c r="C374" s="26">
        <v>2026</v>
      </c>
      <c r="D374" s="11">
        <f>INDEX(Population!$C$3:$O$49,MATCH('Cost Calculations'!B374,Population!$B$3:$B$49,0),MATCH(C374,Population!$C$2:$O$2,0))</f>
        <v>27077.502303991365</v>
      </c>
      <c r="E374" s="27" t="str">
        <f t="shared" si="5"/>
        <v>Small</v>
      </c>
      <c r="G374" s="22">
        <f>IF(D374&gt;1000000,Variables!$C$5,IF(D374&gt;100000,Variables!$C$6,Variables!$C$7))</f>
        <v>1000000</v>
      </c>
      <c r="I374" s="25">
        <v>0</v>
      </c>
    </row>
    <row r="375" spans="1:9" x14ac:dyDescent="0.25">
      <c r="A375" s="30">
        <v>44</v>
      </c>
      <c r="B375" s="31" t="s">
        <v>82</v>
      </c>
      <c r="C375" s="26">
        <v>2026</v>
      </c>
      <c r="D375" s="11">
        <f>INDEX(Population!$C$3:$O$49,MATCH('Cost Calculations'!B375,Population!$B$3:$B$49,0),MATCH(C375,Population!$C$2:$O$2,0))</f>
        <v>104729.08412640593</v>
      </c>
      <c r="E375" s="27" t="str">
        <f t="shared" si="5"/>
        <v>Medium</v>
      </c>
      <c r="G375" s="22">
        <f>IF(D375&gt;1000000,Variables!$C$5,IF(D375&gt;100000,Variables!$C$6,Variables!$C$7))</f>
        <v>3500000</v>
      </c>
      <c r="I375" s="25">
        <v>0</v>
      </c>
    </row>
    <row r="376" spans="1:9" x14ac:dyDescent="0.25">
      <c r="A376" s="30">
        <v>45</v>
      </c>
      <c r="B376" s="31" t="s">
        <v>83</v>
      </c>
      <c r="C376" s="26">
        <v>2026</v>
      </c>
      <c r="D376" s="11">
        <f>INDEX(Population!$C$3:$O$49,MATCH('Cost Calculations'!B376,Population!$B$3:$B$49,0),MATCH(C376,Population!$C$2:$O$2,0))</f>
        <v>26603.248925034739</v>
      </c>
      <c r="E376" s="27" t="str">
        <f t="shared" si="5"/>
        <v>Small</v>
      </c>
      <c r="G376" s="22">
        <f>IF(D376&gt;1000000,Variables!$C$5,IF(D376&gt;100000,Variables!$C$6,Variables!$C$7))</f>
        <v>1000000</v>
      </c>
      <c r="I376" s="25">
        <v>0</v>
      </c>
    </row>
    <row r="377" spans="1:9" x14ac:dyDescent="0.25">
      <c r="A377" s="30">
        <v>46</v>
      </c>
      <c r="B377" s="31" t="s">
        <v>84</v>
      </c>
      <c r="C377" s="26">
        <v>2026</v>
      </c>
      <c r="D377" s="11">
        <f>INDEX(Population!$C$3:$O$49,MATCH('Cost Calculations'!B377,Population!$B$3:$B$49,0),MATCH(C377,Population!$C$2:$O$2,0))</f>
        <v>34000.925741206112</v>
      </c>
      <c r="E377" s="27" t="str">
        <f t="shared" si="5"/>
        <v>Small</v>
      </c>
      <c r="G377" s="22">
        <f>IF(D377&gt;1000000,Variables!$C$5,IF(D377&gt;100000,Variables!$C$6,Variables!$C$7))</f>
        <v>1000000</v>
      </c>
      <c r="I377" s="25">
        <v>0</v>
      </c>
    </row>
    <row r="378" spans="1:9" x14ac:dyDescent="0.25">
      <c r="A378" s="30">
        <v>47</v>
      </c>
      <c r="B378" s="31" t="s">
        <v>85</v>
      </c>
      <c r="C378" s="26">
        <v>2026</v>
      </c>
      <c r="D378" s="11">
        <f>INDEX(Population!$C$3:$O$49,MATCH('Cost Calculations'!B378,Population!$B$3:$B$49,0),MATCH(C378,Population!$C$2:$O$2,0))</f>
        <v>72054.97180898214</v>
      </c>
      <c r="E378" s="27" t="str">
        <f t="shared" si="5"/>
        <v>Small</v>
      </c>
      <c r="G378" s="22">
        <f>IF(D378&gt;1000000,Variables!$C$5,IF(D378&gt;100000,Variables!$C$6,Variables!$C$7))</f>
        <v>1000000</v>
      </c>
      <c r="I378" s="25">
        <v>0</v>
      </c>
    </row>
    <row r="379" spans="1:9" x14ac:dyDescent="0.25">
      <c r="A379" s="30">
        <v>1</v>
      </c>
      <c r="B379" s="31" t="s">
        <v>39</v>
      </c>
      <c r="C379" s="26">
        <v>2027</v>
      </c>
      <c r="D379" s="11">
        <f>INDEX(Population!$C$3:$O$49,MATCH('Cost Calculations'!B379,Population!$B$3:$B$49,0),MATCH(C379,Population!$C$2:$O$2,0))</f>
        <v>8211219.6632044623</v>
      </c>
      <c r="E379" s="27" t="str">
        <f t="shared" si="5"/>
        <v>Large</v>
      </c>
      <c r="G379" s="22">
        <f>IF(D379&gt;1000000,Variables!$C$5,IF(D379&gt;100000,Variables!$C$6,Variables!$C$7))</f>
        <v>10500000</v>
      </c>
      <c r="I379" s="25">
        <v>0</v>
      </c>
    </row>
    <row r="380" spans="1:9" x14ac:dyDescent="0.25">
      <c r="A380" s="30">
        <v>2</v>
      </c>
      <c r="B380" s="31" t="s">
        <v>40</v>
      </c>
      <c r="C380" s="26">
        <v>2027</v>
      </c>
      <c r="D380" s="11">
        <f>INDEX(Population!$C$3:$O$49,MATCH('Cost Calculations'!B380,Population!$B$3:$B$49,0),MATCH(C380,Population!$C$2:$O$2,0))</f>
        <v>2712498.3403270058</v>
      </c>
      <c r="E380" s="27" t="str">
        <f t="shared" si="5"/>
        <v>Large</v>
      </c>
      <c r="G380" s="22">
        <f>IF(D380&gt;1000000,Variables!$C$5,IF(D380&gt;100000,Variables!$C$6,Variables!$C$7))</f>
        <v>10500000</v>
      </c>
      <c r="I380" s="25">
        <v>0</v>
      </c>
    </row>
    <row r="381" spans="1:9" x14ac:dyDescent="0.25">
      <c r="A381" s="30">
        <v>3</v>
      </c>
      <c r="B381" s="31" t="s">
        <v>41</v>
      </c>
      <c r="C381" s="26">
        <v>2027</v>
      </c>
      <c r="D381" s="11">
        <f>INDEX(Population!$C$3:$O$49,MATCH('Cost Calculations'!B381,Population!$B$3:$B$49,0),MATCH(C381,Population!$C$2:$O$2,0))</f>
        <v>2084250.1410569141</v>
      </c>
      <c r="E381" s="27" t="str">
        <f t="shared" si="5"/>
        <v>Large</v>
      </c>
      <c r="G381" s="22">
        <f>IF(D381&gt;1000000,Variables!$C$5,IF(D381&gt;100000,Variables!$C$6,Variables!$C$7))</f>
        <v>10500000</v>
      </c>
      <c r="I381" s="25">
        <v>0</v>
      </c>
    </row>
    <row r="382" spans="1:9" x14ac:dyDescent="0.25">
      <c r="A382" s="30">
        <v>4</v>
      </c>
      <c r="B382" s="31" t="s">
        <v>42</v>
      </c>
      <c r="C382" s="26">
        <v>2027</v>
      </c>
      <c r="D382" s="11">
        <f>INDEX(Population!$C$3:$O$49,MATCH('Cost Calculations'!B382,Population!$B$3:$B$49,0),MATCH(C382,Population!$C$2:$O$2,0))</f>
        <v>1280714.541609009</v>
      </c>
      <c r="E382" s="27" t="str">
        <f t="shared" si="5"/>
        <v>Large</v>
      </c>
      <c r="G382" s="22">
        <f>IF(D382&gt;1000000,Variables!$C$5,IF(D382&gt;100000,Variables!$C$6,Variables!$C$7))</f>
        <v>10500000</v>
      </c>
      <c r="I382" s="25">
        <v>0</v>
      </c>
    </row>
    <row r="383" spans="1:9" x14ac:dyDescent="0.25">
      <c r="A383" s="30">
        <v>5</v>
      </c>
      <c r="B383" s="31" t="s">
        <v>43</v>
      </c>
      <c r="C383" s="26">
        <v>2027</v>
      </c>
      <c r="D383" s="11">
        <f>INDEX(Population!$C$3:$O$49,MATCH('Cost Calculations'!B383,Population!$B$3:$B$49,0),MATCH(C383,Population!$C$2:$O$2,0))</f>
        <v>604687.50543711823</v>
      </c>
      <c r="E383" s="27" t="str">
        <f t="shared" si="5"/>
        <v>Medium</v>
      </c>
      <c r="G383" s="22">
        <f>IF(D383&gt;1000000,Variables!$C$5,IF(D383&gt;100000,Variables!$C$6,Variables!$C$7))</f>
        <v>3500000</v>
      </c>
      <c r="I383" s="25">
        <v>0</v>
      </c>
    </row>
    <row r="384" spans="1:9" x14ac:dyDescent="0.25">
      <c r="A384" s="30">
        <v>6</v>
      </c>
      <c r="B384" s="31" t="s">
        <v>44</v>
      </c>
      <c r="C384" s="26">
        <v>2027</v>
      </c>
      <c r="D384" s="11">
        <f>INDEX(Population!$C$3:$O$49,MATCH('Cost Calculations'!B384,Population!$B$3:$B$49,0),MATCH(C384,Population!$C$2:$O$2,0))</f>
        <v>1015268.5550914095</v>
      </c>
      <c r="E384" s="27" t="str">
        <f t="shared" si="5"/>
        <v>Large</v>
      </c>
      <c r="G384" s="22">
        <f>IF(D384&gt;1000000,Variables!$C$5,IF(D384&gt;100000,Variables!$C$6,Variables!$C$7))</f>
        <v>10500000</v>
      </c>
      <c r="I384" s="25">
        <v>0</v>
      </c>
    </row>
    <row r="385" spans="1:9" x14ac:dyDescent="0.25">
      <c r="A385" s="30">
        <v>7</v>
      </c>
      <c r="B385" s="31" t="s">
        <v>45</v>
      </c>
      <c r="C385" s="26">
        <v>2027</v>
      </c>
      <c r="D385" s="11">
        <f>INDEX(Population!$C$3:$O$49,MATCH('Cost Calculations'!B385,Population!$B$3:$B$49,0),MATCH(C385,Population!$C$2:$O$2,0))</f>
        <v>719665.65797278716</v>
      </c>
      <c r="E385" s="27" t="str">
        <f t="shared" si="5"/>
        <v>Medium</v>
      </c>
      <c r="G385" s="22">
        <f>IF(D385&gt;1000000,Variables!$C$5,IF(D385&gt;100000,Variables!$C$6,Variables!$C$7))</f>
        <v>3500000</v>
      </c>
      <c r="I385" s="25">
        <v>0</v>
      </c>
    </row>
    <row r="386" spans="1:9" x14ac:dyDescent="0.25">
      <c r="A386" s="30">
        <v>8</v>
      </c>
      <c r="B386" s="31" t="s">
        <v>46</v>
      </c>
      <c r="C386" s="26">
        <v>2027</v>
      </c>
      <c r="D386" s="11">
        <f>INDEX(Population!$C$3:$O$49,MATCH('Cost Calculations'!B386,Population!$B$3:$B$49,0),MATCH(C386,Population!$C$2:$O$2,0))</f>
        <v>468412.57121975633</v>
      </c>
      <c r="E386" s="27" t="str">
        <f t="shared" si="5"/>
        <v>Medium</v>
      </c>
      <c r="G386" s="22">
        <f>IF(D386&gt;1000000,Variables!$C$5,IF(D386&gt;100000,Variables!$C$6,Variables!$C$7))</f>
        <v>3500000</v>
      </c>
      <c r="I386" s="25">
        <v>0</v>
      </c>
    </row>
    <row r="387" spans="1:9" x14ac:dyDescent="0.25">
      <c r="A387" s="30">
        <v>9</v>
      </c>
      <c r="B387" s="31" t="s">
        <v>47</v>
      </c>
      <c r="C387" s="26">
        <v>2027</v>
      </c>
      <c r="D387" s="11">
        <f>INDEX(Population!$C$3:$O$49,MATCH('Cost Calculations'!B387,Population!$B$3:$B$49,0),MATCH(C387,Population!$C$2:$O$2,0))</f>
        <v>548659.10986284993</v>
      </c>
      <c r="E387" s="27" t="str">
        <f t="shared" si="5"/>
        <v>Medium</v>
      </c>
      <c r="G387" s="22">
        <f>IF(D387&gt;1000000,Variables!$C$5,IF(D387&gt;100000,Variables!$C$6,Variables!$C$7))</f>
        <v>3500000</v>
      </c>
      <c r="I387" s="25">
        <v>0</v>
      </c>
    </row>
    <row r="388" spans="1:9" x14ac:dyDescent="0.25">
      <c r="A388" s="30">
        <v>10</v>
      </c>
      <c r="B388" s="31" t="s">
        <v>48</v>
      </c>
      <c r="C388" s="26">
        <v>2027</v>
      </c>
      <c r="D388" s="11">
        <f>INDEX(Population!$C$3:$O$49,MATCH('Cost Calculations'!B388,Population!$B$3:$B$49,0),MATCH(C388,Population!$C$2:$O$2,0))</f>
        <v>572479.353220238</v>
      </c>
      <c r="E388" s="27" t="str">
        <f t="shared" ref="E388:E451" si="6">IF(D388&lt;100000,"Small",IF(D388&lt;1000000,"Medium","Large"))</f>
        <v>Medium</v>
      </c>
      <c r="G388" s="22">
        <f>IF(D388&gt;1000000,Variables!$C$5,IF(D388&gt;100000,Variables!$C$6,Variables!$C$7))</f>
        <v>3500000</v>
      </c>
      <c r="I388" s="25">
        <v>0</v>
      </c>
    </row>
    <row r="389" spans="1:9" x14ac:dyDescent="0.25">
      <c r="A389" s="30">
        <v>11</v>
      </c>
      <c r="B389" s="31" t="s">
        <v>49</v>
      </c>
      <c r="C389" s="26">
        <v>2027</v>
      </c>
      <c r="D389" s="11">
        <f>INDEX(Population!$C$3:$O$49,MATCH('Cost Calculations'!B389,Population!$B$3:$B$49,0),MATCH(C389,Population!$C$2:$O$2,0))</f>
        <v>402846.01647074928</v>
      </c>
      <c r="E389" s="27" t="str">
        <f t="shared" si="6"/>
        <v>Medium</v>
      </c>
      <c r="G389" s="22">
        <f>IF(D389&gt;1000000,Variables!$C$5,IF(D389&gt;100000,Variables!$C$6,Variables!$C$7))</f>
        <v>3500000</v>
      </c>
      <c r="I389" s="25">
        <v>0</v>
      </c>
    </row>
    <row r="390" spans="1:9" x14ac:dyDescent="0.25">
      <c r="A390" s="30">
        <v>12</v>
      </c>
      <c r="B390" s="31" t="s">
        <v>50</v>
      </c>
      <c r="C390" s="26">
        <v>2027</v>
      </c>
      <c r="D390" s="11">
        <f>INDEX(Population!$C$3:$O$49,MATCH('Cost Calculations'!B390,Population!$B$3:$B$49,0),MATCH(C390,Population!$C$2:$O$2,0))</f>
        <v>457854.50818696595</v>
      </c>
      <c r="E390" s="27" t="str">
        <f t="shared" si="6"/>
        <v>Medium</v>
      </c>
      <c r="G390" s="22">
        <f>IF(D390&gt;1000000,Variables!$C$5,IF(D390&gt;100000,Variables!$C$6,Variables!$C$7))</f>
        <v>3500000</v>
      </c>
      <c r="I390" s="25">
        <v>0</v>
      </c>
    </row>
    <row r="391" spans="1:9" x14ac:dyDescent="0.25">
      <c r="A391" s="30">
        <v>13</v>
      </c>
      <c r="B391" s="31" t="s">
        <v>51</v>
      </c>
      <c r="C391" s="26">
        <v>2027</v>
      </c>
      <c r="D391" s="11">
        <f>INDEX(Population!$C$3:$O$49,MATCH('Cost Calculations'!B391,Population!$B$3:$B$49,0),MATCH(C391,Population!$C$2:$O$2,0))</f>
        <v>515911.27757758362</v>
      </c>
      <c r="E391" s="27" t="str">
        <f t="shared" si="6"/>
        <v>Medium</v>
      </c>
      <c r="G391" s="22">
        <f>IF(D391&gt;1000000,Variables!$C$5,IF(D391&gt;100000,Variables!$C$6,Variables!$C$7))</f>
        <v>3500000</v>
      </c>
      <c r="I391" s="25">
        <v>0</v>
      </c>
    </row>
    <row r="392" spans="1:9" x14ac:dyDescent="0.25">
      <c r="A392" s="30">
        <v>14</v>
      </c>
      <c r="B392" s="31" t="s">
        <v>52</v>
      </c>
      <c r="C392" s="26">
        <v>2027</v>
      </c>
      <c r="D392" s="11">
        <f>INDEX(Population!$C$3:$O$49,MATCH('Cost Calculations'!B392,Population!$B$3:$B$49,0),MATCH(C392,Population!$C$2:$O$2,0))</f>
        <v>359625.87540084723</v>
      </c>
      <c r="E392" s="27" t="str">
        <f t="shared" si="6"/>
        <v>Medium</v>
      </c>
      <c r="G392" s="22">
        <f>IF(D392&gt;1000000,Variables!$C$5,IF(D392&gt;100000,Variables!$C$6,Variables!$C$7))</f>
        <v>3500000</v>
      </c>
      <c r="I392" s="25">
        <v>0</v>
      </c>
    </row>
    <row r="393" spans="1:9" x14ac:dyDescent="0.25">
      <c r="A393" s="30">
        <v>15</v>
      </c>
      <c r="B393" s="31" t="s">
        <v>53</v>
      </c>
      <c r="C393" s="26">
        <v>2027</v>
      </c>
      <c r="D393" s="11">
        <f>INDEX(Population!$C$3:$O$49,MATCH('Cost Calculations'!B393,Population!$B$3:$B$49,0),MATCH(C393,Population!$C$2:$O$2,0))</f>
        <v>315165.15620764234</v>
      </c>
      <c r="E393" s="27" t="str">
        <f t="shared" si="6"/>
        <v>Medium</v>
      </c>
      <c r="G393" s="22">
        <f>IF(D393&gt;1000000,Variables!$C$5,IF(D393&gt;100000,Variables!$C$6,Variables!$C$7))</f>
        <v>3500000</v>
      </c>
      <c r="I393" s="25">
        <v>0</v>
      </c>
    </row>
    <row r="394" spans="1:9" x14ac:dyDescent="0.25">
      <c r="A394" s="30">
        <v>16</v>
      </c>
      <c r="B394" s="31" t="s">
        <v>54</v>
      </c>
      <c r="C394" s="26">
        <v>2027</v>
      </c>
      <c r="D394" s="11">
        <f>INDEX(Population!$C$3:$O$49,MATCH('Cost Calculations'!B394,Population!$B$3:$B$49,0),MATCH(C394,Population!$C$2:$O$2,0))</f>
        <v>525215.04180736654</v>
      </c>
      <c r="E394" s="27" t="str">
        <f t="shared" si="6"/>
        <v>Medium</v>
      </c>
      <c r="G394" s="22">
        <f>IF(D394&gt;1000000,Variables!$C$5,IF(D394&gt;100000,Variables!$C$6,Variables!$C$7))</f>
        <v>3500000</v>
      </c>
      <c r="I394" s="25">
        <v>0</v>
      </c>
    </row>
    <row r="395" spans="1:9" x14ac:dyDescent="0.25">
      <c r="A395" s="30">
        <v>17</v>
      </c>
      <c r="B395" s="31" t="s">
        <v>55</v>
      </c>
      <c r="C395" s="26">
        <v>2027</v>
      </c>
      <c r="D395" s="11">
        <f>INDEX(Population!$C$3:$O$49,MATCH('Cost Calculations'!B395,Population!$B$3:$B$49,0),MATCH(C395,Population!$C$2:$O$2,0))</f>
        <v>495914.53029791388</v>
      </c>
      <c r="E395" s="27" t="str">
        <f t="shared" si="6"/>
        <v>Medium</v>
      </c>
      <c r="G395" s="22">
        <f>IF(D395&gt;1000000,Variables!$C$5,IF(D395&gt;100000,Variables!$C$6,Variables!$C$7))</f>
        <v>3500000</v>
      </c>
      <c r="I395" s="25">
        <v>0</v>
      </c>
    </row>
    <row r="396" spans="1:9" x14ac:dyDescent="0.25">
      <c r="A396" s="30">
        <v>18</v>
      </c>
      <c r="B396" s="31" t="s">
        <v>56</v>
      </c>
      <c r="C396" s="26">
        <v>2027</v>
      </c>
      <c r="D396" s="11">
        <f>INDEX(Population!$C$3:$O$49,MATCH('Cost Calculations'!B396,Population!$B$3:$B$49,0),MATCH(C396,Population!$C$2:$O$2,0))</f>
        <v>314000.04182271566</v>
      </c>
      <c r="E396" s="27" t="str">
        <f t="shared" si="6"/>
        <v>Medium</v>
      </c>
      <c r="G396" s="22">
        <f>IF(D396&gt;1000000,Variables!$C$5,IF(D396&gt;100000,Variables!$C$6,Variables!$C$7))</f>
        <v>3500000</v>
      </c>
      <c r="I396" s="25">
        <v>0</v>
      </c>
    </row>
    <row r="397" spans="1:9" x14ac:dyDescent="0.25">
      <c r="A397" s="30">
        <v>19</v>
      </c>
      <c r="B397" s="31" t="s">
        <v>57</v>
      </c>
      <c r="C397" s="26">
        <v>2027</v>
      </c>
      <c r="D397" s="11">
        <f>INDEX(Population!$C$3:$O$49,MATCH('Cost Calculations'!B397,Population!$B$3:$B$49,0),MATCH(C397,Population!$C$2:$O$2,0))</f>
        <v>317027.73847755959</v>
      </c>
      <c r="E397" s="27" t="str">
        <f t="shared" si="6"/>
        <v>Medium</v>
      </c>
      <c r="G397" s="22">
        <f>IF(D397&gt;1000000,Variables!$C$5,IF(D397&gt;100000,Variables!$C$6,Variables!$C$7))</f>
        <v>3500000</v>
      </c>
      <c r="I397" s="25">
        <v>0</v>
      </c>
    </row>
    <row r="398" spans="1:9" x14ac:dyDescent="0.25">
      <c r="A398" s="30">
        <v>20</v>
      </c>
      <c r="B398" s="31" t="s">
        <v>58</v>
      </c>
      <c r="C398" s="26">
        <v>2027</v>
      </c>
      <c r="D398" s="11">
        <f>INDEX(Population!$C$3:$O$49,MATCH('Cost Calculations'!B398,Population!$B$3:$B$49,0),MATCH(C398,Population!$C$2:$O$2,0))</f>
        <v>192079.22535645295</v>
      </c>
      <c r="E398" s="27" t="str">
        <f t="shared" si="6"/>
        <v>Medium</v>
      </c>
      <c r="G398" s="22">
        <f>IF(D398&gt;1000000,Variables!$C$5,IF(D398&gt;100000,Variables!$C$6,Variables!$C$7))</f>
        <v>3500000</v>
      </c>
      <c r="I398" s="25">
        <v>0</v>
      </c>
    </row>
    <row r="399" spans="1:9" x14ac:dyDescent="0.25">
      <c r="A399" s="30">
        <v>21</v>
      </c>
      <c r="B399" s="31" t="s">
        <v>59</v>
      </c>
      <c r="C399" s="26">
        <v>2027</v>
      </c>
      <c r="D399" s="11">
        <f>INDEX(Population!$C$3:$O$49,MATCH('Cost Calculations'!B399,Population!$B$3:$B$49,0),MATCH(C399,Population!$C$2:$O$2,0))</f>
        <v>203035.18810068051</v>
      </c>
      <c r="E399" s="27" t="str">
        <f t="shared" si="6"/>
        <v>Medium</v>
      </c>
      <c r="G399" s="22">
        <f>IF(D399&gt;1000000,Variables!$C$5,IF(D399&gt;100000,Variables!$C$6,Variables!$C$7))</f>
        <v>3500000</v>
      </c>
      <c r="I399" s="25">
        <v>0</v>
      </c>
    </row>
    <row r="400" spans="1:9" x14ac:dyDescent="0.25">
      <c r="A400" s="30">
        <v>22</v>
      </c>
      <c r="B400" s="31" t="s">
        <v>60</v>
      </c>
      <c r="C400" s="26">
        <v>2027</v>
      </c>
      <c r="D400" s="11">
        <f>INDEX(Population!$C$3:$O$49,MATCH('Cost Calculations'!B400,Population!$B$3:$B$49,0),MATCH(C400,Population!$C$2:$O$2,0))</f>
        <v>179270.97085208673</v>
      </c>
      <c r="E400" s="27" t="str">
        <f t="shared" si="6"/>
        <v>Medium</v>
      </c>
      <c r="G400" s="22">
        <f>IF(D400&gt;1000000,Variables!$C$5,IF(D400&gt;100000,Variables!$C$6,Variables!$C$7))</f>
        <v>3500000</v>
      </c>
      <c r="I400" s="25">
        <v>0</v>
      </c>
    </row>
    <row r="401" spans="1:9" x14ac:dyDescent="0.25">
      <c r="A401" s="30">
        <v>23</v>
      </c>
      <c r="B401" s="31" t="s">
        <v>61</v>
      </c>
      <c r="C401" s="26">
        <v>2027</v>
      </c>
      <c r="D401" s="11">
        <f>INDEX(Population!$C$3:$O$49,MATCH('Cost Calculations'!B401,Population!$B$3:$B$49,0),MATCH(C401,Population!$C$2:$O$2,0))</f>
        <v>137983.1588406009</v>
      </c>
      <c r="E401" s="27" t="str">
        <f t="shared" si="6"/>
        <v>Medium</v>
      </c>
      <c r="G401" s="22">
        <f>IF(D401&gt;1000000,Variables!$C$5,IF(D401&gt;100000,Variables!$C$6,Variables!$C$7))</f>
        <v>3500000</v>
      </c>
      <c r="I401" s="25">
        <v>0</v>
      </c>
    </row>
    <row r="402" spans="1:9" x14ac:dyDescent="0.25">
      <c r="A402" s="30">
        <v>24</v>
      </c>
      <c r="B402" s="31" t="s">
        <v>62</v>
      </c>
      <c r="C402" s="26">
        <v>2027</v>
      </c>
      <c r="D402" s="11">
        <f>INDEX(Population!$C$3:$O$49,MATCH('Cost Calculations'!B402,Population!$B$3:$B$49,0),MATCH(C402,Population!$C$2:$O$2,0))</f>
        <v>86594.639786482396</v>
      </c>
      <c r="E402" s="27" t="str">
        <f t="shared" si="6"/>
        <v>Small</v>
      </c>
      <c r="G402" s="22">
        <f>IF(D402&gt;1000000,Variables!$C$5,IF(D402&gt;100000,Variables!$C$6,Variables!$C$7))</f>
        <v>1000000</v>
      </c>
      <c r="I402" s="25">
        <v>0</v>
      </c>
    </row>
    <row r="403" spans="1:9" x14ac:dyDescent="0.25">
      <c r="A403" s="30">
        <v>25</v>
      </c>
      <c r="B403" s="31" t="s">
        <v>63</v>
      </c>
      <c r="C403" s="26">
        <v>2027</v>
      </c>
      <c r="D403" s="11">
        <f>INDEX(Population!$C$3:$O$49,MATCH('Cost Calculations'!B403,Population!$B$3:$B$49,0),MATCH(C403,Population!$C$2:$O$2,0))</f>
        <v>179445.90951832206</v>
      </c>
      <c r="E403" s="27" t="str">
        <f t="shared" si="6"/>
        <v>Medium</v>
      </c>
      <c r="G403" s="22">
        <f>IF(D403&gt;1000000,Variables!$C$5,IF(D403&gt;100000,Variables!$C$6,Variables!$C$7))</f>
        <v>3500000</v>
      </c>
      <c r="I403" s="25">
        <v>0</v>
      </c>
    </row>
    <row r="404" spans="1:9" x14ac:dyDescent="0.25">
      <c r="A404" s="30">
        <v>26</v>
      </c>
      <c r="B404" s="31" t="s">
        <v>64</v>
      </c>
      <c r="C404" s="26">
        <v>2027</v>
      </c>
      <c r="D404" s="11">
        <f>INDEX(Population!$C$3:$O$49,MATCH('Cost Calculations'!B404,Population!$B$3:$B$49,0),MATCH(C404,Population!$C$2:$O$2,0))</f>
        <v>48987.400105790613</v>
      </c>
      <c r="E404" s="27" t="str">
        <f t="shared" si="6"/>
        <v>Small</v>
      </c>
      <c r="G404" s="22">
        <f>IF(D404&gt;1000000,Variables!$C$5,IF(D404&gt;100000,Variables!$C$6,Variables!$C$7))</f>
        <v>1000000</v>
      </c>
      <c r="I404" s="25">
        <v>0</v>
      </c>
    </row>
    <row r="405" spans="1:9" x14ac:dyDescent="0.25">
      <c r="A405" s="30">
        <v>27</v>
      </c>
      <c r="B405" s="31" t="s">
        <v>65</v>
      </c>
      <c r="C405" s="26">
        <v>2027</v>
      </c>
      <c r="D405" s="11">
        <f>INDEX(Population!$C$3:$O$49,MATCH('Cost Calculations'!B405,Population!$B$3:$B$49,0),MATCH(C405,Population!$C$2:$O$2,0))</f>
        <v>9187.1384522926801</v>
      </c>
      <c r="E405" s="27" t="str">
        <f t="shared" si="6"/>
        <v>Small</v>
      </c>
      <c r="G405" s="22">
        <f>IF(D405&gt;1000000,Variables!$C$5,IF(D405&gt;100000,Variables!$C$6,Variables!$C$7))</f>
        <v>1000000</v>
      </c>
      <c r="I405" s="25">
        <v>0</v>
      </c>
    </row>
    <row r="406" spans="1:9" x14ac:dyDescent="0.25">
      <c r="A406" s="30">
        <v>28</v>
      </c>
      <c r="B406" s="31" t="s">
        <v>66</v>
      </c>
      <c r="C406" s="26">
        <v>2027</v>
      </c>
      <c r="D406" s="11">
        <f>INDEX(Population!$C$3:$O$49,MATCH('Cost Calculations'!B406,Population!$B$3:$B$49,0),MATCH(C406,Population!$C$2:$O$2,0))</f>
        <v>54981.050356807194</v>
      </c>
      <c r="E406" s="27" t="str">
        <f t="shared" si="6"/>
        <v>Small</v>
      </c>
      <c r="G406" s="22">
        <f>IF(D406&gt;1000000,Variables!$C$5,IF(D406&gt;100000,Variables!$C$6,Variables!$C$7))</f>
        <v>1000000</v>
      </c>
      <c r="I406" s="25">
        <v>0</v>
      </c>
    </row>
    <row r="407" spans="1:9" x14ac:dyDescent="0.25">
      <c r="A407" s="30">
        <v>29</v>
      </c>
      <c r="B407" s="31" t="s">
        <v>67</v>
      </c>
      <c r="C407" s="26">
        <v>2027</v>
      </c>
      <c r="D407" s="11">
        <f>INDEX(Population!$C$3:$O$49,MATCH('Cost Calculations'!B407,Population!$B$3:$B$49,0),MATCH(C407,Population!$C$2:$O$2,0))</f>
        <v>55365.229388539658</v>
      </c>
      <c r="E407" s="27" t="str">
        <f t="shared" si="6"/>
        <v>Small</v>
      </c>
      <c r="G407" s="22">
        <f>IF(D407&gt;1000000,Variables!$C$5,IF(D407&gt;100000,Variables!$C$6,Variables!$C$7))</f>
        <v>1000000</v>
      </c>
      <c r="I407" s="25">
        <v>0</v>
      </c>
    </row>
    <row r="408" spans="1:9" x14ac:dyDescent="0.25">
      <c r="A408" s="30">
        <v>30</v>
      </c>
      <c r="B408" s="31" t="s">
        <v>68</v>
      </c>
      <c r="C408" s="26">
        <v>2027</v>
      </c>
      <c r="D408" s="11">
        <f>INDEX(Population!$C$3:$O$49,MATCH('Cost Calculations'!B408,Population!$B$3:$B$49,0),MATCH(C408,Population!$C$2:$O$2,0))</f>
        <v>22625.400833101125</v>
      </c>
      <c r="E408" s="27" t="str">
        <f t="shared" si="6"/>
        <v>Small</v>
      </c>
      <c r="G408" s="22">
        <f>IF(D408&gt;1000000,Variables!$C$5,IF(D408&gt;100000,Variables!$C$6,Variables!$C$7))</f>
        <v>1000000</v>
      </c>
      <c r="I408" s="25">
        <v>0</v>
      </c>
    </row>
    <row r="409" spans="1:9" x14ac:dyDescent="0.25">
      <c r="A409" s="30">
        <v>31</v>
      </c>
      <c r="B409" s="31" t="s">
        <v>69</v>
      </c>
      <c r="C409" s="26">
        <v>2027</v>
      </c>
      <c r="D409" s="11">
        <f>INDEX(Population!$C$3:$O$49,MATCH('Cost Calculations'!B409,Population!$B$3:$B$49,0),MATCH(C409,Population!$C$2:$O$2,0))</f>
        <v>34420.611819268051</v>
      </c>
      <c r="E409" s="27" t="str">
        <f t="shared" si="6"/>
        <v>Small</v>
      </c>
      <c r="G409" s="22">
        <f>IF(D409&gt;1000000,Variables!$C$5,IF(D409&gt;100000,Variables!$C$6,Variables!$C$7))</f>
        <v>1000000</v>
      </c>
      <c r="I409" s="25">
        <v>0</v>
      </c>
    </row>
    <row r="410" spans="1:9" x14ac:dyDescent="0.25">
      <c r="A410" s="30">
        <v>32</v>
      </c>
      <c r="B410" s="31" t="s">
        <v>70</v>
      </c>
      <c r="C410" s="26">
        <v>2027</v>
      </c>
      <c r="D410" s="11">
        <f>INDEX(Population!$C$3:$O$49,MATCH('Cost Calculations'!B410,Population!$B$3:$B$49,0),MATCH(C410,Population!$C$2:$O$2,0))</f>
        <v>31682.192828198862</v>
      </c>
      <c r="E410" s="27" t="str">
        <f t="shared" si="6"/>
        <v>Small</v>
      </c>
      <c r="G410" s="22">
        <f>IF(D410&gt;1000000,Variables!$C$5,IF(D410&gt;100000,Variables!$C$6,Variables!$C$7))</f>
        <v>1000000</v>
      </c>
      <c r="I410" s="25">
        <v>0</v>
      </c>
    </row>
    <row r="411" spans="1:9" x14ac:dyDescent="0.25">
      <c r="A411" s="30">
        <v>33</v>
      </c>
      <c r="B411" s="31" t="s">
        <v>71</v>
      </c>
      <c r="C411" s="26">
        <v>2027</v>
      </c>
      <c r="D411" s="11">
        <f>INDEX(Population!$C$3:$O$49,MATCH('Cost Calculations'!B411,Population!$B$3:$B$49,0),MATCH(C411,Population!$C$2:$O$2,0))</f>
        <v>135838.15924676132</v>
      </c>
      <c r="E411" s="27" t="str">
        <f t="shared" si="6"/>
        <v>Medium</v>
      </c>
      <c r="G411" s="22">
        <f>IF(D411&gt;1000000,Variables!$C$5,IF(D411&gt;100000,Variables!$C$6,Variables!$C$7))</f>
        <v>3500000</v>
      </c>
      <c r="I411" s="25">
        <v>0</v>
      </c>
    </row>
    <row r="412" spans="1:9" x14ac:dyDescent="0.25">
      <c r="A412" s="30">
        <v>34</v>
      </c>
      <c r="B412" s="31" t="s">
        <v>72</v>
      </c>
      <c r="C412" s="26">
        <v>2027</v>
      </c>
      <c r="D412" s="11">
        <f>INDEX(Population!$C$3:$O$49,MATCH('Cost Calculations'!B412,Population!$B$3:$B$49,0),MATCH(C412,Population!$C$2:$O$2,0))</f>
        <v>120647.08003367351</v>
      </c>
      <c r="E412" s="27" t="str">
        <f t="shared" si="6"/>
        <v>Medium</v>
      </c>
      <c r="G412" s="22">
        <f>IF(D412&gt;1000000,Variables!$C$5,IF(D412&gt;100000,Variables!$C$6,Variables!$C$7))</f>
        <v>3500000</v>
      </c>
      <c r="I412" s="25">
        <v>0</v>
      </c>
    </row>
    <row r="413" spans="1:9" x14ac:dyDescent="0.25">
      <c r="A413" s="30">
        <v>35</v>
      </c>
      <c r="B413" s="31" t="s">
        <v>73</v>
      </c>
      <c r="C413" s="26">
        <v>2027</v>
      </c>
      <c r="D413" s="11">
        <f>INDEX(Population!$C$3:$O$49,MATCH('Cost Calculations'!B413,Population!$B$3:$B$49,0),MATCH(C413,Population!$C$2:$O$2,0))</f>
        <v>551000.77253245737</v>
      </c>
      <c r="E413" s="27" t="str">
        <f t="shared" si="6"/>
        <v>Medium</v>
      </c>
      <c r="G413" s="22">
        <f>IF(D413&gt;1000000,Variables!$C$5,IF(D413&gt;100000,Variables!$C$6,Variables!$C$7))</f>
        <v>3500000</v>
      </c>
      <c r="I413" s="25">
        <v>0</v>
      </c>
    </row>
    <row r="414" spans="1:9" x14ac:dyDescent="0.25">
      <c r="A414" s="30">
        <v>36</v>
      </c>
      <c r="B414" s="31" t="s">
        <v>74</v>
      </c>
      <c r="C414" s="26">
        <v>2027</v>
      </c>
      <c r="D414" s="11">
        <f>INDEX(Population!$C$3:$O$49,MATCH('Cost Calculations'!B414,Population!$B$3:$B$49,0),MATCH(C414,Population!$C$2:$O$2,0))</f>
        <v>295503.42219076311</v>
      </c>
      <c r="E414" s="27" t="str">
        <f t="shared" si="6"/>
        <v>Medium</v>
      </c>
      <c r="G414" s="22">
        <f>IF(D414&gt;1000000,Variables!$C$5,IF(D414&gt;100000,Variables!$C$6,Variables!$C$7))</f>
        <v>3500000</v>
      </c>
      <c r="I414" s="25">
        <v>0</v>
      </c>
    </row>
    <row r="415" spans="1:9" x14ac:dyDescent="0.25">
      <c r="A415" s="30">
        <v>37</v>
      </c>
      <c r="B415" s="31" t="s">
        <v>75</v>
      </c>
      <c r="C415" s="26">
        <v>2027</v>
      </c>
      <c r="D415" s="11">
        <f>INDEX(Population!$C$3:$O$49,MATCH('Cost Calculations'!B415,Population!$B$3:$B$49,0),MATCH(C415,Population!$C$2:$O$2,0))</f>
        <v>137735.04321594036</v>
      </c>
      <c r="E415" s="27" t="str">
        <f t="shared" si="6"/>
        <v>Medium</v>
      </c>
      <c r="G415" s="22">
        <f>IF(D415&gt;1000000,Variables!$C$5,IF(D415&gt;100000,Variables!$C$6,Variables!$C$7))</f>
        <v>3500000</v>
      </c>
      <c r="I415" s="25">
        <v>0</v>
      </c>
    </row>
    <row r="416" spans="1:9" x14ac:dyDescent="0.25">
      <c r="A416" s="30">
        <v>38</v>
      </c>
      <c r="B416" s="31" t="s">
        <v>76</v>
      </c>
      <c r="C416" s="26">
        <v>2027</v>
      </c>
      <c r="D416" s="11">
        <f>INDEX(Population!$C$3:$O$49,MATCH('Cost Calculations'!B416,Population!$B$3:$B$49,0),MATCH(C416,Population!$C$2:$O$2,0))</f>
        <v>40654.373965117426</v>
      </c>
      <c r="E416" s="27" t="str">
        <f t="shared" si="6"/>
        <v>Small</v>
      </c>
      <c r="G416" s="22">
        <f>IF(D416&gt;1000000,Variables!$C$5,IF(D416&gt;100000,Variables!$C$6,Variables!$C$7))</f>
        <v>1000000</v>
      </c>
      <c r="I416" s="25">
        <v>0</v>
      </c>
    </row>
    <row r="417" spans="1:9" x14ac:dyDescent="0.25">
      <c r="A417" s="30">
        <v>39</v>
      </c>
      <c r="B417" s="31" t="s">
        <v>77</v>
      </c>
      <c r="C417" s="26">
        <v>2027</v>
      </c>
      <c r="D417" s="11">
        <f>INDEX(Population!$C$3:$O$49,MATCH('Cost Calculations'!B417,Population!$B$3:$B$49,0),MATCH(C417,Population!$C$2:$O$2,0))</f>
        <v>76742.048368510281</v>
      </c>
      <c r="E417" s="27" t="str">
        <f t="shared" si="6"/>
        <v>Small</v>
      </c>
      <c r="G417" s="22">
        <f>IF(D417&gt;1000000,Variables!$C$5,IF(D417&gt;100000,Variables!$C$6,Variables!$C$7))</f>
        <v>1000000</v>
      </c>
      <c r="I417" s="25">
        <v>0</v>
      </c>
    </row>
    <row r="418" spans="1:9" x14ac:dyDescent="0.25">
      <c r="A418" s="30">
        <v>40</v>
      </c>
      <c r="B418" s="31" t="s">
        <v>78</v>
      </c>
      <c r="C418" s="26">
        <v>2027</v>
      </c>
      <c r="D418" s="11">
        <f>INDEX(Population!$C$3:$O$49,MATCH('Cost Calculations'!B418,Population!$B$3:$B$49,0),MATCH(C418,Population!$C$2:$O$2,0))</f>
        <v>3471.331965296898</v>
      </c>
      <c r="E418" s="27" t="str">
        <f t="shared" si="6"/>
        <v>Small</v>
      </c>
      <c r="G418" s="22">
        <f>IF(D418&gt;1000000,Variables!$C$5,IF(D418&gt;100000,Variables!$C$6,Variables!$C$7))</f>
        <v>1000000</v>
      </c>
      <c r="I418" s="25">
        <v>0</v>
      </c>
    </row>
    <row r="419" spans="1:9" x14ac:dyDescent="0.25">
      <c r="A419" s="30">
        <v>41</v>
      </c>
      <c r="B419" s="31" t="s">
        <v>79</v>
      </c>
      <c r="C419" s="26">
        <v>2027</v>
      </c>
      <c r="D419" s="11">
        <f>INDEX(Population!$C$3:$O$49,MATCH('Cost Calculations'!B419,Population!$B$3:$B$49,0),MATCH(C419,Population!$C$2:$O$2,0))</f>
        <v>59823.306902601777</v>
      </c>
      <c r="E419" s="27" t="str">
        <f t="shared" si="6"/>
        <v>Small</v>
      </c>
      <c r="G419" s="22">
        <f>IF(D419&gt;1000000,Variables!$C$5,IF(D419&gt;100000,Variables!$C$6,Variables!$C$7))</f>
        <v>1000000</v>
      </c>
      <c r="I419" s="25">
        <v>0</v>
      </c>
    </row>
    <row r="420" spans="1:9" x14ac:dyDescent="0.25">
      <c r="A420" s="30">
        <v>42</v>
      </c>
      <c r="B420" s="31" t="s">
        <v>80</v>
      </c>
      <c r="C420" s="26">
        <v>2027</v>
      </c>
      <c r="D420" s="11">
        <f>INDEX(Population!$C$3:$O$49,MATCH('Cost Calculations'!B420,Population!$B$3:$B$49,0),MATCH(C420,Population!$C$2:$O$2,0))</f>
        <v>52048.255069920975</v>
      </c>
      <c r="E420" s="27" t="str">
        <f t="shared" si="6"/>
        <v>Small</v>
      </c>
      <c r="G420" s="22">
        <f>IF(D420&gt;1000000,Variables!$C$5,IF(D420&gt;100000,Variables!$C$6,Variables!$C$7))</f>
        <v>1000000</v>
      </c>
      <c r="I420" s="25">
        <v>0</v>
      </c>
    </row>
    <row r="421" spans="1:9" x14ac:dyDescent="0.25">
      <c r="A421" s="30">
        <v>43</v>
      </c>
      <c r="B421" s="31" t="s">
        <v>81</v>
      </c>
      <c r="C421" s="26">
        <v>2027</v>
      </c>
      <c r="D421" s="11">
        <f>INDEX(Population!$C$3:$O$49,MATCH('Cost Calculations'!B421,Population!$B$3:$B$49,0),MATCH(C421,Population!$C$2:$O$2,0))</f>
        <v>27483.664838551231</v>
      </c>
      <c r="E421" s="27" t="str">
        <f t="shared" si="6"/>
        <v>Small</v>
      </c>
      <c r="G421" s="22">
        <f>IF(D421&gt;1000000,Variables!$C$5,IF(D421&gt;100000,Variables!$C$6,Variables!$C$7))</f>
        <v>1000000</v>
      </c>
      <c r="I421" s="25">
        <v>0</v>
      </c>
    </row>
    <row r="422" spans="1:9" x14ac:dyDescent="0.25">
      <c r="A422" s="30">
        <v>44</v>
      </c>
      <c r="B422" s="31" t="s">
        <v>82</v>
      </c>
      <c r="C422" s="26">
        <v>2027</v>
      </c>
      <c r="D422" s="11">
        <f>INDEX(Population!$C$3:$O$49,MATCH('Cost Calculations'!B422,Population!$B$3:$B$49,0),MATCH(C422,Population!$C$2:$O$2,0))</f>
        <v>106300.020388302</v>
      </c>
      <c r="E422" s="27" t="str">
        <f t="shared" si="6"/>
        <v>Medium</v>
      </c>
      <c r="G422" s="22">
        <f>IF(D422&gt;1000000,Variables!$C$5,IF(D422&gt;100000,Variables!$C$6,Variables!$C$7))</f>
        <v>3500000</v>
      </c>
      <c r="I422" s="25">
        <v>0</v>
      </c>
    </row>
    <row r="423" spans="1:9" x14ac:dyDescent="0.25">
      <c r="A423" s="30">
        <v>45</v>
      </c>
      <c r="B423" s="31" t="s">
        <v>83</v>
      </c>
      <c r="C423" s="26">
        <v>2027</v>
      </c>
      <c r="D423" s="11">
        <f>INDEX(Population!$C$3:$O$49,MATCH('Cost Calculations'!B423,Population!$B$3:$B$49,0),MATCH(C423,Population!$C$2:$O$2,0))</f>
        <v>27002.297658910258</v>
      </c>
      <c r="E423" s="27" t="str">
        <f t="shared" si="6"/>
        <v>Small</v>
      </c>
      <c r="G423" s="22">
        <f>IF(D423&gt;1000000,Variables!$C$5,IF(D423&gt;100000,Variables!$C$6,Variables!$C$7))</f>
        <v>1000000</v>
      </c>
      <c r="I423" s="25">
        <v>0</v>
      </c>
    </row>
    <row r="424" spans="1:9" x14ac:dyDescent="0.25">
      <c r="A424" s="30">
        <v>46</v>
      </c>
      <c r="B424" s="31" t="s">
        <v>84</v>
      </c>
      <c r="C424" s="26">
        <v>2027</v>
      </c>
      <c r="D424" s="11">
        <f>INDEX(Population!$C$3:$O$49,MATCH('Cost Calculations'!B424,Population!$B$3:$B$49,0),MATCH(C424,Population!$C$2:$O$2,0))</f>
        <v>34510.939627324202</v>
      </c>
      <c r="E424" s="27" t="str">
        <f t="shared" si="6"/>
        <v>Small</v>
      </c>
      <c r="G424" s="22">
        <f>IF(D424&gt;1000000,Variables!$C$5,IF(D424&gt;100000,Variables!$C$6,Variables!$C$7))</f>
        <v>1000000</v>
      </c>
      <c r="I424" s="25">
        <v>0</v>
      </c>
    </row>
    <row r="425" spans="1:9" x14ac:dyDescent="0.25">
      <c r="A425" s="30">
        <v>47</v>
      </c>
      <c r="B425" s="31" t="s">
        <v>85</v>
      </c>
      <c r="C425" s="26">
        <v>2027</v>
      </c>
      <c r="D425" s="11">
        <f>INDEX(Population!$C$3:$O$49,MATCH('Cost Calculations'!B425,Population!$B$3:$B$49,0),MATCH(C425,Population!$C$2:$O$2,0))</f>
        <v>73135.796386116854</v>
      </c>
      <c r="E425" s="27" t="str">
        <f t="shared" si="6"/>
        <v>Small</v>
      </c>
      <c r="G425" s="22">
        <f>IF(D425&gt;1000000,Variables!$C$5,IF(D425&gt;100000,Variables!$C$6,Variables!$C$7))</f>
        <v>1000000</v>
      </c>
      <c r="I425" s="25">
        <v>0</v>
      </c>
    </row>
    <row r="426" spans="1:9" x14ac:dyDescent="0.25">
      <c r="A426" s="30">
        <v>1</v>
      </c>
      <c r="B426" s="31" t="s">
        <v>39</v>
      </c>
      <c r="C426" s="26">
        <v>2028</v>
      </c>
      <c r="D426" s="11">
        <f>INDEX(Population!$C$3:$O$49,MATCH('Cost Calculations'!B426,Population!$B$3:$B$49,0),MATCH(C426,Population!$C$2:$O$2,0))</f>
        <v>8334387.9581525289</v>
      </c>
      <c r="E426" s="27" t="str">
        <f t="shared" si="6"/>
        <v>Large</v>
      </c>
      <c r="G426" s="22">
        <f>IF(D426&gt;1000000,Variables!$C$5,IF(D426&gt;100000,Variables!$C$6,Variables!$C$7))</f>
        <v>10500000</v>
      </c>
      <c r="I426" s="25">
        <v>0</v>
      </c>
    </row>
    <row r="427" spans="1:9" x14ac:dyDescent="0.25">
      <c r="A427" s="30">
        <v>2</v>
      </c>
      <c r="B427" s="31" t="s">
        <v>40</v>
      </c>
      <c r="C427" s="26">
        <v>2028</v>
      </c>
      <c r="D427" s="11">
        <f>INDEX(Population!$C$3:$O$49,MATCH('Cost Calculations'!B427,Population!$B$3:$B$49,0),MATCH(C427,Population!$C$2:$O$2,0))</f>
        <v>2753185.8154319106</v>
      </c>
      <c r="E427" s="27" t="str">
        <f t="shared" si="6"/>
        <v>Large</v>
      </c>
      <c r="G427" s="22">
        <f>IF(D427&gt;1000000,Variables!$C$5,IF(D427&gt;100000,Variables!$C$6,Variables!$C$7))</f>
        <v>10500000</v>
      </c>
      <c r="I427" s="25">
        <v>0</v>
      </c>
    </row>
    <row r="428" spans="1:9" x14ac:dyDescent="0.25">
      <c r="A428" s="30">
        <v>3</v>
      </c>
      <c r="B428" s="31" t="s">
        <v>41</v>
      </c>
      <c r="C428" s="26">
        <v>2028</v>
      </c>
      <c r="D428" s="11">
        <f>INDEX(Population!$C$3:$O$49,MATCH('Cost Calculations'!B428,Population!$B$3:$B$49,0),MATCH(C428,Population!$C$2:$O$2,0))</f>
        <v>2115513.8931727675</v>
      </c>
      <c r="E428" s="27" t="str">
        <f t="shared" si="6"/>
        <v>Large</v>
      </c>
      <c r="G428" s="22">
        <f>IF(D428&gt;1000000,Variables!$C$5,IF(D428&gt;100000,Variables!$C$6,Variables!$C$7))</f>
        <v>10500000</v>
      </c>
      <c r="I428" s="25">
        <v>0</v>
      </c>
    </row>
    <row r="429" spans="1:9" x14ac:dyDescent="0.25">
      <c r="A429" s="30">
        <v>4</v>
      </c>
      <c r="B429" s="31" t="s">
        <v>42</v>
      </c>
      <c r="C429" s="26">
        <v>2028</v>
      </c>
      <c r="D429" s="11">
        <f>INDEX(Population!$C$3:$O$49,MATCH('Cost Calculations'!B429,Population!$B$3:$B$49,0),MATCH(C429,Population!$C$2:$O$2,0))</f>
        <v>1299925.259733144</v>
      </c>
      <c r="E429" s="27" t="str">
        <f t="shared" si="6"/>
        <v>Large</v>
      </c>
      <c r="G429" s="22">
        <f>IF(D429&gt;1000000,Variables!$C$5,IF(D429&gt;100000,Variables!$C$6,Variables!$C$7))</f>
        <v>10500000</v>
      </c>
      <c r="I429" s="25">
        <v>0</v>
      </c>
    </row>
    <row r="430" spans="1:9" x14ac:dyDescent="0.25">
      <c r="A430" s="30">
        <v>5</v>
      </c>
      <c r="B430" s="31" t="s">
        <v>43</v>
      </c>
      <c r="C430" s="26">
        <v>2028</v>
      </c>
      <c r="D430" s="11">
        <f>INDEX(Population!$C$3:$O$49,MATCH('Cost Calculations'!B430,Population!$B$3:$B$49,0),MATCH(C430,Population!$C$2:$O$2,0))</f>
        <v>613757.81801867497</v>
      </c>
      <c r="E430" s="27" t="str">
        <f t="shared" si="6"/>
        <v>Medium</v>
      </c>
      <c r="G430" s="22">
        <f>IF(D430&gt;1000000,Variables!$C$5,IF(D430&gt;100000,Variables!$C$6,Variables!$C$7))</f>
        <v>3500000</v>
      </c>
      <c r="I430" s="25">
        <v>0</v>
      </c>
    </row>
    <row r="431" spans="1:9" x14ac:dyDescent="0.25">
      <c r="A431" s="30">
        <v>6</v>
      </c>
      <c r="B431" s="31" t="s">
        <v>44</v>
      </c>
      <c r="C431" s="26">
        <v>2028</v>
      </c>
      <c r="D431" s="11">
        <f>INDEX(Population!$C$3:$O$49,MATCH('Cost Calculations'!B431,Population!$B$3:$B$49,0),MATCH(C431,Population!$C$2:$O$2,0))</f>
        <v>1030497.5834177806</v>
      </c>
      <c r="E431" s="27" t="str">
        <f t="shared" si="6"/>
        <v>Large</v>
      </c>
      <c r="G431" s="22">
        <f>IF(D431&gt;1000000,Variables!$C$5,IF(D431&gt;100000,Variables!$C$6,Variables!$C$7))</f>
        <v>10500000</v>
      </c>
      <c r="I431" s="25">
        <v>0</v>
      </c>
    </row>
    <row r="432" spans="1:9" x14ac:dyDescent="0.25">
      <c r="A432" s="30">
        <v>7</v>
      </c>
      <c r="B432" s="31" t="s">
        <v>45</v>
      </c>
      <c r="C432" s="26">
        <v>2028</v>
      </c>
      <c r="D432" s="11">
        <f>INDEX(Population!$C$3:$O$49,MATCH('Cost Calculations'!B432,Population!$B$3:$B$49,0),MATCH(C432,Population!$C$2:$O$2,0))</f>
        <v>730460.64284237882</v>
      </c>
      <c r="E432" s="27" t="str">
        <f t="shared" si="6"/>
        <v>Medium</v>
      </c>
      <c r="G432" s="22">
        <f>IF(D432&gt;1000000,Variables!$C$5,IF(D432&gt;100000,Variables!$C$6,Variables!$C$7))</f>
        <v>3500000</v>
      </c>
      <c r="I432" s="25">
        <v>0</v>
      </c>
    </row>
    <row r="433" spans="1:9" x14ac:dyDescent="0.25">
      <c r="A433" s="30">
        <v>8</v>
      </c>
      <c r="B433" s="31" t="s">
        <v>46</v>
      </c>
      <c r="C433" s="26">
        <v>2028</v>
      </c>
      <c r="D433" s="11">
        <f>INDEX(Population!$C$3:$O$49,MATCH('Cost Calculations'!B433,Population!$B$3:$B$49,0),MATCH(C433,Population!$C$2:$O$2,0))</f>
        <v>475438.75978805259</v>
      </c>
      <c r="E433" s="27" t="str">
        <f t="shared" si="6"/>
        <v>Medium</v>
      </c>
      <c r="G433" s="22">
        <f>IF(D433&gt;1000000,Variables!$C$5,IF(D433&gt;100000,Variables!$C$6,Variables!$C$7))</f>
        <v>3500000</v>
      </c>
      <c r="I433" s="25">
        <v>0</v>
      </c>
    </row>
    <row r="434" spans="1:9" x14ac:dyDescent="0.25">
      <c r="A434" s="30">
        <v>9</v>
      </c>
      <c r="B434" s="31" t="s">
        <v>47</v>
      </c>
      <c r="C434" s="26">
        <v>2028</v>
      </c>
      <c r="D434" s="11">
        <f>INDEX(Population!$C$3:$O$49,MATCH('Cost Calculations'!B434,Population!$B$3:$B$49,0),MATCH(C434,Population!$C$2:$O$2,0))</f>
        <v>556888.99651079264</v>
      </c>
      <c r="E434" s="27" t="str">
        <f t="shared" si="6"/>
        <v>Medium</v>
      </c>
      <c r="G434" s="22">
        <f>IF(D434&gt;1000000,Variables!$C$5,IF(D434&gt;100000,Variables!$C$6,Variables!$C$7))</f>
        <v>3500000</v>
      </c>
      <c r="I434" s="25">
        <v>0</v>
      </c>
    </row>
    <row r="435" spans="1:9" x14ac:dyDescent="0.25">
      <c r="A435" s="30">
        <v>10</v>
      </c>
      <c r="B435" s="31" t="s">
        <v>48</v>
      </c>
      <c r="C435" s="26">
        <v>2028</v>
      </c>
      <c r="D435" s="11">
        <f>INDEX(Population!$C$3:$O$49,MATCH('Cost Calculations'!B435,Population!$B$3:$B$49,0),MATCH(C435,Population!$C$2:$O$2,0))</f>
        <v>581066.5435185415</v>
      </c>
      <c r="E435" s="27" t="str">
        <f t="shared" si="6"/>
        <v>Medium</v>
      </c>
      <c r="G435" s="22">
        <f>IF(D435&gt;1000000,Variables!$C$5,IF(D435&gt;100000,Variables!$C$6,Variables!$C$7))</f>
        <v>3500000</v>
      </c>
      <c r="I435" s="25">
        <v>0</v>
      </c>
    </row>
    <row r="436" spans="1:9" x14ac:dyDescent="0.25">
      <c r="A436" s="30">
        <v>11</v>
      </c>
      <c r="B436" s="31" t="s">
        <v>49</v>
      </c>
      <c r="C436" s="26">
        <v>2028</v>
      </c>
      <c r="D436" s="11">
        <f>INDEX(Population!$C$3:$O$49,MATCH('Cost Calculations'!B436,Population!$B$3:$B$49,0),MATCH(C436,Population!$C$2:$O$2,0))</f>
        <v>408888.70671781048</v>
      </c>
      <c r="E436" s="27" t="str">
        <f t="shared" si="6"/>
        <v>Medium</v>
      </c>
      <c r="G436" s="22">
        <f>IF(D436&gt;1000000,Variables!$C$5,IF(D436&gt;100000,Variables!$C$6,Variables!$C$7))</f>
        <v>3500000</v>
      </c>
      <c r="I436" s="25">
        <v>0</v>
      </c>
    </row>
    <row r="437" spans="1:9" x14ac:dyDescent="0.25">
      <c r="A437" s="30">
        <v>12</v>
      </c>
      <c r="B437" s="31" t="s">
        <v>50</v>
      </c>
      <c r="C437" s="26">
        <v>2028</v>
      </c>
      <c r="D437" s="11">
        <f>INDEX(Population!$C$3:$O$49,MATCH('Cost Calculations'!B437,Population!$B$3:$B$49,0),MATCH(C437,Population!$C$2:$O$2,0))</f>
        <v>464722.32580977038</v>
      </c>
      <c r="E437" s="27" t="str">
        <f t="shared" si="6"/>
        <v>Medium</v>
      </c>
      <c r="G437" s="22">
        <f>IF(D437&gt;1000000,Variables!$C$5,IF(D437&gt;100000,Variables!$C$6,Variables!$C$7))</f>
        <v>3500000</v>
      </c>
      <c r="I437" s="25">
        <v>0</v>
      </c>
    </row>
    <row r="438" spans="1:9" x14ac:dyDescent="0.25">
      <c r="A438" s="30">
        <v>13</v>
      </c>
      <c r="B438" s="31" t="s">
        <v>51</v>
      </c>
      <c r="C438" s="26">
        <v>2028</v>
      </c>
      <c r="D438" s="11">
        <f>INDEX(Population!$C$3:$O$49,MATCH('Cost Calculations'!B438,Population!$B$3:$B$49,0),MATCH(C438,Population!$C$2:$O$2,0))</f>
        <v>523649.94674124732</v>
      </c>
      <c r="E438" s="27" t="str">
        <f t="shared" si="6"/>
        <v>Medium</v>
      </c>
      <c r="G438" s="22">
        <f>IF(D438&gt;1000000,Variables!$C$5,IF(D438&gt;100000,Variables!$C$6,Variables!$C$7))</f>
        <v>3500000</v>
      </c>
      <c r="I438" s="25">
        <v>0</v>
      </c>
    </row>
    <row r="439" spans="1:9" x14ac:dyDescent="0.25">
      <c r="A439" s="30">
        <v>14</v>
      </c>
      <c r="B439" s="31" t="s">
        <v>52</v>
      </c>
      <c r="C439" s="26">
        <v>2028</v>
      </c>
      <c r="D439" s="11">
        <f>INDEX(Population!$C$3:$O$49,MATCH('Cost Calculations'!B439,Population!$B$3:$B$49,0),MATCH(C439,Population!$C$2:$O$2,0))</f>
        <v>365020.26353185985</v>
      </c>
      <c r="E439" s="27" t="str">
        <f t="shared" si="6"/>
        <v>Medium</v>
      </c>
      <c r="G439" s="22">
        <f>IF(D439&gt;1000000,Variables!$C$5,IF(D439&gt;100000,Variables!$C$6,Variables!$C$7))</f>
        <v>3500000</v>
      </c>
      <c r="I439" s="25">
        <v>0</v>
      </c>
    </row>
    <row r="440" spans="1:9" x14ac:dyDescent="0.25">
      <c r="A440" s="30">
        <v>15</v>
      </c>
      <c r="B440" s="31" t="s">
        <v>53</v>
      </c>
      <c r="C440" s="26">
        <v>2028</v>
      </c>
      <c r="D440" s="11">
        <f>INDEX(Population!$C$3:$O$49,MATCH('Cost Calculations'!B440,Population!$B$3:$B$49,0),MATCH(C440,Population!$C$2:$O$2,0))</f>
        <v>319892.63355075696</v>
      </c>
      <c r="E440" s="27" t="str">
        <f t="shared" si="6"/>
        <v>Medium</v>
      </c>
      <c r="G440" s="22">
        <f>IF(D440&gt;1000000,Variables!$C$5,IF(D440&gt;100000,Variables!$C$6,Variables!$C$7))</f>
        <v>3500000</v>
      </c>
      <c r="I440" s="25">
        <v>0</v>
      </c>
    </row>
    <row r="441" spans="1:9" x14ac:dyDescent="0.25">
      <c r="A441" s="30">
        <v>16</v>
      </c>
      <c r="B441" s="31" t="s">
        <v>54</v>
      </c>
      <c r="C441" s="26">
        <v>2028</v>
      </c>
      <c r="D441" s="11">
        <f>INDEX(Population!$C$3:$O$49,MATCH('Cost Calculations'!B441,Population!$B$3:$B$49,0),MATCH(C441,Population!$C$2:$O$2,0))</f>
        <v>533093.26743447699</v>
      </c>
      <c r="E441" s="27" t="str">
        <f t="shared" si="6"/>
        <v>Medium</v>
      </c>
      <c r="G441" s="22">
        <f>IF(D441&gt;1000000,Variables!$C$5,IF(D441&gt;100000,Variables!$C$6,Variables!$C$7))</f>
        <v>3500000</v>
      </c>
      <c r="I441" s="25">
        <v>0</v>
      </c>
    </row>
    <row r="442" spans="1:9" x14ac:dyDescent="0.25">
      <c r="A442" s="30">
        <v>17</v>
      </c>
      <c r="B442" s="31" t="s">
        <v>55</v>
      </c>
      <c r="C442" s="26">
        <v>2028</v>
      </c>
      <c r="D442" s="11">
        <f>INDEX(Population!$C$3:$O$49,MATCH('Cost Calculations'!B442,Population!$B$3:$B$49,0),MATCH(C442,Population!$C$2:$O$2,0))</f>
        <v>503353.2482523825</v>
      </c>
      <c r="E442" s="27" t="str">
        <f t="shared" si="6"/>
        <v>Medium</v>
      </c>
      <c r="G442" s="22">
        <f>IF(D442&gt;1000000,Variables!$C$5,IF(D442&gt;100000,Variables!$C$6,Variables!$C$7))</f>
        <v>3500000</v>
      </c>
      <c r="I442" s="25">
        <v>0</v>
      </c>
    </row>
    <row r="443" spans="1:9" x14ac:dyDescent="0.25">
      <c r="A443" s="30">
        <v>18</v>
      </c>
      <c r="B443" s="31" t="s">
        <v>56</v>
      </c>
      <c r="C443" s="26">
        <v>2028</v>
      </c>
      <c r="D443" s="11">
        <f>INDEX(Population!$C$3:$O$49,MATCH('Cost Calculations'!B443,Population!$B$3:$B$49,0),MATCH(C443,Population!$C$2:$O$2,0))</f>
        <v>318710.04245005635</v>
      </c>
      <c r="E443" s="27" t="str">
        <f t="shared" si="6"/>
        <v>Medium</v>
      </c>
      <c r="G443" s="22">
        <f>IF(D443&gt;1000000,Variables!$C$5,IF(D443&gt;100000,Variables!$C$6,Variables!$C$7))</f>
        <v>3500000</v>
      </c>
      <c r="I443" s="25">
        <v>0</v>
      </c>
    </row>
    <row r="444" spans="1:9" x14ac:dyDescent="0.25">
      <c r="A444" s="30">
        <v>19</v>
      </c>
      <c r="B444" s="31" t="s">
        <v>57</v>
      </c>
      <c r="C444" s="26">
        <v>2028</v>
      </c>
      <c r="D444" s="11">
        <f>INDEX(Population!$C$3:$O$49,MATCH('Cost Calculations'!B444,Population!$B$3:$B$49,0),MATCH(C444,Population!$C$2:$O$2,0))</f>
        <v>321783.15455472295</v>
      </c>
      <c r="E444" s="27" t="str">
        <f t="shared" si="6"/>
        <v>Medium</v>
      </c>
      <c r="G444" s="22">
        <f>IF(D444&gt;1000000,Variables!$C$5,IF(D444&gt;100000,Variables!$C$6,Variables!$C$7))</f>
        <v>3500000</v>
      </c>
      <c r="I444" s="25">
        <v>0</v>
      </c>
    </row>
    <row r="445" spans="1:9" x14ac:dyDescent="0.25">
      <c r="A445" s="30">
        <v>20</v>
      </c>
      <c r="B445" s="31" t="s">
        <v>58</v>
      </c>
      <c r="C445" s="26">
        <v>2028</v>
      </c>
      <c r="D445" s="11">
        <f>INDEX(Population!$C$3:$O$49,MATCH('Cost Calculations'!B445,Population!$B$3:$B$49,0),MATCH(C445,Population!$C$2:$O$2,0))</f>
        <v>194960.41373679973</v>
      </c>
      <c r="E445" s="27" t="str">
        <f t="shared" si="6"/>
        <v>Medium</v>
      </c>
      <c r="G445" s="22">
        <f>IF(D445&gt;1000000,Variables!$C$5,IF(D445&gt;100000,Variables!$C$6,Variables!$C$7))</f>
        <v>3500000</v>
      </c>
      <c r="I445" s="25">
        <v>0</v>
      </c>
    </row>
    <row r="446" spans="1:9" x14ac:dyDescent="0.25">
      <c r="A446" s="30">
        <v>21</v>
      </c>
      <c r="B446" s="31" t="s">
        <v>59</v>
      </c>
      <c r="C446" s="26">
        <v>2028</v>
      </c>
      <c r="D446" s="11">
        <f>INDEX(Population!$C$3:$O$49,MATCH('Cost Calculations'!B446,Population!$B$3:$B$49,0),MATCH(C446,Population!$C$2:$O$2,0))</f>
        <v>206080.71592219069</v>
      </c>
      <c r="E446" s="27" t="str">
        <f t="shared" si="6"/>
        <v>Medium</v>
      </c>
      <c r="G446" s="22">
        <f>IF(D446&gt;1000000,Variables!$C$5,IF(D446&gt;100000,Variables!$C$6,Variables!$C$7))</f>
        <v>3500000</v>
      </c>
      <c r="I446" s="25">
        <v>0</v>
      </c>
    </row>
    <row r="447" spans="1:9" x14ac:dyDescent="0.25">
      <c r="A447" s="30">
        <v>22</v>
      </c>
      <c r="B447" s="31" t="s">
        <v>60</v>
      </c>
      <c r="C447" s="26">
        <v>2028</v>
      </c>
      <c r="D447" s="11">
        <f>INDEX(Population!$C$3:$O$49,MATCH('Cost Calculations'!B447,Population!$B$3:$B$49,0),MATCH(C447,Population!$C$2:$O$2,0))</f>
        <v>181960.03541486801</v>
      </c>
      <c r="E447" s="27" t="str">
        <f t="shared" si="6"/>
        <v>Medium</v>
      </c>
      <c r="G447" s="22">
        <f>IF(D447&gt;1000000,Variables!$C$5,IF(D447&gt;100000,Variables!$C$6,Variables!$C$7))</f>
        <v>3500000</v>
      </c>
      <c r="I447" s="25">
        <v>0</v>
      </c>
    </row>
    <row r="448" spans="1:9" x14ac:dyDescent="0.25">
      <c r="A448" s="30">
        <v>23</v>
      </c>
      <c r="B448" s="31" t="s">
        <v>61</v>
      </c>
      <c r="C448" s="26">
        <v>2028</v>
      </c>
      <c r="D448" s="11">
        <f>INDEX(Population!$C$3:$O$49,MATCH('Cost Calculations'!B448,Population!$B$3:$B$49,0),MATCH(C448,Population!$C$2:$O$2,0))</f>
        <v>140052.90622320989</v>
      </c>
      <c r="E448" s="27" t="str">
        <f t="shared" si="6"/>
        <v>Medium</v>
      </c>
      <c r="G448" s="22">
        <f>IF(D448&gt;1000000,Variables!$C$5,IF(D448&gt;100000,Variables!$C$6,Variables!$C$7))</f>
        <v>3500000</v>
      </c>
      <c r="I448" s="25">
        <v>0</v>
      </c>
    </row>
    <row r="449" spans="1:9" x14ac:dyDescent="0.25">
      <c r="A449" s="30">
        <v>24</v>
      </c>
      <c r="B449" s="31" t="s">
        <v>62</v>
      </c>
      <c r="C449" s="26">
        <v>2028</v>
      </c>
      <c r="D449" s="11">
        <f>INDEX(Population!$C$3:$O$49,MATCH('Cost Calculations'!B449,Population!$B$3:$B$49,0),MATCH(C449,Population!$C$2:$O$2,0))</f>
        <v>87893.559383279629</v>
      </c>
      <c r="E449" s="27" t="str">
        <f t="shared" si="6"/>
        <v>Small</v>
      </c>
      <c r="G449" s="22">
        <f>IF(D449&gt;1000000,Variables!$C$5,IF(D449&gt;100000,Variables!$C$6,Variables!$C$7))</f>
        <v>1000000</v>
      </c>
      <c r="I449" s="25">
        <v>0</v>
      </c>
    </row>
    <row r="450" spans="1:9" x14ac:dyDescent="0.25">
      <c r="A450" s="30">
        <v>25</v>
      </c>
      <c r="B450" s="31" t="s">
        <v>63</v>
      </c>
      <c r="C450" s="26">
        <v>2028</v>
      </c>
      <c r="D450" s="11">
        <f>INDEX(Population!$C$3:$O$49,MATCH('Cost Calculations'!B450,Population!$B$3:$B$49,0),MATCH(C450,Population!$C$2:$O$2,0))</f>
        <v>182137.59816109686</v>
      </c>
      <c r="E450" s="27" t="str">
        <f t="shared" si="6"/>
        <v>Medium</v>
      </c>
      <c r="G450" s="22">
        <f>IF(D450&gt;1000000,Variables!$C$5,IF(D450&gt;100000,Variables!$C$6,Variables!$C$7))</f>
        <v>3500000</v>
      </c>
      <c r="I450" s="25">
        <v>0</v>
      </c>
    </row>
    <row r="451" spans="1:9" x14ac:dyDescent="0.25">
      <c r="A451" s="30">
        <v>26</v>
      </c>
      <c r="B451" s="31" t="s">
        <v>64</v>
      </c>
      <c r="C451" s="26">
        <v>2028</v>
      </c>
      <c r="D451" s="11">
        <f>INDEX(Population!$C$3:$O$49,MATCH('Cost Calculations'!B451,Population!$B$3:$B$49,0),MATCH(C451,Population!$C$2:$O$2,0))</f>
        <v>49722.211107377465</v>
      </c>
      <c r="E451" s="27" t="str">
        <f t="shared" si="6"/>
        <v>Small</v>
      </c>
      <c r="G451" s="22">
        <f>IF(D451&gt;1000000,Variables!$C$5,IF(D451&gt;100000,Variables!$C$6,Variables!$C$7))</f>
        <v>1000000</v>
      </c>
      <c r="I451" s="25">
        <v>0</v>
      </c>
    </row>
    <row r="452" spans="1:9" x14ac:dyDescent="0.25">
      <c r="A452" s="30">
        <v>27</v>
      </c>
      <c r="B452" s="31" t="s">
        <v>65</v>
      </c>
      <c r="C452" s="26">
        <v>2028</v>
      </c>
      <c r="D452" s="11">
        <f>INDEX(Population!$C$3:$O$49,MATCH('Cost Calculations'!B452,Population!$B$3:$B$49,0),MATCH(C452,Population!$C$2:$O$2,0))</f>
        <v>9324.9455290770693</v>
      </c>
      <c r="E452" s="27" t="str">
        <f t="shared" ref="E452:E515" si="7">IF(D452&lt;100000,"Small",IF(D452&lt;1000000,"Medium","Large"))</f>
        <v>Small</v>
      </c>
      <c r="G452" s="22">
        <f>IF(D452&gt;1000000,Variables!$C$5,IF(D452&gt;100000,Variables!$C$6,Variables!$C$7))</f>
        <v>1000000</v>
      </c>
      <c r="I452" s="25">
        <v>0</v>
      </c>
    </row>
    <row r="453" spans="1:9" x14ac:dyDescent="0.25">
      <c r="A453" s="30">
        <v>28</v>
      </c>
      <c r="B453" s="31" t="s">
        <v>66</v>
      </c>
      <c r="C453" s="26">
        <v>2028</v>
      </c>
      <c r="D453" s="11">
        <f>INDEX(Population!$C$3:$O$49,MATCH('Cost Calculations'!B453,Population!$B$3:$B$49,0),MATCH(C453,Population!$C$2:$O$2,0))</f>
        <v>55805.76611215929</v>
      </c>
      <c r="E453" s="27" t="str">
        <f t="shared" si="7"/>
        <v>Small</v>
      </c>
      <c r="G453" s="22">
        <f>IF(D453&gt;1000000,Variables!$C$5,IF(D453&gt;100000,Variables!$C$6,Variables!$C$7))</f>
        <v>1000000</v>
      </c>
      <c r="I453" s="25">
        <v>0</v>
      </c>
    </row>
    <row r="454" spans="1:9" x14ac:dyDescent="0.25">
      <c r="A454" s="30">
        <v>29</v>
      </c>
      <c r="B454" s="31" t="s">
        <v>67</v>
      </c>
      <c r="C454" s="26">
        <v>2028</v>
      </c>
      <c r="D454" s="11">
        <f>INDEX(Population!$C$3:$O$49,MATCH('Cost Calculations'!B454,Population!$B$3:$B$49,0),MATCH(C454,Population!$C$2:$O$2,0))</f>
        <v>56195.70782936774</v>
      </c>
      <c r="E454" s="27" t="str">
        <f t="shared" si="7"/>
        <v>Small</v>
      </c>
      <c r="G454" s="22">
        <f>IF(D454&gt;1000000,Variables!$C$5,IF(D454&gt;100000,Variables!$C$6,Variables!$C$7))</f>
        <v>1000000</v>
      </c>
      <c r="I454" s="25">
        <v>0</v>
      </c>
    </row>
    <row r="455" spans="1:9" x14ac:dyDescent="0.25">
      <c r="A455" s="30">
        <v>30</v>
      </c>
      <c r="B455" s="31" t="s">
        <v>68</v>
      </c>
      <c r="C455" s="26">
        <v>2028</v>
      </c>
      <c r="D455" s="11">
        <f>INDEX(Population!$C$3:$O$49,MATCH('Cost Calculations'!B455,Population!$B$3:$B$49,0),MATCH(C455,Population!$C$2:$O$2,0))</f>
        <v>22964.781845597641</v>
      </c>
      <c r="E455" s="27" t="str">
        <f t="shared" si="7"/>
        <v>Small</v>
      </c>
      <c r="G455" s="22">
        <f>IF(D455&gt;1000000,Variables!$C$5,IF(D455&gt;100000,Variables!$C$6,Variables!$C$7))</f>
        <v>1000000</v>
      </c>
      <c r="I455" s="25">
        <v>0</v>
      </c>
    </row>
    <row r="456" spans="1:9" x14ac:dyDescent="0.25">
      <c r="A456" s="30">
        <v>31</v>
      </c>
      <c r="B456" s="31" t="s">
        <v>69</v>
      </c>
      <c r="C456" s="26">
        <v>2028</v>
      </c>
      <c r="D456" s="11">
        <f>INDEX(Population!$C$3:$O$49,MATCH('Cost Calculations'!B456,Population!$B$3:$B$49,0),MATCH(C456,Population!$C$2:$O$2,0))</f>
        <v>34936.92099655707</v>
      </c>
      <c r="E456" s="27" t="str">
        <f t="shared" si="7"/>
        <v>Small</v>
      </c>
      <c r="G456" s="22">
        <f>IF(D456&gt;1000000,Variables!$C$5,IF(D456&gt;100000,Variables!$C$6,Variables!$C$7))</f>
        <v>1000000</v>
      </c>
      <c r="I456" s="25">
        <v>0</v>
      </c>
    </row>
    <row r="457" spans="1:9" x14ac:dyDescent="0.25">
      <c r="A457" s="30">
        <v>32</v>
      </c>
      <c r="B457" s="31" t="s">
        <v>70</v>
      </c>
      <c r="C457" s="26">
        <v>2028</v>
      </c>
      <c r="D457" s="11">
        <f>INDEX(Population!$C$3:$O$49,MATCH('Cost Calculations'!B457,Population!$B$3:$B$49,0),MATCH(C457,Population!$C$2:$O$2,0))</f>
        <v>32157.425720621843</v>
      </c>
      <c r="E457" s="27" t="str">
        <f t="shared" si="7"/>
        <v>Small</v>
      </c>
      <c r="G457" s="22">
        <f>IF(D457&gt;1000000,Variables!$C$5,IF(D457&gt;100000,Variables!$C$6,Variables!$C$7))</f>
        <v>1000000</v>
      </c>
      <c r="I457" s="25">
        <v>0</v>
      </c>
    </row>
    <row r="458" spans="1:9" x14ac:dyDescent="0.25">
      <c r="A458" s="30">
        <v>33</v>
      </c>
      <c r="B458" s="31" t="s">
        <v>71</v>
      </c>
      <c r="C458" s="26">
        <v>2028</v>
      </c>
      <c r="D458" s="11">
        <f>INDEX(Population!$C$3:$O$49,MATCH('Cost Calculations'!B458,Population!$B$3:$B$49,0),MATCH(C458,Population!$C$2:$O$2,0))</f>
        <v>137875.73163546273</v>
      </c>
      <c r="E458" s="27" t="str">
        <f t="shared" si="7"/>
        <v>Medium</v>
      </c>
      <c r="G458" s="22">
        <f>IF(D458&gt;1000000,Variables!$C$5,IF(D458&gt;100000,Variables!$C$6,Variables!$C$7))</f>
        <v>3500000</v>
      </c>
      <c r="I458" s="25">
        <v>0</v>
      </c>
    </row>
    <row r="459" spans="1:9" x14ac:dyDescent="0.25">
      <c r="A459" s="30">
        <v>34</v>
      </c>
      <c r="B459" s="31" t="s">
        <v>72</v>
      </c>
      <c r="C459" s="26">
        <v>2028</v>
      </c>
      <c r="D459" s="11">
        <f>INDEX(Population!$C$3:$O$49,MATCH('Cost Calculations'!B459,Population!$B$3:$B$49,0),MATCH(C459,Population!$C$2:$O$2,0))</f>
        <v>122456.78623417859</v>
      </c>
      <c r="E459" s="27" t="str">
        <f t="shared" si="7"/>
        <v>Medium</v>
      </c>
      <c r="G459" s="22">
        <f>IF(D459&gt;1000000,Variables!$C$5,IF(D459&gt;100000,Variables!$C$6,Variables!$C$7))</f>
        <v>3500000</v>
      </c>
      <c r="I459" s="25">
        <v>0</v>
      </c>
    </row>
    <row r="460" spans="1:9" x14ac:dyDescent="0.25">
      <c r="A460" s="30">
        <v>35</v>
      </c>
      <c r="B460" s="31" t="s">
        <v>73</v>
      </c>
      <c r="C460" s="26">
        <v>2028</v>
      </c>
      <c r="D460" s="11">
        <f>INDEX(Population!$C$3:$O$49,MATCH('Cost Calculations'!B460,Population!$B$3:$B$49,0),MATCH(C460,Population!$C$2:$O$2,0))</f>
        <v>559265.78412044409</v>
      </c>
      <c r="E460" s="27" t="str">
        <f t="shared" si="7"/>
        <v>Medium</v>
      </c>
      <c r="G460" s="22">
        <f>IF(D460&gt;1000000,Variables!$C$5,IF(D460&gt;100000,Variables!$C$6,Variables!$C$7))</f>
        <v>3500000</v>
      </c>
      <c r="I460" s="25">
        <v>0</v>
      </c>
    </row>
    <row r="461" spans="1:9" x14ac:dyDescent="0.25">
      <c r="A461" s="30">
        <v>36</v>
      </c>
      <c r="B461" s="31" t="s">
        <v>74</v>
      </c>
      <c r="C461" s="26">
        <v>2028</v>
      </c>
      <c r="D461" s="11">
        <f>INDEX(Population!$C$3:$O$49,MATCH('Cost Calculations'!B461,Population!$B$3:$B$49,0),MATCH(C461,Population!$C$2:$O$2,0))</f>
        <v>299935.97352362453</v>
      </c>
      <c r="E461" s="27" t="str">
        <f t="shared" si="7"/>
        <v>Medium</v>
      </c>
      <c r="G461" s="22">
        <f>IF(D461&gt;1000000,Variables!$C$5,IF(D461&gt;100000,Variables!$C$6,Variables!$C$7))</f>
        <v>3500000</v>
      </c>
      <c r="I461" s="25">
        <v>0</v>
      </c>
    </row>
    <row r="462" spans="1:9" x14ac:dyDescent="0.25">
      <c r="A462" s="30">
        <v>37</v>
      </c>
      <c r="B462" s="31" t="s">
        <v>75</v>
      </c>
      <c r="C462" s="26">
        <v>2028</v>
      </c>
      <c r="D462" s="11">
        <f>INDEX(Population!$C$3:$O$49,MATCH('Cost Calculations'!B462,Population!$B$3:$B$49,0),MATCH(C462,Population!$C$2:$O$2,0))</f>
        <v>139801.06886417945</v>
      </c>
      <c r="E462" s="27" t="str">
        <f t="shared" si="7"/>
        <v>Medium</v>
      </c>
      <c r="G462" s="22">
        <f>IF(D462&gt;1000000,Variables!$C$5,IF(D462&gt;100000,Variables!$C$6,Variables!$C$7))</f>
        <v>3500000</v>
      </c>
      <c r="I462" s="25">
        <v>0</v>
      </c>
    </row>
    <row r="463" spans="1:9" x14ac:dyDescent="0.25">
      <c r="A463" s="30">
        <v>38</v>
      </c>
      <c r="B463" s="31" t="s">
        <v>76</v>
      </c>
      <c r="C463" s="26">
        <v>2028</v>
      </c>
      <c r="D463" s="11">
        <f>INDEX(Population!$C$3:$O$49,MATCH('Cost Calculations'!B463,Population!$B$3:$B$49,0),MATCH(C463,Population!$C$2:$O$2,0))</f>
        <v>41264.18957459418</v>
      </c>
      <c r="E463" s="27" t="str">
        <f t="shared" si="7"/>
        <v>Small</v>
      </c>
      <c r="G463" s="22">
        <f>IF(D463&gt;1000000,Variables!$C$5,IF(D463&gt;100000,Variables!$C$6,Variables!$C$7))</f>
        <v>1000000</v>
      </c>
      <c r="I463" s="25">
        <v>0</v>
      </c>
    </row>
    <row r="464" spans="1:9" x14ac:dyDescent="0.25">
      <c r="A464" s="30">
        <v>39</v>
      </c>
      <c r="B464" s="31" t="s">
        <v>77</v>
      </c>
      <c r="C464" s="26">
        <v>2028</v>
      </c>
      <c r="D464" s="11">
        <f>INDEX(Population!$C$3:$O$49,MATCH('Cost Calculations'!B464,Population!$B$3:$B$49,0),MATCH(C464,Population!$C$2:$O$2,0))</f>
        <v>77893.179094037914</v>
      </c>
      <c r="E464" s="27" t="str">
        <f t="shared" si="7"/>
        <v>Small</v>
      </c>
      <c r="G464" s="22">
        <f>IF(D464&gt;1000000,Variables!$C$5,IF(D464&gt;100000,Variables!$C$6,Variables!$C$7))</f>
        <v>1000000</v>
      </c>
      <c r="I464" s="25">
        <v>0</v>
      </c>
    </row>
    <row r="465" spans="1:9" x14ac:dyDescent="0.25">
      <c r="A465" s="30">
        <v>40</v>
      </c>
      <c r="B465" s="31" t="s">
        <v>78</v>
      </c>
      <c r="C465" s="26">
        <v>2028</v>
      </c>
      <c r="D465" s="11">
        <f>INDEX(Population!$C$3:$O$49,MATCH('Cost Calculations'!B465,Population!$B$3:$B$49,0),MATCH(C465,Population!$C$2:$O$2,0))</f>
        <v>3523.4019447763508</v>
      </c>
      <c r="E465" s="27" t="str">
        <f t="shared" si="7"/>
        <v>Small</v>
      </c>
      <c r="G465" s="22">
        <f>IF(D465&gt;1000000,Variables!$C$5,IF(D465&gt;100000,Variables!$C$6,Variables!$C$7))</f>
        <v>1000000</v>
      </c>
      <c r="I465" s="25">
        <v>0</v>
      </c>
    </row>
    <row r="466" spans="1:9" x14ac:dyDescent="0.25">
      <c r="A466" s="30">
        <v>41</v>
      </c>
      <c r="B466" s="31" t="s">
        <v>79</v>
      </c>
      <c r="C466" s="26">
        <v>2028</v>
      </c>
      <c r="D466" s="11">
        <f>INDEX(Population!$C$3:$O$49,MATCH('Cost Calculations'!B466,Population!$B$3:$B$49,0),MATCH(C466,Population!$C$2:$O$2,0))</f>
        <v>60720.656506140796</v>
      </c>
      <c r="E466" s="27" t="str">
        <f t="shared" si="7"/>
        <v>Small</v>
      </c>
      <c r="G466" s="22">
        <f>IF(D466&gt;1000000,Variables!$C$5,IF(D466&gt;100000,Variables!$C$6,Variables!$C$7))</f>
        <v>1000000</v>
      </c>
      <c r="I466" s="25">
        <v>0</v>
      </c>
    </row>
    <row r="467" spans="1:9" x14ac:dyDescent="0.25">
      <c r="A467" s="30">
        <v>42</v>
      </c>
      <c r="B467" s="31" t="s">
        <v>80</v>
      </c>
      <c r="C467" s="26">
        <v>2028</v>
      </c>
      <c r="D467" s="11">
        <f>INDEX(Population!$C$3:$O$49,MATCH('Cost Calculations'!B467,Population!$B$3:$B$49,0),MATCH(C467,Population!$C$2:$O$2,0))</f>
        <v>52828.978895969783</v>
      </c>
      <c r="E467" s="27" t="str">
        <f t="shared" si="7"/>
        <v>Small</v>
      </c>
      <c r="G467" s="22">
        <f>IF(D467&gt;1000000,Variables!$C$5,IF(D467&gt;100000,Variables!$C$6,Variables!$C$7))</f>
        <v>1000000</v>
      </c>
      <c r="I467" s="25">
        <v>0</v>
      </c>
    </row>
    <row r="468" spans="1:9" x14ac:dyDescent="0.25">
      <c r="A468" s="30">
        <v>43</v>
      </c>
      <c r="B468" s="31" t="s">
        <v>81</v>
      </c>
      <c r="C468" s="26">
        <v>2028</v>
      </c>
      <c r="D468" s="11">
        <f>INDEX(Population!$C$3:$O$49,MATCH('Cost Calculations'!B468,Population!$B$3:$B$49,0),MATCH(C468,Population!$C$2:$O$2,0))</f>
        <v>27895.919811129497</v>
      </c>
      <c r="E468" s="27" t="str">
        <f t="shared" si="7"/>
        <v>Small</v>
      </c>
      <c r="G468" s="22">
        <f>IF(D468&gt;1000000,Variables!$C$5,IF(D468&gt;100000,Variables!$C$6,Variables!$C$7))</f>
        <v>1000000</v>
      </c>
      <c r="I468" s="25">
        <v>0</v>
      </c>
    </row>
    <row r="469" spans="1:9" x14ac:dyDescent="0.25">
      <c r="A469" s="30">
        <v>44</v>
      </c>
      <c r="B469" s="31" t="s">
        <v>82</v>
      </c>
      <c r="C469" s="26">
        <v>2028</v>
      </c>
      <c r="D469" s="11">
        <f>INDEX(Population!$C$3:$O$49,MATCH('Cost Calculations'!B469,Population!$B$3:$B$49,0),MATCH(C469,Population!$C$2:$O$2,0))</f>
        <v>107894.52069412652</v>
      </c>
      <c r="E469" s="27" t="str">
        <f t="shared" si="7"/>
        <v>Medium</v>
      </c>
      <c r="G469" s="22">
        <f>IF(D469&gt;1000000,Variables!$C$5,IF(D469&gt;100000,Variables!$C$6,Variables!$C$7))</f>
        <v>3500000</v>
      </c>
      <c r="I469" s="25">
        <v>0</v>
      </c>
    </row>
    <row r="470" spans="1:9" x14ac:dyDescent="0.25">
      <c r="A470" s="30">
        <v>45</v>
      </c>
      <c r="B470" s="31" t="s">
        <v>83</v>
      </c>
      <c r="C470" s="26">
        <v>2028</v>
      </c>
      <c r="D470" s="11">
        <f>INDEX(Population!$C$3:$O$49,MATCH('Cost Calculations'!B470,Population!$B$3:$B$49,0),MATCH(C470,Population!$C$2:$O$2,0))</f>
        <v>27407.332123793909</v>
      </c>
      <c r="E470" s="27" t="str">
        <f t="shared" si="7"/>
        <v>Small</v>
      </c>
      <c r="G470" s="22">
        <f>IF(D470&gt;1000000,Variables!$C$5,IF(D470&gt;100000,Variables!$C$6,Variables!$C$7))</f>
        <v>1000000</v>
      </c>
      <c r="I470" s="25">
        <v>0</v>
      </c>
    </row>
    <row r="471" spans="1:9" x14ac:dyDescent="0.25">
      <c r="A471" s="30">
        <v>46</v>
      </c>
      <c r="B471" s="31" t="s">
        <v>84</v>
      </c>
      <c r="C471" s="26">
        <v>2028</v>
      </c>
      <c r="D471" s="11">
        <f>INDEX(Population!$C$3:$O$49,MATCH('Cost Calculations'!B471,Population!$B$3:$B$49,0),MATCH(C471,Population!$C$2:$O$2,0))</f>
        <v>35028.603721734056</v>
      </c>
      <c r="E471" s="27" t="str">
        <f t="shared" si="7"/>
        <v>Small</v>
      </c>
      <c r="G471" s="22">
        <f>IF(D471&gt;1000000,Variables!$C$5,IF(D471&gt;100000,Variables!$C$6,Variables!$C$7))</f>
        <v>1000000</v>
      </c>
      <c r="I471" s="25">
        <v>0</v>
      </c>
    </row>
    <row r="472" spans="1:9" x14ac:dyDescent="0.25">
      <c r="A472" s="30">
        <v>47</v>
      </c>
      <c r="B472" s="31" t="s">
        <v>85</v>
      </c>
      <c r="C472" s="26">
        <v>2028</v>
      </c>
      <c r="D472" s="11">
        <f>INDEX(Population!$C$3:$O$49,MATCH('Cost Calculations'!B472,Population!$B$3:$B$49,0),MATCH(C472,Population!$C$2:$O$2,0))</f>
        <v>74232.833331908609</v>
      </c>
      <c r="E472" s="27" t="str">
        <f t="shared" si="7"/>
        <v>Small</v>
      </c>
      <c r="G472" s="22">
        <f>IF(D472&gt;1000000,Variables!$C$5,IF(D472&gt;100000,Variables!$C$6,Variables!$C$7))</f>
        <v>1000000</v>
      </c>
      <c r="I472" s="25">
        <v>0</v>
      </c>
    </row>
    <row r="473" spans="1:9" x14ac:dyDescent="0.25">
      <c r="A473" s="30">
        <v>1</v>
      </c>
      <c r="B473" s="31" t="s">
        <v>39</v>
      </c>
      <c r="C473" s="26">
        <v>2029</v>
      </c>
      <c r="D473" s="11">
        <f>INDEX(Population!$C$3:$O$49,MATCH('Cost Calculations'!B473,Population!$B$3:$B$49,0),MATCH(C473,Population!$C$2:$O$2,0))</f>
        <v>8459403.7775248159</v>
      </c>
      <c r="E473" s="27" t="str">
        <f t="shared" si="7"/>
        <v>Large</v>
      </c>
      <c r="G473" s="22">
        <f>IF(D473&gt;1000000,Variables!$C$5,IF(D473&gt;100000,Variables!$C$6,Variables!$C$7))</f>
        <v>10500000</v>
      </c>
      <c r="I473" s="25">
        <v>0</v>
      </c>
    </row>
    <row r="474" spans="1:9" x14ac:dyDescent="0.25">
      <c r="A474" s="30">
        <v>2</v>
      </c>
      <c r="B474" s="31" t="s">
        <v>40</v>
      </c>
      <c r="C474" s="26">
        <v>2029</v>
      </c>
      <c r="D474" s="11">
        <f>INDEX(Population!$C$3:$O$49,MATCH('Cost Calculations'!B474,Population!$B$3:$B$49,0),MATCH(C474,Population!$C$2:$O$2,0))</f>
        <v>2794483.6026633889</v>
      </c>
      <c r="E474" s="27" t="str">
        <f t="shared" si="7"/>
        <v>Large</v>
      </c>
      <c r="G474" s="22">
        <f>IF(D474&gt;1000000,Variables!$C$5,IF(D474&gt;100000,Variables!$C$6,Variables!$C$7))</f>
        <v>10500000</v>
      </c>
      <c r="I474" s="25">
        <v>0</v>
      </c>
    </row>
    <row r="475" spans="1:9" x14ac:dyDescent="0.25">
      <c r="A475" s="30">
        <v>3</v>
      </c>
      <c r="B475" s="31" t="s">
        <v>41</v>
      </c>
      <c r="C475" s="26">
        <v>2029</v>
      </c>
      <c r="D475" s="11">
        <f>INDEX(Population!$C$3:$O$49,MATCH('Cost Calculations'!B475,Population!$B$3:$B$49,0),MATCH(C475,Population!$C$2:$O$2,0))</f>
        <v>2147246.601570359</v>
      </c>
      <c r="E475" s="27" t="str">
        <f t="shared" si="7"/>
        <v>Large</v>
      </c>
      <c r="G475" s="22">
        <f>IF(D475&gt;1000000,Variables!$C$5,IF(D475&gt;100000,Variables!$C$6,Variables!$C$7))</f>
        <v>10500000</v>
      </c>
      <c r="I475" s="25">
        <v>0</v>
      </c>
    </row>
    <row r="476" spans="1:9" x14ac:dyDescent="0.25">
      <c r="A476" s="30">
        <v>4</v>
      </c>
      <c r="B476" s="31" t="s">
        <v>42</v>
      </c>
      <c r="C476" s="26">
        <v>2029</v>
      </c>
      <c r="D476" s="11">
        <f>INDEX(Population!$C$3:$O$49,MATCH('Cost Calculations'!B476,Population!$B$3:$B$49,0),MATCH(C476,Population!$C$2:$O$2,0))</f>
        <v>1319424.138629141</v>
      </c>
      <c r="E476" s="27" t="str">
        <f t="shared" si="7"/>
        <v>Large</v>
      </c>
      <c r="G476" s="22">
        <f>IF(D476&gt;1000000,Variables!$C$5,IF(D476&gt;100000,Variables!$C$6,Variables!$C$7))</f>
        <v>10500000</v>
      </c>
      <c r="I476" s="25">
        <v>0</v>
      </c>
    </row>
    <row r="477" spans="1:9" x14ac:dyDescent="0.25">
      <c r="A477" s="30">
        <v>5</v>
      </c>
      <c r="B477" s="31" t="s">
        <v>43</v>
      </c>
      <c r="C477" s="26">
        <v>2029</v>
      </c>
      <c r="D477" s="11">
        <f>INDEX(Population!$C$3:$O$49,MATCH('Cost Calculations'!B477,Population!$B$3:$B$49,0),MATCH(C477,Population!$C$2:$O$2,0))</f>
        <v>622964.18528895499</v>
      </c>
      <c r="E477" s="27" t="str">
        <f t="shared" si="7"/>
        <v>Medium</v>
      </c>
      <c r="G477" s="22">
        <f>IF(D477&gt;1000000,Variables!$C$5,IF(D477&gt;100000,Variables!$C$6,Variables!$C$7))</f>
        <v>3500000</v>
      </c>
      <c r="I477" s="25">
        <v>0</v>
      </c>
    </row>
    <row r="478" spans="1:9" x14ac:dyDescent="0.25">
      <c r="A478" s="30">
        <v>6</v>
      </c>
      <c r="B478" s="31" t="s">
        <v>44</v>
      </c>
      <c r="C478" s="26">
        <v>2029</v>
      </c>
      <c r="D478" s="11">
        <f>INDEX(Population!$C$3:$O$49,MATCH('Cost Calculations'!B478,Population!$B$3:$B$49,0),MATCH(C478,Population!$C$2:$O$2,0))</f>
        <v>1045955.0471690472</v>
      </c>
      <c r="E478" s="27" t="str">
        <f t="shared" si="7"/>
        <v>Large</v>
      </c>
      <c r="G478" s="22">
        <f>IF(D478&gt;1000000,Variables!$C$5,IF(D478&gt;100000,Variables!$C$6,Variables!$C$7))</f>
        <v>10500000</v>
      </c>
      <c r="I478" s="25">
        <v>0</v>
      </c>
    </row>
    <row r="479" spans="1:9" x14ac:dyDescent="0.25">
      <c r="A479" s="30">
        <v>7</v>
      </c>
      <c r="B479" s="31" t="s">
        <v>45</v>
      </c>
      <c r="C479" s="26">
        <v>2029</v>
      </c>
      <c r="D479" s="11">
        <f>INDEX(Population!$C$3:$O$49,MATCH('Cost Calculations'!B479,Population!$B$3:$B$49,0),MATCH(C479,Population!$C$2:$O$2,0))</f>
        <v>741417.55248501443</v>
      </c>
      <c r="E479" s="27" t="str">
        <f t="shared" si="7"/>
        <v>Medium</v>
      </c>
      <c r="G479" s="22">
        <f>IF(D479&gt;1000000,Variables!$C$5,IF(D479&gt;100000,Variables!$C$6,Variables!$C$7))</f>
        <v>3500000</v>
      </c>
      <c r="I479" s="25">
        <v>0</v>
      </c>
    </row>
    <row r="480" spans="1:9" x14ac:dyDescent="0.25">
      <c r="A480" s="30">
        <v>8</v>
      </c>
      <c r="B480" s="31" t="s">
        <v>46</v>
      </c>
      <c r="C480" s="26">
        <v>2029</v>
      </c>
      <c r="D480" s="11">
        <f>INDEX(Population!$C$3:$O$49,MATCH('Cost Calculations'!B480,Population!$B$3:$B$49,0),MATCH(C480,Population!$C$2:$O$2,0))</f>
        <v>482570.34118487337</v>
      </c>
      <c r="E480" s="27" t="str">
        <f t="shared" si="7"/>
        <v>Medium</v>
      </c>
      <c r="G480" s="22">
        <f>IF(D480&gt;1000000,Variables!$C$5,IF(D480&gt;100000,Variables!$C$6,Variables!$C$7))</f>
        <v>3500000</v>
      </c>
      <c r="I480" s="25">
        <v>0</v>
      </c>
    </row>
    <row r="481" spans="1:9" x14ac:dyDescent="0.25">
      <c r="A481" s="30">
        <v>9</v>
      </c>
      <c r="B481" s="31" t="s">
        <v>47</v>
      </c>
      <c r="C481" s="26">
        <v>2029</v>
      </c>
      <c r="D481" s="11">
        <f>INDEX(Population!$C$3:$O$49,MATCH('Cost Calculations'!B481,Population!$B$3:$B$49,0),MATCH(C481,Population!$C$2:$O$2,0))</f>
        <v>565242.33145845449</v>
      </c>
      <c r="E481" s="27" t="str">
        <f t="shared" si="7"/>
        <v>Medium</v>
      </c>
      <c r="G481" s="22">
        <f>IF(D481&gt;1000000,Variables!$C$5,IF(D481&gt;100000,Variables!$C$6,Variables!$C$7))</f>
        <v>3500000</v>
      </c>
      <c r="I481" s="25">
        <v>0</v>
      </c>
    </row>
    <row r="482" spans="1:9" x14ac:dyDescent="0.25">
      <c r="A482" s="30">
        <v>10</v>
      </c>
      <c r="B482" s="31" t="s">
        <v>48</v>
      </c>
      <c r="C482" s="26">
        <v>2029</v>
      </c>
      <c r="D482" s="11">
        <f>INDEX(Population!$C$3:$O$49,MATCH('Cost Calculations'!B482,Population!$B$3:$B$49,0),MATCH(C482,Population!$C$2:$O$2,0))</f>
        <v>589782.54167131963</v>
      </c>
      <c r="E482" s="27" t="str">
        <f t="shared" si="7"/>
        <v>Medium</v>
      </c>
      <c r="G482" s="22">
        <f>IF(D482&gt;1000000,Variables!$C$5,IF(D482&gt;100000,Variables!$C$6,Variables!$C$7))</f>
        <v>3500000</v>
      </c>
      <c r="I482" s="25">
        <v>0</v>
      </c>
    </row>
    <row r="483" spans="1:9" x14ac:dyDescent="0.25">
      <c r="A483" s="30">
        <v>11</v>
      </c>
      <c r="B483" s="31" t="s">
        <v>49</v>
      </c>
      <c r="C483" s="26">
        <v>2029</v>
      </c>
      <c r="D483" s="11">
        <f>INDEX(Population!$C$3:$O$49,MATCH('Cost Calculations'!B483,Population!$B$3:$B$49,0),MATCH(C483,Population!$C$2:$O$2,0))</f>
        <v>415022.03731857758</v>
      </c>
      <c r="E483" s="27" t="str">
        <f t="shared" si="7"/>
        <v>Medium</v>
      </c>
      <c r="G483" s="22">
        <f>IF(D483&gt;1000000,Variables!$C$5,IF(D483&gt;100000,Variables!$C$6,Variables!$C$7))</f>
        <v>3500000</v>
      </c>
      <c r="I483" s="25">
        <v>0</v>
      </c>
    </row>
    <row r="484" spans="1:9" x14ac:dyDescent="0.25">
      <c r="A484" s="30">
        <v>12</v>
      </c>
      <c r="B484" s="31" t="s">
        <v>50</v>
      </c>
      <c r="C484" s="26">
        <v>2029</v>
      </c>
      <c r="D484" s="11">
        <f>INDEX(Population!$C$3:$O$49,MATCH('Cost Calculations'!B484,Population!$B$3:$B$49,0),MATCH(C484,Population!$C$2:$O$2,0))</f>
        <v>471693.16069691686</v>
      </c>
      <c r="E484" s="27" t="str">
        <f t="shared" si="7"/>
        <v>Medium</v>
      </c>
      <c r="G484" s="22">
        <f>IF(D484&gt;1000000,Variables!$C$5,IF(D484&gt;100000,Variables!$C$6,Variables!$C$7))</f>
        <v>3500000</v>
      </c>
      <c r="I484" s="25">
        <v>0</v>
      </c>
    </row>
    <row r="485" spans="1:9" x14ac:dyDescent="0.25">
      <c r="A485" s="30">
        <v>13</v>
      </c>
      <c r="B485" s="31" t="s">
        <v>51</v>
      </c>
      <c r="C485" s="26">
        <v>2029</v>
      </c>
      <c r="D485" s="11">
        <f>INDEX(Population!$C$3:$O$49,MATCH('Cost Calculations'!B485,Population!$B$3:$B$49,0),MATCH(C485,Population!$C$2:$O$2,0))</f>
        <v>531504.69594236603</v>
      </c>
      <c r="E485" s="27" t="str">
        <f t="shared" si="7"/>
        <v>Medium</v>
      </c>
      <c r="G485" s="22">
        <f>IF(D485&gt;1000000,Variables!$C$5,IF(D485&gt;100000,Variables!$C$6,Variables!$C$7))</f>
        <v>3500000</v>
      </c>
      <c r="I485" s="25">
        <v>0</v>
      </c>
    </row>
    <row r="486" spans="1:9" x14ac:dyDescent="0.25">
      <c r="A486" s="30">
        <v>14</v>
      </c>
      <c r="B486" s="31" t="s">
        <v>52</v>
      </c>
      <c r="C486" s="26">
        <v>2029</v>
      </c>
      <c r="D486" s="11">
        <f>INDEX(Population!$C$3:$O$49,MATCH('Cost Calculations'!B486,Population!$B$3:$B$49,0),MATCH(C486,Population!$C$2:$O$2,0))</f>
        <v>370495.56748483772</v>
      </c>
      <c r="E486" s="27" t="str">
        <f t="shared" si="7"/>
        <v>Medium</v>
      </c>
      <c r="G486" s="22">
        <f>IF(D486&gt;1000000,Variables!$C$5,IF(D486&gt;100000,Variables!$C$6,Variables!$C$7))</f>
        <v>3500000</v>
      </c>
      <c r="I486" s="25">
        <v>0</v>
      </c>
    </row>
    <row r="487" spans="1:9" x14ac:dyDescent="0.25">
      <c r="A487" s="30">
        <v>15</v>
      </c>
      <c r="B487" s="31" t="s">
        <v>53</v>
      </c>
      <c r="C487" s="26">
        <v>2029</v>
      </c>
      <c r="D487" s="11">
        <f>INDEX(Population!$C$3:$O$49,MATCH('Cost Calculations'!B487,Population!$B$3:$B$49,0),MATCH(C487,Population!$C$2:$O$2,0))</f>
        <v>324691.02305401827</v>
      </c>
      <c r="E487" s="27" t="str">
        <f t="shared" si="7"/>
        <v>Medium</v>
      </c>
      <c r="G487" s="22">
        <f>IF(D487&gt;1000000,Variables!$C$5,IF(D487&gt;100000,Variables!$C$6,Variables!$C$7))</f>
        <v>3500000</v>
      </c>
      <c r="I487" s="25">
        <v>0</v>
      </c>
    </row>
    <row r="488" spans="1:9" x14ac:dyDescent="0.25">
      <c r="A488" s="30">
        <v>16</v>
      </c>
      <c r="B488" s="31" t="s">
        <v>54</v>
      </c>
      <c r="C488" s="26">
        <v>2029</v>
      </c>
      <c r="D488" s="11">
        <f>INDEX(Population!$C$3:$O$49,MATCH('Cost Calculations'!B488,Population!$B$3:$B$49,0),MATCH(C488,Population!$C$2:$O$2,0))</f>
        <v>541089.66644599405</v>
      </c>
      <c r="E488" s="27" t="str">
        <f t="shared" si="7"/>
        <v>Medium</v>
      </c>
      <c r="G488" s="22">
        <f>IF(D488&gt;1000000,Variables!$C$5,IF(D488&gt;100000,Variables!$C$6,Variables!$C$7))</f>
        <v>3500000</v>
      </c>
      <c r="I488" s="25">
        <v>0</v>
      </c>
    </row>
    <row r="489" spans="1:9" x14ac:dyDescent="0.25">
      <c r="A489" s="30">
        <v>17</v>
      </c>
      <c r="B489" s="31" t="s">
        <v>55</v>
      </c>
      <c r="C489" s="26">
        <v>2029</v>
      </c>
      <c r="D489" s="11">
        <f>INDEX(Population!$C$3:$O$49,MATCH('Cost Calculations'!B489,Population!$B$3:$B$49,0),MATCH(C489,Population!$C$2:$O$2,0))</f>
        <v>510903.54697616817</v>
      </c>
      <c r="E489" s="27" t="str">
        <f t="shared" si="7"/>
        <v>Medium</v>
      </c>
      <c r="G489" s="22">
        <f>IF(D489&gt;1000000,Variables!$C$5,IF(D489&gt;100000,Variables!$C$6,Variables!$C$7))</f>
        <v>3500000</v>
      </c>
      <c r="I489" s="25">
        <v>0</v>
      </c>
    </row>
    <row r="490" spans="1:9" x14ac:dyDescent="0.25">
      <c r="A490" s="30">
        <v>18</v>
      </c>
      <c r="B490" s="31" t="s">
        <v>56</v>
      </c>
      <c r="C490" s="26">
        <v>2029</v>
      </c>
      <c r="D490" s="11">
        <f>INDEX(Population!$C$3:$O$49,MATCH('Cost Calculations'!B490,Population!$B$3:$B$49,0),MATCH(C490,Population!$C$2:$O$2,0))</f>
        <v>323490.69308680715</v>
      </c>
      <c r="E490" s="27" t="str">
        <f t="shared" si="7"/>
        <v>Medium</v>
      </c>
      <c r="G490" s="22">
        <f>IF(D490&gt;1000000,Variables!$C$5,IF(D490&gt;100000,Variables!$C$6,Variables!$C$7))</f>
        <v>3500000</v>
      </c>
      <c r="I490" s="25">
        <v>0</v>
      </c>
    </row>
    <row r="491" spans="1:9" x14ac:dyDescent="0.25">
      <c r="A491" s="30">
        <v>19</v>
      </c>
      <c r="B491" s="31" t="s">
        <v>57</v>
      </c>
      <c r="C491" s="26">
        <v>2029</v>
      </c>
      <c r="D491" s="11">
        <f>INDEX(Population!$C$3:$O$49,MATCH('Cost Calculations'!B491,Population!$B$3:$B$49,0),MATCH(C491,Population!$C$2:$O$2,0))</f>
        <v>326609.90187304374</v>
      </c>
      <c r="E491" s="27" t="str">
        <f t="shared" si="7"/>
        <v>Medium</v>
      </c>
      <c r="G491" s="22">
        <f>IF(D491&gt;1000000,Variables!$C$5,IF(D491&gt;100000,Variables!$C$6,Variables!$C$7))</f>
        <v>3500000</v>
      </c>
      <c r="I491" s="25">
        <v>0</v>
      </c>
    </row>
    <row r="492" spans="1:9" x14ac:dyDescent="0.25">
      <c r="A492" s="30">
        <v>20</v>
      </c>
      <c r="B492" s="31" t="s">
        <v>58</v>
      </c>
      <c r="C492" s="26">
        <v>2029</v>
      </c>
      <c r="D492" s="11">
        <f>INDEX(Population!$C$3:$O$49,MATCH('Cost Calculations'!B492,Population!$B$3:$B$49,0),MATCH(C492,Population!$C$2:$O$2,0))</f>
        <v>197884.8199428517</v>
      </c>
      <c r="E492" s="27" t="str">
        <f t="shared" si="7"/>
        <v>Medium</v>
      </c>
      <c r="G492" s="22">
        <f>IF(D492&gt;1000000,Variables!$C$5,IF(D492&gt;100000,Variables!$C$6,Variables!$C$7))</f>
        <v>3500000</v>
      </c>
      <c r="I492" s="25">
        <v>0</v>
      </c>
    </row>
    <row r="493" spans="1:9" x14ac:dyDescent="0.25">
      <c r="A493" s="30">
        <v>21</v>
      </c>
      <c r="B493" s="31" t="s">
        <v>59</v>
      </c>
      <c r="C493" s="26">
        <v>2029</v>
      </c>
      <c r="D493" s="11">
        <f>INDEX(Population!$C$3:$O$49,MATCH('Cost Calculations'!B493,Population!$B$3:$B$49,0),MATCH(C493,Population!$C$2:$O$2,0))</f>
        <v>209171.92666102355</v>
      </c>
      <c r="E493" s="27" t="str">
        <f t="shared" si="7"/>
        <v>Medium</v>
      </c>
      <c r="G493" s="22">
        <f>IF(D493&gt;1000000,Variables!$C$5,IF(D493&gt;100000,Variables!$C$6,Variables!$C$7))</f>
        <v>3500000</v>
      </c>
      <c r="I493" s="25">
        <v>0</v>
      </c>
    </row>
    <row r="494" spans="1:9" x14ac:dyDescent="0.25">
      <c r="A494" s="30">
        <v>22</v>
      </c>
      <c r="B494" s="31" t="s">
        <v>60</v>
      </c>
      <c r="C494" s="26">
        <v>2029</v>
      </c>
      <c r="D494" s="11">
        <f>INDEX(Population!$C$3:$O$49,MATCH('Cost Calculations'!B494,Population!$B$3:$B$49,0),MATCH(C494,Population!$C$2:$O$2,0))</f>
        <v>184689.43594609102</v>
      </c>
      <c r="E494" s="27" t="str">
        <f t="shared" si="7"/>
        <v>Medium</v>
      </c>
      <c r="G494" s="22">
        <f>IF(D494&gt;1000000,Variables!$C$5,IF(D494&gt;100000,Variables!$C$6,Variables!$C$7))</f>
        <v>3500000</v>
      </c>
      <c r="I494" s="25">
        <v>0</v>
      </c>
    </row>
    <row r="495" spans="1:9" x14ac:dyDescent="0.25">
      <c r="A495" s="30">
        <v>23</v>
      </c>
      <c r="B495" s="31" t="s">
        <v>61</v>
      </c>
      <c r="C495" s="26">
        <v>2029</v>
      </c>
      <c r="D495" s="11">
        <f>INDEX(Population!$C$3:$O$49,MATCH('Cost Calculations'!B495,Population!$B$3:$B$49,0),MATCH(C495,Population!$C$2:$O$2,0))</f>
        <v>142153.69981655804</v>
      </c>
      <c r="E495" s="27" t="str">
        <f t="shared" si="7"/>
        <v>Medium</v>
      </c>
      <c r="G495" s="22">
        <f>IF(D495&gt;1000000,Variables!$C$5,IF(D495&gt;100000,Variables!$C$6,Variables!$C$7))</f>
        <v>3500000</v>
      </c>
      <c r="I495" s="25">
        <v>0</v>
      </c>
    </row>
    <row r="496" spans="1:9" x14ac:dyDescent="0.25">
      <c r="A496" s="30">
        <v>24</v>
      </c>
      <c r="B496" s="31" t="s">
        <v>62</v>
      </c>
      <c r="C496" s="26">
        <v>2029</v>
      </c>
      <c r="D496" s="11">
        <f>INDEX(Population!$C$3:$O$49,MATCH('Cost Calculations'!B496,Population!$B$3:$B$49,0),MATCH(C496,Population!$C$2:$O$2,0))</f>
        <v>89211.962774028812</v>
      </c>
      <c r="E496" s="27" t="str">
        <f t="shared" si="7"/>
        <v>Small</v>
      </c>
      <c r="G496" s="22">
        <f>IF(D496&gt;1000000,Variables!$C$5,IF(D496&gt;100000,Variables!$C$6,Variables!$C$7))</f>
        <v>1000000</v>
      </c>
      <c r="I496" s="25">
        <v>0</v>
      </c>
    </row>
    <row r="497" spans="1:9" x14ac:dyDescent="0.25">
      <c r="A497" s="30">
        <v>25</v>
      </c>
      <c r="B497" s="31" t="s">
        <v>63</v>
      </c>
      <c r="C497" s="26">
        <v>2029</v>
      </c>
      <c r="D497" s="11">
        <f>INDEX(Population!$C$3:$O$49,MATCH('Cost Calculations'!B497,Population!$B$3:$B$49,0),MATCH(C497,Population!$C$2:$O$2,0))</f>
        <v>184869.66213351331</v>
      </c>
      <c r="E497" s="27" t="str">
        <f t="shared" si="7"/>
        <v>Medium</v>
      </c>
      <c r="G497" s="22">
        <f>IF(D497&gt;1000000,Variables!$C$5,IF(D497&gt;100000,Variables!$C$6,Variables!$C$7))</f>
        <v>3500000</v>
      </c>
      <c r="I497" s="25">
        <v>0</v>
      </c>
    </row>
    <row r="498" spans="1:9" x14ac:dyDescent="0.25">
      <c r="A498" s="30">
        <v>26</v>
      </c>
      <c r="B498" s="31" t="s">
        <v>64</v>
      </c>
      <c r="C498" s="26">
        <v>2029</v>
      </c>
      <c r="D498" s="11">
        <f>INDEX(Population!$C$3:$O$49,MATCH('Cost Calculations'!B498,Population!$B$3:$B$49,0),MATCH(C498,Population!$C$2:$O$2,0))</f>
        <v>50468.044273988118</v>
      </c>
      <c r="E498" s="27" t="str">
        <f t="shared" si="7"/>
        <v>Small</v>
      </c>
      <c r="G498" s="22">
        <f>IF(D498&gt;1000000,Variables!$C$5,IF(D498&gt;100000,Variables!$C$6,Variables!$C$7))</f>
        <v>1000000</v>
      </c>
      <c r="I498" s="25">
        <v>0</v>
      </c>
    </row>
    <row r="499" spans="1:9" x14ac:dyDescent="0.25">
      <c r="A499" s="30">
        <v>27</v>
      </c>
      <c r="B499" s="31" t="s">
        <v>65</v>
      </c>
      <c r="C499" s="26">
        <v>2029</v>
      </c>
      <c r="D499" s="11">
        <f>INDEX(Population!$C$3:$O$49,MATCH('Cost Calculations'!B499,Population!$B$3:$B$49,0),MATCH(C499,Population!$C$2:$O$2,0))</f>
        <v>9464.8197120132227</v>
      </c>
      <c r="E499" s="27" t="str">
        <f t="shared" si="7"/>
        <v>Small</v>
      </c>
      <c r="G499" s="22">
        <f>IF(D499&gt;1000000,Variables!$C$5,IF(D499&gt;100000,Variables!$C$6,Variables!$C$7))</f>
        <v>1000000</v>
      </c>
      <c r="I499" s="25">
        <v>0</v>
      </c>
    </row>
    <row r="500" spans="1:9" x14ac:dyDescent="0.25">
      <c r="A500" s="30">
        <v>28</v>
      </c>
      <c r="B500" s="31" t="s">
        <v>66</v>
      </c>
      <c r="C500" s="26">
        <v>2029</v>
      </c>
      <c r="D500" s="11">
        <f>INDEX(Population!$C$3:$O$49,MATCH('Cost Calculations'!B500,Population!$B$3:$B$49,0),MATCH(C500,Population!$C$2:$O$2,0))</f>
        <v>56642.852603841675</v>
      </c>
      <c r="E500" s="27" t="str">
        <f t="shared" si="7"/>
        <v>Small</v>
      </c>
      <c r="G500" s="22">
        <f>IF(D500&gt;1000000,Variables!$C$5,IF(D500&gt;100000,Variables!$C$6,Variables!$C$7))</f>
        <v>1000000</v>
      </c>
      <c r="I500" s="25">
        <v>0</v>
      </c>
    </row>
    <row r="501" spans="1:9" x14ac:dyDescent="0.25">
      <c r="A501" s="30">
        <v>29</v>
      </c>
      <c r="B501" s="31" t="s">
        <v>67</v>
      </c>
      <c r="C501" s="26">
        <v>2029</v>
      </c>
      <c r="D501" s="11">
        <f>INDEX(Population!$C$3:$O$49,MATCH('Cost Calculations'!B501,Population!$B$3:$B$49,0),MATCH(C501,Population!$C$2:$O$2,0))</f>
        <v>57038.643446808252</v>
      </c>
      <c r="E501" s="27" t="str">
        <f t="shared" si="7"/>
        <v>Small</v>
      </c>
      <c r="G501" s="22">
        <f>IF(D501&gt;1000000,Variables!$C$5,IF(D501&gt;100000,Variables!$C$6,Variables!$C$7))</f>
        <v>1000000</v>
      </c>
      <c r="I501" s="25">
        <v>0</v>
      </c>
    </row>
    <row r="502" spans="1:9" x14ac:dyDescent="0.25">
      <c r="A502" s="30">
        <v>30</v>
      </c>
      <c r="B502" s="31" t="s">
        <v>68</v>
      </c>
      <c r="C502" s="26">
        <v>2029</v>
      </c>
      <c r="D502" s="11">
        <f>INDEX(Population!$C$3:$O$49,MATCH('Cost Calculations'!B502,Population!$B$3:$B$49,0),MATCH(C502,Population!$C$2:$O$2,0))</f>
        <v>23309.253573281603</v>
      </c>
      <c r="E502" s="27" t="str">
        <f t="shared" si="7"/>
        <v>Small</v>
      </c>
      <c r="G502" s="22">
        <f>IF(D502&gt;1000000,Variables!$C$5,IF(D502&gt;100000,Variables!$C$6,Variables!$C$7))</f>
        <v>1000000</v>
      </c>
      <c r="I502" s="25">
        <v>0</v>
      </c>
    </row>
    <row r="503" spans="1:9" x14ac:dyDescent="0.25">
      <c r="A503" s="30">
        <v>31</v>
      </c>
      <c r="B503" s="31" t="s">
        <v>69</v>
      </c>
      <c r="C503" s="26">
        <v>2029</v>
      </c>
      <c r="D503" s="11">
        <f>INDEX(Population!$C$3:$O$49,MATCH('Cost Calculations'!B503,Population!$B$3:$B$49,0),MATCH(C503,Population!$C$2:$O$2,0))</f>
        <v>35460.974811505424</v>
      </c>
      <c r="E503" s="27" t="str">
        <f t="shared" si="7"/>
        <v>Small</v>
      </c>
      <c r="G503" s="22">
        <f>IF(D503&gt;1000000,Variables!$C$5,IF(D503&gt;100000,Variables!$C$6,Variables!$C$7))</f>
        <v>1000000</v>
      </c>
      <c r="I503" s="25">
        <v>0</v>
      </c>
    </row>
    <row r="504" spans="1:9" x14ac:dyDescent="0.25">
      <c r="A504" s="30">
        <v>32</v>
      </c>
      <c r="B504" s="31" t="s">
        <v>70</v>
      </c>
      <c r="C504" s="26">
        <v>2029</v>
      </c>
      <c r="D504" s="11">
        <f>INDEX(Population!$C$3:$O$49,MATCH('Cost Calculations'!B504,Population!$B$3:$B$49,0),MATCH(C504,Population!$C$2:$O$2,0))</f>
        <v>32639.787106431166</v>
      </c>
      <c r="E504" s="27" t="str">
        <f t="shared" si="7"/>
        <v>Small</v>
      </c>
      <c r="G504" s="22">
        <f>IF(D504&gt;1000000,Variables!$C$5,IF(D504&gt;100000,Variables!$C$6,Variables!$C$7))</f>
        <v>1000000</v>
      </c>
      <c r="I504" s="25">
        <v>0</v>
      </c>
    </row>
    <row r="505" spans="1:9" x14ac:dyDescent="0.25">
      <c r="A505" s="30">
        <v>33</v>
      </c>
      <c r="B505" s="31" t="s">
        <v>71</v>
      </c>
      <c r="C505" s="26">
        <v>2029</v>
      </c>
      <c r="D505" s="11">
        <f>INDEX(Population!$C$3:$O$49,MATCH('Cost Calculations'!B505,Population!$B$3:$B$49,0),MATCH(C505,Population!$C$2:$O$2,0))</f>
        <v>139943.86760999466</v>
      </c>
      <c r="E505" s="27" t="str">
        <f t="shared" si="7"/>
        <v>Medium</v>
      </c>
      <c r="G505" s="22">
        <f>IF(D505&gt;1000000,Variables!$C$5,IF(D505&gt;100000,Variables!$C$6,Variables!$C$7))</f>
        <v>3500000</v>
      </c>
      <c r="I505" s="25">
        <v>0</v>
      </c>
    </row>
    <row r="506" spans="1:9" x14ac:dyDescent="0.25">
      <c r="A506" s="30">
        <v>34</v>
      </c>
      <c r="B506" s="31" t="s">
        <v>72</v>
      </c>
      <c r="C506" s="26">
        <v>2029</v>
      </c>
      <c r="D506" s="11">
        <f>INDEX(Population!$C$3:$O$49,MATCH('Cost Calculations'!B506,Population!$B$3:$B$49,0),MATCH(C506,Population!$C$2:$O$2,0))</f>
        <v>124293.63802769127</v>
      </c>
      <c r="E506" s="27" t="str">
        <f t="shared" si="7"/>
        <v>Medium</v>
      </c>
      <c r="G506" s="22">
        <f>IF(D506&gt;1000000,Variables!$C$5,IF(D506&gt;100000,Variables!$C$6,Variables!$C$7))</f>
        <v>3500000</v>
      </c>
      <c r="I506" s="25">
        <v>0</v>
      </c>
    </row>
    <row r="507" spans="1:9" x14ac:dyDescent="0.25">
      <c r="A507" s="30">
        <v>35</v>
      </c>
      <c r="B507" s="31" t="s">
        <v>73</v>
      </c>
      <c r="C507" s="26">
        <v>2029</v>
      </c>
      <c r="D507" s="11">
        <f>INDEX(Population!$C$3:$O$49,MATCH('Cost Calculations'!B507,Population!$B$3:$B$49,0),MATCH(C507,Population!$C$2:$O$2,0))</f>
        <v>567654.77088225074</v>
      </c>
      <c r="E507" s="27" t="str">
        <f t="shared" si="7"/>
        <v>Medium</v>
      </c>
      <c r="G507" s="22">
        <f>IF(D507&gt;1000000,Variables!$C$5,IF(D507&gt;100000,Variables!$C$6,Variables!$C$7))</f>
        <v>3500000</v>
      </c>
      <c r="I507" s="25">
        <v>0</v>
      </c>
    </row>
    <row r="508" spans="1:9" x14ac:dyDescent="0.25">
      <c r="A508" s="30">
        <v>36</v>
      </c>
      <c r="B508" s="31" t="s">
        <v>74</v>
      </c>
      <c r="C508" s="26">
        <v>2029</v>
      </c>
      <c r="D508" s="11">
        <f>INDEX(Population!$C$3:$O$49,MATCH('Cost Calculations'!B508,Population!$B$3:$B$49,0),MATCH(C508,Population!$C$2:$O$2,0))</f>
        <v>304435.01312647882</v>
      </c>
      <c r="E508" s="27" t="str">
        <f t="shared" si="7"/>
        <v>Medium</v>
      </c>
      <c r="G508" s="22">
        <f>IF(D508&gt;1000000,Variables!$C$5,IF(D508&gt;100000,Variables!$C$6,Variables!$C$7))</f>
        <v>3500000</v>
      </c>
      <c r="I508" s="25">
        <v>0</v>
      </c>
    </row>
    <row r="509" spans="1:9" x14ac:dyDescent="0.25">
      <c r="A509" s="30">
        <v>37</v>
      </c>
      <c r="B509" s="31" t="s">
        <v>75</v>
      </c>
      <c r="C509" s="26">
        <v>2029</v>
      </c>
      <c r="D509" s="11">
        <f>INDEX(Population!$C$3:$O$49,MATCH('Cost Calculations'!B509,Population!$B$3:$B$49,0),MATCH(C509,Population!$C$2:$O$2,0))</f>
        <v>141898.08489714211</v>
      </c>
      <c r="E509" s="27" t="str">
        <f t="shared" si="7"/>
        <v>Medium</v>
      </c>
      <c r="G509" s="22">
        <f>IF(D509&gt;1000000,Variables!$C$5,IF(D509&gt;100000,Variables!$C$6,Variables!$C$7))</f>
        <v>3500000</v>
      </c>
      <c r="I509" s="25">
        <v>0</v>
      </c>
    </row>
    <row r="510" spans="1:9" x14ac:dyDescent="0.25">
      <c r="A510" s="30">
        <v>38</v>
      </c>
      <c r="B510" s="31" t="s">
        <v>76</v>
      </c>
      <c r="C510" s="26">
        <v>2029</v>
      </c>
      <c r="D510" s="11">
        <f>INDEX(Population!$C$3:$O$49,MATCH('Cost Calculations'!B510,Population!$B$3:$B$49,0),MATCH(C510,Population!$C$2:$O$2,0))</f>
        <v>41883.152418213089</v>
      </c>
      <c r="E510" s="27" t="str">
        <f t="shared" si="7"/>
        <v>Small</v>
      </c>
      <c r="G510" s="22">
        <f>IF(D510&gt;1000000,Variables!$C$5,IF(D510&gt;100000,Variables!$C$6,Variables!$C$7))</f>
        <v>1000000</v>
      </c>
      <c r="I510" s="25">
        <v>0</v>
      </c>
    </row>
    <row r="511" spans="1:9" x14ac:dyDescent="0.25">
      <c r="A511" s="30">
        <v>39</v>
      </c>
      <c r="B511" s="31" t="s">
        <v>77</v>
      </c>
      <c r="C511" s="26">
        <v>2029</v>
      </c>
      <c r="D511" s="11">
        <f>INDEX(Population!$C$3:$O$49,MATCH('Cost Calculations'!B511,Population!$B$3:$B$49,0),MATCH(C511,Population!$C$2:$O$2,0))</f>
        <v>79061.576780448479</v>
      </c>
      <c r="E511" s="27" t="str">
        <f t="shared" si="7"/>
        <v>Small</v>
      </c>
      <c r="G511" s="22">
        <f>IF(D511&gt;1000000,Variables!$C$5,IF(D511&gt;100000,Variables!$C$6,Variables!$C$7))</f>
        <v>1000000</v>
      </c>
      <c r="I511" s="25">
        <v>0</v>
      </c>
    </row>
    <row r="512" spans="1:9" x14ac:dyDescent="0.25">
      <c r="A512" s="30">
        <v>40</v>
      </c>
      <c r="B512" s="31" t="s">
        <v>78</v>
      </c>
      <c r="C512" s="26">
        <v>2029</v>
      </c>
      <c r="D512" s="11">
        <f>INDEX(Population!$C$3:$O$49,MATCH('Cost Calculations'!B512,Population!$B$3:$B$49,0),MATCH(C512,Population!$C$2:$O$2,0))</f>
        <v>3576.252973947996</v>
      </c>
      <c r="E512" s="27" t="str">
        <f t="shared" si="7"/>
        <v>Small</v>
      </c>
      <c r="G512" s="22">
        <f>IF(D512&gt;1000000,Variables!$C$5,IF(D512&gt;100000,Variables!$C$6,Variables!$C$7))</f>
        <v>1000000</v>
      </c>
      <c r="I512" s="25">
        <v>0</v>
      </c>
    </row>
    <row r="513" spans="1:9" x14ac:dyDescent="0.25">
      <c r="A513" s="30">
        <v>41</v>
      </c>
      <c r="B513" s="31" t="s">
        <v>79</v>
      </c>
      <c r="C513" s="26">
        <v>2029</v>
      </c>
      <c r="D513" s="11">
        <f>INDEX(Population!$C$3:$O$49,MATCH('Cost Calculations'!B513,Population!$B$3:$B$49,0),MATCH(C513,Population!$C$2:$O$2,0))</f>
        <v>61631.466353732903</v>
      </c>
      <c r="E513" s="27" t="str">
        <f t="shared" si="7"/>
        <v>Small</v>
      </c>
      <c r="G513" s="22">
        <f>IF(D513&gt;1000000,Variables!$C$5,IF(D513&gt;100000,Variables!$C$6,Variables!$C$7))</f>
        <v>1000000</v>
      </c>
      <c r="I513" s="25">
        <v>0</v>
      </c>
    </row>
    <row r="514" spans="1:9" x14ac:dyDescent="0.25">
      <c r="A514" s="30">
        <v>42</v>
      </c>
      <c r="B514" s="31" t="s">
        <v>80</v>
      </c>
      <c r="C514" s="26">
        <v>2029</v>
      </c>
      <c r="D514" s="11">
        <f>INDEX(Population!$C$3:$O$49,MATCH('Cost Calculations'!B514,Population!$B$3:$B$49,0),MATCH(C514,Population!$C$2:$O$2,0))</f>
        <v>53621.413579409331</v>
      </c>
      <c r="E514" s="27" t="str">
        <f t="shared" si="7"/>
        <v>Small</v>
      </c>
      <c r="G514" s="22">
        <f>IF(D514&gt;1000000,Variables!$C$5,IF(D514&gt;100000,Variables!$C$6,Variables!$C$7))</f>
        <v>1000000</v>
      </c>
      <c r="I514" s="25">
        <v>0</v>
      </c>
    </row>
    <row r="515" spans="1:9" x14ac:dyDescent="0.25">
      <c r="A515" s="30">
        <v>43</v>
      </c>
      <c r="B515" s="31" t="s">
        <v>81</v>
      </c>
      <c r="C515" s="26">
        <v>2029</v>
      </c>
      <c r="D515" s="11">
        <f>INDEX(Population!$C$3:$O$49,MATCH('Cost Calculations'!B515,Population!$B$3:$B$49,0),MATCH(C515,Population!$C$2:$O$2,0))</f>
        <v>28314.358608296436</v>
      </c>
      <c r="E515" s="27" t="str">
        <f t="shared" si="7"/>
        <v>Small</v>
      </c>
      <c r="G515" s="22">
        <f>IF(D515&gt;1000000,Variables!$C$5,IF(D515&gt;100000,Variables!$C$6,Variables!$C$7))</f>
        <v>1000000</v>
      </c>
      <c r="I515" s="25">
        <v>0</v>
      </c>
    </row>
    <row r="516" spans="1:9" x14ac:dyDescent="0.25">
      <c r="A516" s="30">
        <v>44</v>
      </c>
      <c r="B516" s="31" t="s">
        <v>82</v>
      </c>
      <c r="C516" s="26">
        <v>2029</v>
      </c>
      <c r="D516" s="11">
        <f>INDEX(Population!$C$3:$O$49,MATCH('Cost Calculations'!B516,Population!$B$3:$B$49,0),MATCH(C516,Population!$C$2:$O$2,0))</f>
        <v>109512.9385045384</v>
      </c>
      <c r="E516" s="27" t="str">
        <f t="shared" ref="E516:E566" si="8">IF(D516&lt;100000,"Small",IF(D516&lt;1000000,"Medium","Large"))</f>
        <v>Medium</v>
      </c>
      <c r="G516" s="22">
        <f>IF(D516&gt;1000000,Variables!$C$5,IF(D516&gt;100000,Variables!$C$6,Variables!$C$7))</f>
        <v>3500000</v>
      </c>
      <c r="I516" s="25">
        <v>0</v>
      </c>
    </row>
    <row r="517" spans="1:9" x14ac:dyDescent="0.25">
      <c r="A517" s="30">
        <v>45</v>
      </c>
      <c r="B517" s="31" t="s">
        <v>83</v>
      </c>
      <c r="C517" s="26">
        <v>2029</v>
      </c>
      <c r="D517" s="11">
        <f>INDEX(Population!$C$3:$O$49,MATCH('Cost Calculations'!B517,Population!$B$3:$B$49,0),MATCH(C517,Population!$C$2:$O$2,0))</f>
        <v>27818.442105650814</v>
      </c>
      <c r="E517" s="27" t="str">
        <f t="shared" si="8"/>
        <v>Small</v>
      </c>
      <c r="G517" s="22">
        <f>IF(D517&gt;1000000,Variables!$C$5,IF(D517&gt;100000,Variables!$C$6,Variables!$C$7))</f>
        <v>1000000</v>
      </c>
      <c r="I517" s="25">
        <v>0</v>
      </c>
    </row>
    <row r="518" spans="1:9" x14ac:dyDescent="0.25">
      <c r="A518" s="30">
        <v>46</v>
      </c>
      <c r="B518" s="31" t="s">
        <v>84</v>
      </c>
      <c r="C518" s="26">
        <v>2029</v>
      </c>
      <c r="D518" s="11">
        <f>INDEX(Population!$C$3:$O$49,MATCH('Cost Calculations'!B518,Population!$B$3:$B$49,0),MATCH(C518,Population!$C$2:$O$2,0))</f>
        <v>35554.032777560067</v>
      </c>
      <c r="E518" s="27" t="str">
        <f t="shared" si="8"/>
        <v>Small</v>
      </c>
      <c r="G518" s="22">
        <f>IF(D518&gt;1000000,Variables!$C$5,IF(D518&gt;100000,Variables!$C$6,Variables!$C$7))</f>
        <v>1000000</v>
      </c>
      <c r="I518" s="25">
        <v>0</v>
      </c>
    </row>
    <row r="519" spans="1:9" x14ac:dyDescent="0.25">
      <c r="A519" s="30">
        <v>47</v>
      </c>
      <c r="B519" s="31" t="s">
        <v>85</v>
      </c>
      <c r="C519" s="26">
        <v>2029</v>
      </c>
      <c r="D519" s="11">
        <f>INDEX(Population!$C$3:$O$49,MATCH('Cost Calculations'!B519,Population!$B$3:$B$49,0),MATCH(C519,Population!$C$2:$O$2,0))</f>
        <v>75346.325831887225</v>
      </c>
      <c r="E519" s="27" t="str">
        <f t="shared" si="8"/>
        <v>Small</v>
      </c>
      <c r="G519" s="22">
        <f>IF(D519&gt;1000000,Variables!$C$5,IF(D519&gt;100000,Variables!$C$6,Variables!$C$7))</f>
        <v>1000000</v>
      </c>
      <c r="I519" s="25">
        <v>0</v>
      </c>
    </row>
    <row r="520" spans="1:9" x14ac:dyDescent="0.25">
      <c r="A520" s="30">
        <v>1</v>
      </c>
      <c r="B520" s="31" t="s">
        <v>39</v>
      </c>
      <c r="C520" s="26">
        <v>2030</v>
      </c>
      <c r="D520" s="11">
        <f>INDEX(Population!$C$3:$O$49,MATCH('Cost Calculations'!B520,Population!$B$3:$B$49,0),MATCH(C520,Population!$C$2:$O$2,0))</f>
        <v>8586294.8341876864</v>
      </c>
      <c r="E520" s="27" t="str">
        <f t="shared" si="8"/>
        <v>Large</v>
      </c>
      <c r="G520" s="22">
        <f>IF(D520&gt;1000000,Variables!$C$5,IF(D520&gt;100000,Variables!$C$6,Variables!$C$7))</f>
        <v>10500000</v>
      </c>
      <c r="I520" s="25">
        <v>0</v>
      </c>
    </row>
    <row r="521" spans="1:9" x14ac:dyDescent="0.25">
      <c r="A521" s="30">
        <v>2</v>
      </c>
      <c r="B521" s="31" t="s">
        <v>40</v>
      </c>
      <c r="C521" s="26">
        <v>2030</v>
      </c>
      <c r="D521" s="11">
        <f>INDEX(Population!$C$3:$O$49,MATCH('Cost Calculations'!B521,Population!$B$3:$B$49,0),MATCH(C521,Population!$C$2:$O$2,0))</f>
        <v>2836400.8567033391</v>
      </c>
      <c r="E521" s="27" t="str">
        <f t="shared" si="8"/>
        <v>Large</v>
      </c>
      <c r="G521" s="22">
        <f>IF(D521&gt;1000000,Variables!$C$5,IF(D521&gt;100000,Variables!$C$6,Variables!$C$7))</f>
        <v>10500000</v>
      </c>
      <c r="I521" s="25">
        <v>0</v>
      </c>
    </row>
    <row r="522" spans="1:9" x14ac:dyDescent="0.25">
      <c r="A522" s="30">
        <v>3</v>
      </c>
      <c r="B522" s="31" t="s">
        <v>41</v>
      </c>
      <c r="C522" s="26">
        <v>2030</v>
      </c>
      <c r="D522" s="11">
        <f>INDEX(Population!$C$3:$O$49,MATCH('Cost Calculations'!B522,Population!$B$3:$B$49,0),MATCH(C522,Population!$C$2:$O$2,0))</f>
        <v>2179455.3005939135</v>
      </c>
      <c r="E522" s="27" t="str">
        <f t="shared" si="8"/>
        <v>Large</v>
      </c>
      <c r="G522" s="22">
        <f>IF(D522&gt;1000000,Variables!$C$5,IF(D522&gt;100000,Variables!$C$6,Variables!$C$7))</f>
        <v>10500000</v>
      </c>
      <c r="I522" s="25">
        <v>0</v>
      </c>
    </row>
    <row r="523" spans="1:9" x14ac:dyDescent="0.25">
      <c r="A523" s="30">
        <v>4</v>
      </c>
      <c r="B523" s="31" t="s">
        <v>42</v>
      </c>
      <c r="C523" s="26">
        <v>2030</v>
      </c>
      <c r="D523" s="11">
        <f>INDEX(Population!$C$3:$O$49,MATCH('Cost Calculations'!B523,Population!$B$3:$B$49,0),MATCH(C523,Population!$C$2:$O$2,0))</f>
        <v>1339215.5007085777</v>
      </c>
      <c r="E523" s="27" t="str">
        <f t="shared" si="8"/>
        <v>Large</v>
      </c>
      <c r="G523" s="22">
        <f>IF(D523&gt;1000000,Variables!$C$5,IF(D523&gt;100000,Variables!$C$6,Variables!$C$7))</f>
        <v>10500000</v>
      </c>
      <c r="I523" s="25">
        <v>0</v>
      </c>
    </row>
    <row r="524" spans="1:9" x14ac:dyDescent="0.25">
      <c r="A524" s="30">
        <v>5</v>
      </c>
      <c r="B524" s="31" t="s">
        <v>43</v>
      </c>
      <c r="C524" s="26">
        <v>2030</v>
      </c>
      <c r="D524" s="11">
        <f>INDEX(Population!$C$3:$O$49,MATCH('Cost Calculations'!B524,Population!$B$3:$B$49,0),MATCH(C524,Population!$C$2:$O$2,0))</f>
        <v>632308.64806828916</v>
      </c>
      <c r="E524" s="27" t="str">
        <f t="shared" si="8"/>
        <v>Medium</v>
      </c>
      <c r="G524" s="22">
        <f>IF(D524&gt;1000000,Variables!$C$5,IF(D524&gt;100000,Variables!$C$6,Variables!$C$7))</f>
        <v>3500000</v>
      </c>
      <c r="I524" s="25">
        <v>0</v>
      </c>
    </row>
    <row r="525" spans="1:9" x14ac:dyDescent="0.25">
      <c r="A525" s="30">
        <v>6</v>
      </c>
      <c r="B525" s="31" t="s">
        <v>44</v>
      </c>
      <c r="C525" s="26">
        <v>2030</v>
      </c>
      <c r="D525" s="11">
        <f>INDEX(Population!$C$3:$O$49,MATCH('Cost Calculations'!B525,Population!$B$3:$B$49,0),MATCH(C525,Population!$C$2:$O$2,0))</f>
        <v>1061644.3728765827</v>
      </c>
      <c r="E525" s="27" t="str">
        <f t="shared" si="8"/>
        <v>Large</v>
      </c>
      <c r="G525" s="22">
        <f>IF(D525&gt;1000000,Variables!$C$5,IF(D525&gt;100000,Variables!$C$6,Variables!$C$7))</f>
        <v>10500000</v>
      </c>
      <c r="I525" s="25">
        <v>0</v>
      </c>
    </row>
    <row r="526" spans="1:9" x14ac:dyDescent="0.25">
      <c r="A526" s="30">
        <v>7</v>
      </c>
      <c r="B526" s="31" t="s">
        <v>45</v>
      </c>
      <c r="C526" s="26">
        <v>2030</v>
      </c>
      <c r="D526" s="11">
        <f>INDEX(Population!$C$3:$O$49,MATCH('Cost Calculations'!B526,Population!$B$3:$B$49,0),MATCH(C526,Population!$C$2:$O$2,0))</f>
        <v>752538.81577228953</v>
      </c>
      <c r="E526" s="27" t="str">
        <f t="shared" si="8"/>
        <v>Medium</v>
      </c>
      <c r="G526" s="22">
        <f>IF(D526&gt;1000000,Variables!$C$5,IF(D526&gt;100000,Variables!$C$6,Variables!$C$7))</f>
        <v>3500000</v>
      </c>
      <c r="I526" s="25">
        <v>0</v>
      </c>
    </row>
    <row r="527" spans="1:9" x14ac:dyDescent="0.25">
      <c r="A527" s="30">
        <v>8</v>
      </c>
      <c r="B527" s="31" t="s">
        <v>46</v>
      </c>
      <c r="C527" s="26">
        <v>2030</v>
      </c>
      <c r="D527" s="11">
        <f>INDEX(Population!$C$3:$O$49,MATCH('Cost Calculations'!B527,Population!$B$3:$B$49,0),MATCH(C527,Population!$C$2:$O$2,0))</f>
        <v>489808.89630264632</v>
      </c>
      <c r="E527" s="27" t="str">
        <f t="shared" si="8"/>
        <v>Medium</v>
      </c>
      <c r="G527" s="22">
        <f>IF(D527&gt;1000000,Variables!$C$5,IF(D527&gt;100000,Variables!$C$6,Variables!$C$7))</f>
        <v>3500000</v>
      </c>
      <c r="I527" s="25">
        <v>0</v>
      </c>
    </row>
    <row r="528" spans="1:9" x14ac:dyDescent="0.25">
      <c r="A528" s="30">
        <v>9</v>
      </c>
      <c r="B528" s="31" t="s">
        <v>47</v>
      </c>
      <c r="C528" s="26">
        <v>2030</v>
      </c>
      <c r="D528" s="11">
        <f>INDEX(Population!$C$3:$O$49,MATCH('Cost Calculations'!B528,Population!$B$3:$B$49,0),MATCH(C528,Population!$C$2:$O$2,0))</f>
        <v>573720.96643033111</v>
      </c>
      <c r="E528" s="27" t="str">
        <f t="shared" si="8"/>
        <v>Medium</v>
      </c>
      <c r="G528" s="22">
        <f>IF(D528&gt;1000000,Variables!$C$5,IF(D528&gt;100000,Variables!$C$6,Variables!$C$7))</f>
        <v>3500000</v>
      </c>
      <c r="I528" s="25">
        <v>0</v>
      </c>
    </row>
    <row r="529" spans="1:9" x14ac:dyDescent="0.25">
      <c r="A529" s="30">
        <v>10</v>
      </c>
      <c r="B529" s="31" t="s">
        <v>48</v>
      </c>
      <c r="C529" s="26">
        <v>2030</v>
      </c>
      <c r="D529" s="11">
        <f>INDEX(Population!$C$3:$O$49,MATCH('Cost Calculations'!B529,Population!$B$3:$B$49,0),MATCH(C529,Population!$C$2:$O$2,0))</f>
        <v>598629.27979638928</v>
      </c>
      <c r="E529" s="27" t="str">
        <f t="shared" si="8"/>
        <v>Medium</v>
      </c>
      <c r="G529" s="22">
        <f>IF(D529&gt;1000000,Variables!$C$5,IF(D529&gt;100000,Variables!$C$6,Variables!$C$7))</f>
        <v>3500000</v>
      </c>
      <c r="I529" s="25">
        <v>0</v>
      </c>
    </row>
    <row r="530" spans="1:9" x14ac:dyDescent="0.25">
      <c r="A530" s="30">
        <v>11</v>
      </c>
      <c r="B530" s="31" t="s">
        <v>49</v>
      </c>
      <c r="C530" s="26">
        <v>2030</v>
      </c>
      <c r="D530" s="11">
        <f>INDEX(Population!$C$3:$O$49,MATCH('Cost Calculations'!B530,Population!$B$3:$B$49,0),MATCH(C530,Population!$C$2:$O$2,0))</f>
        <v>421247.36787835619</v>
      </c>
      <c r="E530" s="27" t="str">
        <f t="shared" si="8"/>
        <v>Medium</v>
      </c>
      <c r="G530" s="22">
        <f>IF(D530&gt;1000000,Variables!$C$5,IF(D530&gt;100000,Variables!$C$6,Variables!$C$7))</f>
        <v>3500000</v>
      </c>
      <c r="I530" s="25">
        <v>0</v>
      </c>
    </row>
    <row r="531" spans="1:9" x14ac:dyDescent="0.25">
      <c r="A531" s="30">
        <v>12</v>
      </c>
      <c r="B531" s="31" t="s">
        <v>50</v>
      </c>
      <c r="C531" s="26">
        <v>2030</v>
      </c>
      <c r="D531" s="11">
        <f>INDEX(Population!$C$3:$O$49,MATCH('Cost Calculations'!B531,Population!$B$3:$B$49,0),MATCH(C531,Population!$C$2:$O$2,0))</f>
        <v>478768.55810737051</v>
      </c>
      <c r="E531" s="27" t="str">
        <f t="shared" si="8"/>
        <v>Medium</v>
      </c>
      <c r="G531" s="22">
        <f>IF(D531&gt;1000000,Variables!$C$5,IF(D531&gt;100000,Variables!$C$6,Variables!$C$7))</f>
        <v>3500000</v>
      </c>
      <c r="I531" s="25">
        <v>0</v>
      </c>
    </row>
    <row r="532" spans="1:9" x14ac:dyDescent="0.25">
      <c r="A532" s="30">
        <v>13</v>
      </c>
      <c r="B532" s="31" t="s">
        <v>51</v>
      </c>
      <c r="C532" s="26">
        <v>2030</v>
      </c>
      <c r="D532" s="11">
        <f>INDEX(Population!$C$3:$O$49,MATCH('Cost Calculations'!B532,Population!$B$3:$B$49,0),MATCH(C532,Population!$C$2:$O$2,0))</f>
        <v>539477.26638150134</v>
      </c>
      <c r="E532" s="27" t="str">
        <f t="shared" si="8"/>
        <v>Medium</v>
      </c>
      <c r="G532" s="22">
        <f>IF(D532&gt;1000000,Variables!$C$5,IF(D532&gt;100000,Variables!$C$6,Variables!$C$7))</f>
        <v>3500000</v>
      </c>
      <c r="I532" s="25">
        <v>0</v>
      </c>
    </row>
    <row r="533" spans="1:9" x14ac:dyDescent="0.25">
      <c r="A533" s="30">
        <v>14</v>
      </c>
      <c r="B533" s="31" t="s">
        <v>52</v>
      </c>
      <c r="C533" s="26">
        <v>2030</v>
      </c>
      <c r="D533" s="11">
        <f>INDEX(Population!$C$3:$O$49,MATCH('Cost Calculations'!B533,Population!$B$3:$B$49,0),MATCH(C533,Population!$C$2:$O$2,0))</f>
        <v>376053.00099711021</v>
      </c>
      <c r="E533" s="27" t="str">
        <f t="shared" si="8"/>
        <v>Medium</v>
      </c>
      <c r="G533" s="22">
        <f>IF(D533&gt;1000000,Variables!$C$5,IF(D533&gt;100000,Variables!$C$6,Variables!$C$7))</f>
        <v>3500000</v>
      </c>
      <c r="I533" s="25">
        <v>0</v>
      </c>
    </row>
    <row r="534" spans="1:9" x14ac:dyDescent="0.25">
      <c r="A534" s="30">
        <v>15</v>
      </c>
      <c r="B534" s="31" t="s">
        <v>53</v>
      </c>
      <c r="C534" s="26">
        <v>2030</v>
      </c>
      <c r="D534" s="11">
        <f>INDEX(Population!$C$3:$O$49,MATCH('Cost Calculations'!B534,Population!$B$3:$B$49,0),MATCH(C534,Population!$C$2:$O$2,0))</f>
        <v>329561.38839982852</v>
      </c>
      <c r="E534" s="27" t="str">
        <f t="shared" si="8"/>
        <v>Medium</v>
      </c>
      <c r="G534" s="22">
        <f>IF(D534&gt;1000000,Variables!$C$5,IF(D534&gt;100000,Variables!$C$6,Variables!$C$7))</f>
        <v>3500000</v>
      </c>
      <c r="I534" s="25">
        <v>0</v>
      </c>
    </row>
    <row r="535" spans="1:9" x14ac:dyDescent="0.25">
      <c r="A535" s="30">
        <v>16</v>
      </c>
      <c r="B535" s="31" t="s">
        <v>54</v>
      </c>
      <c r="C535" s="26">
        <v>2030</v>
      </c>
      <c r="D535" s="11">
        <f>INDEX(Population!$C$3:$O$49,MATCH('Cost Calculations'!B535,Population!$B$3:$B$49,0),MATCH(C535,Population!$C$2:$O$2,0))</f>
        <v>549206.01144268387</v>
      </c>
      <c r="E535" s="27" t="str">
        <f t="shared" si="8"/>
        <v>Medium</v>
      </c>
      <c r="G535" s="22">
        <f>IF(D535&gt;1000000,Variables!$C$5,IF(D535&gt;100000,Variables!$C$6,Variables!$C$7))</f>
        <v>3500000</v>
      </c>
      <c r="I535" s="25">
        <v>0</v>
      </c>
    </row>
    <row r="536" spans="1:9" x14ac:dyDescent="0.25">
      <c r="A536" s="30">
        <v>17</v>
      </c>
      <c r="B536" s="31" t="s">
        <v>55</v>
      </c>
      <c r="C536" s="26">
        <v>2030</v>
      </c>
      <c r="D536" s="11">
        <f>INDEX(Population!$C$3:$O$49,MATCH('Cost Calculations'!B536,Population!$B$3:$B$49,0),MATCH(C536,Population!$C$2:$O$2,0))</f>
        <v>518567.10018081061</v>
      </c>
      <c r="E536" s="27" t="str">
        <f t="shared" si="8"/>
        <v>Medium</v>
      </c>
      <c r="G536" s="22">
        <f>IF(D536&gt;1000000,Variables!$C$5,IF(D536&gt;100000,Variables!$C$6,Variables!$C$7))</f>
        <v>3500000</v>
      </c>
      <c r="I536" s="25">
        <v>0</v>
      </c>
    </row>
    <row r="537" spans="1:9" x14ac:dyDescent="0.25">
      <c r="A537" s="30">
        <v>18</v>
      </c>
      <c r="B537" s="31" t="s">
        <v>56</v>
      </c>
      <c r="C537" s="26">
        <v>2030</v>
      </c>
      <c r="D537" s="11">
        <f>INDEX(Population!$C$3:$O$49,MATCH('Cost Calculations'!B537,Population!$B$3:$B$49,0),MATCH(C537,Population!$C$2:$O$2,0))</f>
        <v>328343.05348310916</v>
      </c>
      <c r="E537" s="27" t="str">
        <f t="shared" si="8"/>
        <v>Medium</v>
      </c>
      <c r="G537" s="22">
        <f>IF(D537&gt;1000000,Variables!$C$5,IF(D537&gt;100000,Variables!$C$6,Variables!$C$7))</f>
        <v>3500000</v>
      </c>
      <c r="I537" s="25">
        <v>0</v>
      </c>
    </row>
    <row r="538" spans="1:9" x14ac:dyDescent="0.25">
      <c r="A538" s="30">
        <v>19</v>
      </c>
      <c r="B538" s="31" t="s">
        <v>57</v>
      </c>
      <c r="C538" s="26">
        <v>2030</v>
      </c>
      <c r="D538" s="11">
        <f>INDEX(Population!$C$3:$O$49,MATCH('Cost Calculations'!B538,Population!$B$3:$B$49,0),MATCH(C538,Population!$C$2:$O$2,0))</f>
        <v>331509.05040113931</v>
      </c>
      <c r="E538" s="27" t="str">
        <f t="shared" si="8"/>
        <v>Medium</v>
      </c>
      <c r="G538" s="22">
        <f>IF(D538&gt;1000000,Variables!$C$5,IF(D538&gt;100000,Variables!$C$6,Variables!$C$7))</f>
        <v>3500000</v>
      </c>
      <c r="I538" s="25">
        <v>0</v>
      </c>
    </row>
    <row r="539" spans="1:9" x14ac:dyDescent="0.25">
      <c r="A539" s="30">
        <v>20</v>
      </c>
      <c r="B539" s="31" t="s">
        <v>58</v>
      </c>
      <c r="C539" s="26">
        <v>2030</v>
      </c>
      <c r="D539" s="11">
        <f>INDEX(Population!$C$3:$O$49,MATCH('Cost Calculations'!B539,Population!$B$3:$B$49,0),MATCH(C539,Population!$C$2:$O$2,0))</f>
        <v>200853.09224199443</v>
      </c>
      <c r="E539" s="27" t="str">
        <f t="shared" si="8"/>
        <v>Medium</v>
      </c>
      <c r="G539" s="22">
        <f>IF(D539&gt;1000000,Variables!$C$5,IF(D539&gt;100000,Variables!$C$6,Variables!$C$7))</f>
        <v>3500000</v>
      </c>
      <c r="I539" s="25">
        <v>0</v>
      </c>
    </row>
    <row r="540" spans="1:9" x14ac:dyDescent="0.25">
      <c r="A540" s="30">
        <v>21</v>
      </c>
      <c r="B540" s="31" t="s">
        <v>59</v>
      </c>
      <c r="C540" s="26">
        <v>2030</v>
      </c>
      <c r="D540" s="11">
        <f>INDEX(Population!$C$3:$O$49,MATCH('Cost Calculations'!B540,Population!$B$3:$B$49,0),MATCH(C540,Population!$C$2:$O$2,0))</f>
        <v>212309.50556093885</v>
      </c>
      <c r="E540" s="27" t="str">
        <f t="shared" si="8"/>
        <v>Medium</v>
      </c>
      <c r="G540" s="22">
        <f>IF(D540&gt;1000000,Variables!$C$5,IF(D540&gt;100000,Variables!$C$6,Variables!$C$7))</f>
        <v>3500000</v>
      </c>
      <c r="I540" s="25">
        <v>0</v>
      </c>
    </row>
    <row r="541" spans="1:9" x14ac:dyDescent="0.25">
      <c r="A541" s="30">
        <v>22</v>
      </c>
      <c r="B541" s="31" t="s">
        <v>60</v>
      </c>
      <c r="C541" s="26">
        <v>2030</v>
      </c>
      <c r="D541" s="11">
        <f>INDEX(Population!$C$3:$O$49,MATCH('Cost Calculations'!B541,Population!$B$3:$B$49,0),MATCH(C541,Population!$C$2:$O$2,0))</f>
        <v>187459.77748528233</v>
      </c>
      <c r="E541" s="27" t="str">
        <f t="shared" si="8"/>
        <v>Medium</v>
      </c>
      <c r="G541" s="22">
        <f>IF(D541&gt;1000000,Variables!$C$5,IF(D541&gt;100000,Variables!$C$6,Variables!$C$7))</f>
        <v>3500000</v>
      </c>
      <c r="I541" s="25">
        <v>0</v>
      </c>
    </row>
    <row r="542" spans="1:9" x14ac:dyDescent="0.25">
      <c r="A542" s="30">
        <v>23</v>
      </c>
      <c r="B542" s="31" t="s">
        <v>61</v>
      </c>
      <c r="C542" s="26">
        <v>2030</v>
      </c>
      <c r="D542" s="11">
        <f>INDEX(Population!$C$3:$O$49,MATCH('Cost Calculations'!B542,Population!$B$3:$B$49,0),MATCH(C542,Population!$C$2:$O$2,0))</f>
        <v>144286.00531380638</v>
      </c>
      <c r="E542" s="27" t="str">
        <f t="shared" si="8"/>
        <v>Medium</v>
      </c>
      <c r="G542" s="22">
        <f>IF(D542&gt;1000000,Variables!$C$5,IF(D542&gt;100000,Variables!$C$6,Variables!$C$7))</f>
        <v>3500000</v>
      </c>
      <c r="I542" s="25">
        <v>0</v>
      </c>
    </row>
    <row r="543" spans="1:9" x14ac:dyDescent="0.25">
      <c r="A543" s="30">
        <v>24</v>
      </c>
      <c r="B543" s="31" t="s">
        <v>62</v>
      </c>
      <c r="C543" s="26">
        <v>2030</v>
      </c>
      <c r="D543" s="11">
        <f>INDEX(Population!$C$3:$O$49,MATCH('Cost Calculations'!B543,Population!$B$3:$B$49,0),MATCH(C543,Population!$C$2:$O$2,0))</f>
        <v>90550.142215639222</v>
      </c>
      <c r="E543" s="27" t="str">
        <f t="shared" si="8"/>
        <v>Small</v>
      </c>
      <c r="G543" s="22">
        <f>IF(D543&gt;1000000,Variables!$C$5,IF(D543&gt;100000,Variables!$C$6,Variables!$C$7))</f>
        <v>1000000</v>
      </c>
      <c r="I543" s="25">
        <v>0</v>
      </c>
    </row>
    <row r="544" spans="1:9" x14ac:dyDescent="0.25">
      <c r="A544" s="30">
        <v>25</v>
      </c>
      <c r="B544" s="31" t="s">
        <v>63</v>
      </c>
      <c r="C544" s="26">
        <v>2030</v>
      </c>
      <c r="D544" s="11">
        <f>INDEX(Population!$C$3:$O$49,MATCH('Cost Calculations'!B544,Population!$B$3:$B$49,0),MATCH(C544,Population!$C$2:$O$2,0))</f>
        <v>187642.70706551595</v>
      </c>
      <c r="E544" s="27" t="str">
        <f t="shared" si="8"/>
        <v>Medium</v>
      </c>
      <c r="G544" s="22">
        <f>IF(D544&gt;1000000,Variables!$C$5,IF(D544&gt;100000,Variables!$C$6,Variables!$C$7))</f>
        <v>3500000</v>
      </c>
      <c r="I544" s="25">
        <v>0</v>
      </c>
    </row>
    <row r="545" spans="1:9" x14ac:dyDescent="0.25">
      <c r="A545" s="30">
        <v>26</v>
      </c>
      <c r="B545" s="31" t="s">
        <v>64</v>
      </c>
      <c r="C545" s="26">
        <v>2030</v>
      </c>
      <c r="D545" s="11">
        <f>INDEX(Population!$C$3:$O$49,MATCH('Cost Calculations'!B545,Population!$B$3:$B$49,0),MATCH(C545,Population!$C$2:$O$2,0))</f>
        <v>51225.06493809793</v>
      </c>
      <c r="E545" s="27" t="str">
        <f t="shared" si="8"/>
        <v>Small</v>
      </c>
      <c r="G545" s="22">
        <f>IF(D545&gt;1000000,Variables!$C$5,IF(D545&gt;100000,Variables!$C$6,Variables!$C$7))</f>
        <v>1000000</v>
      </c>
      <c r="I545" s="25">
        <v>0</v>
      </c>
    </row>
    <row r="546" spans="1:9" x14ac:dyDescent="0.25">
      <c r="A546" s="30">
        <v>27</v>
      </c>
      <c r="B546" s="31" t="s">
        <v>65</v>
      </c>
      <c r="C546" s="26">
        <v>2030</v>
      </c>
      <c r="D546" s="11">
        <f>INDEX(Population!$C$3:$O$49,MATCH('Cost Calculations'!B546,Population!$B$3:$B$49,0),MATCH(C546,Population!$C$2:$O$2,0))</f>
        <v>9606.7920076934206</v>
      </c>
      <c r="E546" s="27" t="str">
        <f t="shared" si="8"/>
        <v>Small</v>
      </c>
      <c r="G546" s="22">
        <f>IF(D546&gt;1000000,Variables!$C$5,IF(D546&gt;100000,Variables!$C$6,Variables!$C$7))</f>
        <v>1000000</v>
      </c>
      <c r="I546" s="25">
        <v>0</v>
      </c>
    </row>
    <row r="547" spans="1:9" x14ac:dyDescent="0.25">
      <c r="A547" s="30">
        <v>28</v>
      </c>
      <c r="B547" s="31" t="s">
        <v>66</v>
      </c>
      <c r="C547" s="26">
        <v>2030</v>
      </c>
      <c r="D547" s="11">
        <f>INDEX(Population!$C$3:$O$49,MATCH('Cost Calculations'!B547,Population!$B$3:$B$49,0),MATCH(C547,Population!$C$2:$O$2,0))</f>
        <v>57492.495392899291</v>
      </c>
      <c r="E547" s="27" t="str">
        <f t="shared" si="8"/>
        <v>Small</v>
      </c>
      <c r="G547" s="22">
        <f>IF(D547&gt;1000000,Variables!$C$5,IF(D547&gt;100000,Variables!$C$6,Variables!$C$7))</f>
        <v>1000000</v>
      </c>
      <c r="I547" s="25">
        <v>0</v>
      </c>
    </row>
    <row r="548" spans="1:9" x14ac:dyDescent="0.25">
      <c r="A548" s="30">
        <v>29</v>
      </c>
      <c r="B548" s="31" t="s">
        <v>67</v>
      </c>
      <c r="C548" s="26">
        <v>2030</v>
      </c>
      <c r="D548" s="11">
        <f>INDEX(Population!$C$3:$O$49,MATCH('Cost Calculations'!B548,Population!$B$3:$B$49,0),MATCH(C548,Population!$C$2:$O$2,0))</f>
        <v>57894.223098510367</v>
      </c>
      <c r="E548" s="27" t="str">
        <f t="shared" si="8"/>
        <v>Small</v>
      </c>
      <c r="G548" s="22">
        <f>IF(D548&gt;1000000,Variables!$C$5,IF(D548&gt;100000,Variables!$C$6,Variables!$C$7))</f>
        <v>1000000</v>
      </c>
      <c r="I548" s="25">
        <v>0</v>
      </c>
    </row>
    <row r="549" spans="1:9" x14ac:dyDescent="0.25">
      <c r="A549" s="30">
        <v>30</v>
      </c>
      <c r="B549" s="31" t="s">
        <v>68</v>
      </c>
      <c r="C549" s="26">
        <v>2030</v>
      </c>
      <c r="D549" s="11">
        <f>INDEX(Population!$C$3:$O$49,MATCH('Cost Calculations'!B549,Population!$B$3:$B$49,0),MATCH(C549,Population!$C$2:$O$2,0))</f>
        <v>23658.89237688082</v>
      </c>
      <c r="E549" s="27" t="str">
        <f t="shared" si="8"/>
        <v>Small</v>
      </c>
      <c r="G549" s="22">
        <f>IF(D549&gt;1000000,Variables!$C$5,IF(D549&gt;100000,Variables!$C$6,Variables!$C$7))</f>
        <v>1000000</v>
      </c>
      <c r="I549" s="25">
        <v>0</v>
      </c>
    </row>
    <row r="550" spans="1:9" x14ac:dyDescent="0.25">
      <c r="A550" s="30">
        <v>31</v>
      </c>
      <c r="B550" s="31" t="s">
        <v>69</v>
      </c>
      <c r="C550" s="26">
        <v>2030</v>
      </c>
      <c r="D550" s="11">
        <f>INDEX(Population!$C$3:$O$49,MATCH('Cost Calculations'!B550,Population!$B$3:$B$49,0),MATCH(C550,Population!$C$2:$O$2,0))</f>
        <v>35992.889433677999</v>
      </c>
      <c r="E550" s="27" t="str">
        <f t="shared" si="8"/>
        <v>Small</v>
      </c>
      <c r="G550" s="22">
        <f>IF(D550&gt;1000000,Variables!$C$5,IF(D550&gt;100000,Variables!$C$6,Variables!$C$7))</f>
        <v>1000000</v>
      </c>
      <c r="I550" s="25">
        <v>0</v>
      </c>
    </row>
    <row r="551" spans="1:9" x14ac:dyDescent="0.25">
      <c r="A551" s="30">
        <v>32</v>
      </c>
      <c r="B551" s="31" t="s">
        <v>70</v>
      </c>
      <c r="C551" s="26">
        <v>2030</v>
      </c>
      <c r="D551" s="11">
        <f>INDEX(Population!$C$3:$O$49,MATCH('Cost Calculations'!B551,Population!$B$3:$B$49,0),MATCH(C551,Population!$C$2:$O$2,0))</f>
        <v>33129.383913027625</v>
      </c>
      <c r="E551" s="27" t="str">
        <f t="shared" si="8"/>
        <v>Small</v>
      </c>
      <c r="G551" s="22">
        <f>IF(D551&gt;1000000,Variables!$C$5,IF(D551&gt;100000,Variables!$C$6,Variables!$C$7))</f>
        <v>1000000</v>
      </c>
      <c r="I551" s="25">
        <v>0</v>
      </c>
    </row>
    <row r="552" spans="1:9" x14ac:dyDescent="0.25">
      <c r="A552" s="30">
        <v>33</v>
      </c>
      <c r="B552" s="31" t="s">
        <v>71</v>
      </c>
      <c r="C552" s="26">
        <v>2030</v>
      </c>
      <c r="D552" s="11">
        <f>INDEX(Population!$C$3:$O$49,MATCH('Cost Calculations'!B552,Population!$B$3:$B$49,0),MATCH(C552,Population!$C$2:$O$2,0))</f>
        <v>142043.02562414453</v>
      </c>
      <c r="E552" s="27" t="str">
        <f t="shared" si="8"/>
        <v>Medium</v>
      </c>
      <c r="G552" s="22">
        <f>IF(D552&gt;1000000,Variables!$C$5,IF(D552&gt;100000,Variables!$C$6,Variables!$C$7))</f>
        <v>3500000</v>
      </c>
      <c r="I552" s="25">
        <v>0</v>
      </c>
    </row>
    <row r="553" spans="1:9" x14ac:dyDescent="0.25">
      <c r="A553" s="30">
        <v>34</v>
      </c>
      <c r="B553" s="31" t="s">
        <v>72</v>
      </c>
      <c r="C553" s="26">
        <v>2030</v>
      </c>
      <c r="D553" s="11">
        <f>INDEX(Population!$C$3:$O$49,MATCH('Cost Calculations'!B553,Population!$B$3:$B$49,0),MATCH(C553,Population!$C$2:$O$2,0))</f>
        <v>126158.04259810661</v>
      </c>
      <c r="E553" s="27" t="str">
        <f t="shared" si="8"/>
        <v>Medium</v>
      </c>
      <c r="G553" s="22">
        <f>IF(D553&gt;1000000,Variables!$C$5,IF(D553&gt;100000,Variables!$C$6,Variables!$C$7))</f>
        <v>3500000</v>
      </c>
      <c r="I553" s="25">
        <v>0</v>
      </c>
    </row>
    <row r="554" spans="1:9" x14ac:dyDescent="0.25">
      <c r="A554" s="30">
        <v>35</v>
      </c>
      <c r="B554" s="31" t="s">
        <v>73</v>
      </c>
      <c r="C554" s="26">
        <v>2030</v>
      </c>
      <c r="D554" s="11">
        <f>INDEX(Population!$C$3:$O$49,MATCH('Cost Calculations'!B554,Population!$B$3:$B$49,0),MATCH(C554,Population!$C$2:$O$2,0))</f>
        <v>576169.59244548436</v>
      </c>
      <c r="E554" s="27" t="str">
        <f t="shared" si="8"/>
        <v>Medium</v>
      </c>
      <c r="G554" s="22">
        <f>IF(D554&gt;1000000,Variables!$C$5,IF(D554&gt;100000,Variables!$C$6,Variables!$C$7))</f>
        <v>3500000</v>
      </c>
      <c r="I554" s="25">
        <v>0</v>
      </c>
    </row>
    <row r="555" spans="1:9" x14ac:dyDescent="0.25">
      <c r="A555" s="30">
        <v>36</v>
      </c>
      <c r="B555" s="31" t="s">
        <v>74</v>
      </c>
      <c r="C555" s="26">
        <v>2030</v>
      </c>
      <c r="D555" s="11">
        <f>INDEX(Population!$C$3:$O$49,MATCH('Cost Calculations'!B555,Population!$B$3:$B$49,0),MATCH(C555,Population!$C$2:$O$2,0))</f>
        <v>309001.53832337598</v>
      </c>
      <c r="E555" s="27" t="str">
        <f t="shared" si="8"/>
        <v>Medium</v>
      </c>
      <c r="G555" s="22">
        <f>IF(D555&gt;1000000,Variables!$C$5,IF(D555&gt;100000,Variables!$C$6,Variables!$C$7))</f>
        <v>3500000</v>
      </c>
      <c r="I555" s="25">
        <v>0</v>
      </c>
    </row>
    <row r="556" spans="1:9" x14ac:dyDescent="0.25">
      <c r="A556" s="30">
        <v>37</v>
      </c>
      <c r="B556" s="31" t="s">
        <v>75</v>
      </c>
      <c r="C556" s="26">
        <v>2030</v>
      </c>
      <c r="D556" s="11">
        <f>INDEX(Population!$C$3:$O$49,MATCH('Cost Calculations'!B556,Population!$B$3:$B$49,0),MATCH(C556,Population!$C$2:$O$2,0))</f>
        <v>144026.55617059921</v>
      </c>
      <c r="E556" s="27" t="str">
        <f t="shared" si="8"/>
        <v>Medium</v>
      </c>
      <c r="G556" s="22">
        <f>IF(D556&gt;1000000,Variables!$C$5,IF(D556&gt;100000,Variables!$C$6,Variables!$C$7))</f>
        <v>3500000</v>
      </c>
      <c r="I556" s="25">
        <v>0</v>
      </c>
    </row>
    <row r="557" spans="1:9" x14ac:dyDescent="0.25">
      <c r="A557" s="30">
        <v>38</v>
      </c>
      <c r="B557" s="31" t="s">
        <v>76</v>
      </c>
      <c r="C557" s="26">
        <v>2030</v>
      </c>
      <c r="D557" s="11">
        <f>INDEX(Population!$C$3:$O$49,MATCH('Cost Calculations'!B557,Population!$B$3:$B$49,0),MATCH(C557,Population!$C$2:$O$2,0))</f>
        <v>42511.399704486277</v>
      </c>
      <c r="E557" s="27" t="str">
        <f t="shared" si="8"/>
        <v>Small</v>
      </c>
      <c r="G557" s="22">
        <f>IF(D557&gt;1000000,Variables!$C$5,IF(D557&gt;100000,Variables!$C$6,Variables!$C$7))</f>
        <v>1000000</v>
      </c>
      <c r="I557" s="25">
        <v>0</v>
      </c>
    </row>
    <row r="558" spans="1:9" x14ac:dyDescent="0.25">
      <c r="A558" s="30">
        <v>39</v>
      </c>
      <c r="B558" s="31" t="s">
        <v>77</v>
      </c>
      <c r="C558" s="26">
        <v>2030</v>
      </c>
      <c r="D558" s="11">
        <f>INDEX(Population!$C$3:$O$49,MATCH('Cost Calculations'!B558,Population!$B$3:$B$49,0),MATCH(C558,Population!$C$2:$O$2,0))</f>
        <v>80247.500432155182</v>
      </c>
      <c r="E558" s="27" t="str">
        <f t="shared" si="8"/>
        <v>Small</v>
      </c>
      <c r="G558" s="22">
        <f>IF(D558&gt;1000000,Variables!$C$5,IF(D558&gt;100000,Variables!$C$6,Variables!$C$7))</f>
        <v>1000000</v>
      </c>
      <c r="I558" s="25">
        <v>0</v>
      </c>
    </row>
    <row r="559" spans="1:9" x14ac:dyDescent="0.25">
      <c r="A559" s="30">
        <v>40</v>
      </c>
      <c r="B559" s="31" t="s">
        <v>78</v>
      </c>
      <c r="C559" s="26">
        <v>2030</v>
      </c>
      <c r="D559" s="11">
        <f>INDEX(Population!$C$3:$O$49,MATCH('Cost Calculations'!B559,Population!$B$3:$B$49,0),MATCH(C559,Population!$C$2:$O$2,0))</f>
        <v>3629.8967685572152</v>
      </c>
      <c r="E559" s="27" t="str">
        <f t="shared" si="8"/>
        <v>Small</v>
      </c>
      <c r="G559" s="22">
        <f>IF(D559&gt;1000000,Variables!$C$5,IF(D559&gt;100000,Variables!$C$6,Variables!$C$7))</f>
        <v>1000000</v>
      </c>
      <c r="I559" s="25">
        <v>0</v>
      </c>
    </row>
    <row r="560" spans="1:9" x14ac:dyDescent="0.25">
      <c r="A560" s="30">
        <v>41</v>
      </c>
      <c r="B560" s="31" t="s">
        <v>79</v>
      </c>
      <c r="C560" s="26">
        <v>2030</v>
      </c>
      <c r="D560" s="11">
        <f>INDEX(Population!$C$3:$O$49,MATCH('Cost Calculations'!B560,Population!$B$3:$B$49,0),MATCH(C560,Population!$C$2:$O$2,0))</f>
        <v>62555.938349038879</v>
      </c>
      <c r="E560" s="27" t="str">
        <f t="shared" si="8"/>
        <v>Small</v>
      </c>
      <c r="G560" s="22">
        <f>IF(D560&gt;1000000,Variables!$C$5,IF(D560&gt;100000,Variables!$C$6,Variables!$C$7))</f>
        <v>1000000</v>
      </c>
      <c r="I560" s="25">
        <v>0</v>
      </c>
    </row>
    <row r="561" spans="1:9" x14ac:dyDescent="0.25">
      <c r="A561" s="30">
        <v>42</v>
      </c>
      <c r="B561" s="31" t="s">
        <v>80</v>
      </c>
      <c r="C561" s="26">
        <v>2030</v>
      </c>
      <c r="D561" s="11">
        <f>INDEX(Population!$C$3:$O$49,MATCH('Cost Calculations'!B561,Population!$B$3:$B$49,0),MATCH(C561,Population!$C$2:$O$2,0))</f>
        <v>54425.734783100459</v>
      </c>
      <c r="E561" s="27" t="str">
        <f t="shared" si="8"/>
        <v>Small</v>
      </c>
      <c r="G561" s="22">
        <f>IF(D561&gt;1000000,Variables!$C$5,IF(D561&gt;100000,Variables!$C$6,Variables!$C$7))</f>
        <v>1000000</v>
      </c>
      <c r="I561" s="25">
        <v>0</v>
      </c>
    </row>
    <row r="562" spans="1:9" x14ac:dyDescent="0.25">
      <c r="A562" s="30">
        <v>43</v>
      </c>
      <c r="B562" s="31" t="s">
        <v>81</v>
      </c>
      <c r="C562" s="26">
        <v>2030</v>
      </c>
      <c r="D562" s="11">
        <f>INDEX(Population!$C$3:$O$49,MATCH('Cost Calculations'!B562,Population!$B$3:$B$49,0),MATCH(C562,Population!$C$2:$O$2,0))</f>
        <v>28739.073987420874</v>
      </c>
      <c r="E562" s="27" t="str">
        <f t="shared" si="8"/>
        <v>Small</v>
      </c>
      <c r="G562" s="22">
        <f>IF(D562&gt;1000000,Variables!$C$5,IF(D562&gt;100000,Variables!$C$6,Variables!$C$7))</f>
        <v>1000000</v>
      </c>
      <c r="I562" s="25">
        <v>0</v>
      </c>
    </row>
    <row r="563" spans="1:9" x14ac:dyDescent="0.25">
      <c r="A563" s="30">
        <v>44</v>
      </c>
      <c r="B563" s="31" t="s">
        <v>82</v>
      </c>
      <c r="C563" s="26">
        <v>2030</v>
      </c>
      <c r="D563" s="11">
        <f>INDEX(Population!$C$3:$O$49,MATCH('Cost Calculations'!B563,Population!$B$3:$B$49,0),MATCH(C563,Population!$C$2:$O$2,0))</f>
        <v>111155.63258210645</v>
      </c>
      <c r="E563" s="27" t="str">
        <f t="shared" si="8"/>
        <v>Medium</v>
      </c>
      <c r="G563" s="22">
        <f>IF(D563&gt;1000000,Variables!$C$5,IF(D563&gt;100000,Variables!$C$6,Variables!$C$7))</f>
        <v>3500000</v>
      </c>
      <c r="I563" s="25">
        <v>0</v>
      </c>
    </row>
    <row r="564" spans="1:9" x14ac:dyDescent="0.25">
      <c r="A564" s="30">
        <v>45</v>
      </c>
      <c r="B564" s="31" t="s">
        <v>83</v>
      </c>
      <c r="C564" s="26">
        <v>2030</v>
      </c>
      <c r="D564" s="11">
        <f>INDEX(Population!$C$3:$O$49,MATCH('Cost Calculations'!B564,Population!$B$3:$B$49,0),MATCH(C564,Population!$C$2:$O$2,0))</f>
        <v>28235.718737235569</v>
      </c>
      <c r="E564" s="27" t="str">
        <f t="shared" si="8"/>
        <v>Small</v>
      </c>
      <c r="G564" s="22">
        <f>IF(D564&gt;1000000,Variables!$C$5,IF(D564&gt;100000,Variables!$C$6,Variables!$C$7))</f>
        <v>1000000</v>
      </c>
      <c r="I564" s="25">
        <v>0</v>
      </c>
    </row>
    <row r="565" spans="1:9" x14ac:dyDescent="0.25">
      <c r="A565" s="30">
        <v>46</v>
      </c>
      <c r="B565" s="31" t="s">
        <v>84</v>
      </c>
      <c r="C565" s="26">
        <v>2030</v>
      </c>
      <c r="D565" s="11">
        <f>INDEX(Population!$C$3:$O$49,MATCH('Cost Calculations'!B565,Population!$B$3:$B$49,0),MATCH(C565,Population!$C$2:$O$2,0))</f>
        <v>36087.343269223456</v>
      </c>
      <c r="E565" s="27" t="str">
        <f t="shared" si="8"/>
        <v>Small</v>
      </c>
      <c r="G565" s="22">
        <f>IF(D565&gt;1000000,Variables!$C$5,IF(D565&gt;100000,Variables!$C$6,Variables!$C$7))</f>
        <v>1000000</v>
      </c>
      <c r="I565" s="25">
        <v>0</v>
      </c>
    </row>
    <row r="566" spans="1:9" x14ac:dyDescent="0.25">
      <c r="A566" s="30">
        <v>47</v>
      </c>
      <c r="B566" s="31" t="s">
        <v>85</v>
      </c>
      <c r="C566" s="26">
        <v>2030</v>
      </c>
      <c r="D566" s="11">
        <f>INDEX(Population!$C$3:$O$49,MATCH('Cost Calculations'!B566,Population!$B$3:$B$49,0),MATCH(C566,Population!$C$2:$O$2,0))</f>
        <v>76476.520719365508</v>
      </c>
      <c r="E566" s="27" t="str">
        <f t="shared" si="8"/>
        <v>Small</v>
      </c>
      <c r="G566" s="22">
        <f>IF(D566&gt;1000000,Variables!$C$5,IF(D566&gt;100000,Variables!$C$6,Variables!$C$7))</f>
        <v>1000000</v>
      </c>
      <c r="I566" s="25">
        <v>0</v>
      </c>
    </row>
    <row r="567" spans="1:9" ht="15.75" thickBot="1" x14ac:dyDescent="0.3">
      <c r="G567" s="12">
        <f>SUM(G3:G566)</f>
        <v>1825000000</v>
      </c>
      <c r="I567" s="12">
        <f>SUM(I3:I566)</f>
        <v>100500000</v>
      </c>
    </row>
    <row r="568" spans="1:9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13"/>
  <sheetViews>
    <sheetView tabSelected="1" workbookViewId="0">
      <selection activeCell="A28" sqref="A28"/>
    </sheetView>
  </sheetViews>
  <sheetFormatPr defaultColWidth="8.85546875" defaultRowHeight="15" x14ac:dyDescent="0.25"/>
  <cols>
    <col min="1" max="1" width="94.28515625" bestFit="1" customWidth="1"/>
    <col min="2" max="2" width="16.28515625" bestFit="1" customWidth="1"/>
    <col min="3" max="3" width="18.42578125" style="13" bestFit="1" customWidth="1"/>
    <col min="4" max="4" width="17.42578125" style="2" bestFit="1" customWidth="1"/>
    <col min="5" max="5" width="255.7109375" bestFit="1" customWidth="1"/>
    <col min="6" max="6" width="206" bestFit="1" customWidth="1"/>
  </cols>
  <sheetData>
    <row r="1" spans="1:10" s="19" customFormat="1" ht="45" x14ac:dyDescent="0.25">
      <c r="A1" s="17" t="s">
        <v>2</v>
      </c>
      <c r="B1" s="17" t="s">
        <v>3</v>
      </c>
      <c r="C1" s="17" t="s">
        <v>14</v>
      </c>
      <c r="D1" s="17" t="s">
        <v>4</v>
      </c>
      <c r="E1" s="18" t="s">
        <v>5</v>
      </c>
      <c r="F1" s="18" t="s">
        <v>6</v>
      </c>
      <c r="G1" s="16"/>
      <c r="H1" s="16"/>
      <c r="I1" s="16"/>
      <c r="J1" s="16"/>
    </row>
    <row r="2" spans="1:10" x14ac:dyDescent="0.25">
      <c r="A2" s="15" t="s">
        <v>20</v>
      </c>
      <c r="C2" s="2">
        <v>10500000</v>
      </c>
      <c r="D2" s="2" t="s">
        <v>29</v>
      </c>
    </row>
    <row r="3" spans="1:10" x14ac:dyDescent="0.25">
      <c r="A3" s="15" t="s">
        <v>19</v>
      </c>
      <c r="C3" s="7">
        <v>2508000</v>
      </c>
    </row>
    <row r="4" spans="1:10" x14ac:dyDescent="0.25">
      <c r="A4" t="s">
        <v>30</v>
      </c>
      <c r="B4" t="s">
        <v>31</v>
      </c>
      <c r="C4" s="13">
        <v>1.4999999999999999E-2</v>
      </c>
    </row>
    <row r="5" spans="1:10" x14ac:dyDescent="0.25">
      <c r="A5" t="s">
        <v>22</v>
      </c>
      <c r="C5" s="24">
        <f>C2</f>
        <v>10500000</v>
      </c>
      <c r="D5" s="2" t="s">
        <v>29</v>
      </c>
    </row>
    <row r="6" spans="1:10" x14ac:dyDescent="0.25">
      <c r="A6" t="s">
        <v>21</v>
      </c>
      <c r="C6" s="24">
        <f>3500000</f>
        <v>3500000</v>
      </c>
      <c r="D6" s="2" t="s">
        <v>29</v>
      </c>
    </row>
    <row r="7" spans="1:10" x14ac:dyDescent="0.25">
      <c r="A7" t="s">
        <v>23</v>
      </c>
      <c r="C7" s="24">
        <f>1000000</f>
        <v>1000000</v>
      </c>
      <c r="D7" s="2" t="s">
        <v>29</v>
      </c>
    </row>
    <row r="8" spans="1:10" x14ac:dyDescent="0.25">
      <c r="C8" s="24"/>
    </row>
    <row r="9" spans="1:10" x14ac:dyDescent="0.25">
      <c r="C9" s="24"/>
    </row>
    <row r="10" spans="1:10" x14ac:dyDescent="0.25">
      <c r="A10" t="s">
        <v>24</v>
      </c>
      <c r="C10" s="24">
        <v>5000000</v>
      </c>
      <c r="D10" s="2" t="s">
        <v>29</v>
      </c>
    </row>
    <row r="11" spans="1:10" x14ac:dyDescent="0.25">
      <c r="A11" t="s">
        <v>25</v>
      </c>
      <c r="C11" s="24">
        <v>2500000</v>
      </c>
      <c r="D11" s="2" t="s">
        <v>29</v>
      </c>
    </row>
    <row r="12" spans="1:10" x14ac:dyDescent="0.25">
      <c r="A12" t="s">
        <v>26</v>
      </c>
      <c r="C12" s="24">
        <v>1000000</v>
      </c>
      <c r="D12" s="2" t="s">
        <v>29</v>
      </c>
    </row>
    <row r="13" spans="1:10" x14ac:dyDescent="0.25">
      <c r="C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50"/>
  <sheetViews>
    <sheetView topLeftCell="A31" workbookViewId="0">
      <selection activeCell="C3" sqref="C3"/>
    </sheetView>
  </sheetViews>
  <sheetFormatPr defaultColWidth="8.85546875" defaultRowHeight="15" x14ac:dyDescent="0.25"/>
  <cols>
    <col min="3" max="3" width="13.28515625" bestFit="1" customWidth="1"/>
    <col min="4" max="4" width="13" customWidth="1"/>
    <col min="5" max="21" width="13.28515625" bestFit="1" customWidth="1"/>
  </cols>
  <sheetData>
    <row r="2" spans="1:22" x14ac:dyDescent="0.25">
      <c r="B2" s="8"/>
      <c r="C2" s="8">
        <v>2018</v>
      </c>
      <c r="D2" s="8">
        <v>2019</v>
      </c>
      <c r="E2" s="8">
        <v>2020</v>
      </c>
      <c r="F2" s="8">
        <v>2021</v>
      </c>
      <c r="G2" s="8">
        <v>2022</v>
      </c>
      <c r="H2" s="8">
        <v>2023</v>
      </c>
      <c r="I2" s="8">
        <v>2024</v>
      </c>
      <c r="J2" s="8">
        <v>2025</v>
      </c>
      <c r="K2" s="8">
        <v>2026</v>
      </c>
      <c r="L2" s="8">
        <v>2027</v>
      </c>
      <c r="M2" s="8">
        <v>2028</v>
      </c>
      <c r="N2" s="8">
        <v>2029</v>
      </c>
      <c r="O2" s="8">
        <v>2030</v>
      </c>
      <c r="P2" s="8"/>
      <c r="Q2" s="8"/>
      <c r="R2" s="8"/>
      <c r="S2" s="8"/>
      <c r="T2" s="8"/>
      <c r="U2" s="8"/>
    </row>
    <row r="3" spans="1:22" x14ac:dyDescent="0.25">
      <c r="A3">
        <v>1</v>
      </c>
      <c r="B3" s="8" t="s">
        <v>39</v>
      </c>
      <c r="C3" s="14">
        <v>7181469</v>
      </c>
      <c r="D3" s="7">
        <v>7289191.0349999992</v>
      </c>
      <c r="E3" s="7">
        <v>7398528.9005249981</v>
      </c>
      <c r="F3" s="7">
        <v>7509506.8340328718</v>
      </c>
      <c r="G3" s="7">
        <v>7622149.4365433641</v>
      </c>
      <c r="H3" s="7">
        <v>7736481.6780915139</v>
      </c>
      <c r="I3" s="7">
        <v>7852528.9032628844</v>
      </c>
      <c r="J3" s="7">
        <v>7970316.8368118266</v>
      </c>
      <c r="K3" s="7">
        <v>8089871.5893640034</v>
      </c>
      <c r="L3" s="7">
        <v>8211219.6632044623</v>
      </c>
      <c r="M3" s="7">
        <v>8334387.9581525289</v>
      </c>
      <c r="N3" s="7">
        <v>8459403.7775248159</v>
      </c>
      <c r="O3" s="7">
        <v>8586294.8341876864</v>
      </c>
      <c r="P3" s="7"/>
      <c r="Q3" s="7"/>
      <c r="R3" s="7"/>
      <c r="S3" s="7"/>
      <c r="T3" s="7"/>
      <c r="U3" s="7"/>
      <c r="V3" s="7"/>
    </row>
    <row r="4" spans="1:22" x14ac:dyDescent="0.25">
      <c r="A4">
        <v>2</v>
      </c>
      <c r="B4" s="8" t="s">
        <v>40</v>
      </c>
      <c r="C4" s="14">
        <v>2372330</v>
      </c>
      <c r="D4" s="7">
        <v>2407914.9499999997</v>
      </c>
      <c r="E4" s="7">
        <v>2444033.6742499992</v>
      </c>
      <c r="F4" s="7">
        <v>2480694.179363749</v>
      </c>
      <c r="G4" s="7">
        <v>2517904.592054205</v>
      </c>
      <c r="H4" s="7">
        <v>2555673.1609350177</v>
      </c>
      <c r="I4" s="7">
        <v>2594008.2583490424</v>
      </c>
      <c r="J4" s="7">
        <v>2632918.3822242776</v>
      </c>
      <c r="K4" s="7">
        <v>2672412.1579576414</v>
      </c>
      <c r="L4" s="7">
        <v>2712498.3403270058</v>
      </c>
      <c r="M4" s="7">
        <v>2753185.8154319106</v>
      </c>
      <c r="N4" s="7">
        <v>2794483.6026633889</v>
      </c>
      <c r="O4" s="7">
        <v>2836400.8567033391</v>
      </c>
      <c r="P4" s="7"/>
      <c r="Q4" s="7"/>
      <c r="R4" s="7"/>
      <c r="S4" s="7"/>
      <c r="T4" s="7"/>
      <c r="U4" s="7"/>
    </row>
    <row r="5" spans="1:22" x14ac:dyDescent="0.25">
      <c r="A5">
        <v>3</v>
      </c>
      <c r="B5" s="8" t="s">
        <v>41</v>
      </c>
      <c r="C5" s="14">
        <v>1822869</v>
      </c>
      <c r="D5" s="7">
        <v>1850212.0349999999</v>
      </c>
      <c r="E5" s="7">
        <v>1877965.2155249994</v>
      </c>
      <c r="F5" s="7">
        <v>1906134.6937578742</v>
      </c>
      <c r="G5" s="7">
        <v>1934726.7141642421</v>
      </c>
      <c r="H5" s="7">
        <v>1963747.6148767055</v>
      </c>
      <c r="I5" s="7">
        <v>1993203.8290998556</v>
      </c>
      <c r="J5" s="7">
        <v>2023101.8865363533</v>
      </c>
      <c r="K5" s="7">
        <v>2053448.4148343983</v>
      </c>
      <c r="L5" s="7">
        <v>2084250.1410569141</v>
      </c>
      <c r="M5" s="7">
        <v>2115513.8931727675</v>
      </c>
      <c r="N5" s="7">
        <v>2147246.601570359</v>
      </c>
      <c r="O5" s="7">
        <v>2179455.3005939135</v>
      </c>
      <c r="P5" s="7"/>
      <c r="Q5" s="7"/>
      <c r="R5" s="7"/>
      <c r="S5" s="7"/>
      <c r="T5" s="7"/>
      <c r="U5" s="7"/>
    </row>
    <row r="6" spans="1:22" x14ac:dyDescent="0.25">
      <c r="A6">
        <v>4</v>
      </c>
      <c r="B6" s="8" t="s">
        <v>42</v>
      </c>
      <c r="C6" s="14">
        <v>1120103</v>
      </c>
      <c r="D6" s="7">
        <v>1136904.5449999999</v>
      </c>
      <c r="E6" s="7">
        <v>1153958.1131749996</v>
      </c>
      <c r="F6" s="7">
        <v>1171267.4848726245</v>
      </c>
      <c r="G6" s="7">
        <v>1188836.4971457138</v>
      </c>
      <c r="H6" s="7">
        <v>1206669.0446028993</v>
      </c>
      <c r="I6" s="7">
        <v>1224769.0802719425</v>
      </c>
      <c r="J6" s="7">
        <v>1243140.6164760215</v>
      </c>
      <c r="K6" s="7">
        <v>1261787.7257231618</v>
      </c>
      <c r="L6" s="7">
        <v>1280714.541609009</v>
      </c>
      <c r="M6" s="7">
        <v>1299925.259733144</v>
      </c>
      <c r="N6" s="7">
        <v>1319424.138629141</v>
      </c>
      <c r="O6" s="7">
        <v>1339215.5007085777</v>
      </c>
      <c r="P6" s="7"/>
      <c r="Q6" s="7"/>
      <c r="R6" s="7"/>
      <c r="S6" s="7"/>
      <c r="T6" s="7"/>
      <c r="U6" s="7"/>
    </row>
    <row r="7" spans="1:22" x14ac:dyDescent="0.25">
      <c r="A7">
        <v>5</v>
      </c>
      <c r="B7" s="8" t="s">
        <v>43</v>
      </c>
      <c r="C7" s="14">
        <v>528855</v>
      </c>
      <c r="D7" s="7">
        <v>536787.82499999995</v>
      </c>
      <c r="E7" s="7">
        <v>544839.64237499982</v>
      </c>
      <c r="F7" s="7">
        <v>553012.23701062484</v>
      </c>
      <c r="G7" s="7">
        <v>561307.42056578409</v>
      </c>
      <c r="H7" s="7">
        <v>569727.03187427076</v>
      </c>
      <c r="I7" s="7">
        <v>578272.93735238467</v>
      </c>
      <c r="J7" s="7">
        <v>586947.03141267039</v>
      </c>
      <c r="K7" s="7">
        <v>595751.23688386043</v>
      </c>
      <c r="L7" s="7">
        <v>604687.50543711823</v>
      </c>
      <c r="M7" s="7">
        <v>613757.81801867497</v>
      </c>
      <c r="N7" s="7">
        <v>622964.18528895499</v>
      </c>
      <c r="O7" s="7">
        <v>632308.64806828916</v>
      </c>
      <c r="P7" s="7"/>
      <c r="Q7" s="7"/>
      <c r="R7" s="7"/>
      <c r="S7" s="7"/>
      <c r="T7" s="7"/>
      <c r="U7" s="7"/>
    </row>
    <row r="8" spans="1:22" x14ac:dyDescent="0.25">
      <c r="A8">
        <v>6</v>
      </c>
      <c r="B8" s="8" t="s">
        <v>44</v>
      </c>
      <c r="C8" s="14">
        <v>887946</v>
      </c>
      <c r="D8" s="7">
        <v>901265.19</v>
      </c>
      <c r="E8" s="7">
        <v>914784.16784999974</v>
      </c>
      <c r="F8" s="7">
        <v>928505.93036774965</v>
      </c>
      <c r="G8" s="7">
        <v>942433.51932326576</v>
      </c>
      <c r="H8" s="7">
        <v>956570.0221131146</v>
      </c>
      <c r="I8" s="7">
        <v>970918.57244481111</v>
      </c>
      <c r="J8" s="7">
        <v>985482.35103148315</v>
      </c>
      <c r="K8" s="7">
        <v>1000264.5862969554</v>
      </c>
      <c r="L8" s="7">
        <v>1015268.5550914095</v>
      </c>
      <c r="M8" s="7">
        <v>1030497.5834177806</v>
      </c>
      <c r="N8" s="7">
        <v>1045955.0471690472</v>
      </c>
      <c r="O8" s="7">
        <v>1061644.3728765827</v>
      </c>
      <c r="P8" s="7"/>
      <c r="Q8" s="7"/>
      <c r="R8" s="7"/>
      <c r="S8" s="7"/>
      <c r="T8" s="7"/>
      <c r="U8" s="7"/>
    </row>
    <row r="9" spans="1:22" x14ac:dyDescent="0.25">
      <c r="A9">
        <v>7</v>
      </c>
      <c r="B9" s="8" t="s">
        <v>45</v>
      </c>
      <c r="C9" s="14">
        <v>629414</v>
      </c>
      <c r="D9" s="7">
        <v>638855.21</v>
      </c>
      <c r="E9" s="7">
        <v>648438.0381499998</v>
      </c>
      <c r="F9" s="7">
        <v>658164.60872224974</v>
      </c>
      <c r="G9" s="7">
        <v>668037.07785308338</v>
      </c>
      <c r="H9" s="7">
        <v>678057.63402087952</v>
      </c>
      <c r="I9" s="7">
        <v>688228.49853119266</v>
      </c>
      <c r="J9" s="7">
        <v>698551.92600916035</v>
      </c>
      <c r="K9" s="7">
        <v>709030.20489929779</v>
      </c>
      <c r="L9" s="7">
        <v>719665.65797278716</v>
      </c>
      <c r="M9" s="7">
        <v>730460.64284237882</v>
      </c>
      <c r="N9" s="7">
        <v>741417.55248501443</v>
      </c>
      <c r="O9" s="7">
        <v>752538.81577228953</v>
      </c>
      <c r="P9" s="7"/>
      <c r="Q9" s="7"/>
      <c r="R9" s="7"/>
      <c r="S9" s="7"/>
      <c r="T9" s="7"/>
      <c r="U9" s="7"/>
    </row>
    <row r="10" spans="1:22" x14ac:dyDescent="0.25">
      <c r="A10">
        <v>8</v>
      </c>
      <c r="B10" s="8" t="s">
        <v>46</v>
      </c>
      <c r="C10" s="14">
        <v>409670</v>
      </c>
      <c r="D10" s="7">
        <v>415815.05</v>
      </c>
      <c r="E10" s="7">
        <v>422052.27574999991</v>
      </c>
      <c r="F10" s="7">
        <v>428383.05988624983</v>
      </c>
      <c r="G10" s="7">
        <v>434808.80578454351</v>
      </c>
      <c r="H10" s="7">
        <v>441330.93787131162</v>
      </c>
      <c r="I10" s="7">
        <v>447950.90193938121</v>
      </c>
      <c r="J10" s="7">
        <v>454670.16546847182</v>
      </c>
      <c r="K10" s="7">
        <v>461490.21795049892</v>
      </c>
      <c r="L10" s="7">
        <v>468412.57121975633</v>
      </c>
      <c r="M10" s="7">
        <v>475438.75978805259</v>
      </c>
      <c r="N10" s="7">
        <v>482570.34118487337</v>
      </c>
      <c r="O10" s="7">
        <v>489808.89630264632</v>
      </c>
      <c r="P10" s="7"/>
      <c r="Q10" s="7"/>
      <c r="R10" s="7"/>
      <c r="S10" s="7"/>
      <c r="T10" s="7"/>
      <c r="U10" s="7"/>
    </row>
    <row r="11" spans="1:22" x14ac:dyDescent="0.25">
      <c r="A11">
        <v>9</v>
      </c>
      <c r="B11" s="8" t="s">
        <v>47</v>
      </c>
      <c r="C11" s="14">
        <v>479853</v>
      </c>
      <c r="D11" s="7">
        <v>487050.79499999993</v>
      </c>
      <c r="E11" s="7">
        <v>494356.55692499987</v>
      </c>
      <c r="F11" s="7">
        <v>501771.90527887479</v>
      </c>
      <c r="G11" s="7">
        <v>509298.48385805788</v>
      </c>
      <c r="H11" s="7">
        <v>516937.96111592866</v>
      </c>
      <c r="I11" s="7">
        <v>524692.03053266753</v>
      </c>
      <c r="J11" s="7">
        <v>532562.4109906574</v>
      </c>
      <c r="K11" s="7">
        <v>540550.8471555172</v>
      </c>
      <c r="L11" s="7">
        <v>548659.10986284993</v>
      </c>
      <c r="M11" s="7">
        <v>556888.99651079264</v>
      </c>
      <c r="N11" s="7">
        <v>565242.33145845449</v>
      </c>
      <c r="O11" s="7">
        <v>573720.96643033111</v>
      </c>
      <c r="P11" s="7"/>
      <c r="Q11" s="7"/>
      <c r="R11" s="7"/>
      <c r="S11" s="7"/>
      <c r="T11" s="7"/>
      <c r="U11" s="7"/>
    </row>
    <row r="12" spans="1:22" x14ac:dyDescent="0.25">
      <c r="A12">
        <v>10</v>
      </c>
      <c r="B12" s="8" t="s">
        <v>48</v>
      </c>
      <c r="C12" s="14">
        <v>500686</v>
      </c>
      <c r="D12" s="7">
        <v>508196.29</v>
      </c>
      <c r="E12" s="7">
        <v>515819.23434999987</v>
      </c>
      <c r="F12" s="7">
        <v>523556.52286524978</v>
      </c>
      <c r="G12" s="7">
        <v>531409.87070822844</v>
      </c>
      <c r="H12" s="7">
        <v>539381.01876885188</v>
      </c>
      <c r="I12" s="7">
        <v>547471.73405038449</v>
      </c>
      <c r="J12" s="7">
        <v>555683.81006114022</v>
      </c>
      <c r="K12" s="7">
        <v>564019.06721205718</v>
      </c>
      <c r="L12" s="7">
        <v>572479.353220238</v>
      </c>
      <c r="M12" s="7">
        <v>581066.5435185415</v>
      </c>
      <c r="N12" s="7">
        <v>589782.54167131963</v>
      </c>
      <c r="O12" s="7">
        <v>598629.27979638928</v>
      </c>
      <c r="P12" s="7"/>
      <c r="Q12" s="7"/>
      <c r="R12" s="7"/>
      <c r="S12" s="7"/>
      <c r="T12" s="7"/>
      <c r="U12" s="7"/>
    </row>
    <row r="13" spans="1:22" x14ac:dyDescent="0.25">
      <c r="A13">
        <v>11</v>
      </c>
      <c r="B13" s="8" t="s">
        <v>49</v>
      </c>
      <c r="C13" s="14">
        <v>352326</v>
      </c>
      <c r="D13" s="7">
        <v>357610.88999999996</v>
      </c>
      <c r="E13" s="7">
        <v>362975.05334999989</v>
      </c>
      <c r="F13" s="7">
        <v>368419.67915024987</v>
      </c>
      <c r="G13" s="7">
        <v>373945.97433750355</v>
      </c>
      <c r="H13" s="7">
        <v>379555.16395256604</v>
      </c>
      <c r="I13" s="7">
        <v>385248.49141185445</v>
      </c>
      <c r="J13" s="7">
        <v>391027.21878303221</v>
      </c>
      <c r="K13" s="7">
        <v>396892.62706477765</v>
      </c>
      <c r="L13" s="7">
        <v>402846.01647074928</v>
      </c>
      <c r="M13" s="7">
        <v>408888.70671781048</v>
      </c>
      <c r="N13" s="7">
        <v>415022.03731857758</v>
      </c>
      <c r="O13" s="7">
        <v>421247.36787835619</v>
      </c>
      <c r="P13" s="7"/>
      <c r="Q13" s="7"/>
      <c r="R13" s="7"/>
      <c r="S13" s="7"/>
      <c r="T13" s="7"/>
      <c r="U13" s="7"/>
    </row>
    <row r="14" spans="1:22" x14ac:dyDescent="0.25">
      <c r="A14">
        <v>12</v>
      </c>
      <c r="B14" s="8" t="s">
        <v>50</v>
      </c>
      <c r="C14" s="14">
        <v>400436</v>
      </c>
      <c r="D14" s="7">
        <v>406442.54</v>
      </c>
      <c r="E14" s="7">
        <v>412539.1780999999</v>
      </c>
      <c r="F14" s="7">
        <v>418727.26577149983</v>
      </c>
      <c r="G14" s="7">
        <v>425008.17475807224</v>
      </c>
      <c r="H14" s="7">
        <v>431383.29737944331</v>
      </c>
      <c r="I14" s="7">
        <v>437854.04684013489</v>
      </c>
      <c r="J14" s="7">
        <v>444421.85754273681</v>
      </c>
      <c r="K14" s="7">
        <v>451088.18540587783</v>
      </c>
      <c r="L14" s="7">
        <v>457854.50818696595</v>
      </c>
      <c r="M14" s="7">
        <v>464722.32580977038</v>
      </c>
      <c r="N14" s="7">
        <v>471693.16069691686</v>
      </c>
      <c r="O14" s="7">
        <v>478768.55810737051</v>
      </c>
      <c r="P14" s="7"/>
      <c r="Q14" s="7"/>
      <c r="R14" s="7"/>
      <c r="S14" s="7"/>
      <c r="T14" s="7"/>
      <c r="U14" s="7"/>
    </row>
    <row r="15" spans="1:22" x14ac:dyDescent="0.25">
      <c r="A15">
        <v>13</v>
      </c>
      <c r="B15" s="8" t="s">
        <v>51</v>
      </c>
      <c r="C15" s="14">
        <v>451212</v>
      </c>
      <c r="D15" s="7">
        <v>457980.17999999993</v>
      </c>
      <c r="E15" s="7">
        <v>464849.8826999999</v>
      </c>
      <c r="F15" s="7">
        <v>471822.63094049983</v>
      </c>
      <c r="G15" s="7">
        <v>478899.97040460724</v>
      </c>
      <c r="H15" s="7">
        <v>486083.46996067627</v>
      </c>
      <c r="I15" s="7">
        <v>493374.72201008635</v>
      </c>
      <c r="J15" s="7">
        <v>500775.34284023754</v>
      </c>
      <c r="K15" s="7">
        <v>508286.97298284108</v>
      </c>
      <c r="L15" s="7">
        <v>515911.27757758362</v>
      </c>
      <c r="M15" s="7">
        <v>523649.94674124732</v>
      </c>
      <c r="N15" s="7">
        <v>531504.69594236603</v>
      </c>
      <c r="O15" s="7">
        <v>539477.26638150134</v>
      </c>
      <c r="P15" s="7"/>
      <c r="Q15" s="7"/>
      <c r="R15" s="7"/>
      <c r="S15" s="7"/>
      <c r="T15" s="7"/>
      <c r="U15" s="7"/>
    </row>
    <row r="16" spans="1:22" x14ac:dyDescent="0.25">
      <c r="A16">
        <v>14</v>
      </c>
      <c r="B16" s="8" t="s">
        <v>52</v>
      </c>
      <c r="C16" s="14">
        <v>314526</v>
      </c>
      <c r="D16" s="7">
        <v>319243.88999999996</v>
      </c>
      <c r="E16" s="7">
        <v>324032.54834999994</v>
      </c>
      <c r="F16" s="7">
        <v>328893.03657524986</v>
      </c>
      <c r="G16" s="7">
        <v>333826.43212387856</v>
      </c>
      <c r="H16" s="7">
        <v>338833.82860573672</v>
      </c>
      <c r="I16" s="7">
        <v>343916.33603482269</v>
      </c>
      <c r="J16" s="7">
        <v>349075.08107534499</v>
      </c>
      <c r="K16" s="7">
        <v>354311.20729147515</v>
      </c>
      <c r="L16" s="7">
        <v>359625.87540084723</v>
      </c>
      <c r="M16" s="7">
        <v>365020.26353185985</v>
      </c>
      <c r="N16" s="7">
        <v>370495.56748483772</v>
      </c>
      <c r="O16" s="7">
        <v>376053.00099711021</v>
      </c>
      <c r="P16" s="7"/>
      <c r="Q16" s="7"/>
      <c r="R16" s="7"/>
      <c r="S16" s="7"/>
      <c r="T16" s="7"/>
      <c r="U16" s="7"/>
    </row>
    <row r="17" spans="1:21" x14ac:dyDescent="0.25">
      <c r="A17">
        <v>15</v>
      </c>
      <c r="B17" s="8" t="s">
        <v>53</v>
      </c>
      <c r="C17" s="14">
        <v>275641</v>
      </c>
      <c r="D17" s="7">
        <v>279775.61499999999</v>
      </c>
      <c r="E17" s="7">
        <v>283972.24922499992</v>
      </c>
      <c r="F17" s="7">
        <v>288231.83296337491</v>
      </c>
      <c r="G17" s="7">
        <v>292555.31045782549</v>
      </c>
      <c r="H17" s="7">
        <v>296943.6401146928</v>
      </c>
      <c r="I17" s="7">
        <v>301397.79471641313</v>
      </c>
      <c r="J17" s="7">
        <v>305918.76163715927</v>
      </c>
      <c r="K17" s="7">
        <v>310507.54306171666</v>
      </c>
      <c r="L17" s="7">
        <v>315165.15620764234</v>
      </c>
      <c r="M17" s="7">
        <v>319892.63355075696</v>
      </c>
      <c r="N17" s="7">
        <v>324691.02305401827</v>
      </c>
      <c r="O17" s="7">
        <v>329561.38839982852</v>
      </c>
      <c r="P17" s="7"/>
      <c r="Q17" s="7"/>
      <c r="R17" s="7"/>
      <c r="S17" s="7"/>
      <c r="T17" s="7"/>
      <c r="U17" s="7"/>
    </row>
    <row r="18" spans="1:21" x14ac:dyDescent="0.25">
      <c r="A18">
        <v>16</v>
      </c>
      <c r="B18" s="8" t="s">
        <v>54</v>
      </c>
      <c r="C18" s="14">
        <v>459349</v>
      </c>
      <c r="D18" s="7">
        <v>466239.23499999993</v>
      </c>
      <c r="E18" s="7">
        <v>473232.8235249999</v>
      </c>
      <c r="F18" s="7">
        <v>480331.31587787485</v>
      </c>
      <c r="G18" s="7">
        <v>487536.28561604285</v>
      </c>
      <c r="H18" s="7">
        <v>494849.32990028342</v>
      </c>
      <c r="I18" s="7">
        <v>502272.06984878762</v>
      </c>
      <c r="J18" s="7">
        <v>509806.15089651931</v>
      </c>
      <c r="K18" s="7">
        <v>517453.24315996707</v>
      </c>
      <c r="L18" s="7">
        <v>525215.04180736654</v>
      </c>
      <c r="M18" s="7">
        <v>533093.26743447699</v>
      </c>
      <c r="N18" s="7">
        <v>541089.66644599405</v>
      </c>
      <c r="O18" s="7">
        <v>549206.01144268387</v>
      </c>
      <c r="P18" s="7"/>
      <c r="Q18" s="7"/>
      <c r="R18" s="7"/>
      <c r="S18" s="7"/>
      <c r="T18" s="7"/>
      <c r="U18" s="7"/>
    </row>
    <row r="19" spans="1:21" x14ac:dyDescent="0.25">
      <c r="A19">
        <v>17</v>
      </c>
      <c r="B19" s="8" t="s">
        <v>55</v>
      </c>
      <c r="C19" s="14">
        <v>433723</v>
      </c>
      <c r="D19" s="7">
        <v>440228.84499999997</v>
      </c>
      <c r="E19" s="7">
        <v>446832.2776749999</v>
      </c>
      <c r="F19" s="7">
        <v>453534.76184012485</v>
      </c>
      <c r="G19" s="7">
        <v>460337.78326772666</v>
      </c>
      <c r="H19" s="7">
        <v>467242.85001674248</v>
      </c>
      <c r="I19" s="7">
        <v>474251.49276699353</v>
      </c>
      <c r="J19" s="7">
        <v>481365.26515849837</v>
      </c>
      <c r="K19" s="7">
        <v>488585.74413587578</v>
      </c>
      <c r="L19" s="7">
        <v>495914.53029791388</v>
      </c>
      <c r="M19" s="7">
        <v>503353.2482523825</v>
      </c>
      <c r="N19" s="7">
        <v>510903.54697616817</v>
      </c>
      <c r="O19" s="7">
        <v>518567.10018081061</v>
      </c>
      <c r="P19" s="7"/>
      <c r="Q19" s="7"/>
      <c r="R19" s="7"/>
      <c r="S19" s="7"/>
      <c r="T19" s="7"/>
      <c r="U19" s="7"/>
    </row>
    <row r="20" spans="1:21" x14ac:dyDescent="0.25">
      <c r="A20">
        <v>18</v>
      </c>
      <c r="B20" s="8" t="s">
        <v>56</v>
      </c>
      <c r="C20" s="14">
        <v>274622</v>
      </c>
      <c r="D20" s="7">
        <v>278741.32999999996</v>
      </c>
      <c r="E20" s="7">
        <v>282922.44994999992</v>
      </c>
      <c r="F20" s="7">
        <v>287166.28669924987</v>
      </c>
      <c r="G20" s="7">
        <v>291473.78099973861</v>
      </c>
      <c r="H20" s="7">
        <v>295845.88771473465</v>
      </c>
      <c r="I20" s="7">
        <v>300283.57603045559</v>
      </c>
      <c r="J20" s="7">
        <v>304787.82967091241</v>
      </c>
      <c r="K20" s="7">
        <v>309359.64711597603</v>
      </c>
      <c r="L20" s="7">
        <v>314000.04182271566</v>
      </c>
      <c r="M20" s="7">
        <v>318710.04245005635</v>
      </c>
      <c r="N20" s="7">
        <v>323490.69308680715</v>
      </c>
      <c r="O20" s="7">
        <v>328343.05348310916</v>
      </c>
      <c r="P20" s="7"/>
      <c r="Q20" s="7"/>
      <c r="R20" s="7"/>
      <c r="S20" s="7"/>
      <c r="T20" s="7"/>
      <c r="U20" s="7"/>
    </row>
    <row r="21" spans="1:21" x14ac:dyDescent="0.25">
      <c r="A21">
        <v>19</v>
      </c>
      <c r="B21" s="8" t="s">
        <v>57</v>
      </c>
      <c r="C21" s="14">
        <v>277270</v>
      </c>
      <c r="D21" s="7">
        <v>281429.05</v>
      </c>
      <c r="E21" s="7">
        <v>285650.48574999993</v>
      </c>
      <c r="F21" s="7">
        <v>289935.24303624989</v>
      </c>
      <c r="G21" s="7">
        <v>294284.27168179362</v>
      </c>
      <c r="H21" s="7">
        <v>298698.53575702047</v>
      </c>
      <c r="I21" s="7">
        <v>303179.01379337569</v>
      </c>
      <c r="J21" s="7">
        <v>307726.69900027628</v>
      </c>
      <c r="K21" s="7">
        <v>312342.5994852804</v>
      </c>
      <c r="L21" s="7">
        <v>317027.73847755959</v>
      </c>
      <c r="M21" s="7">
        <v>321783.15455472295</v>
      </c>
      <c r="N21" s="7">
        <v>326609.90187304374</v>
      </c>
      <c r="O21" s="7">
        <v>331509.05040113931</v>
      </c>
      <c r="P21" s="7"/>
      <c r="Q21" s="7"/>
      <c r="R21" s="7"/>
      <c r="S21" s="7"/>
      <c r="T21" s="7"/>
      <c r="U21" s="7"/>
    </row>
    <row r="22" spans="1:21" x14ac:dyDescent="0.25">
      <c r="A22">
        <v>20</v>
      </c>
      <c r="B22" s="8" t="s">
        <v>58</v>
      </c>
      <c r="C22" s="14">
        <v>167991</v>
      </c>
      <c r="D22" s="7">
        <v>170510.86499999999</v>
      </c>
      <c r="E22" s="7">
        <v>173068.52797499995</v>
      </c>
      <c r="F22" s="7">
        <v>175664.55589462494</v>
      </c>
      <c r="G22" s="7">
        <v>178299.52423304427</v>
      </c>
      <c r="H22" s="7">
        <v>180974.01709653993</v>
      </c>
      <c r="I22" s="7">
        <v>183688.627352988</v>
      </c>
      <c r="J22" s="7">
        <v>186443.95676328277</v>
      </c>
      <c r="K22" s="7">
        <v>189240.61611473199</v>
      </c>
      <c r="L22" s="7">
        <v>192079.22535645295</v>
      </c>
      <c r="M22" s="7">
        <v>194960.41373679973</v>
      </c>
      <c r="N22" s="7">
        <v>197884.8199428517</v>
      </c>
      <c r="O22" s="7">
        <v>200853.09224199443</v>
      </c>
      <c r="P22" s="7"/>
      <c r="Q22" s="7"/>
      <c r="R22" s="7"/>
      <c r="S22" s="7"/>
      <c r="T22" s="7"/>
      <c r="U22" s="7"/>
    </row>
    <row r="23" spans="1:21" x14ac:dyDescent="0.25">
      <c r="A23">
        <v>21</v>
      </c>
      <c r="B23" t="s">
        <v>59</v>
      </c>
      <c r="C23">
        <v>177573</v>
      </c>
      <c r="D23">
        <v>180236.59499999997</v>
      </c>
      <c r="E23">
        <v>182940.14392499995</v>
      </c>
      <c r="F23">
        <v>185684.24608387492</v>
      </c>
      <c r="G23">
        <v>188469.50977513302</v>
      </c>
      <c r="H23">
        <v>191296.55242175999</v>
      </c>
      <c r="I23">
        <v>194166.00070808636</v>
      </c>
      <c r="J23">
        <v>197078.49071870762</v>
      </c>
      <c r="K23">
        <v>200034.66807948821</v>
      </c>
      <c r="L23">
        <v>203035.18810068051</v>
      </c>
      <c r="M23">
        <v>206080.71592219069</v>
      </c>
      <c r="N23">
        <v>209171.92666102355</v>
      </c>
      <c r="O23">
        <v>212309.50556093885</v>
      </c>
    </row>
    <row r="24" spans="1:21" x14ac:dyDescent="0.25">
      <c r="A24">
        <v>22</v>
      </c>
      <c r="B24" t="s">
        <v>60</v>
      </c>
      <c r="C24">
        <v>156789</v>
      </c>
      <c r="D24">
        <v>159140.83499999999</v>
      </c>
      <c r="E24">
        <v>161527.94752499997</v>
      </c>
      <c r="F24">
        <v>163950.86673787495</v>
      </c>
      <c r="G24">
        <v>166410.12973894304</v>
      </c>
      <c r="H24">
        <v>168906.28168502715</v>
      </c>
      <c r="I24">
        <v>171439.87591030254</v>
      </c>
      <c r="J24">
        <v>174011.47404895705</v>
      </c>
      <c r="K24">
        <v>176621.64615969139</v>
      </c>
      <c r="L24">
        <v>179270.97085208673</v>
      </c>
      <c r="M24">
        <v>181960.03541486801</v>
      </c>
      <c r="N24">
        <v>184689.43594609102</v>
      </c>
      <c r="O24">
        <v>187459.77748528233</v>
      </c>
    </row>
    <row r="25" spans="1:21" x14ac:dyDescent="0.25">
      <c r="A25">
        <v>23</v>
      </c>
      <c r="B25" t="s">
        <v>61</v>
      </c>
      <c r="C25">
        <v>120679</v>
      </c>
      <c r="D25">
        <v>122489.18499999998</v>
      </c>
      <c r="E25">
        <v>124326.52277499996</v>
      </c>
      <c r="F25">
        <v>126191.42061662495</v>
      </c>
      <c r="G25">
        <v>128084.29192587431</v>
      </c>
      <c r="H25">
        <v>130005.5563047624</v>
      </c>
      <c r="I25">
        <v>131955.63964933381</v>
      </c>
      <c r="J25">
        <v>133934.97424407379</v>
      </c>
      <c r="K25">
        <v>135943.9988577349</v>
      </c>
      <c r="L25">
        <v>137983.1588406009</v>
      </c>
      <c r="M25">
        <v>140052.90622320989</v>
      </c>
      <c r="N25">
        <v>142153.69981655804</v>
      </c>
      <c r="O25">
        <v>144286.00531380638</v>
      </c>
    </row>
    <row r="26" spans="1:21" x14ac:dyDescent="0.25">
      <c r="A26">
        <v>24</v>
      </c>
      <c r="B26" t="s">
        <v>62</v>
      </c>
      <c r="C26">
        <v>75735</v>
      </c>
      <c r="D26">
        <v>76871.024999999994</v>
      </c>
      <c r="E26">
        <v>78024.090374999985</v>
      </c>
      <c r="F26">
        <v>79194.451730624976</v>
      </c>
      <c r="G26">
        <v>80382.368506584331</v>
      </c>
      <c r="H26">
        <v>81588.104034183081</v>
      </c>
      <c r="I26">
        <v>82811.925594695815</v>
      </c>
      <c r="J26">
        <v>84054.104478616238</v>
      </c>
      <c r="K26">
        <v>85314.916045795471</v>
      </c>
      <c r="L26">
        <v>86594.639786482396</v>
      </c>
      <c r="M26">
        <v>87893.559383279629</v>
      </c>
      <c r="N26">
        <v>89211.962774028812</v>
      </c>
      <c r="O26">
        <v>90550.142215639222</v>
      </c>
    </row>
    <row r="27" spans="1:21" x14ac:dyDescent="0.25">
      <c r="A27">
        <v>25</v>
      </c>
      <c r="B27" t="s">
        <v>63</v>
      </c>
      <c r="C27">
        <v>156942</v>
      </c>
      <c r="D27">
        <v>159296.12999999998</v>
      </c>
      <c r="E27">
        <v>161685.57194999995</v>
      </c>
      <c r="F27">
        <v>164110.85552924994</v>
      </c>
      <c r="G27">
        <v>166572.51836218865</v>
      </c>
      <c r="H27">
        <v>169071.10613762148</v>
      </c>
      <c r="I27">
        <v>171607.17272968576</v>
      </c>
      <c r="J27">
        <v>174181.28032063102</v>
      </c>
      <c r="K27">
        <v>176793.99952544048</v>
      </c>
      <c r="L27">
        <v>179445.90951832206</v>
      </c>
      <c r="M27">
        <v>182137.59816109686</v>
      </c>
      <c r="N27">
        <v>184869.66213351331</v>
      </c>
      <c r="O27">
        <v>187642.70706551595</v>
      </c>
    </row>
    <row r="28" spans="1:21" x14ac:dyDescent="0.25">
      <c r="A28">
        <v>26</v>
      </c>
      <c r="B28" t="s">
        <v>64</v>
      </c>
      <c r="C28">
        <v>42844</v>
      </c>
      <c r="D28">
        <v>43486.659999999996</v>
      </c>
      <c r="E28">
        <v>44138.959899999987</v>
      </c>
      <c r="F28">
        <v>44801.044298499983</v>
      </c>
      <c r="G28">
        <v>45473.059962977473</v>
      </c>
      <c r="H28">
        <v>46155.155862422129</v>
      </c>
      <c r="I28">
        <v>46847.483200358452</v>
      </c>
      <c r="J28">
        <v>47550.195448363826</v>
      </c>
      <c r="K28">
        <v>48263.448380089278</v>
      </c>
      <c r="L28">
        <v>48987.400105790613</v>
      </c>
      <c r="M28">
        <v>49722.211107377465</v>
      </c>
      <c r="N28">
        <v>50468.044273988118</v>
      </c>
      <c r="O28">
        <v>51225.06493809793</v>
      </c>
    </row>
    <row r="29" spans="1:21" x14ac:dyDescent="0.25">
      <c r="A29">
        <v>27</v>
      </c>
      <c r="B29" t="s">
        <v>65</v>
      </c>
      <c r="C29">
        <v>8035</v>
      </c>
      <c r="D29">
        <v>8155.5249999999996</v>
      </c>
      <c r="E29">
        <v>8277.8578749999979</v>
      </c>
      <c r="F29">
        <v>8402.0257431249975</v>
      </c>
      <c r="G29">
        <v>8528.0561292718703</v>
      </c>
      <c r="H29">
        <v>8655.9769712109482</v>
      </c>
      <c r="I29">
        <v>8785.816625779109</v>
      </c>
      <c r="J29">
        <v>8917.6038751657943</v>
      </c>
      <c r="K29">
        <v>9051.3679332932807</v>
      </c>
      <c r="L29">
        <v>9187.1384522926801</v>
      </c>
      <c r="M29">
        <v>9324.9455290770693</v>
      </c>
      <c r="N29">
        <v>9464.8197120132227</v>
      </c>
      <c r="O29">
        <v>9606.7920076934206</v>
      </c>
    </row>
    <row r="30" spans="1:21" x14ac:dyDescent="0.25">
      <c r="A30">
        <v>28</v>
      </c>
      <c r="B30" t="s">
        <v>66</v>
      </c>
      <c r="C30">
        <v>48086</v>
      </c>
      <c r="D30">
        <v>48807.289999999994</v>
      </c>
      <c r="E30">
        <v>49539.399349999985</v>
      </c>
      <c r="F30">
        <v>50282.490340249984</v>
      </c>
      <c r="G30">
        <v>51036.727695353722</v>
      </c>
      <c r="H30">
        <v>51802.278610784022</v>
      </c>
      <c r="I30">
        <v>52579.312789945769</v>
      </c>
      <c r="J30">
        <v>53368.002481794952</v>
      </c>
      <c r="K30">
        <v>54168.52251902187</v>
      </c>
      <c r="L30">
        <v>54981.050356807194</v>
      </c>
      <c r="M30">
        <v>55805.76611215929</v>
      </c>
      <c r="N30">
        <v>56642.852603841675</v>
      </c>
      <c r="O30">
        <v>57492.495392899291</v>
      </c>
    </row>
    <row r="31" spans="1:21" x14ac:dyDescent="0.25">
      <c r="A31">
        <v>29</v>
      </c>
      <c r="B31" t="s">
        <v>67</v>
      </c>
      <c r="C31">
        <v>48422</v>
      </c>
      <c r="D31">
        <v>49148.329999999994</v>
      </c>
      <c r="E31">
        <v>49885.554949999983</v>
      </c>
      <c r="F31">
        <v>50633.838274249982</v>
      </c>
      <c r="G31">
        <v>51393.345848363722</v>
      </c>
      <c r="H31">
        <v>52164.246036089171</v>
      </c>
      <c r="I31">
        <v>52946.709726630499</v>
      </c>
      <c r="J31">
        <v>53740.91037252995</v>
      </c>
      <c r="K31">
        <v>54547.024028117892</v>
      </c>
      <c r="L31">
        <v>55365.229388539658</v>
      </c>
      <c r="M31">
        <v>56195.70782936774</v>
      </c>
      <c r="N31">
        <v>57038.643446808252</v>
      </c>
      <c r="O31">
        <v>57894.223098510367</v>
      </c>
    </row>
    <row r="32" spans="1:21" x14ac:dyDescent="0.25">
      <c r="A32">
        <v>30</v>
      </c>
      <c r="B32" t="s">
        <v>68</v>
      </c>
      <c r="C32">
        <v>19788</v>
      </c>
      <c r="D32">
        <v>20084.82</v>
      </c>
      <c r="E32">
        <v>20386.092299999993</v>
      </c>
      <c r="F32">
        <v>20691.883684499993</v>
      </c>
      <c r="G32">
        <v>21002.26193976749</v>
      </c>
      <c r="H32">
        <v>21317.295868863999</v>
      </c>
      <c r="I32">
        <v>21637.055306896953</v>
      </c>
      <c r="J32">
        <v>21961.611136500404</v>
      </c>
      <c r="K32">
        <v>22291.035303547909</v>
      </c>
      <c r="L32">
        <v>22625.400833101125</v>
      </c>
      <c r="M32">
        <v>22964.781845597641</v>
      </c>
      <c r="N32">
        <v>23309.253573281603</v>
      </c>
      <c r="O32">
        <v>23658.89237688082</v>
      </c>
    </row>
    <row r="33" spans="1:15" x14ac:dyDescent="0.25">
      <c r="A33">
        <v>31</v>
      </c>
      <c r="B33" t="s">
        <v>69</v>
      </c>
      <c r="C33">
        <v>30104</v>
      </c>
      <c r="D33">
        <v>30555.559999999998</v>
      </c>
      <c r="E33">
        <v>31013.89339999999</v>
      </c>
      <c r="F33">
        <v>31479.10180099999</v>
      </c>
      <c r="G33">
        <v>31951.288328014984</v>
      </c>
      <c r="H33">
        <v>32430.557652935204</v>
      </c>
      <c r="I33">
        <v>32917.016017729227</v>
      </c>
      <c r="J33">
        <v>33410.771257995155</v>
      </c>
      <c r="K33">
        <v>33911.932826865086</v>
      </c>
      <c r="L33">
        <v>34420.611819268051</v>
      </c>
      <c r="M33">
        <v>34936.92099655707</v>
      </c>
      <c r="N33">
        <v>35460.974811505424</v>
      </c>
      <c r="O33">
        <v>35992.889433677999</v>
      </c>
    </row>
    <row r="34" spans="1:15" x14ac:dyDescent="0.25">
      <c r="A34">
        <v>32</v>
      </c>
      <c r="B34" t="s">
        <v>70</v>
      </c>
      <c r="C34">
        <v>27709</v>
      </c>
      <c r="D34">
        <v>28124.634999999998</v>
      </c>
      <c r="E34">
        <v>28546.504524999993</v>
      </c>
      <c r="F34">
        <v>28974.702092874988</v>
      </c>
      <c r="G34">
        <v>29409.322624268108</v>
      </c>
      <c r="H34">
        <v>29850.462463632128</v>
      </c>
      <c r="I34">
        <v>30298.219400586604</v>
      </c>
      <c r="J34">
        <v>30752.692691595399</v>
      </c>
      <c r="K34">
        <v>31213.983081969327</v>
      </c>
      <c r="L34">
        <v>31682.192828198862</v>
      </c>
      <c r="M34">
        <v>32157.425720621843</v>
      </c>
      <c r="N34">
        <v>32639.787106431166</v>
      </c>
      <c r="O34">
        <v>33129.383913027625</v>
      </c>
    </row>
    <row r="35" spans="1:15" x14ac:dyDescent="0.25">
      <c r="A35">
        <v>33</v>
      </c>
      <c r="B35" t="s">
        <v>71</v>
      </c>
      <c r="C35">
        <v>118803</v>
      </c>
      <c r="D35">
        <v>120585.04499999998</v>
      </c>
      <c r="E35">
        <v>122393.82067499997</v>
      </c>
      <c r="F35">
        <v>124229.72798512495</v>
      </c>
      <c r="G35">
        <v>126093.17390490181</v>
      </c>
      <c r="H35">
        <v>127984.57151347531</v>
      </c>
      <c r="I35">
        <v>129904.34008617743</v>
      </c>
      <c r="J35">
        <v>131852.90518747005</v>
      </c>
      <c r="K35">
        <v>133830.69876528211</v>
      </c>
      <c r="L35">
        <v>135838.15924676132</v>
      </c>
      <c r="M35">
        <v>137875.73163546273</v>
      </c>
      <c r="N35">
        <v>139943.86760999466</v>
      </c>
      <c r="O35">
        <v>142043.02562414453</v>
      </c>
    </row>
    <row r="36" spans="1:15" x14ac:dyDescent="0.25">
      <c r="A36">
        <v>34</v>
      </c>
      <c r="B36" t="s">
        <v>72</v>
      </c>
      <c r="C36">
        <v>105517</v>
      </c>
      <c r="D36">
        <v>107099.75499999999</v>
      </c>
      <c r="E36">
        <v>108706.25132499998</v>
      </c>
      <c r="F36">
        <v>110336.84509487495</v>
      </c>
      <c r="G36">
        <v>111991.89777129807</v>
      </c>
      <c r="H36">
        <v>113671.77623786753</v>
      </c>
      <c r="I36">
        <v>115376.85288143551</v>
      </c>
      <c r="J36">
        <v>117107.50567465703</v>
      </c>
      <c r="K36">
        <v>118864.11825977688</v>
      </c>
      <c r="L36">
        <v>120647.08003367351</v>
      </c>
      <c r="M36">
        <v>122456.78623417859</v>
      </c>
      <c r="N36">
        <v>124293.63802769127</v>
      </c>
      <c r="O36">
        <v>126158.04259810661</v>
      </c>
    </row>
    <row r="37" spans="1:15" x14ac:dyDescent="0.25">
      <c r="A37">
        <v>35</v>
      </c>
      <c r="B37" t="s">
        <v>73</v>
      </c>
      <c r="C37">
        <v>481901</v>
      </c>
      <c r="D37">
        <v>489129.51499999996</v>
      </c>
      <c r="E37">
        <v>496466.45772499987</v>
      </c>
      <c r="F37">
        <v>503913.45459087478</v>
      </c>
      <c r="G37">
        <v>511472.15640973783</v>
      </c>
      <c r="H37">
        <v>519144.23875588388</v>
      </c>
      <c r="I37">
        <v>526931.40233722201</v>
      </c>
      <c r="J37">
        <v>534835.37337228027</v>
      </c>
      <c r="K37">
        <v>542857.90397286438</v>
      </c>
      <c r="L37">
        <v>551000.77253245737</v>
      </c>
      <c r="M37">
        <v>559265.78412044409</v>
      </c>
      <c r="N37">
        <v>567654.77088225074</v>
      </c>
      <c r="O37">
        <v>576169.59244548436</v>
      </c>
    </row>
    <row r="38" spans="1:15" x14ac:dyDescent="0.25">
      <c r="A38">
        <v>36</v>
      </c>
      <c r="B38" t="s">
        <v>74</v>
      </c>
      <c r="C38">
        <v>258445</v>
      </c>
      <c r="D38">
        <v>262321.67499999999</v>
      </c>
      <c r="E38">
        <v>266256.5001249999</v>
      </c>
      <c r="F38">
        <v>270250.34762687492</v>
      </c>
      <c r="G38">
        <v>274304.10284127796</v>
      </c>
      <c r="H38">
        <v>278418.66438389709</v>
      </c>
      <c r="I38">
        <v>282594.94434965553</v>
      </c>
      <c r="J38">
        <v>286833.86851490033</v>
      </c>
      <c r="K38">
        <v>291136.3765426238</v>
      </c>
      <c r="L38">
        <v>295503.42219076311</v>
      </c>
      <c r="M38">
        <v>299935.97352362453</v>
      </c>
      <c r="N38">
        <v>304435.01312647882</v>
      </c>
      <c r="O38">
        <v>309001.53832337598</v>
      </c>
    </row>
    <row r="39" spans="1:15" x14ac:dyDescent="0.25">
      <c r="A39">
        <v>37</v>
      </c>
      <c r="B39" t="s">
        <v>75</v>
      </c>
      <c r="C39">
        <v>120462</v>
      </c>
      <c r="D39">
        <v>122268.93</v>
      </c>
      <c r="E39">
        <v>124102.96394999996</v>
      </c>
      <c r="F39">
        <v>125964.50840924995</v>
      </c>
      <c r="G39">
        <v>127853.97603538868</v>
      </c>
      <c r="H39">
        <v>129771.7856759195</v>
      </c>
      <c r="I39">
        <v>131718.36246105825</v>
      </c>
      <c r="J39">
        <v>133694.13789797411</v>
      </c>
      <c r="K39">
        <v>135699.54996644371</v>
      </c>
      <c r="L39">
        <v>137735.04321594036</v>
      </c>
      <c r="M39">
        <v>139801.06886417945</v>
      </c>
      <c r="N39">
        <v>141898.08489714211</v>
      </c>
      <c r="O39">
        <v>144026.55617059921</v>
      </c>
    </row>
    <row r="40" spans="1:15" x14ac:dyDescent="0.25">
      <c r="A40">
        <v>38</v>
      </c>
      <c r="B40" t="s">
        <v>76</v>
      </c>
      <c r="C40">
        <v>35556</v>
      </c>
      <c r="D40">
        <v>37180.140301499989</v>
      </c>
      <c r="E40">
        <v>36630.68009999999</v>
      </c>
      <c r="F40">
        <v>37180.140301499989</v>
      </c>
      <c r="G40">
        <v>37737.842406022479</v>
      </c>
      <c r="H40">
        <v>38303.91004211281</v>
      </c>
      <c r="I40">
        <v>38878.4686927445</v>
      </c>
      <c r="J40">
        <v>39461.645723135662</v>
      </c>
      <c r="K40">
        <v>40053.57040898269</v>
      </c>
      <c r="L40">
        <v>40654.373965117426</v>
      </c>
      <c r="M40">
        <v>41264.18957459418</v>
      </c>
      <c r="N40">
        <v>41883.152418213089</v>
      </c>
      <c r="O40">
        <v>42511.399704486277</v>
      </c>
    </row>
    <row r="41" spans="1:15" x14ac:dyDescent="0.25">
      <c r="A41">
        <v>39</v>
      </c>
      <c r="B41" t="s">
        <v>77</v>
      </c>
      <c r="C41">
        <v>67118</v>
      </c>
      <c r="D41">
        <v>68124.76999999999</v>
      </c>
      <c r="E41">
        <v>69146.641549999986</v>
      </c>
      <c r="F41">
        <v>70183.841173249966</v>
      </c>
      <c r="G41">
        <v>71236.598790848715</v>
      </c>
      <c r="H41">
        <v>72305.14777271144</v>
      </c>
      <c r="I41">
        <v>73389.724989302093</v>
      </c>
      <c r="J41">
        <v>74490.570864141613</v>
      </c>
      <c r="K41">
        <v>75607.929427103722</v>
      </c>
      <c r="L41">
        <v>76742.048368510281</v>
      </c>
      <c r="M41">
        <v>77893.179094037914</v>
      </c>
      <c r="N41">
        <v>79061.576780448479</v>
      </c>
      <c r="O41">
        <v>80247.500432155182</v>
      </c>
    </row>
    <row r="42" spans="1:15" x14ac:dyDescent="0.25">
      <c r="A42">
        <v>40</v>
      </c>
      <c r="B42" t="s">
        <v>78</v>
      </c>
      <c r="C42">
        <v>3036</v>
      </c>
      <c r="D42">
        <v>3174.6795464999987</v>
      </c>
      <c r="E42">
        <v>3127.7630999999992</v>
      </c>
      <c r="F42">
        <v>3174.6795464999987</v>
      </c>
      <c r="G42">
        <v>3222.2997396974984</v>
      </c>
      <c r="H42">
        <v>3270.6342357929602</v>
      </c>
      <c r="I42">
        <v>3319.6937493298542</v>
      </c>
      <c r="J42">
        <v>3369.4891555698014</v>
      </c>
      <c r="K42">
        <v>3420.031492903348</v>
      </c>
      <c r="L42">
        <v>3471.331965296898</v>
      </c>
      <c r="M42">
        <v>3523.4019447763508</v>
      </c>
      <c r="N42">
        <v>3576.252973947996</v>
      </c>
      <c r="O42">
        <v>3629.8967685572152</v>
      </c>
    </row>
    <row r="43" spans="1:15" x14ac:dyDescent="0.25">
      <c r="A43">
        <v>41</v>
      </c>
      <c r="B43" t="s">
        <v>79</v>
      </c>
      <c r="C43">
        <v>52321</v>
      </c>
      <c r="D43">
        <v>53105.814999999995</v>
      </c>
      <c r="E43">
        <v>53902.402224999983</v>
      </c>
      <c r="F43">
        <v>54710.938258374976</v>
      </c>
      <c r="G43">
        <v>55531.602332250593</v>
      </c>
      <c r="H43">
        <v>56364.576367234346</v>
      </c>
      <c r="I43">
        <v>57210.045012742848</v>
      </c>
      <c r="J43">
        <v>58068.195687933985</v>
      </c>
      <c r="K43">
        <v>58939.218623252993</v>
      </c>
      <c r="L43">
        <v>59823.306902601777</v>
      </c>
      <c r="M43">
        <v>60720.656506140796</v>
      </c>
      <c r="N43">
        <v>61631.466353732903</v>
      </c>
      <c r="O43">
        <v>62555.938349038879</v>
      </c>
    </row>
    <row r="44" spans="1:15" x14ac:dyDescent="0.25">
      <c r="A44">
        <v>42</v>
      </c>
      <c r="B44" t="s">
        <v>80</v>
      </c>
      <c r="C44">
        <v>45521</v>
      </c>
      <c r="D44">
        <v>46203.814999999995</v>
      </c>
      <c r="E44">
        <v>46896.872224999985</v>
      </c>
      <c r="F44">
        <v>47600.325308374981</v>
      </c>
      <c r="G44">
        <v>48314.330188000597</v>
      </c>
      <c r="H44">
        <v>49039.045140820599</v>
      </c>
      <c r="I44">
        <v>49774.630817932899</v>
      </c>
      <c r="J44">
        <v>50521.250280201886</v>
      </c>
      <c r="K44">
        <v>51279.069034404914</v>
      </c>
      <c r="L44">
        <v>52048.255069920975</v>
      </c>
      <c r="M44">
        <v>52828.978895969783</v>
      </c>
      <c r="N44">
        <v>53621.413579409331</v>
      </c>
      <c r="O44">
        <v>54425.734783100459</v>
      </c>
    </row>
    <row r="45" spans="1:15" x14ac:dyDescent="0.25">
      <c r="A45">
        <v>43</v>
      </c>
      <c r="B45" t="s">
        <v>81</v>
      </c>
      <c r="C45">
        <v>24037</v>
      </c>
      <c r="D45">
        <v>24397.554999999997</v>
      </c>
      <c r="E45">
        <v>24763.518324999994</v>
      </c>
      <c r="F45">
        <v>25134.971099874991</v>
      </c>
      <c r="G45">
        <v>25511.99566637311</v>
      </c>
      <c r="H45">
        <v>25894.675601368705</v>
      </c>
      <c r="I45">
        <v>26283.09573538923</v>
      </c>
      <c r="J45">
        <v>26677.342171420063</v>
      </c>
      <c r="K45">
        <v>27077.502303991365</v>
      </c>
      <c r="L45">
        <v>27483.664838551231</v>
      </c>
      <c r="M45">
        <v>27895.919811129497</v>
      </c>
      <c r="N45">
        <v>28314.358608296436</v>
      </c>
      <c r="O45">
        <v>28739.073987420874</v>
      </c>
    </row>
    <row r="46" spans="1:15" x14ac:dyDescent="0.25">
      <c r="A46">
        <v>44</v>
      </c>
      <c r="B46" t="s">
        <v>82</v>
      </c>
      <c r="C46">
        <v>88908</v>
      </c>
      <c r="D46">
        <v>92969.172964499958</v>
      </c>
      <c r="E46">
        <v>95779.166217351943</v>
      </c>
      <c r="F46">
        <v>97215.853710612209</v>
      </c>
      <c r="G46">
        <v>98674.091516271379</v>
      </c>
      <c r="H46">
        <v>100154.20288901543</v>
      </c>
      <c r="I46">
        <v>101656.51593235065</v>
      </c>
      <c r="J46">
        <v>103181.36367133589</v>
      </c>
      <c r="K46">
        <v>104729.08412640593</v>
      </c>
      <c r="L46">
        <v>106300.020388302</v>
      </c>
      <c r="M46">
        <v>107894.52069412652</v>
      </c>
      <c r="N46">
        <v>109512.9385045384</v>
      </c>
      <c r="O46">
        <v>111155.63258210645</v>
      </c>
    </row>
    <row r="47" spans="1:15" x14ac:dyDescent="0.25">
      <c r="A47">
        <v>45</v>
      </c>
      <c r="B47" t="s">
        <v>83</v>
      </c>
      <c r="C47">
        <v>23616</v>
      </c>
      <c r="D47">
        <v>23970.239999999998</v>
      </c>
      <c r="E47">
        <v>24329.793599999994</v>
      </c>
      <c r="F47">
        <v>24694.74050399999</v>
      </c>
      <c r="G47">
        <v>25065.161611559986</v>
      </c>
      <c r="H47">
        <v>25441.139035733384</v>
      </c>
      <c r="I47">
        <v>25822.75612126938</v>
      </c>
      <c r="J47">
        <v>26210.097463088416</v>
      </c>
      <c r="K47">
        <v>26603.248925034739</v>
      </c>
      <c r="L47">
        <v>27002.297658910258</v>
      </c>
      <c r="M47">
        <v>27407.332123793909</v>
      </c>
      <c r="N47">
        <v>27818.442105650814</v>
      </c>
      <c r="O47">
        <v>28235.718737235569</v>
      </c>
    </row>
    <row r="48" spans="1:15" x14ac:dyDescent="0.25">
      <c r="A48">
        <v>46</v>
      </c>
      <c r="B48" t="s">
        <v>84</v>
      </c>
      <c r="C48">
        <v>30183</v>
      </c>
      <c r="D48">
        <v>30635.744999999995</v>
      </c>
      <c r="E48">
        <v>31095.281174999993</v>
      </c>
      <c r="F48">
        <v>31561.710392624987</v>
      </c>
      <c r="G48">
        <v>32035.13604851436</v>
      </c>
      <c r="H48">
        <v>32515.663089242069</v>
      </c>
      <c r="I48">
        <v>33003.398035580693</v>
      </c>
      <c r="J48">
        <v>33498.449006114402</v>
      </c>
      <c r="K48">
        <v>34000.925741206112</v>
      </c>
      <c r="L48">
        <v>34510.939627324202</v>
      </c>
      <c r="M48">
        <v>35028.603721734056</v>
      </c>
      <c r="N48">
        <v>35554.032777560067</v>
      </c>
      <c r="O48">
        <v>36087.343269223456</v>
      </c>
    </row>
    <row r="49" spans="1:15" x14ac:dyDescent="0.25">
      <c r="A49">
        <v>47</v>
      </c>
      <c r="B49" t="s">
        <v>85</v>
      </c>
      <c r="C49" t="s">
        <v>86</v>
      </c>
      <c r="D49">
        <v>63964</v>
      </c>
      <c r="E49">
        <v>65897.311899999986</v>
      </c>
      <c r="F49">
        <v>66885.771578499975</v>
      </c>
      <c r="G49">
        <v>67889.058152177458</v>
      </c>
      <c r="H49">
        <v>68907.394024460111</v>
      </c>
      <c r="I49">
        <v>69941.004934827011</v>
      </c>
      <c r="J49">
        <v>70990.120008849393</v>
      </c>
      <c r="K49">
        <v>72054.97180898214</v>
      </c>
      <c r="L49">
        <v>73135.796386116854</v>
      </c>
      <c r="M49">
        <v>74232.833331908609</v>
      </c>
      <c r="N49">
        <v>75346.325831887225</v>
      </c>
      <c r="O49">
        <v>76476.520719365508</v>
      </c>
    </row>
    <row r="50" spans="1:15" x14ac:dyDescent="0.25">
      <c r="C50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 - Gov. &amp; Plng.</vt:lpstr>
      <vt:lpstr>Cost Calculations</vt:lpstr>
      <vt:lpstr>Variables</vt:lpstr>
      <vt:lpstr>Population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Mihir Prakash</cp:lastModifiedBy>
  <dcterms:created xsi:type="dcterms:W3CDTF">2019-07-15T11:45:00Z</dcterms:created>
  <dcterms:modified xsi:type="dcterms:W3CDTF">2020-01-30T17:20:17Z</dcterms:modified>
</cp:coreProperties>
</file>