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vid19_cases_switzerland" sheetId="1" state="visible" r:id="rId1"/>
    <sheet name="covid19_fatalities_switzerland" sheetId="2" state="visible" r:id="rId2"/>
    <sheet name="Quellen" sheetId="3" state="visible" r:id="rId3"/>
    <sheet name="Tests" sheetId="4" state="visible" r:id="rId4"/>
    <sheet name="demographics" sheetId="5" state="visible" r:id="rId5"/>
  </sheets>
  <calcPr/>
</workbook>
</file>

<file path=xl/sharedStrings.xml><?xml version="1.0" encoding="utf-8"?>
<sst xmlns="http://schemas.openxmlformats.org/spreadsheetml/2006/main" count="65" uniqueCount="65">
  <si>
    <t>Date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</si>
  <si>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</si>
  <si>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</si>
  <si>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</si>
  <si>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</si>
  <si>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</si>
  <si>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</si>
  <si>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</si>
  <si>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</si>
  <si>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</si>
  <si>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</si>
  <si>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</si>
  <si>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</si>
  <si>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</si>
  <si>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</si>
  <si>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</si>
  <si>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</si>
  <si>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</si>
  <si>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</si>
  <si>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</si>
  <si>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</si>
  <si>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</si>
  <si>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</si>
  <si>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</si>
  <si>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</si>
  <si>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</si>
  <si>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</si>
  <si>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</si>
  <si>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</si>
  <si>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</si>
  <si>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</si>
  <si>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</si>
  <si>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https://www4.ti.ch/dss/dsp/covid19/home/</t>
  </si>
  <si>
    <t>@sarahhu87422283</t>
  </si>
  <si>
    <t>https://www.ne.ch/autorites/DFS/SCSP/medecin-cantonal/maladies-vaccinations/Pages/Coronavirus.aspx</t>
  </si>
  <si>
    <t>@borisfritscher</t>
  </si>
  <si>
    <t>https://www.ag.ch/de/themen_1/coronavirus_2/alle_ereignisse/alle_ereignisse_1.jsp</t>
  </si>
  <si>
    <t>@BachliMeyer</t>
  </si>
  <si>
    <t>https://www.gr.ch/DE/institutionen/verwaltung/djsg/ga/coronavirus/info/Seiten/Start.aspx</t>
  </si>
  <si>
    <t>https://www.ai.ch/themen/gesundheit-alter-und-soziales/gesundheitsfoerderung-und-praevention/uebertragbare-krankheiten/coronavirus</t>
  </si>
  <si>
    <t>https://www.ur.ch/themen/2920</t>
  </si>
  <si>
    <t>https://www.vs.ch/de/web/coronavirus</t>
  </si>
  <si>
    <t>@enno_hermann</t>
  </si>
  <si>
    <t>https://www.jura.ch/fr/Autorites/Coronavirus/Accueil/Coronavirus-Informations-officielles-a-la-population-jurassienne.html</t>
  </si>
  <si>
    <t>https://www.ge.ch/covid-19-professionnels-sante-reseau-soins</t>
  </si>
  <si>
    <t>@ThomasGriessen</t>
  </si>
  <si>
    <t>https://gesundheit.lu.ch/themen/Humanmedizin/Infektionskrankheiten/Coronavirus</t>
  </si>
  <si>
    <t>@neph_b</t>
  </si>
  <si>
    <t xml:space="preserve">* Official statement in video</t>
  </si>
  <si>
    <t>https://www.vd.ch/toutes-les-actualites/hotline-et-informations-sur-le-coronavirus/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</si>
  <si>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</si>
  <si>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</si>
  <si>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</si>
  <si>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</si>
  <si>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</si>
  <si>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https://www.zg.ch/behoerden/gesundheitsdirektion/direktionssekretariat/aktuell/coronavirus-ausreichende-testkapazitaeten-im-kanton-zug-vorhanden</t>
  </si>
  <si>
    <t>https://www.fr.ch/de/covid19/gesundheit/covid-19/coronavirus-entwicklungen-der-situation</t>
  </si>
  <si>
    <t>Canton</t>
  </si>
  <si>
    <t>Population</t>
  </si>
  <si>
    <t>Density</t>
  </si>
  <si>
    <t>O65</t>
  </si>
  <si>
    <t>O65P</t>
  </si>
  <si>
    <t>Beds</t>
  </si>
  <si>
    <t>BedsPerCapita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</si>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</sst>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\-mm\-dd;@"/>
  </numFmts>
  <fonts count="2">
    <font>
      <name val="Calibri"/>
      <color theme="1"/>
      <sz val="11"/>
      <scheme val="minor"/>
    </font>
    <font>
      <name val="Calibri"/>
      <color theme="10"/>
      <sz val="11"/>
      <u val="single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fontId="0" fillId="0" borderId="1" numFmtId="0" applyNumberFormat="1" applyFont="1" applyFill="1" applyBorder="1"/>
    <xf fontId="1" fillId="0" borderId="1" numFmtId="0" applyNumberFormat="0" applyFont="1" applyFill="0" applyBorder="0"/>
  </cellStyleXfs>
  <cellXfs count="5">
    <xf fontId="0" fillId="0" borderId="1" numFmtId="0" xfId="0" applyBorder="1"/>
    <xf fontId="0" fillId="0" borderId="1" numFmtId="160" xfId="0" applyNumberFormat="1" applyBorder="1"/>
    <xf fontId="0" fillId="0" borderId="1" numFmtId="1" xfId="0" applyNumberFormat="1" applyBorder="1"/>
    <xf fontId="1" fillId="0" borderId="1" numFmtId="0" xfId="1" applyFont="1" applyBorder="1"/>
    <xf fontId="0" fillId="0" borderId="1" numFmtId="0" xfId="0" applyBorder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9" Type="http://schemas.openxmlformats.org/officeDocument/2006/relationships/hyperlink" Target="https://www.zg.ch/behoerden/gesundheitsdirektion/direktionssekretariat/aktuell/coronavirus-ausreichende-testkapazitaeten-im-kanton-zug-vorhanden" TargetMode="External"/><Relationship  Id="rId18" Type="http://schemas.openxmlformats.org/officeDocument/2006/relationships/hyperlink" Target="https://www.coronavirus.bs.ch/" TargetMode="External"/><Relationship  Id="rId17" Type="http://schemas.openxmlformats.org/officeDocument/2006/relationships/hyperlink" Target="https://www.baselland.ch/" TargetMode="External"/><Relationship  Id="rId15" Type="http://schemas.openxmlformats.org/officeDocument/2006/relationships/hyperlink" Target="https://www.tg.ch/news/fachdossier-coronavirus.html/10552" TargetMode="External"/><Relationship  Id="rId11" Type="http://schemas.openxmlformats.org/officeDocument/2006/relationships/hyperlink" Target="https://www.jura.ch/fr/Autorites/Coronavirus/Accueil/Coronavirus-Informations-officielles-a-la-population-jurassienne.html" TargetMode="External"/><Relationship  Id="rId16" Type="http://schemas.openxmlformats.org/officeDocument/2006/relationships/hyperlink" Target="https://sh.ch/CMS/Webseite/Kanton-Schaffhausen/Beh-rde/Verwaltung/Departement-des-Innern/Gesundheitsamt-3209198-DE.html" TargetMode="External"/><Relationship  Id="rId10" Type="http://schemas.openxmlformats.org/officeDocument/2006/relationships/hyperlink" Target="https://www.vs.ch/de/web/coronavirus" TargetMode="External"/><Relationship  Id="rId7" Type="http://schemas.openxmlformats.org/officeDocument/2006/relationships/hyperlink" Target="https://www.gr.ch/DE/institutionen/verwaltung/djsg/ga/coronavirus/info/Seiten/Start.aspx" TargetMode="External"/><Relationship  Id="rId14" Type="http://schemas.openxmlformats.org/officeDocument/2006/relationships/hyperlink" Target="https://www.vd.ch/toutes-les-actualites/hotline-et-informations-sur-le-coronavirus/" TargetMode="External"/><Relationship  Id="rId6" Type="http://schemas.openxmlformats.org/officeDocument/2006/relationships/hyperlink" Target="https://www.ag.ch/de/themen_1/coronavirus_2/alle_ereignisse/alle_ereignisse_1.jsp" TargetMode="External"/><Relationship  Id="rId13" Type="http://schemas.openxmlformats.org/officeDocument/2006/relationships/hyperlink" Target="https://gesundheit.lu.ch/themen/Humanmedizin/Infektionskrankheiten/Coronavirus" TargetMode="External"/><Relationship  Id="rId5" Type="http://schemas.openxmlformats.org/officeDocument/2006/relationships/hyperlink" Target="https://www.ne.ch/autorites/DFS/SCSP/medecin-cantonal/maladies-vaccinations/Pages/Coronavirus.aspx" TargetMode="External"/><Relationship  Id="rId9" Type="http://schemas.openxmlformats.org/officeDocument/2006/relationships/hyperlink" Target="https://www.ur.ch/themen/2920" TargetMode="External"/><Relationship  Id="rId4" Type="http://schemas.openxmlformats.org/officeDocument/2006/relationships/hyperlink" Target="https://www4.ti.ch/dss/dsp/covid19/home/" TargetMode="External"/><Relationship  Id="rId8" Type="http://schemas.openxmlformats.org/officeDocument/2006/relationships/hyperlink" Target="https://www.ai.ch/themen/gesundheit-alter-und-soziales/gesundheitsfoerderung-und-praevention/uebertragbare-krankheiten/coronavirus" TargetMode="External"/><Relationship  Id="rId3" Type="http://schemas.openxmlformats.org/officeDocument/2006/relationships/hyperlink" Target="https://www.sg.ch/tools/informationen-coronavirus.html" TargetMode="External"/><Relationship  Id="rId12" Type="http://schemas.openxmlformats.org/officeDocument/2006/relationships/hyperlink" Target="https://www.ge.ch/covid-19-professionnels-sante-reseau-soins" TargetMode="External"/><Relationship  Id="rId2" Type="http://schemas.openxmlformats.org/officeDocument/2006/relationships/hyperlink" Target="https://www.besondere-lage.sites.be.ch/besondere-lage_sites/de/index/corona/index.html" TargetMode="External"/><Relationship  Id="rId20" Type="http://schemas.openxmlformats.org/officeDocument/2006/relationships/hyperlink" Target="https://www.fr.ch/de/covid19/gesundheit/covid-19/coronavirus-entwicklungen-der-situation" TargetMode="External"/><Relationship  Id="rId1" Type="http://schemas.openxmlformats.org/officeDocument/2006/relationships/hyperlink" Target="https://www.nw.ch/gesundheitsamtdienste/6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L26" activeCellId="0" sqref="L26"/>
    </sheetView>
  </sheetViews>
  <sheetFormatPr defaultColWidth="5.42578125" defaultRowHeight="14"/>
  <cols>
    <col bestFit="1" customWidth="1" min="1" max="1" width="10.42578125"/>
    <col customWidth="1" min="28" max="28" width="7.5703125"/>
  </cols>
  <sheetData>
    <row r="1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4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2">
        <f t="shared" ref="AB2:AB10" si="0">SUM(B2:AA2)</f>
        <v>208</v>
      </c>
    </row>
    <row r="3" ht="14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2">
        <f t="shared" si="0"/>
        <v>263</v>
      </c>
    </row>
    <row r="4" ht="14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2">
        <f t="shared" si="0"/>
        <v>328</v>
      </c>
    </row>
    <row r="5" ht="14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2">
        <f t="shared" si="0"/>
        <v>376</v>
      </c>
    </row>
    <row r="6" ht="14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2">
        <f t="shared" si="0"/>
        <v>505</v>
      </c>
    </row>
    <row r="7" ht="14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2">
        <f t="shared" si="0"/>
        <v>639</v>
      </c>
    </row>
    <row r="8" ht="14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2">
        <f t="shared" si="0"/>
        <v>883</v>
      </c>
    </row>
    <row r="9" ht="14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2">
        <f t="shared" si="0"/>
        <v>1225</v>
      </c>
    </row>
    <row r="10" ht="14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2">
        <f t="shared" si="0"/>
        <v>1532</v>
      </c>
    </row>
    <row r="11" ht="14">
      <c r="A11" s="1">
        <v>43905</v>
      </c>
      <c r="F11">
        <v>54</v>
      </c>
      <c r="I11">
        <v>372</v>
      </c>
      <c r="T11">
        <v>13</v>
      </c>
      <c r="V11">
        <v>291</v>
      </c>
      <c r="X11">
        <v>406</v>
      </c>
      <c r="AB11" s="2">
        <v>2155</v>
      </c>
    </row>
    <row r="12" ht="14">
      <c r="A12" s="1">
        <v>43906</v>
      </c>
      <c r="B12">
        <v>52</v>
      </c>
      <c r="E12">
        <v>131</v>
      </c>
      <c r="F12">
        <v>76</v>
      </c>
      <c r="G12">
        <v>144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2">
        <v>2327</v>
      </c>
    </row>
    <row r="13" ht="14">
      <c r="A13" s="1">
        <v>43907</v>
      </c>
      <c r="B13">
        <v>67</v>
      </c>
      <c r="F13">
        <v>89</v>
      </c>
      <c r="G13">
        <v>165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2">
        <v>2650</v>
      </c>
    </row>
    <row r="14" ht="14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2">
        <f t="shared" ref="AB14:AB16" si="1">SUM(B14:AA14)</f>
        <v>3796</v>
      </c>
    </row>
    <row r="15" ht="14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 t="shared" si="1"/>
        <v>5089</v>
      </c>
    </row>
    <row r="16" ht="14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2">
        <f t="shared" si="1"/>
        <v>6391</v>
      </c>
    </row>
    <row r="17" ht="14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2">
        <f>SUM(B17:AA17)+AA16+Z16</f>
        <v>7354</v>
      </c>
    </row>
    <row r="18" ht="14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2">
        <f>SUM(B18:AA18)+Z16+E17</f>
        <v>8120</v>
      </c>
    </row>
    <row r="19" ht="14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189</v>
      </c>
      <c r="I19">
        <v>1509</v>
      </c>
      <c r="J19">
        <v>29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2162</v>
      </c>
      <c r="Y19">
        <v>492</v>
      </c>
      <c r="Z19">
        <v>62</v>
      </c>
      <c r="AA19">
        <v>1068</v>
      </c>
      <c r="AB19" s="2">
        <f>SUM(B19:AA19)</f>
        <v>9356</v>
      </c>
    </row>
    <row r="20" ht="14">
      <c r="A20" s="1">
        <v>43914</v>
      </c>
      <c r="B20">
        <v>266</v>
      </c>
      <c r="C20">
        <v>4</v>
      </c>
      <c r="D20">
        <v>30</v>
      </c>
      <c r="E20">
        <v>532</v>
      </c>
      <c r="F20">
        <v>306</v>
      </c>
      <c r="G20">
        <v>414</v>
      </c>
      <c r="H20">
        <v>219</v>
      </c>
      <c r="I20">
        <v>1510</v>
      </c>
      <c r="J20">
        <v>31</v>
      </c>
      <c r="K20">
        <v>276</v>
      </c>
      <c r="L20">
        <v>66</v>
      </c>
      <c r="M20">
        <v>205</v>
      </c>
      <c r="N20">
        <v>230</v>
      </c>
      <c r="O20">
        <v>42</v>
      </c>
      <c r="P20">
        <v>25</v>
      </c>
      <c r="Q20">
        <v>203</v>
      </c>
      <c r="R20">
        <v>32</v>
      </c>
      <c r="T20">
        <v>80</v>
      </c>
      <c r="U20">
        <v>87</v>
      </c>
      <c r="V20">
        <v>1211</v>
      </c>
      <c r="W20">
        <v>25</v>
      </c>
      <c r="Y20">
        <v>544</v>
      </c>
      <c r="Z20">
        <v>72</v>
      </c>
      <c r="AA20">
        <v>1211</v>
      </c>
      <c r="AB20" s="2">
        <f>SUM(B20:AA20)+X19+S19</f>
        <v>9887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W29" activeCellId="0" sqref="W29"/>
    </sheetView>
  </sheetViews>
  <sheetFormatPr defaultRowHeight="15"/>
  <cols>
    <col bestFit="1" customWidth="1" min="1" max="1" width="10.42578125"/>
    <col bestFit="1" customWidth="1" min="2" max="2" width="4"/>
    <col bestFit="1" customWidth="1" min="3" max="3" width="2.85546875"/>
    <col bestFit="1" customWidth="1" min="4" max="4" width="3.42578125"/>
    <col bestFit="1" customWidth="1" min="5" max="9" width="4"/>
    <col bestFit="1" customWidth="1" min="10" max="10" width="3.140625"/>
    <col bestFit="1" customWidth="1" min="11" max="11" width="4"/>
    <col bestFit="1" customWidth="1" min="12" max="12" width="3"/>
    <col bestFit="1" customWidth="1" min="13" max="13" width="3.140625"/>
    <col bestFit="1" customWidth="1" min="14" max="14" width="4"/>
    <col bestFit="1" customWidth="1" min="15" max="16" width="4.28515625"/>
    <col bestFit="1" customWidth="1" min="17" max="18" width="3.28515625"/>
    <col bestFit="1" customWidth="1" min="19" max="19" width="3.42578125"/>
    <col bestFit="1" customWidth="1" min="20" max="20" width="3"/>
    <col bestFit="1" customWidth="1" min="21" max="21" width="3.28515625"/>
    <col bestFit="1" customWidth="1" min="22" max="22" width="4"/>
    <col bestFit="1" customWidth="1" min="23" max="23" width="3.42578125"/>
    <col bestFit="1" customWidth="1" min="24" max="24" width="5"/>
    <col bestFit="1" customWidth="1" min="25" max="25" width="4"/>
    <col bestFit="1" customWidth="1" min="26" max="26" width="3.28515625"/>
    <col bestFit="1" customWidth="1" min="27" max="27" width="4"/>
    <col bestFit="1" customWidth="1" min="28" max="28" width="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>
        <v>43896</v>
      </c>
      <c r="E2">
        <v>0</v>
      </c>
      <c r="I2">
        <v>0</v>
      </c>
      <c r="AA2">
        <v>0</v>
      </c>
      <c r="AB2" s="2"/>
    </row>
    <row r="3">
      <c r="A3" s="1">
        <v>43897</v>
      </c>
      <c r="E3">
        <v>0</v>
      </c>
      <c r="I3">
        <v>0</v>
      </c>
      <c r="AA3">
        <v>0</v>
      </c>
      <c r="AB3" s="2"/>
    </row>
    <row r="4">
      <c r="A4" s="1">
        <v>43898</v>
      </c>
      <c r="E4">
        <v>0</v>
      </c>
      <c r="I4">
        <v>0</v>
      </c>
      <c r="AA4">
        <v>0</v>
      </c>
      <c r="AB4" s="2"/>
    </row>
    <row r="5">
      <c r="A5" s="1">
        <v>43899</v>
      </c>
      <c r="E5">
        <v>0</v>
      </c>
      <c r="I5">
        <v>1</v>
      </c>
      <c r="AA5">
        <v>0</v>
      </c>
      <c r="AB5" s="2"/>
    </row>
    <row r="6">
      <c r="A6" s="1">
        <v>43900</v>
      </c>
      <c r="E6">
        <v>0</v>
      </c>
      <c r="I6">
        <v>2</v>
      </c>
      <c r="AA6">
        <v>0</v>
      </c>
      <c r="AB6" s="2"/>
    </row>
    <row r="7">
      <c r="A7" s="1">
        <v>43901</v>
      </c>
      <c r="E7">
        <v>0</v>
      </c>
      <c r="I7">
        <v>2</v>
      </c>
      <c r="AA7">
        <v>0</v>
      </c>
      <c r="AB7" s="2"/>
    </row>
    <row r="8">
      <c r="A8" s="1">
        <v>43902</v>
      </c>
      <c r="E8">
        <v>0</v>
      </c>
      <c r="I8">
        <v>2</v>
      </c>
      <c r="AA8">
        <v>0</v>
      </c>
      <c r="AB8" s="2"/>
    </row>
    <row r="9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2"/>
    </row>
    <row r="10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2"/>
    </row>
    <row r="11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2"/>
    </row>
    <row r="12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2"/>
    </row>
    <row r="13">
      <c r="A13" s="1">
        <v>43907</v>
      </c>
      <c r="G13">
        <v>4</v>
      </c>
      <c r="I13">
        <v>4</v>
      </c>
      <c r="X13">
        <v>5</v>
      </c>
      <c r="Y13">
        <v>3</v>
      </c>
      <c r="AB13" s="2"/>
    </row>
    <row r="14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2"/>
    </row>
    <row r="1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2"/>
    </row>
    <row r="17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9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2">
        <f t="shared" ref="AB17:AB20" si="2">SUM(B17:AA17)</f>
        <v>83</v>
      </c>
    </row>
    <row r="18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9</v>
      </c>
      <c r="K18">
        <v>5</v>
      </c>
      <c r="N18">
        <v>2</v>
      </c>
      <c r="V18">
        <v>37</v>
      </c>
      <c r="X18">
        <v>15</v>
      </c>
      <c r="Y18">
        <v>10</v>
      </c>
      <c r="AA18">
        <v>3</v>
      </c>
      <c r="AB18" s="2">
        <f t="shared" si="2"/>
        <v>95</v>
      </c>
    </row>
    <row r="19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9</v>
      </c>
      <c r="K19">
        <v>6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2">
        <f t="shared" si="2"/>
        <v>116</v>
      </c>
    </row>
    <row r="20">
      <c r="A20" s="1">
        <v>43914</v>
      </c>
      <c r="B20">
        <v>2</v>
      </c>
      <c r="D20">
        <v>2</v>
      </c>
      <c r="E20">
        <v>6</v>
      </c>
      <c r="F20">
        <v>4</v>
      </c>
      <c r="G20">
        <v>5</v>
      </c>
      <c r="H20">
        <v>1</v>
      </c>
      <c r="I20">
        <v>12</v>
      </c>
      <c r="K20">
        <v>6</v>
      </c>
      <c r="N20">
        <v>2</v>
      </c>
      <c r="Q20">
        <v>1</v>
      </c>
      <c r="S20">
        <v>1</v>
      </c>
      <c r="U20">
        <v>1</v>
      </c>
      <c r="V20">
        <v>53</v>
      </c>
      <c r="X20">
        <v>16</v>
      </c>
      <c r="Y20">
        <v>13</v>
      </c>
      <c r="AA20">
        <v>5</v>
      </c>
      <c r="AB20" s="2">
        <f t="shared" si="2"/>
        <v>130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3" activeCellId="0" sqref="B13"/>
    </sheetView>
  </sheetViews>
  <sheetFormatPr defaultRowHeight="15"/>
  <cols>
    <col bestFit="1" customWidth="1" min="2" max="2" width="180.140625"/>
    <col customWidth="1" min="3" max="3" width="29.42578125"/>
  </cols>
  <sheetData>
    <row r="1">
      <c r="A1" t="s">
        <v>28</v>
      </c>
    </row>
    <row r="2">
      <c r="A2" t="s">
        <v>14</v>
      </c>
      <c r="B2" s="3" t="s">
        <v>29</v>
      </c>
    </row>
    <row r="3">
      <c r="A3" t="s">
        <v>4</v>
      </c>
      <c r="B3" s="3" t="s">
        <v>30</v>
      </c>
    </row>
    <row r="4">
      <c r="A4" t="s">
        <v>16</v>
      </c>
      <c r="B4" s="3" t="s">
        <v>31</v>
      </c>
    </row>
    <row r="5">
      <c r="A5" t="s">
        <v>21</v>
      </c>
      <c r="B5" s="3" t="s">
        <v>32</v>
      </c>
      <c r="C5" s="4" t="s">
        <v>33</v>
      </c>
    </row>
    <row r="6">
      <c r="A6" t="s">
        <v>13</v>
      </c>
      <c r="B6" s="3" t="s">
        <v>34</v>
      </c>
      <c r="C6" s="4" t="s">
        <v>35</v>
      </c>
    </row>
    <row r="7">
      <c r="A7" t="s">
        <v>1</v>
      </c>
      <c r="B7" s="3" t="s">
        <v>36</v>
      </c>
      <c r="C7" s="4" t="s">
        <v>37</v>
      </c>
    </row>
    <row r="8">
      <c r="A8" t="s">
        <v>10</v>
      </c>
      <c r="B8" s="3" t="s">
        <v>38</v>
      </c>
    </row>
    <row r="9">
      <c r="A9" t="s">
        <v>2</v>
      </c>
      <c r="B9" s="3" t="s">
        <v>39</v>
      </c>
      <c r="C9" s="4" t="s">
        <v>37</v>
      </c>
    </row>
    <row r="10">
      <c r="A10" t="s">
        <v>22</v>
      </c>
      <c r="B10" s="3" t="s">
        <v>40</v>
      </c>
      <c r="C10" s="4" t="s">
        <v>37</v>
      </c>
    </row>
    <row r="11">
      <c r="A11" t="s">
        <v>24</v>
      </c>
      <c r="B11" s="3" t="s">
        <v>41</v>
      </c>
      <c r="C11" s="4" t="s">
        <v>42</v>
      </c>
    </row>
    <row r="12">
      <c r="A12" t="s">
        <v>11</v>
      </c>
      <c r="B12" s="3" t="s">
        <v>43</v>
      </c>
      <c r="C12" s="4"/>
    </row>
    <row r="13">
      <c r="A13" t="s">
        <v>8</v>
      </c>
      <c r="B13" s="3" t="s">
        <v>44</v>
      </c>
      <c r="C13" s="4" t="s">
        <v>45</v>
      </c>
    </row>
    <row r="14">
      <c r="A14" t="s">
        <v>12</v>
      </c>
      <c r="B14" s="3" t="s">
        <v>46</v>
      </c>
      <c r="C14" s="4" t="s">
        <v>47</v>
      </c>
      <c r="D14" t="s">
        <v>48</v>
      </c>
    </row>
    <row r="15">
      <c r="A15" t="s">
        <v>23</v>
      </c>
      <c r="B15" s="3" t="s">
        <v>49</v>
      </c>
      <c r="C15" s="4" t="s">
        <v>50</v>
      </c>
    </row>
    <row r="16">
      <c r="A16" t="s">
        <v>20</v>
      </c>
      <c r="B16" s="3" t="s">
        <v>51</v>
      </c>
    </row>
    <row r="17">
      <c r="A17" t="s">
        <v>17</v>
      </c>
      <c r="B17" s="3" t="s">
        <v>52</v>
      </c>
      <c r="C17" s="4" t="s">
        <v>37</v>
      </c>
    </row>
    <row r="18">
      <c r="A18" t="s">
        <v>5</v>
      </c>
      <c r="B18" s="3" t="s">
        <v>53</v>
      </c>
      <c r="C18" s="4" t="s">
        <v>37</v>
      </c>
    </row>
    <row r="19">
      <c r="A19" t="s">
        <v>6</v>
      </c>
      <c r="B19" s="3" t="s">
        <v>54</v>
      </c>
    </row>
    <row r="20">
      <c r="A20" t="s">
        <v>25</v>
      </c>
      <c r="B20" s="3" t="s">
        <v>55</v>
      </c>
    </row>
    <row r="21">
      <c r="A21" t="s">
        <v>7</v>
      </c>
      <c r="B21" s="3" t="s">
        <v>56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22" activeCellId="0" sqref="D22"/>
    </sheetView>
  </sheetViews>
  <sheetFormatPr defaultRowHeight="15"/>
  <cols>
    <col bestFit="1" customWidth="1" min="1" max="1" width="10.42578125"/>
    <col customWidth="1" min="2" max="2" width="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>
        <v>43896</v>
      </c>
      <c r="AB2" s="2"/>
    </row>
    <row r="3">
      <c r="A3" s="1">
        <v>43897</v>
      </c>
      <c r="AB3" s="2"/>
    </row>
    <row r="4">
      <c r="A4" s="1">
        <v>43898</v>
      </c>
      <c r="AB4" s="2"/>
    </row>
    <row r="5">
      <c r="A5" s="1">
        <v>43899</v>
      </c>
      <c r="AB5" s="2"/>
    </row>
    <row r="6">
      <c r="A6" s="1">
        <v>43900</v>
      </c>
      <c r="AB6" s="2"/>
    </row>
    <row r="7">
      <c r="A7" s="1">
        <v>43901</v>
      </c>
      <c r="AB7" s="2"/>
    </row>
    <row r="8">
      <c r="A8" s="1">
        <v>43902</v>
      </c>
      <c r="AB8" s="2"/>
    </row>
    <row r="9">
      <c r="A9" s="1">
        <v>43903</v>
      </c>
      <c r="AB9" s="2"/>
    </row>
    <row r="10">
      <c r="A10" s="1">
        <v>43904</v>
      </c>
      <c r="AB10" s="2"/>
    </row>
    <row r="11">
      <c r="A11" s="1">
        <v>43905</v>
      </c>
      <c r="AB11" s="2"/>
    </row>
    <row r="12">
      <c r="A12" s="1">
        <v>43906</v>
      </c>
      <c r="AB12" s="2"/>
    </row>
    <row r="13">
      <c r="A13" s="1">
        <v>43907</v>
      </c>
      <c r="U13">
        <v>276</v>
      </c>
      <c r="AB13" s="2"/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Q28" activeCellId="0" sqref="O2:Q28"/>
    </sheetView>
  </sheetViews>
  <sheetFormatPr defaultRowHeight="15"/>
  <cols>
    <col customWidth="1" min="1" max="1" width="9.140625"/>
    <col customWidth="1" min="2" max="2" width="13.85546875"/>
  </cols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26</v>
      </c>
      <c r="B2">
        <v>1520968</v>
      </c>
      <c r="C2">
        <v>880</v>
      </c>
      <c r="D2">
        <v>0.17000000000000001</v>
      </c>
      <c r="E2">
        <f t="shared" ref="E2:E27" si="3">ROUND(B2*D2,0)</f>
        <v>258565</v>
      </c>
      <c r="F2">
        <v>4472</v>
      </c>
      <c r="G2">
        <f t="shared" ref="G2:G28" si="4">F2/B2</f>
        <v>0.0029402327991121442</v>
      </c>
      <c r="L2">
        <f t="shared" ref="L2:L28" si="5">B2/100000</f>
        <v>15.209680000000001</v>
      </c>
      <c r="M2">
        <v>66.799999999999997</v>
      </c>
      <c r="O2" t="s">
        <v>26</v>
      </c>
      <c r="P2" t="s">
        <v>64</v>
      </c>
      <c r="Q2">
        <f t="shared" ref="Q2:Q27" si="6">ROUND(L2*M2,0)</f>
        <v>1016</v>
      </c>
    </row>
    <row r="3">
      <c r="A3" t="s">
        <v>4</v>
      </c>
      <c r="B3">
        <v>1034977</v>
      </c>
      <c r="C3">
        <v>174</v>
      </c>
      <c r="D3">
        <v>0.20799999999999999</v>
      </c>
      <c r="E3">
        <f t="shared" si="3"/>
        <v>215275</v>
      </c>
      <c r="F3">
        <v>3053</v>
      </c>
      <c r="G3">
        <f t="shared" si="4"/>
        <v>0.0029498240057508522</v>
      </c>
      <c r="L3">
        <f t="shared" si="5"/>
        <v>10.349769999999999</v>
      </c>
      <c r="M3">
        <v>47.5</v>
      </c>
      <c r="O3" t="s">
        <v>4</v>
      </c>
      <c r="P3" t="s">
        <v>64</v>
      </c>
      <c r="Q3">
        <f t="shared" si="6"/>
        <v>492</v>
      </c>
    </row>
    <row r="4">
      <c r="A4" t="s">
        <v>23</v>
      </c>
      <c r="B4">
        <v>799145</v>
      </c>
      <c r="C4">
        <v>249</v>
      </c>
      <c r="D4">
        <v>0.16400000000000001</v>
      </c>
      <c r="E4">
        <f t="shared" si="3"/>
        <v>131060</v>
      </c>
      <c r="F4">
        <v>2268</v>
      </c>
      <c r="G4">
        <f t="shared" si="4"/>
        <v>0.0028380331479268468</v>
      </c>
      <c r="L4">
        <f t="shared" si="5"/>
        <v>7.9914500000000004</v>
      </c>
      <c r="M4">
        <v>263</v>
      </c>
      <c r="O4" t="s">
        <v>23</v>
      </c>
      <c r="P4" t="s">
        <v>64</v>
      </c>
      <c r="Q4">
        <f t="shared" si="6"/>
        <v>2102</v>
      </c>
    </row>
    <row r="5">
      <c r="A5" t="s">
        <v>1</v>
      </c>
      <c r="B5">
        <v>678207</v>
      </c>
      <c r="C5">
        <v>482</v>
      </c>
      <c r="D5">
        <v>0.17699999999999999</v>
      </c>
      <c r="E5">
        <f t="shared" si="3"/>
        <v>120043</v>
      </c>
      <c r="F5">
        <v>1450</v>
      </c>
      <c r="G5">
        <f t="shared" si="4"/>
        <v>0.0021379903185900469</v>
      </c>
      <c r="L5">
        <f t="shared" si="5"/>
        <v>6.78207</v>
      </c>
      <c r="M5">
        <v>36.299999999999997</v>
      </c>
      <c r="O5" t="s">
        <v>1</v>
      </c>
      <c r="P5" t="s">
        <v>64</v>
      </c>
      <c r="Q5">
        <f t="shared" si="6"/>
        <v>246</v>
      </c>
    </row>
    <row r="6">
      <c r="A6" t="s">
        <v>16</v>
      </c>
      <c r="B6">
        <v>507697</v>
      </c>
      <c r="C6">
        <v>251</v>
      </c>
      <c r="D6">
        <v>0.183</v>
      </c>
      <c r="E6">
        <f t="shared" si="3"/>
        <v>92909</v>
      </c>
      <c r="F6">
        <v>1565</v>
      </c>
      <c r="G6">
        <f t="shared" si="4"/>
        <v>0.0030825472673661654</v>
      </c>
      <c r="L6">
        <f t="shared" si="5"/>
        <v>5.0769700000000002</v>
      </c>
      <c r="M6">
        <v>40</v>
      </c>
      <c r="O6" t="s">
        <v>16</v>
      </c>
      <c r="P6" t="s">
        <v>64</v>
      </c>
      <c r="Q6">
        <f t="shared" si="6"/>
        <v>203</v>
      </c>
    </row>
    <row r="7">
      <c r="A7" t="s">
        <v>8</v>
      </c>
      <c r="B7">
        <v>495249</v>
      </c>
      <c r="C7">
        <v>1771</v>
      </c>
      <c r="D7">
        <v>0.16400000000000001</v>
      </c>
      <c r="E7">
        <f t="shared" si="3"/>
        <v>81221</v>
      </c>
      <c r="F7">
        <v>1506</v>
      </c>
      <c r="G7">
        <f t="shared" si="4"/>
        <v>0.0030408945803020301</v>
      </c>
      <c r="L7">
        <f t="shared" si="5"/>
        <v>4.9524900000000001</v>
      </c>
      <c r="M7">
        <v>158</v>
      </c>
      <c r="O7" t="s">
        <v>8</v>
      </c>
      <c r="P7" t="s">
        <v>64</v>
      </c>
      <c r="Q7">
        <f t="shared" si="6"/>
        <v>782</v>
      </c>
    </row>
    <row r="8">
      <c r="A8" t="s">
        <v>12</v>
      </c>
      <c r="B8">
        <v>409557</v>
      </c>
      <c r="C8">
        <v>274</v>
      </c>
      <c r="D8">
        <v>0.17599999999999999</v>
      </c>
      <c r="E8">
        <f t="shared" si="3"/>
        <v>72082</v>
      </c>
      <c r="F8">
        <v>977</v>
      </c>
      <c r="G8">
        <f t="shared" si="4"/>
        <v>0.0023855043376135678</v>
      </c>
      <c r="L8">
        <f t="shared" si="5"/>
        <v>4.0955700000000004</v>
      </c>
      <c r="M8">
        <v>34.700000000000003</v>
      </c>
      <c r="O8" t="s">
        <v>12</v>
      </c>
      <c r="P8" t="s">
        <v>64</v>
      </c>
      <c r="Q8">
        <f t="shared" si="6"/>
        <v>142</v>
      </c>
    </row>
    <row r="9">
      <c r="A9" t="s">
        <v>21</v>
      </c>
      <c r="B9">
        <v>353343</v>
      </c>
      <c r="C9">
        <v>126</v>
      </c>
      <c r="D9">
        <v>0.22600000000000001</v>
      </c>
      <c r="E9">
        <f t="shared" si="3"/>
        <v>79856</v>
      </c>
      <c r="F9">
        <v>1338</v>
      </c>
      <c r="G9">
        <f t="shared" si="4"/>
        <v>0.0037866888547388798</v>
      </c>
      <c r="L9">
        <f t="shared" si="5"/>
        <v>3.5334300000000001</v>
      </c>
      <c r="M9">
        <v>339.89999999999998</v>
      </c>
      <c r="O9" t="s">
        <v>21</v>
      </c>
      <c r="P9" t="s">
        <v>64</v>
      </c>
      <c r="Q9">
        <f t="shared" si="6"/>
        <v>1201</v>
      </c>
    </row>
    <row r="10">
      <c r="A10" t="s">
        <v>24</v>
      </c>
      <c r="B10">
        <v>343955</v>
      </c>
      <c r="C10">
        <v>66</v>
      </c>
      <c r="D10">
        <v>0.19600000000000001</v>
      </c>
      <c r="E10">
        <f t="shared" si="3"/>
        <v>67415</v>
      </c>
      <c r="F10">
        <v>834</v>
      </c>
      <c r="G10">
        <f t="shared" si="4"/>
        <v>0.0024247357939265312</v>
      </c>
      <c r="L10">
        <f t="shared" si="5"/>
        <v>3.4395500000000001</v>
      </c>
      <c r="M10">
        <v>145.09999999999999</v>
      </c>
      <c r="O10" t="s">
        <v>24</v>
      </c>
      <c r="P10" t="s">
        <v>64</v>
      </c>
      <c r="Q10">
        <f t="shared" si="6"/>
        <v>499</v>
      </c>
    </row>
    <row r="11">
      <c r="A11" t="s">
        <v>7</v>
      </c>
      <c r="B11">
        <v>318714</v>
      </c>
      <c r="C11">
        <v>191</v>
      </c>
      <c r="D11">
        <v>0.157</v>
      </c>
      <c r="E11">
        <f t="shared" si="3"/>
        <v>50038</v>
      </c>
      <c r="F11">
        <v>547</v>
      </c>
      <c r="G11">
        <f t="shared" si="4"/>
        <v>0.0017162722691817743</v>
      </c>
      <c r="L11">
        <f t="shared" si="5"/>
        <v>3.1871399999999999</v>
      </c>
      <c r="M11">
        <v>68.700000000000003</v>
      </c>
      <c r="O11" t="s">
        <v>7</v>
      </c>
      <c r="P11" t="s">
        <v>64</v>
      </c>
      <c r="Q11">
        <f t="shared" si="6"/>
        <v>219</v>
      </c>
    </row>
    <row r="12">
      <c r="A12" t="s">
        <v>5</v>
      </c>
      <c r="B12">
        <v>288132</v>
      </c>
      <c r="C12">
        <v>556</v>
      </c>
      <c r="D12">
        <v>0.219</v>
      </c>
      <c r="E12">
        <f t="shared" si="3"/>
        <v>63101</v>
      </c>
      <c r="F12">
        <v>582</v>
      </c>
      <c r="G12">
        <f t="shared" si="4"/>
        <v>0.0020199075423764108</v>
      </c>
      <c r="L12">
        <f t="shared" si="5"/>
        <v>2.8813200000000001</v>
      </c>
      <c r="M12">
        <v>102.7</v>
      </c>
      <c r="O12" t="s">
        <v>5</v>
      </c>
      <c r="P12" t="s">
        <v>64</v>
      </c>
      <c r="Q12">
        <f t="shared" si="6"/>
        <v>296</v>
      </c>
    </row>
    <row r="13">
      <c r="A13" t="s">
        <v>20</v>
      </c>
      <c r="B13">
        <v>276472</v>
      </c>
      <c r="C13">
        <v>279</v>
      </c>
      <c r="D13">
        <v>0.17599999999999999</v>
      </c>
      <c r="E13">
        <f t="shared" si="3"/>
        <v>48659</v>
      </c>
      <c r="F13">
        <v>570</v>
      </c>
      <c r="G13">
        <f t="shared" si="4"/>
        <v>0.0020616915998726815</v>
      </c>
      <c r="L13">
        <f t="shared" si="5"/>
        <v>2.7647200000000001</v>
      </c>
      <c r="M13">
        <v>26.399999999999999</v>
      </c>
      <c r="O13" t="s">
        <v>20</v>
      </c>
      <c r="P13" t="s">
        <v>64</v>
      </c>
      <c r="Q13">
        <f t="shared" si="6"/>
        <v>73</v>
      </c>
    </row>
    <row r="14">
      <c r="A14" t="s">
        <v>18</v>
      </c>
      <c r="B14">
        <v>273194</v>
      </c>
      <c r="C14">
        <v>345</v>
      </c>
      <c r="D14">
        <v>0.19600000000000001</v>
      </c>
      <c r="E14">
        <f t="shared" si="3"/>
        <v>53546</v>
      </c>
      <c r="F14">
        <v>510</v>
      </c>
      <c r="G14">
        <f t="shared" si="4"/>
        <v>0.0018668052739079189</v>
      </c>
      <c r="L14">
        <f t="shared" si="5"/>
        <v>2.7319399999999998</v>
      </c>
      <c r="M14">
        <v>32.899999999999999</v>
      </c>
      <c r="O14" t="s">
        <v>18</v>
      </c>
      <c r="P14" t="s">
        <v>64</v>
      </c>
      <c r="Q14">
        <f t="shared" si="6"/>
        <v>90</v>
      </c>
    </row>
    <row r="15">
      <c r="A15" t="s">
        <v>10</v>
      </c>
      <c r="B15">
        <v>198379</v>
      </c>
      <c r="C15">
        <v>28</v>
      </c>
      <c r="D15">
        <v>0.21299999999999999</v>
      </c>
      <c r="E15">
        <f t="shared" si="3"/>
        <v>42255</v>
      </c>
      <c r="F15">
        <v>546</v>
      </c>
      <c r="G15">
        <f t="shared" si="4"/>
        <v>0.0027523074518976303</v>
      </c>
      <c r="L15">
        <f t="shared" si="5"/>
        <v>1.9837899999999999</v>
      </c>
      <c r="M15">
        <v>142.69999999999999</v>
      </c>
      <c r="O15" t="s">
        <v>10</v>
      </c>
      <c r="P15" t="s">
        <v>64</v>
      </c>
      <c r="Q15">
        <f t="shared" si="6"/>
        <v>283</v>
      </c>
    </row>
    <row r="16">
      <c r="A16" t="s">
        <v>6</v>
      </c>
      <c r="B16">
        <v>194766</v>
      </c>
      <c r="C16">
        <v>5264</v>
      </c>
      <c r="D16">
        <v>0.19900000000000001</v>
      </c>
      <c r="E16">
        <f t="shared" si="3"/>
        <v>38758</v>
      </c>
      <c r="F16">
        <v>1199</v>
      </c>
      <c r="G16">
        <f t="shared" si="4"/>
        <v>0.0061561052750480063</v>
      </c>
      <c r="L16">
        <f t="shared" si="5"/>
        <v>1.9476599999999999</v>
      </c>
      <c r="M16">
        <v>240.30000000000001</v>
      </c>
      <c r="O16" t="s">
        <v>6</v>
      </c>
      <c r="P16" t="s">
        <v>64</v>
      </c>
      <c r="Q16">
        <f t="shared" si="6"/>
        <v>468</v>
      </c>
    </row>
    <row r="17">
      <c r="A17" t="s">
        <v>13</v>
      </c>
      <c r="B17">
        <v>177964</v>
      </c>
      <c r="C17">
        <v>220</v>
      </c>
      <c r="D17">
        <v>0.19</v>
      </c>
      <c r="E17">
        <f t="shared" si="3"/>
        <v>33813</v>
      </c>
      <c r="F17">
        <v>385</v>
      </c>
      <c r="G17">
        <f t="shared" si="4"/>
        <v>0.0021633588815715538</v>
      </c>
      <c r="L17">
        <f t="shared" si="5"/>
        <v>1.7796400000000001</v>
      </c>
      <c r="M17">
        <v>102.3</v>
      </c>
      <c r="O17" t="s">
        <v>13</v>
      </c>
      <c r="P17" t="s">
        <v>64</v>
      </c>
      <c r="Q17">
        <f t="shared" si="6"/>
        <v>182</v>
      </c>
    </row>
    <row r="18">
      <c r="A18" t="s">
        <v>19</v>
      </c>
      <c r="B18">
        <v>159165</v>
      </c>
      <c r="C18">
        <v>175</v>
      </c>
      <c r="D18">
        <v>0.17699999999999999</v>
      </c>
      <c r="E18">
        <f t="shared" si="3"/>
        <v>28172</v>
      </c>
      <c r="F18">
        <v>274</v>
      </c>
      <c r="G18">
        <f t="shared" si="4"/>
        <v>0.0017214839945968021</v>
      </c>
      <c r="L18">
        <f t="shared" si="5"/>
        <v>1.59165</v>
      </c>
      <c r="M18">
        <v>50.299999999999997</v>
      </c>
      <c r="O18" t="s">
        <v>19</v>
      </c>
      <c r="P18" t="s">
        <v>64</v>
      </c>
      <c r="Q18">
        <f t="shared" si="6"/>
        <v>80</v>
      </c>
    </row>
    <row r="19">
      <c r="A19" t="s">
        <v>25</v>
      </c>
      <c r="B19">
        <v>126837</v>
      </c>
      <c r="C19">
        <v>531</v>
      </c>
      <c r="D19">
        <v>0.17000000000000001</v>
      </c>
      <c r="E19">
        <f t="shared" si="3"/>
        <v>21562</v>
      </c>
      <c r="F19">
        <v>206</v>
      </c>
      <c r="G19">
        <f t="shared" si="4"/>
        <v>0.0016241317596600361</v>
      </c>
      <c r="L19">
        <f t="shared" si="5"/>
        <v>1.26837</v>
      </c>
      <c r="M19">
        <v>38.600000000000001</v>
      </c>
      <c r="O19" t="s">
        <v>25</v>
      </c>
      <c r="P19" t="s">
        <v>64</v>
      </c>
      <c r="Q19">
        <f t="shared" si="6"/>
        <v>49</v>
      </c>
    </row>
    <row r="20">
      <c r="A20" t="s">
        <v>17</v>
      </c>
      <c r="B20">
        <v>81991</v>
      </c>
      <c r="C20">
        <v>275</v>
      </c>
      <c r="D20">
        <v>0.21199999999999999</v>
      </c>
      <c r="E20">
        <f t="shared" si="3"/>
        <v>17382</v>
      </c>
      <c r="F20">
        <v>186</v>
      </c>
      <c r="G20">
        <f t="shared" si="4"/>
        <v>0.0022685416692075958</v>
      </c>
      <c r="L20">
        <f t="shared" si="5"/>
        <v>0.81991000000000003</v>
      </c>
      <c r="M20">
        <v>39</v>
      </c>
      <c r="O20" t="s">
        <v>17</v>
      </c>
      <c r="P20" t="s">
        <v>64</v>
      </c>
      <c r="Q20">
        <f t="shared" si="6"/>
        <v>32</v>
      </c>
    </row>
    <row r="21">
      <c r="A21" t="s">
        <v>11</v>
      </c>
      <c r="B21">
        <v>73419</v>
      </c>
      <c r="C21">
        <v>88</v>
      </c>
      <c r="D21">
        <v>0.20899999999999999</v>
      </c>
      <c r="E21">
        <f t="shared" si="3"/>
        <v>15345</v>
      </c>
      <c r="F21">
        <v>145</v>
      </c>
      <c r="G21">
        <f t="shared" si="4"/>
        <v>0.0019749656083575097</v>
      </c>
      <c r="L21">
        <f t="shared" si="5"/>
        <v>0.73419000000000001</v>
      </c>
      <c r="M21">
        <v>76.299999999999997</v>
      </c>
      <c r="O21" t="s">
        <v>11</v>
      </c>
      <c r="P21" t="s">
        <v>64</v>
      </c>
      <c r="Q21">
        <f t="shared" si="6"/>
        <v>56</v>
      </c>
    </row>
    <row r="22">
      <c r="A22" t="s">
        <v>3</v>
      </c>
      <c r="B22">
        <v>55234</v>
      </c>
      <c r="C22">
        <v>227</v>
      </c>
      <c r="D22">
        <v>0.19700000000000001</v>
      </c>
      <c r="E22">
        <f t="shared" si="3"/>
        <v>10881</v>
      </c>
      <c r="F22">
        <v>208</v>
      </c>
      <c r="G22">
        <f t="shared" si="4"/>
        <v>0.0037657964297353082</v>
      </c>
      <c r="L22">
        <f t="shared" si="5"/>
        <v>0.55234000000000005</v>
      </c>
      <c r="M22">
        <v>54.299999999999997</v>
      </c>
      <c r="O22" t="s">
        <v>3</v>
      </c>
      <c r="P22" t="s">
        <v>64</v>
      </c>
      <c r="Q22">
        <f t="shared" si="6"/>
        <v>30</v>
      </c>
    </row>
    <row r="23">
      <c r="A23" t="s">
        <v>14</v>
      </c>
      <c r="B23">
        <v>43223</v>
      </c>
      <c r="C23">
        <v>157</v>
      </c>
      <c r="D23">
        <v>0.20300000000000001</v>
      </c>
      <c r="E23">
        <f t="shared" si="3"/>
        <v>8774</v>
      </c>
      <c r="F23">
        <v>73</v>
      </c>
      <c r="G23">
        <f t="shared" si="4"/>
        <v>0.0016889156236263101</v>
      </c>
      <c r="L23">
        <f t="shared" si="5"/>
        <v>0.43223</v>
      </c>
      <c r="M23">
        <v>90.200000000000003</v>
      </c>
      <c r="O23" t="s">
        <v>14</v>
      </c>
      <c r="P23" t="s">
        <v>64</v>
      </c>
      <c r="Q23">
        <f t="shared" si="6"/>
        <v>39</v>
      </c>
    </row>
    <row r="24">
      <c r="A24" t="s">
        <v>9</v>
      </c>
      <c r="B24">
        <v>40403</v>
      </c>
      <c r="C24">
        <v>59</v>
      </c>
      <c r="D24">
        <v>0.20100000000000001</v>
      </c>
      <c r="E24">
        <f t="shared" si="3"/>
        <v>8121</v>
      </c>
      <c r="F24">
        <v>86</v>
      </c>
      <c r="G24">
        <f t="shared" si="4"/>
        <v>0.0021285548102863649</v>
      </c>
      <c r="L24">
        <f t="shared" si="5"/>
        <v>0.40403</v>
      </c>
      <c r="M24">
        <v>74.299999999999997</v>
      </c>
      <c r="O24" t="s">
        <v>9</v>
      </c>
      <c r="P24" t="s">
        <v>64</v>
      </c>
      <c r="Q24">
        <f t="shared" si="6"/>
        <v>30</v>
      </c>
    </row>
    <row r="25">
      <c r="A25" t="s">
        <v>15</v>
      </c>
      <c r="B25">
        <v>37841</v>
      </c>
      <c r="C25">
        <v>77</v>
      </c>
      <c r="D25">
        <v>0.188</v>
      </c>
      <c r="E25">
        <f t="shared" si="3"/>
        <v>7114</v>
      </c>
      <c r="F25">
        <v>50</v>
      </c>
      <c r="G25">
        <f t="shared" si="4"/>
        <v>0.0013213181469834306</v>
      </c>
      <c r="L25">
        <f t="shared" si="5"/>
        <v>0.37841000000000002</v>
      </c>
      <c r="M25">
        <v>63.399999999999999</v>
      </c>
      <c r="O25" t="s">
        <v>15</v>
      </c>
      <c r="P25" t="s">
        <v>64</v>
      </c>
      <c r="Q25">
        <f t="shared" si="6"/>
        <v>24</v>
      </c>
    </row>
    <row r="26">
      <c r="A26" t="s">
        <v>22</v>
      </c>
      <c r="B26">
        <v>36433</v>
      </c>
      <c r="C26">
        <v>34</v>
      </c>
      <c r="D26">
        <v>0.20399999999999999</v>
      </c>
      <c r="E26">
        <f t="shared" si="3"/>
        <v>7432</v>
      </c>
      <c r="F26">
        <v>63</v>
      </c>
      <c r="G26">
        <f t="shared" si="4"/>
        <v>0.0017292015480471002</v>
      </c>
      <c r="L26">
        <f t="shared" si="5"/>
        <v>0.36432999999999999</v>
      </c>
      <c r="M26">
        <v>41.200000000000003</v>
      </c>
      <c r="O26" t="s">
        <v>22</v>
      </c>
      <c r="P26" t="s">
        <v>64</v>
      </c>
      <c r="Q26">
        <f t="shared" si="6"/>
        <v>15</v>
      </c>
    </row>
    <row r="27">
      <c r="A27" t="s">
        <v>2</v>
      </c>
      <c r="B27">
        <v>16145</v>
      </c>
      <c r="C27">
        <v>93</v>
      </c>
      <c r="D27">
        <v>0.191</v>
      </c>
      <c r="E27">
        <f t="shared" si="3"/>
        <v>3084</v>
      </c>
      <c r="F27">
        <v>18</v>
      </c>
      <c r="G27">
        <f t="shared" si="4"/>
        <v>0.0011148962527098173</v>
      </c>
      <c r="L27">
        <f t="shared" si="5"/>
        <v>0.16145000000000001</v>
      </c>
      <c r="M27">
        <v>24.800000000000001</v>
      </c>
      <c r="O27" t="s">
        <v>2</v>
      </c>
      <c r="P27" t="s">
        <v>64</v>
      </c>
      <c r="Q27">
        <f t="shared" si="6"/>
        <v>4</v>
      </c>
    </row>
    <row r="28">
      <c r="A28" t="s">
        <v>27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4"/>
        <v>0.0027057593535493554</v>
      </c>
      <c r="L28">
        <f t="shared" si="5"/>
        <v>85.414100000000005</v>
      </c>
      <c r="O28" t="s">
        <v>27</v>
      </c>
      <c r="P28" t="s">
        <v>64</v>
      </c>
      <c r="Q28">
        <f>SUM(Q2:Q27)</f>
        <v>8653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revision>1</cp:revision>
  <dcterms:created xsi:type="dcterms:W3CDTF">2015-06-05T18:17:20Z</dcterms:created>
  <dcterms:modified xsi:type="dcterms:W3CDTF">2020-03-24T20:33:27Z</dcterms:modified>
</cp:coreProperties>
</file>