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<sst xmlns="http://schemas.openxmlformats.org/spreadsheetml/2006/main" count="173" uniqueCount="127">
  <si>
    <t>Name of Stock</t>
  </si>
  <si>
    <t>Operating Cash Flow</t>
  </si>
  <si>
    <t>Total Debt</t>
  </si>
  <si>
    <t>Cash &amp; Equivalent</t>
  </si>
  <si>
    <t>Growth Rate</t>
  </si>
  <si>
    <t>No. of Shares Outstanding</t>
  </si>
  <si>
    <t>Discount Rate</t>
  </si>
  <si>
    <t>Airasia Bhd</t>
  </si>
  <si>
    <t>Year</t>
  </si>
  <si>
    <t>Cash Flow</t>
  </si>
  <si>
    <t>Discounted Value</t>
  </si>
  <si>
    <t>PV of 10 yr Cash Flows</t>
  </si>
  <si>
    <t>Intrinsic Value per Share</t>
  </si>
  <si>
    <t>- Debt per Share</t>
  </si>
  <si>
    <t>+ Cash per share</t>
  </si>
  <si>
    <t>net Cash per Share</t>
  </si>
  <si>
    <t>Last Price</t>
  </si>
  <si>
    <t>52 wk Range</t>
  </si>
  <si>
    <t>EPS</t>
  </si>
  <si>
    <t>Volume</t>
  </si>
  <si>
    <t>Market Cap</t>
  </si>
  <si>
    <t>Dividend (Yield)</t>
  </si>
  <si>
    <t>P/E Ratio</t>
  </si>
  <si>
    <t>Next Earnings Date</t>
  </si>
  <si>
    <t>0.670</t>
  </si>
  <si>
    <t>0.5 - 1.95</t>
  </si>
  <si>
    <t xml:space="preserve"> - 0.36</t>
  </si>
  <si>
    <t>11,912,400</t>
  </si>
  <si>
    <t>2.24B</t>
  </si>
  <si>
    <t>N/A (N/A)</t>
  </si>
  <si>
    <t>N/A</t>
  </si>
  <si>
    <t>Aug 26, 2020</t>
  </si>
  <si>
    <t>https://www.investing.com/equities/airasia-bhd</t>
  </si>
  <si>
    <t>https://simplywall.st/stocks/my/transportation/klse-airasia/airasia-group-berhad-shares</t>
  </si>
  <si>
    <t>https://www.infrontanalytics.com/fe-en/MYL5238OO000/AirAsia-X-Bhd-/beta</t>
  </si>
  <si>
    <t>https://klse.i3investor.com/servlets/stk/fin/4707.jsp?type=summary</t>
  </si>
  <si>
    <t>Revenue | NP to SH</t>
  </si>
  <si>
    <t>RPS | P/RPS</t>
  </si>
  <si>
    <t>EPS | P/E | EY</t>
  </si>
  <si>
    <t>DPS | DY | Payout %</t>
  </si>
  <si>
    <t>NAPS | P/NAPS</t>
  </si>
  <si>
    <t>YoY</t>
  </si>
  <si>
    <t>NP Margin | ROE</t>
  </si>
  <si>
    <t>F.Y. | Ann. Date</t>
  </si>
  <si>
    <t>5,518,076 | 672,913</t>
  </si>
  <si>
    <t>2,353.12 Cent | 5.92</t>
  </si>
  <si>
    <t>286.96 Cent | 48.54 | 2.06%</t>
  </si>
  <si>
    <t>280.00 Cent | 2.01% | 97.58%</t>
  </si>
  <si>
    <t>2.84 | 49.05</t>
  </si>
  <si>
    <t>2.13%</t>
  </si>
  <si>
    <t>12.19% | 101.04%</t>
  </si>
  <si>
    <t>31-Dec-2019 | 25-Feb-2020</t>
  </si>
  <si>
    <t>Business Peformance (by Year)</t>
  </si>
  <si>
    <t>Available Years</t>
  </si>
  <si>
    <t>Continuous Years Of Revenue Growth</t>
  </si>
  <si>
    <t>Total Positive Profit Years</t>
  </si>
  <si>
    <t>Continuous Years Of Positive Profit</t>
  </si>
  <si>
    <t>Continuous Years Of Profit Growth</t>
  </si>
  <si>
    <t>Continuous Years Of Adjusted EPS Growth</t>
  </si>
  <si>
    <t>Total Dividend Years</t>
  </si>
  <si>
    <t>Continuous Years Of Dividend</t>
  </si>
  <si>
    <t>Continuous Years Of Dividend Growth</t>
  </si>
  <si>
    <t>Continuous Years Of Adjusted Dps Growth</t>
  </si>
  <si>
    <t>Average ROE</t>
  </si>
  <si>
    <t>Average Net Profit Margin</t>
  </si>
  <si>
    <t>Last 5 Financial Years</t>
  </si>
  <si>
    <t>5 Years</t>
  </si>
  <si>
    <t>0 / 5</t>
  </si>
  <si>
    <t>5 / 5</t>
  </si>
  <si>
    <t>96.90%</t>
  </si>
  <si>
    <t>12.24%</t>
  </si>
  <si>
    <t>Last 5 Financial Years.1</t>
  </si>
  <si>
    <t>0.00%</t>
  </si>
  <si>
    <t>100.00%</t>
  </si>
  <si>
    <t>Last 10 Financial Years</t>
  </si>
  <si>
    <t>10 Years</t>
  </si>
  <si>
    <t>0 / 10</t>
  </si>
  <si>
    <t>9 / 10</t>
  </si>
  <si>
    <t>7 / 10</t>
  </si>
  <si>
    <t>5 / 10</t>
  </si>
  <si>
    <t>10 / 10</t>
  </si>
  <si>
    <t>9,685.95%</t>
  </si>
  <si>
    <t>11.53%</t>
  </si>
  <si>
    <t>Last 10 Financial Years.1</t>
  </si>
  <si>
    <t>90.00%</t>
  </si>
  <si>
    <t>70.00%</t>
  </si>
  <si>
    <t>50.00%</t>
  </si>
  <si>
    <t>Key Result</t>
  </si>
  <si>
    <t>Annual (Unaudited)</t>
  </si>
  <si>
    <t>Last 10 FY Average</t>
  </si>
  <si>
    <t>Last 5 FY Average</t>
  </si>
  <si>
    <t>Growth (by Year)</t>
  </si>
  <si>
    <t>LFY YoY</t>
  </si>
  <si>
    <t>-0.02%</t>
  </si>
  <si>
    <t>LFY vs AL5FY</t>
  </si>
  <si>
    <t>5.31%</t>
  </si>
  <si>
    <t>4.96%</t>
  </si>
  <si>
    <t>2.56%</t>
  </si>
  <si>
    <t>4.97%</t>
  </si>
  <si>
    <t>LFY vs AL10FY</t>
  </si>
  <si>
    <t>13.48%</t>
  </si>
  <si>
    <t>31.02%</t>
  </si>
  <si>
    <t>29.92%</t>
  </si>
  <si>
    <t>P/E Ratio TTM</t>
  </si>
  <si>
    <t>Price to Sales TTM</t>
  </si>
  <si>
    <t>Price to Cash Flow MRQ</t>
  </si>
  <si>
    <t>Price to Free Cash Flow TTM</t>
  </si>
  <si>
    <t>Price to Book MRQ</t>
  </si>
  <si>
    <t>Price to Tangible Book MRQ</t>
  </si>
  <si>
    <t>Company</t>
  </si>
  <si>
    <t>-</t>
  </si>
  <si>
    <t>0.2</t>
  </si>
  <si>
    <t>0.77</t>
  </si>
  <si>
    <t>0.98</t>
  </si>
  <si>
    <t>Industry</t>
  </si>
  <si>
    <t>EPS(MRQ) vs Qtr. 1 Yr. Ago MRQ</t>
  </si>
  <si>
    <t>EPS(TTM) vs TTM 1 Yr. Ago TTM</t>
  </si>
  <si>
    <t>5 Year EPS Growth 5YA</t>
  </si>
  <si>
    <t>Return on Equity TTM</t>
  </si>
  <si>
    <t>Return on Equity 5YA</t>
  </si>
  <si>
    <t>Price to Earnings Ratio</t>
  </si>
  <si>
    <t>Dividend per Share</t>
  </si>
  <si>
    <t>Dividend Yield 5 Year Avg. 5YA</t>
  </si>
  <si>
    <t>Dividend Growth Rate ANN</t>
  </si>
  <si>
    <t>Net Asset per Share</t>
  </si>
  <si>
    <t>Price to Book</t>
  </si>
  <si>
    <t>LT Debt to Equity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</si>
</sst>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0.0%"/>
    <numFmt numFmtId="164" formatCode="$#,##0.00"/>
  </numFmts>
  <fonts count="3">
    <font>
      <sz val="11"/>
      <color theme="1"/>
      <name val="Calibri"/>
      <family val="2"/>
      <scheme val="minor"/>
    </font>
    <font>
      <b/>
      <sz val="16"/>
      <color rgb="FF98C4D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8C4D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164" fontId="0" fillId="2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64" fontId="0" fillId="0" borderId="1" xfId="0" applyNumberFormat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quities/airasia-bhd" TargetMode="External"/><Relationship Id="rId2" Type="http://schemas.openxmlformats.org/officeDocument/2006/relationships/hyperlink" Target="https://simplywall.st/stocks/my/transportation/klse-airasia/airasia-group-berhad-shares" TargetMode="External"/><Relationship Id="rId3" Type="http://schemas.openxmlformats.org/officeDocument/2006/relationships/hyperlink" Target="https://www.infrontanalytics.com/fe-en/MYL5238OO000/AirAsia-X-Bhd-/beta" TargetMode="External"/><Relationship Id="rId4" Type="http://schemas.openxmlformats.org/officeDocument/2006/relationships/hyperlink" Target="https://klse.i3investor.com/servlets/stk/fin/4707.jsp?type=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/>
  </sheetViews>
  <sheetFormatPr defaultRowHeight="15"/>
  <cols>
    <col min="1" max="9" width="10.7109375" customWidth="1"/>
    <col min="10" max="11" width="20.7109375" customWidth="1"/>
  </cols>
  <sheetData>
    <row r="1" spans="1:15" ht="40" customHeight="1">
      <c r="A1" s="1" t="s">
        <v>0</v>
      </c>
      <c r="B1" s="2" t="s">
        <v>7</v>
      </c>
    </row>
    <row r="2" spans="1:15">
      <c r="A2" s="1" t="s">
        <v>1</v>
      </c>
      <c r="B2" s="3">
        <v>2081.13</v>
      </c>
      <c r="D2" s="1" t="s">
        <v>11</v>
      </c>
      <c r="E2" s="3">
        <f>SUM(B15:K15)</f>
        <v>0</v>
      </c>
      <c r="G2" s="1" t="s">
        <v>16</v>
      </c>
      <c r="H2" s="4" t="s">
        <v>24</v>
      </c>
      <c r="J2" s="1" t="s">
        <v>36</v>
      </c>
      <c r="K2" s="3" t="s">
        <v>44</v>
      </c>
      <c r="M2" s="1"/>
      <c r="N2" s="1" t="s">
        <v>109</v>
      </c>
      <c r="O2" s="1" t="s">
        <v>114</v>
      </c>
    </row>
    <row r="3" spans="1:15">
      <c r="A3" s="1" t="s">
        <v>2</v>
      </c>
      <c r="B3" s="3">
        <v>10274.85</v>
      </c>
      <c r="D3" s="1" t="s">
        <v>12</v>
      </c>
      <c r="E3" s="3">
        <f>E2/B6</f>
        <v>0</v>
      </c>
      <c r="G3" s="1" t="s">
        <v>17</v>
      </c>
      <c r="H3" s="4" t="s">
        <v>25</v>
      </c>
      <c r="J3" s="1" t="s">
        <v>37</v>
      </c>
      <c r="K3" s="3" t="s">
        <v>45</v>
      </c>
      <c r="M3" s="1" t="s">
        <v>103</v>
      </c>
      <c r="N3" s="1" t="s">
        <v>110</v>
      </c>
      <c r="O3" s="1">
        <v>5.42</v>
      </c>
    </row>
    <row r="4" spans="1:15">
      <c r="A4" s="1" t="s">
        <v>3</v>
      </c>
      <c r="B4" s="3">
        <v>306.92</v>
      </c>
      <c r="D4" s="1" t="s">
        <v>13</v>
      </c>
      <c r="E4" s="3">
        <f>B3/B6</f>
        <v>0</v>
      </c>
      <c r="G4" s="1" t="s">
        <v>18</v>
      </c>
      <c r="H4" s="4" t="s">
        <v>26</v>
      </c>
      <c r="J4" s="1" t="s">
        <v>38</v>
      </c>
      <c r="K4" s="3" t="s">
        <v>46</v>
      </c>
      <c r="M4" s="1" t="s">
        <v>104</v>
      </c>
      <c r="N4" s="1" t="s">
        <v>111</v>
      </c>
      <c r="O4" s="1">
        <v>0.74</v>
      </c>
    </row>
    <row r="5" spans="1:15">
      <c r="A5" s="1" t="s">
        <v>4</v>
      </c>
      <c r="B5" s="5">
        <v>1.214</v>
      </c>
      <c r="D5" s="1" t="s">
        <v>14</v>
      </c>
      <c r="E5" s="3">
        <f>B4/B6</f>
        <v>0</v>
      </c>
      <c r="G5" s="1" t="s">
        <v>19</v>
      </c>
      <c r="H5" s="4" t="s">
        <v>27</v>
      </c>
      <c r="J5" s="1" t="s">
        <v>39</v>
      </c>
      <c r="K5" s="3" t="s">
        <v>47</v>
      </c>
      <c r="M5" s="1" t="s">
        <v>105</v>
      </c>
      <c r="N5" s="1" t="s">
        <v>110</v>
      </c>
      <c r="O5" s="1">
        <v>4.56</v>
      </c>
    </row>
    <row r="6" spans="1:15">
      <c r="A6" s="1" t="s">
        <v>5</v>
      </c>
      <c r="B6" s="3">
        <v>3341.974</v>
      </c>
      <c r="D6" s="1" t="s">
        <v>15</v>
      </c>
      <c r="E6" s="3">
        <f>E3-E4+E5</f>
        <v>0</v>
      </c>
      <c r="G6" s="1" t="s">
        <v>20</v>
      </c>
      <c r="H6" s="4" t="s">
        <v>28</v>
      </c>
      <c r="J6" s="1" t="s">
        <v>40</v>
      </c>
      <c r="K6" s="3" t="s">
        <v>48</v>
      </c>
      <c r="M6" s="1" t="s">
        <v>106</v>
      </c>
      <c r="N6" s="1" t="s">
        <v>110</v>
      </c>
      <c r="O6" s="1">
        <v>11.16</v>
      </c>
    </row>
    <row r="7" spans="1:15">
      <c r="A7" s="1" t="s">
        <v>6</v>
      </c>
      <c r="B7" s="5">
        <v>0.09</v>
      </c>
      <c r="G7" s="1" t="s">
        <v>21</v>
      </c>
      <c r="H7" s="4" t="s">
        <v>29</v>
      </c>
      <c r="J7" s="1" t="s">
        <v>41</v>
      </c>
      <c r="K7" s="3" t="s">
        <v>49</v>
      </c>
      <c r="M7" s="1" t="s">
        <v>107</v>
      </c>
      <c r="N7" s="1" t="s">
        <v>112</v>
      </c>
      <c r="O7" s="1">
        <v>1.56</v>
      </c>
    </row>
    <row r="8" spans="1:15">
      <c r="G8" s="1" t="s">
        <v>22</v>
      </c>
      <c r="H8" s="4" t="s">
        <v>30</v>
      </c>
      <c r="J8" s="1" t="s">
        <v>42</v>
      </c>
      <c r="K8" s="3" t="s">
        <v>50</v>
      </c>
      <c r="M8" s="1" t="s">
        <v>108</v>
      </c>
      <c r="N8" s="1" t="s">
        <v>113</v>
      </c>
      <c r="O8" s="1">
        <v>1.45</v>
      </c>
    </row>
    <row r="9" spans="1:15">
      <c r="G9" s="1" t="s">
        <v>23</v>
      </c>
      <c r="H9" s="4" t="s">
        <v>31</v>
      </c>
      <c r="J9" s="1" t="s">
        <v>43</v>
      </c>
      <c r="K9" s="3" t="s">
        <v>51</v>
      </c>
      <c r="M9" s="1" t="s">
        <v>18</v>
      </c>
      <c r="N9" s="4">
        <v>-0.09</v>
      </c>
    </row>
    <row r="10" spans="1:15">
      <c r="M10" s="1" t="s">
        <v>115</v>
      </c>
      <c r="N10" s="4">
        <v>-9.366300000000001</v>
      </c>
    </row>
    <row r="11" spans="1:15">
      <c r="M11" s="1" t="s">
        <v>116</v>
      </c>
      <c r="N11" s="4">
        <v>-2.3193</v>
      </c>
    </row>
    <row r="12" spans="1:15">
      <c r="A12" s="1" t="s">
        <v>8</v>
      </c>
      <c r="B12" s="1">
        <v>2020</v>
      </c>
      <c r="C12" s="1">
        <v>2021</v>
      </c>
      <c r="D12" s="1">
        <v>2022</v>
      </c>
      <c r="E12" s="1">
        <v>2023</v>
      </c>
      <c r="F12" s="1">
        <v>2024</v>
      </c>
      <c r="G12" s="1">
        <v>2025</v>
      </c>
      <c r="H12" s="1">
        <v>2026</v>
      </c>
      <c r="I12" s="1">
        <v>2027</v>
      </c>
      <c r="J12" s="1">
        <v>2028</v>
      </c>
      <c r="K12" s="1">
        <v>2029</v>
      </c>
      <c r="M12" s="1" t="s">
        <v>117</v>
      </c>
      <c r="N12" s="4" t="s">
        <v>110</v>
      </c>
    </row>
    <row r="13" spans="1:15">
      <c r="A13" s="1" t="s">
        <v>9</v>
      </c>
      <c r="B13" s="6">
        <f>B2*(1+B5)</f>
        <v>0</v>
      </c>
      <c r="C13" s="6">
        <f>B13*(1+$B$5)</f>
        <v>0</v>
      </c>
      <c r="D13" s="6">
        <f>C13*(1+$B$5)</f>
        <v>0</v>
      </c>
      <c r="E13" s="6">
        <f>D13*(1+$B$5)</f>
        <v>0</v>
      </c>
      <c r="F13" s="6">
        <f>E13*(1+$B$5)</f>
        <v>0</v>
      </c>
      <c r="G13" s="6">
        <f>F13*(1+$B$5)</f>
        <v>0</v>
      </c>
      <c r="H13" s="6">
        <f>G13*(1+$B$5)</f>
        <v>0</v>
      </c>
      <c r="I13" s="6">
        <f>H13*(1+$B$5)</f>
        <v>0</v>
      </c>
      <c r="J13" s="6">
        <f>I13*(1+$B$5)</f>
        <v>0</v>
      </c>
      <c r="K13" s="6">
        <f>J13*(1+$B$5)</f>
        <v>0</v>
      </c>
      <c r="M13" s="1" t="s">
        <v>118</v>
      </c>
      <c r="N13" s="4">
        <v>-0.2168</v>
      </c>
    </row>
    <row r="14" spans="1:15">
      <c r="A14" s="1" t="s">
        <v>6</v>
      </c>
      <c r="B14" s="1">
        <f>1/(1 + $B$7)^1</f>
        <v>0</v>
      </c>
      <c r="C14" s="1">
        <f>1/(1 + $B$7)^2</f>
        <v>0</v>
      </c>
      <c r="D14" s="1">
        <f>1/(1 + $B$7)^3</f>
        <v>0</v>
      </c>
      <c r="E14" s="1">
        <f>1/(1 + $B$7)^4</f>
        <v>0</v>
      </c>
      <c r="F14" s="1">
        <f>1/(1 + $B$7)^5</f>
        <v>0</v>
      </c>
      <c r="G14" s="1">
        <f>1/(1 + $B$7)^6</f>
        <v>0</v>
      </c>
      <c r="H14" s="1">
        <f>1/(1 + $B$7)^7</f>
        <v>0</v>
      </c>
      <c r="I14" s="1">
        <f>1/(1 + $B$7)^8</f>
        <v>0</v>
      </c>
      <c r="J14" s="1">
        <f>1/(1 + $B$7)^9</f>
        <v>0</v>
      </c>
      <c r="K14" s="1">
        <f>1/(1 + $B$7)^10</f>
        <v>0</v>
      </c>
      <c r="M14" s="1" t="s">
        <v>119</v>
      </c>
      <c r="N14" s="4">
        <v>0.1731</v>
      </c>
    </row>
    <row r="15" spans="1:15">
      <c r="A15" s="1" t="s">
        <v>10</v>
      </c>
      <c r="B15" s="6">
        <f>PRODUCT(B13:B14)</f>
        <v>0</v>
      </c>
      <c r="C15" s="6">
        <f>PRODUCT(C13:C14)</f>
        <v>0</v>
      </c>
      <c r="D15" s="6">
        <f>PRODUCT(D13:D14)</f>
        <v>0</v>
      </c>
      <c r="E15" s="6">
        <f>PRODUCT(E13:E14)</f>
        <v>0</v>
      </c>
      <c r="F15" s="6">
        <f>PRODUCT(F13:F14)</f>
        <v>0</v>
      </c>
      <c r="G15" s="6">
        <f>PRODUCT(G13:G14)</f>
        <v>0</v>
      </c>
      <c r="H15" s="6">
        <f>PRODUCT(H13:H14)</f>
        <v>0</v>
      </c>
      <c r="I15" s="6">
        <f>PRODUCT(I13:I14)</f>
        <v>0</v>
      </c>
      <c r="J15" s="6">
        <f>PRODUCT(J13:J14)</f>
        <v>0</v>
      </c>
      <c r="K15" s="6">
        <f>PRODUCT(K13:K14)</f>
        <v>0</v>
      </c>
      <c r="M15" s="1" t="s">
        <v>120</v>
      </c>
      <c r="N15" s="4" t="s">
        <v>110</v>
      </c>
    </row>
    <row r="16" spans="1:15">
      <c r="M16" s="1" t="s">
        <v>121</v>
      </c>
      <c r="N16" s="4" t="s">
        <v>110</v>
      </c>
    </row>
    <row r="17" spans="1:14">
      <c r="A17" s="7" t="s">
        <v>32</v>
      </c>
      <c r="M17" s="1" t="s">
        <v>122</v>
      </c>
      <c r="N17" s="4">
        <v>0.06619999999999999</v>
      </c>
    </row>
    <row r="18" spans="1:14">
      <c r="A18" s="7" t="s">
        <v>33</v>
      </c>
      <c r="M18" s="1" t="s">
        <v>123</v>
      </c>
      <c r="N18" s="4" t="s">
        <v>110</v>
      </c>
    </row>
    <row r="19" spans="1:14">
      <c r="A19" s="7" t="s">
        <v>34</v>
      </c>
      <c r="M19" s="1" t="s">
        <v>124</v>
      </c>
      <c r="N19" s="4">
        <v>1.35</v>
      </c>
    </row>
    <row r="20" spans="1:14">
      <c r="A20" s="7" t="s">
        <v>35</v>
      </c>
      <c r="M20" s="1" t="s">
        <v>125</v>
      </c>
      <c r="N20" s="4">
        <v>0.77</v>
      </c>
    </row>
    <row r="21" spans="1:14">
      <c r="M21" s="1" t="s">
        <v>126</v>
      </c>
      <c r="N21" s="4">
        <v>3.4022</v>
      </c>
    </row>
    <row r="24" spans="1:14">
      <c r="A24" t="s">
        <v>52</v>
      </c>
      <c r="G24" t="s">
        <v>87</v>
      </c>
      <c r="K24" t="s">
        <v>91</v>
      </c>
    </row>
    <row r="25" spans="1:14">
      <c r="A25" s="1"/>
      <c r="B25" s="1" t="s">
        <v>65</v>
      </c>
      <c r="C25" s="1" t="s">
        <v>71</v>
      </c>
      <c r="D25" s="1" t="s">
        <v>74</v>
      </c>
      <c r="E25" s="1" t="s">
        <v>83</v>
      </c>
      <c r="G25" s="1" t="s">
        <v>88</v>
      </c>
      <c r="H25" s="1" t="s">
        <v>89</v>
      </c>
      <c r="I25" s="1" t="s">
        <v>90</v>
      </c>
      <c r="K25" s="1" t="s">
        <v>92</v>
      </c>
      <c r="L25" s="1" t="s">
        <v>94</v>
      </c>
      <c r="M25" s="1" t="s">
        <v>99</v>
      </c>
    </row>
    <row r="26" spans="1:14">
      <c r="A26" s="1" t="s">
        <v>53</v>
      </c>
      <c r="B26" s="1" t="s">
        <v>66</v>
      </c>
      <c r="C26" s="1" t="s">
        <v>66</v>
      </c>
      <c r="D26" s="1" t="s">
        <v>75</v>
      </c>
      <c r="E26" s="1" t="s">
        <v>75</v>
      </c>
      <c r="G26" s="1">
        <v>5518076</v>
      </c>
      <c r="H26" s="1">
        <v>4862541</v>
      </c>
      <c r="I26" s="1">
        <v>5239814</v>
      </c>
      <c r="K26" s="1" t="s">
        <v>93</v>
      </c>
      <c r="L26" s="1" t="s">
        <v>95</v>
      </c>
      <c r="M26" s="1" t="s">
        <v>100</v>
      </c>
    </row>
    <row r="27" spans="1:14">
      <c r="A27" s="1" t="s">
        <v>54</v>
      </c>
      <c r="B27" s="1" t="s">
        <v>67</v>
      </c>
      <c r="C27" s="1" t="s">
        <v>72</v>
      </c>
      <c r="D27" s="1" t="s">
        <v>76</v>
      </c>
      <c r="E27" s="1" t="s">
        <v>72</v>
      </c>
      <c r="G27" s="1">
        <v>672913</v>
      </c>
      <c r="H27" s="1">
        <v>513605</v>
      </c>
      <c r="I27" s="1">
        <v>641090</v>
      </c>
      <c r="K27" s="1" t="s">
        <v>49</v>
      </c>
      <c r="L27" s="1" t="s">
        <v>96</v>
      </c>
      <c r="M27" s="1" t="s">
        <v>101</v>
      </c>
    </row>
    <row r="28" spans="1:14">
      <c r="A28" s="1" t="s">
        <v>55</v>
      </c>
      <c r="B28" s="1" t="s">
        <v>68</v>
      </c>
      <c r="C28" s="1" t="s">
        <v>73</v>
      </c>
      <c r="D28" s="1" t="s">
        <v>77</v>
      </c>
      <c r="E28" s="1" t="s">
        <v>84</v>
      </c>
      <c r="G28" s="1">
        <v>656600</v>
      </c>
      <c r="H28" s="1">
        <v>505387</v>
      </c>
      <c r="I28" s="1">
        <v>640185</v>
      </c>
      <c r="K28" s="1" t="s">
        <v>72</v>
      </c>
      <c r="L28" s="1" t="s">
        <v>97</v>
      </c>
      <c r="M28" s="1" t="s">
        <v>102</v>
      </c>
    </row>
    <row r="29" spans="1:14">
      <c r="A29" s="1" t="s">
        <v>56</v>
      </c>
      <c r="B29" s="1" t="s">
        <v>68</v>
      </c>
      <c r="C29" s="1" t="s">
        <v>73</v>
      </c>
      <c r="D29" s="1" t="s">
        <v>78</v>
      </c>
      <c r="E29" s="1" t="s">
        <v>85</v>
      </c>
      <c r="G29" s="1">
        <v>286.96</v>
      </c>
      <c r="H29" s="1">
        <v>219.02</v>
      </c>
      <c r="I29" s="1">
        <v>273.39</v>
      </c>
      <c r="K29" s="1" t="s">
        <v>49</v>
      </c>
      <c r="L29" s="1" t="s">
        <v>98</v>
      </c>
      <c r="M29" s="1" t="s">
        <v>101</v>
      </c>
    </row>
    <row r="30" spans="1:14">
      <c r="A30" s="1" t="s">
        <v>57</v>
      </c>
      <c r="B30" s="1" t="s">
        <v>68</v>
      </c>
      <c r="C30" s="1" t="s">
        <v>73</v>
      </c>
      <c r="D30" s="1" t="s">
        <v>79</v>
      </c>
      <c r="E30" s="1" t="s">
        <v>86</v>
      </c>
      <c r="G30" s="1">
        <v>280</v>
      </c>
      <c r="H30" s="1">
        <v>215.52</v>
      </c>
      <c r="I30" s="1">
        <v>273</v>
      </c>
      <c r="K30" s="1" t="s">
        <v>72</v>
      </c>
      <c r="L30" s="1" t="s">
        <v>97</v>
      </c>
      <c r="M30" s="1" t="s">
        <v>102</v>
      </c>
    </row>
    <row r="31" spans="1:14">
      <c r="A31" s="1" t="s">
        <v>58</v>
      </c>
      <c r="B31" s="1" t="s">
        <v>68</v>
      </c>
      <c r="C31" s="1" t="s">
        <v>73</v>
      </c>
      <c r="D31" s="1" t="s">
        <v>79</v>
      </c>
      <c r="E31" s="1" t="s">
        <v>86</v>
      </c>
    </row>
    <row r="32" spans="1:14">
      <c r="A32" s="1" t="s">
        <v>59</v>
      </c>
      <c r="B32" s="1" t="s">
        <v>68</v>
      </c>
      <c r="C32" s="1" t="s">
        <v>73</v>
      </c>
      <c r="D32" s="1" t="s">
        <v>80</v>
      </c>
      <c r="E32" s="1" t="s">
        <v>73</v>
      </c>
    </row>
    <row r="33" spans="1:5">
      <c r="A33" s="1" t="s">
        <v>60</v>
      </c>
      <c r="B33" s="1" t="s">
        <v>68</v>
      </c>
      <c r="C33" s="1" t="s">
        <v>73</v>
      </c>
      <c r="D33" s="1" t="s">
        <v>80</v>
      </c>
      <c r="E33" s="1" t="s">
        <v>73</v>
      </c>
    </row>
    <row r="34" spans="1:5">
      <c r="A34" s="1" t="s">
        <v>61</v>
      </c>
      <c r="B34" s="1" t="s">
        <v>67</v>
      </c>
      <c r="C34" s="1" t="s">
        <v>72</v>
      </c>
      <c r="D34" s="1" t="s">
        <v>76</v>
      </c>
      <c r="E34" s="1" t="s">
        <v>72</v>
      </c>
    </row>
    <row r="35" spans="1:5">
      <c r="A35" s="1" t="s">
        <v>62</v>
      </c>
      <c r="B35" s="1" t="s">
        <v>67</v>
      </c>
      <c r="C35" s="1" t="s">
        <v>72</v>
      </c>
      <c r="D35" s="1" t="s">
        <v>76</v>
      </c>
      <c r="E35" s="1" t="s">
        <v>72</v>
      </c>
    </row>
    <row r="36" spans="1:5">
      <c r="A36" s="1" t="s">
        <v>63</v>
      </c>
      <c r="B36" s="1" t="s">
        <v>69</v>
      </c>
      <c r="C36" s="1" t="s">
        <v>69</v>
      </c>
      <c r="D36" s="1" t="s">
        <v>81</v>
      </c>
      <c r="E36" s="1" t="s">
        <v>81</v>
      </c>
    </row>
    <row r="37" spans="1:5">
      <c r="A37" s="1" t="s">
        <v>64</v>
      </c>
      <c r="B37" s="1" t="s">
        <v>70</v>
      </c>
      <c r="C37" s="1" t="s">
        <v>70</v>
      </c>
      <c r="D37" s="1" t="s">
        <v>82</v>
      </c>
      <c r="E37" s="1" t="s">
        <v>82</v>
      </c>
    </row>
  </sheetData>
  <hyperlinks>
    <hyperlink ref="A17" r:id="rId1"/>
    <hyperlink ref="A18" r:id="rId2"/>
    <hyperlink ref="A19" r:id="rId3"/>
    <hyperlink ref="A20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2020-08-23T11:19:01Z</dcterms:created>
  <dcterms:modified xsi:type="dcterms:W3CDTF">2020-08-23T11:19:01Z</dcterms:modified>
</cp:coreProperties>
</file>