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dpf-diu\Downloads\"/>
    </mc:Choice>
  </mc:AlternateContent>
  <xr:revisionPtr revIDLastSave="0" documentId="13_ncr:1_{4AD0ADE1-EC7C-4F4D-BBB3-F60BF6D3F819}" xr6:coauthVersionLast="47" xr6:coauthVersionMax="47" xr10:uidLastSave="{00000000-0000-0000-0000-000000000000}"/>
  <bookViews>
    <workbookView xWindow="-110" yWindow="-110" windowWidth="19420" windowHeight="10300" firstSheet="5" activeTab="6" xr2:uid="{00000000-000D-0000-FFFF-FFFF00000000}"/>
  </bookViews>
  <sheets>
    <sheet name="要件定義（手入力 メタデータ項目リスト）_bak" sheetId="15" state="hidden" r:id="rId1"/>
    <sheet name="要件定義（構造化 メタデータ項目リスト）_bak" sheetId="10" state="hidden" r:id="rId2"/>
    <sheet name="ファイル命名規則" sheetId="25" r:id="rId3"/>
    <sheet name="要件定義（手入力 メタデータ項目リスト）" sheetId="17" r:id="rId4"/>
    <sheet name="要件定義（構造化 メタデータ項目リスト）" sheetId="24" r:id="rId5"/>
    <sheet name="要件定義（設定ファイル）" sheetId="22" r:id="rId6"/>
    <sheet name="要件定義（構造化詳細）" sheetId="23" r:id="rId7"/>
    <sheet name="改版履歴" sheetId="16" r:id="rId8"/>
  </sheets>
  <externalReferences>
    <externalReference r:id="rId9"/>
    <externalReference r:id="rId10"/>
    <externalReference r:id="rId11"/>
    <externalReference r:id="rId12"/>
  </externalReferences>
  <definedNames>
    <definedName name="cell">[1]Sheet2!$B$2:$B$3</definedName>
    <definedName name="ComputationalMethods">'[2]Computational methods'!$B$3:$B$20</definedName>
    <definedName name="data_origin">'[2]data origin'!$B$2:$B$6</definedName>
    <definedName name="DisclosureCategory">[2]mandatory_item!$C$54:$C$57</definedName>
    <definedName name="measurement_processing_category">'[2]Characterization&amp;Process'!$B$27:$AD$27</definedName>
    <definedName name="ProcessingEnvironment">'[2]Synthesis and processing'!$F$112:$F$120</definedName>
    <definedName name="PropertiesAddressed">'[2]Properties addressed'!$I$1:$X$1</definedName>
    <definedName name="RDE利用の目的">#REF!</definedName>
    <definedName name="RDE利用の目的２">#REF!</definedName>
    <definedName name="SynthesisProcessing">'[2]Synthesis and processing'!$I$1:$T$1</definedName>
    <definedName name="技術分類">'[3]Characterization methods'!$J$24:$Z$24</definedName>
    <definedName name="計算手法">'[2]Computational methods'!$E$3:$E$20</definedName>
    <definedName name="計測技術分類">'[3]Characterization methods'!$J$24:$Z$24</definedName>
    <definedName name="構造的特徴">'[3]Structural features'!$I$25:$Q$25</definedName>
    <definedName name="合成・プロセス">'[2]Synthesis and processing'!$I$22:$T$22</definedName>
    <definedName name="処理環境">'[2]Synthesis and processing'!$G$112:$G$120</definedName>
    <definedName name="測定環境">'[3]Characterization methods'!$G$118:$G$126</definedName>
    <definedName name="特徴的性質">'[2]Properties addressed'!$I$28:$X$28</definedName>
    <definedName name="物質タイプ">'[3]Material types'!$J$17:$T$17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6" i="17" l="1"/>
  <c r="C55" i="17"/>
  <c r="C54" i="17"/>
  <c r="C53" i="17"/>
  <c r="C52" i="17"/>
  <c r="C51" i="17"/>
  <c r="C50" i="17"/>
  <c r="C49" i="17"/>
  <c r="C47" i="17"/>
  <c r="C46" i="17"/>
  <c r="C45" i="17"/>
  <c r="C44" i="17"/>
  <c r="C43" i="17"/>
  <c r="K32" i="17"/>
  <c r="K31" i="17"/>
  <c r="K30" i="17"/>
  <c r="C30" i="17"/>
  <c r="K29" i="17"/>
  <c r="C29" i="17"/>
  <c r="C28" i="17"/>
  <c r="C27" i="17"/>
  <c r="C26" i="17"/>
  <c r="C25" i="17"/>
  <c r="C24" i="17"/>
  <c r="C23" i="17"/>
  <c r="C22" i="17"/>
  <c r="C21" i="17"/>
  <c r="C20" i="17"/>
  <c r="C19" i="17"/>
  <c r="C18" i="17"/>
  <c r="C17" i="17"/>
  <c r="C16" i="17"/>
  <c r="C15" i="17"/>
  <c r="C14" i="17"/>
  <c r="C13" i="17"/>
  <c r="C12" i="17"/>
  <c r="C11" i="17"/>
  <c r="C10" i="17"/>
  <c r="K9" i="17"/>
  <c r="C9" i="17"/>
  <c r="C8" i="17"/>
  <c r="C7" i="17"/>
  <c r="C6" i="17"/>
  <c r="J74" i="24"/>
  <c r="J73" i="24"/>
  <c r="C49" i="15" l="1"/>
  <c r="C48" i="15"/>
  <c r="C47" i="15"/>
  <c r="C46" i="15"/>
  <c r="C45" i="15"/>
  <c r="C44" i="15"/>
  <c r="C43" i="15"/>
  <c r="C42" i="15"/>
  <c r="C41" i="15"/>
  <c r="C40" i="15"/>
  <c r="C39" i="15"/>
  <c r="C38" i="15"/>
  <c r="C24" i="15"/>
  <c r="C23" i="15"/>
  <c r="C22" i="15"/>
  <c r="C21" i="15"/>
  <c r="C20" i="15"/>
  <c r="C19" i="15"/>
  <c r="C18" i="15"/>
  <c r="C17" i="15" l="1"/>
  <c r="C16" i="15"/>
  <c r="C15" i="15"/>
  <c r="C14" i="15"/>
  <c r="C13" i="15"/>
  <c r="C12" i="15"/>
  <c r="C11" i="15"/>
  <c r="C10" i="15" l="1"/>
  <c r="C9" i="15"/>
  <c r="C8" i="15"/>
  <c r="C7" i="15"/>
  <c r="C6" i="15"/>
  <c r="C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tc={8EC9289B-E89B-C54A-AF5E-A9CAB7783195}</author>
    <author>tc={296B8175-6133-1340-B050-FB33F3C0CC15}</author>
  </authors>
  <commentList>
    <comment ref="F26" authorId="0" shapeId="0" xr:uid="{8EC9289B-E89B-C54A-AF5E-A9CAB778319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「スパイク除去/spike removal」などとするのが良いでしょう。（特異点除去という言葉は物理学上かなり特定の意味を持つ言葉で、今回の処理はそれに当たらないため）
返信:
OKです。</t>
      </text>
    </comment>
    <comment ref="F27" authorId="1" shapeId="0" xr:uid="{296B8175-6133-1340-B050-FB33F3C0CC1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「取得」というか、「特出し表示」？　取得でも良いですが、一応議論したく</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tc={AD545E9C-6EAD-7444-868D-1DA9DDED3D54}</author>
    <author>tc={14C21C5E-7A44-AA48-B84A-2B7A0F5A94D8}</author>
    <author>tc={C11FE378-AC52-5844-93E3-10FA1B4B2ECC}</author>
    <author>tc={EFCB1198-F542-704F-9335-CDD4A0F5BC07}</author>
  </authors>
  <commentList>
    <comment ref="L27" authorId="0" shapeId="0" xr:uid="{AD545E9C-6EAD-7444-868D-1DA9DDED3D5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数値型に固執させるなら、サンプル幅・サンプル長さ・サンプル厚さの3項目に分ける必要が出てきますか？
返信:
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
      </text>
    </comment>
    <comment ref="F36" authorId="1" shapeId="0" xr:uid="{14C21C5E-7A44-AA48-B84A-2B7A0F5A94D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"coercivity" のようなちゃんとした英語名ではなく、記号を英語名扱いで格納するということでいいなら、これでOKです。この下のセルも同様
返信:
確かにそうですね。基本的に略語は使用しない、という原則で考えていますが、磁性分野では常識な語彙なのでOKと考えるか、ということですね。</t>
      </text>
    </comment>
    <comment ref="H37" authorId="2" shapeId="0" xr:uid="{C11FE378-AC52-5844-93E3-10FA1B4B2EC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emuは標準単位系ではないので、高橋さん用途には良いとしても、汎用としては別の単位に換算すべきな気がする</t>
      </text>
    </comment>
    <comment ref="F39" authorId="3" shapeId="0" xr:uid="{EFCB1198-F542-704F-9335-CDD4A0F5BC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Br per volume か？
返信:
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
返信:
10/3に
「Bs/体積」
と連絡あり。
返信:
高橋さんのメタは
「残留磁化x膜厚(memu):3.92e-03」
となっており、残留磁化はBrを使用しています。整理必要かもしれません。</t>
      </text>
    </comment>
  </commentList>
</comments>
</file>

<file path=xl/sharedStrings.xml><?xml version="1.0" encoding="utf-8"?>
<sst xmlns="http://schemas.openxmlformats.org/spreadsheetml/2006/main" count="1386" uniqueCount="610">
  <si>
    <t>仕様として固定されている項目</t>
    <rPh sb="0" eb="2">
      <t>シヨウ</t>
    </rPh>
    <rPh sb="5" eb="7">
      <t>コテイ</t>
    </rPh>
    <rPh sb="12" eb="14">
      <t>コウモク</t>
    </rPh>
    <phoneticPr fontId="3"/>
  </si>
  <si>
    <t>rde2name</t>
    <phoneticPr fontId="3"/>
  </si>
  <si>
    <t>ja</t>
    <phoneticPr fontId="3"/>
  </si>
  <si>
    <t>en</t>
    <phoneticPr fontId="3"/>
  </si>
  <si>
    <t>type</t>
    <phoneticPr fontId="3"/>
  </si>
  <si>
    <t>unit</t>
    <phoneticPr fontId="3"/>
  </si>
  <si>
    <t>desc</t>
    <phoneticPr fontId="3"/>
  </si>
  <si>
    <t>value</t>
    <phoneticPr fontId="3"/>
  </si>
  <si>
    <t>RDE2.0 パラメータ名([0-9],[a-z],ドット、ハイフンのみ)
※RDE2.0英語名をlower_snake_case形式にする。
※システム記入欄</t>
    <rPh sb="12" eb="13">
      <t>メイ</t>
    </rPh>
    <rPh sb="45" eb="48">
      <t>エイゴメイ</t>
    </rPh>
    <rPh sb="65" eb="67">
      <t>ケイシキ</t>
    </rPh>
    <rPh sb="77" eb="80">
      <t>キニュウラン</t>
    </rPh>
    <phoneticPr fontId="3"/>
  </si>
  <si>
    <t>必須</t>
    <rPh sb="0" eb="2">
      <t>ヒッス</t>
    </rPh>
    <phoneticPr fontId="3"/>
  </si>
  <si>
    <t>タクソノミー
※階層を数値で記入。</t>
    <rPh sb="8" eb="10">
      <t>カイソウ</t>
    </rPh>
    <rPh sb="11" eb="13">
      <t>スウチ</t>
    </rPh>
    <rPh sb="14" eb="16">
      <t>キニュウ</t>
    </rPh>
    <phoneticPr fontId="3"/>
  </si>
  <si>
    <t>RDE2.0 日本語名</t>
    <rPh sb="7" eb="11">
      <t>ニホンゴメイ</t>
    </rPh>
    <phoneticPr fontId="3"/>
  </si>
  <si>
    <t>RDE2.0 英語名</t>
    <rPh sb="7" eb="10">
      <t>エイゴメイ</t>
    </rPh>
    <phoneticPr fontId="3"/>
  </si>
  <si>
    <t>type
※以下から選択
string/
string[date]/
number</t>
    <phoneticPr fontId="3"/>
  </si>
  <si>
    <t>単位</t>
    <phoneticPr fontId="3"/>
  </si>
  <si>
    <t>説明</t>
    <rPh sb="0" eb="2">
      <t>セツメイ</t>
    </rPh>
    <phoneticPr fontId="3"/>
  </si>
  <si>
    <t xml:space="preserve"> condition_1
※値の例を記入</t>
    <rPh sb="14" eb="15">
      <t>アタイ</t>
    </rPh>
    <rPh sb="16" eb="17">
      <t>レイ</t>
    </rPh>
    <rPh sb="18" eb="20">
      <t>キニュウ</t>
    </rPh>
    <phoneticPr fontId="3"/>
  </si>
  <si>
    <t>基本情報</t>
    <rPh sb="0" eb="4">
      <t>キホンジョウホウ</t>
    </rPh>
    <phoneticPr fontId="3"/>
  </si>
  <si>
    <t>o</t>
    <phoneticPr fontId="3"/>
  </si>
  <si>
    <t>装置</t>
    <rPh sb="0" eb="2">
      <t>ソウチ</t>
    </rPh>
    <phoneticPr fontId="3"/>
  </si>
  <si>
    <t>Instrument</t>
    <phoneticPr fontId="3"/>
  </si>
  <si>
    <t>string</t>
  </si>
  <si>
    <t>データ投入者(所属)</t>
    <phoneticPr fontId="3"/>
  </si>
  <si>
    <t xml:space="preserve">      </t>
    <phoneticPr fontId="3"/>
  </si>
  <si>
    <t>ログインしてる人で固定</t>
    <rPh sb="7" eb="8">
      <t>ヒト</t>
    </rPh>
    <rPh sb="9" eb="11">
      <t>コテイ</t>
    </rPh>
    <phoneticPr fontId="3"/>
  </si>
  <si>
    <t>データ所有者(所属)</t>
    <phoneticPr fontId="3"/>
  </si>
  <si>
    <t>Data Owner (Affiliation)</t>
    <phoneticPr fontId="3"/>
  </si>
  <si>
    <t>string</t>
    <phoneticPr fontId="3"/>
  </si>
  <si>
    <t>研究グループに登録されているメンバー</t>
    <rPh sb="0" eb="2">
      <t>ケンキュウ</t>
    </rPh>
    <rPh sb="7" eb="9">
      <t>トウロク</t>
    </rPh>
    <phoneticPr fontId="3"/>
  </si>
  <si>
    <t>データ名</t>
    <phoneticPr fontId="3"/>
  </si>
  <si>
    <t>Data Name</t>
    <phoneticPr fontId="3"/>
  </si>
  <si>
    <t>※${filename}の場合、登録ファイルをデータ名とする</t>
    <rPh sb="13" eb="15">
      <t>バアイ</t>
    </rPh>
    <rPh sb="16" eb="18">
      <t>トウロク</t>
    </rPh>
    <rPh sb="26" eb="27">
      <t>メイ</t>
    </rPh>
    <phoneticPr fontId="3"/>
  </si>
  <si>
    <t>実験ID</t>
    <phoneticPr fontId="3"/>
  </si>
  <si>
    <t>Experiment ID</t>
    <phoneticPr fontId="3"/>
  </si>
  <si>
    <t>説明</t>
    <phoneticPr fontId="3"/>
  </si>
  <si>
    <t>Description</t>
    <phoneticPr fontId="3"/>
  </si>
  <si>
    <t>sample</t>
    <phoneticPr fontId="3"/>
  </si>
  <si>
    <t>試料情報</t>
    <rPh sb="0" eb="4">
      <t>シリョウジョウホウ</t>
    </rPh>
    <phoneticPr fontId="3"/>
  </si>
  <si>
    <t>o</t>
  </si>
  <si>
    <t>試料名(ローカルID)</t>
  </si>
  <si>
    <t>Sample name (Local ID)</t>
    <phoneticPr fontId="3"/>
  </si>
  <si>
    <t>化学式・組成式・分子式など</t>
  </si>
  <si>
    <t>Chemical formula etc.</t>
  </si>
  <si>
    <t>試料管理者(所属)</t>
    <phoneticPr fontId="3"/>
  </si>
  <si>
    <t>Administrator (Affiliation)</t>
  </si>
  <si>
    <t>参考URL</t>
  </si>
  <si>
    <t>Reference URL</t>
  </si>
  <si>
    <t>関連試料</t>
  </si>
  <si>
    <t>Related samples</t>
  </si>
  <si>
    <t>タグ</t>
  </si>
  <si>
    <t>Tags</t>
  </si>
  <si>
    <t>試料の説明</t>
  </si>
  <si>
    <t xml:space="preserve">Description </t>
  </si>
  <si>
    <t>一般名称</t>
    <rPh sb="0" eb="4">
      <t>イッパンメイショウ</t>
    </rPh>
    <phoneticPr fontId="3"/>
  </si>
  <si>
    <t>General name</t>
  </si>
  <si>
    <t>CAS番号</t>
    <phoneticPr fontId="3"/>
  </si>
  <si>
    <t>CAS Number</t>
  </si>
  <si>
    <t>結晶構造</t>
    <phoneticPr fontId="3"/>
  </si>
  <si>
    <t>Crystal structure</t>
  </si>
  <si>
    <t>試料形状</t>
    <phoneticPr fontId="3"/>
  </si>
  <si>
    <t>Sample shape</t>
  </si>
  <si>
    <t>試料購入日</t>
    <phoneticPr fontId="3"/>
  </si>
  <si>
    <t>Purchase date</t>
  </si>
  <si>
    <t>購入元</t>
    <phoneticPr fontId="3"/>
  </si>
  <si>
    <t>Supplier</t>
  </si>
  <si>
    <t>ロット番号、製造番号など</t>
    <phoneticPr fontId="3"/>
  </si>
  <si>
    <t>Lot number or product number etc</t>
  </si>
  <si>
    <t>固有情報</t>
    <rPh sb="0" eb="4">
      <t>コユウジョウホウ</t>
    </rPh>
    <phoneticPr fontId="3"/>
  </si>
  <si>
    <t>background_removal</t>
    <phoneticPr fontId="3"/>
  </si>
  <si>
    <t>バックグラウンド除去</t>
    <rPh sb="8" eb="10">
      <t>ジョキョ</t>
    </rPh>
    <phoneticPr fontId="3"/>
  </si>
  <si>
    <t>background removal</t>
    <phoneticPr fontId="3"/>
  </si>
  <si>
    <t>integer</t>
  </si>
  <si>
    <t>boolean</t>
    <phoneticPr fontId="3"/>
  </si>
  <si>
    <t>singularity_removal</t>
    <phoneticPr fontId="3"/>
  </si>
  <si>
    <t>スパイク除去</t>
  </si>
  <si>
    <t>spike removal</t>
  </si>
  <si>
    <t>特徴量取得</t>
    <rPh sb="0" eb="5">
      <t>トクチョウリョウシュトク</t>
    </rPh>
    <phoneticPr fontId="3"/>
  </si>
  <si>
    <t>custom</t>
    <phoneticPr fontId="3"/>
  </si>
  <si>
    <t>key1</t>
    <phoneticPr fontId="3"/>
  </si>
  <si>
    <t>キー1</t>
    <phoneticPr fontId="3"/>
  </si>
  <si>
    <t>key2</t>
    <phoneticPr fontId="3"/>
  </si>
  <si>
    <t>キー2</t>
    <phoneticPr fontId="3"/>
  </si>
  <si>
    <t>key3</t>
    <phoneticPr fontId="3"/>
  </si>
  <si>
    <t>キー3</t>
    <phoneticPr fontId="3"/>
  </si>
  <si>
    <t>key4</t>
    <phoneticPr fontId="3"/>
  </si>
  <si>
    <t>キー4</t>
  </si>
  <si>
    <t>key5</t>
    <phoneticPr fontId="3"/>
  </si>
  <si>
    <t>キー5</t>
  </si>
  <si>
    <t>key6</t>
    <phoneticPr fontId="3"/>
  </si>
  <si>
    <t>キー6</t>
    <phoneticPr fontId="3"/>
  </si>
  <si>
    <t>key7</t>
    <phoneticPr fontId="3"/>
  </si>
  <si>
    <t>キー7</t>
    <phoneticPr fontId="3"/>
  </si>
  <si>
    <t>key8</t>
    <phoneticPr fontId="3"/>
  </si>
  <si>
    <t>キー8</t>
    <phoneticPr fontId="3"/>
  </si>
  <si>
    <t>key9</t>
    <phoneticPr fontId="3"/>
  </si>
  <si>
    <t>キー9</t>
    <phoneticPr fontId="3"/>
  </si>
  <si>
    <t>key10</t>
    <phoneticPr fontId="3"/>
  </si>
  <si>
    <t>キー10</t>
    <phoneticPr fontId="3"/>
  </si>
  <si>
    <t>共通メタ</t>
    <rPh sb="0" eb="2">
      <t>キョウツウ</t>
    </rPh>
    <phoneticPr fontId="3"/>
  </si>
  <si>
    <t>登録データタイプ</t>
    <phoneticPr fontId="3"/>
  </si>
  <si>
    <t>Data type</t>
    <phoneticPr fontId="3"/>
  </si>
  <si>
    <t>default値「MPMS」</t>
    <rPh sb="7" eb="8">
      <t>チ</t>
    </rPh>
    <phoneticPr fontId="3"/>
  </si>
  <si>
    <t>データの起源</t>
  </si>
  <si>
    <t>Data Origin</t>
  </si>
  <si>
    <t>default値「experiments」</t>
    <rPh sb="7" eb="8">
      <t>チ</t>
    </rPh>
    <phoneticPr fontId="3"/>
  </si>
  <si>
    <t>技術カテゴリー</t>
  </si>
  <si>
    <t>Technical Category</t>
  </si>
  <si>
    <t>default値「measurement」</t>
    <rPh sb="7" eb="8">
      <t>チ</t>
    </rPh>
    <phoneticPr fontId="3"/>
  </si>
  <si>
    <t>参考文献</t>
  </si>
  <si>
    <t>Reference</t>
  </si>
  <si>
    <t>計測メタ</t>
    <rPh sb="0" eb="2">
      <t>ケイソク</t>
    </rPh>
    <phoneticPr fontId="3"/>
  </si>
  <si>
    <t>計測法カテゴリー</t>
  </si>
  <si>
    <t>Method category</t>
  </si>
  <si>
    <t>default値「磁性」</t>
    <rPh sb="7" eb="8">
      <t>チ</t>
    </rPh>
    <rPh sb="9" eb="11">
      <t>ジセイ</t>
    </rPh>
    <phoneticPr fontId="3"/>
  </si>
  <si>
    <t>計測法サブカテゴリー</t>
  </si>
  <si>
    <t>Method sub-category</t>
  </si>
  <si>
    <t>default値「薄膜」</t>
    <rPh sb="7" eb="8">
      <t>チ</t>
    </rPh>
    <rPh sb="9" eb="11">
      <t>ハクマク</t>
    </rPh>
    <phoneticPr fontId="3"/>
  </si>
  <si>
    <t>※選択肢として[薄膜|バルク]のようにするか？要検討</t>
    <rPh sb="1" eb="4">
      <t>センタクシ</t>
    </rPh>
    <rPh sb="8" eb="10">
      <t>ハクマク</t>
    </rPh>
    <rPh sb="23" eb="26">
      <t>ヨウケントウ</t>
    </rPh>
    <phoneticPr fontId="3"/>
  </si>
  <si>
    <t>分析分野</t>
  </si>
  <si>
    <t>Analysis field</t>
  </si>
  <si>
    <t>default値「構造、微細組織、磁気特性」</t>
    <rPh sb="7" eb="8">
      <t>チ</t>
    </rPh>
    <rPh sb="9" eb="11">
      <t>コウゾウ</t>
    </rPh>
    <rPh sb="12" eb="14">
      <t>ビサイ</t>
    </rPh>
    <rPh sb="14" eb="16">
      <t>ソシキ</t>
    </rPh>
    <rPh sb="17" eb="19">
      <t>ジキ</t>
    </rPh>
    <rPh sb="19" eb="21">
      <t>トクセイ</t>
    </rPh>
    <phoneticPr fontId="3"/>
  </si>
  <si>
    <t>測定環境</t>
  </si>
  <si>
    <t>Measurement environment</t>
  </si>
  <si>
    <t>対象準位_遷移_構造</t>
  </si>
  <si>
    <t>Energy Level_Transition_Structure etc. of interest</t>
  </si>
  <si>
    <t>※FILEOPENTIMEから取得するか？要検討</t>
    <rPh sb="15" eb="17">
      <t>シュトク</t>
    </rPh>
    <rPh sb="21" eb="24">
      <t>ヨウケントウ</t>
    </rPh>
    <phoneticPr fontId="3"/>
  </si>
  <si>
    <t>分析年月日</t>
  </si>
  <si>
    <t>Measured date</t>
  </si>
  <si>
    <t>string[date]</t>
  </si>
  <si>
    <t>標準手順</t>
  </si>
  <si>
    <t>Standardized procedure</t>
  </si>
  <si>
    <t>装置設置場所</t>
  </si>
  <si>
    <t>Instrumentation site</t>
  </si>
  <si>
    <t>category</t>
    <phoneticPr fontId="3"/>
  </si>
  <si>
    <t>instrument</t>
    <phoneticPr fontId="3"/>
  </si>
  <si>
    <t>RDE2.0 パラメータ名([0-9],[a-z],ドット、ハイフンのみ)
※RDE2.0英語名をlower_snake_case形式にする。
※システム記入欄</t>
  </si>
  <si>
    <t>装置出力</t>
    <rPh sb="0" eb="2">
      <t>ソウティ</t>
    </rPh>
    <phoneticPr fontId="3"/>
  </si>
  <si>
    <t>タクソノミー
※階層を
数値で記入。</t>
    <phoneticPr fontId="3"/>
  </si>
  <si>
    <t>RDE2.0 英語名</t>
  </si>
  <si>
    <t>備考</t>
    <rPh sb="0" eb="2">
      <t>ビコウ</t>
    </rPh>
    <phoneticPr fontId="3"/>
  </si>
  <si>
    <t>主要パラメータ</t>
    <rPh sb="0" eb="2">
      <t>シュヨウ</t>
    </rPh>
    <phoneticPr fontId="3"/>
  </si>
  <si>
    <t>appname</t>
  </si>
  <si>
    <t>APPNAME</t>
  </si>
  <si>
    <t>byapp</t>
  </si>
  <si>
    <t>BYAPP</t>
  </si>
  <si>
    <t>coil_serial_number</t>
  </si>
  <si>
    <t>COIL_SERIAL_NUMBER</t>
  </si>
  <si>
    <t>コイルシリアル番号</t>
  </si>
  <si>
    <t>comment</t>
  </si>
  <si>
    <t>COMMENT</t>
  </si>
  <si>
    <t>コメント</t>
  </si>
  <si>
    <t>fieldgroup_dc</t>
  </si>
  <si>
    <t>FIELDGROUP_DC</t>
  </si>
  <si>
    <t>磁場グループ_DC</t>
  </si>
  <si>
    <t>fieldgroup_vsm</t>
  </si>
  <si>
    <t>FIELDGROUP_VSM</t>
  </si>
  <si>
    <t>磁場グループ_VSM</t>
  </si>
  <si>
    <t>fileopentime</t>
  </si>
  <si>
    <t>FILEOPENTIME</t>
  </si>
  <si>
    <t>ファイルを開いた時間</t>
  </si>
  <si>
    <t>moment_units</t>
  </si>
  <si>
    <t>MOMENT_UNITS</t>
  </si>
  <si>
    <t>磁化の単位</t>
  </si>
  <si>
    <t>emu</t>
  </si>
  <si>
    <t>motor_hw_version</t>
  </si>
  <si>
    <t>MOTOR_HW_VERSION</t>
  </si>
  <si>
    <t>モーターハードウエアのバージョン</t>
  </si>
  <si>
    <t>motor_module_name</t>
  </si>
  <si>
    <t>MOTOR_MODULE_NAME</t>
  </si>
  <si>
    <t>モーターモジュールの名前</t>
  </si>
  <si>
    <t>motor_serial_number</t>
  </si>
  <si>
    <t>MOTOR_SERIAL_NUMBER</t>
  </si>
  <si>
    <t>モーターのシリアル番号</t>
  </si>
  <si>
    <t>motor_software_version</t>
  </si>
  <si>
    <t>MOTOR_SOFTWARE_VERSION</t>
  </si>
  <si>
    <t>モーターソフトウエアのバージョン</t>
  </si>
  <si>
    <t>oven_hw_version</t>
  </si>
  <si>
    <t>OVEN_HW_VERSION</t>
  </si>
  <si>
    <t>オーブンハードウエアのバージョン</t>
  </si>
  <si>
    <t>oven_module_name</t>
  </si>
  <si>
    <t>OVEN_MODULE_NAME</t>
  </si>
  <si>
    <t>オーブンモジュールの名前</t>
  </si>
  <si>
    <t>oven_serial_number</t>
  </si>
  <si>
    <t>OVEN_SERIAL_NUMBER</t>
  </si>
  <si>
    <t>オーブンのシリアル番号</t>
  </si>
  <si>
    <t>oven_software_version</t>
  </si>
  <si>
    <t>OVEN_SOFTWARE_VERSION</t>
  </si>
  <si>
    <t>オーブンソフトウエアのバージョン</t>
  </si>
  <si>
    <t>sample_comment</t>
  </si>
  <si>
    <t>SAMPLE_COMMENT</t>
  </si>
  <si>
    <t>サンプルコメント</t>
  </si>
  <si>
    <t>sample_holder</t>
  </si>
  <si>
    <t>SAMPLE_HOLDER</t>
  </si>
  <si>
    <t>サンプルホルダー</t>
  </si>
  <si>
    <t>sample_holder_detail</t>
  </si>
  <si>
    <t>SAMPLE_HOLDER_DETAIL</t>
  </si>
  <si>
    <t>サンプルホルダー詳細</t>
  </si>
  <si>
    <t>sample_mass</t>
  </si>
  <si>
    <t>SAMPLE_MASS</t>
  </si>
  <si>
    <t>サンプル重量</t>
    <phoneticPr fontId="3"/>
  </si>
  <si>
    <t>number</t>
  </si>
  <si>
    <t>mg</t>
  </si>
  <si>
    <t>sample_material</t>
  </si>
  <si>
    <t>SAMPLE_MATERIAL</t>
  </si>
  <si>
    <t>サンプルの材質</t>
  </si>
  <si>
    <t>sample_molecular_weight</t>
  </si>
  <si>
    <t>SAMPLE_MOLECULAR_WEIGHT</t>
  </si>
  <si>
    <t>サンプルのモル量</t>
    <phoneticPr fontId="3"/>
  </si>
  <si>
    <t>sample_offset</t>
  </si>
  <si>
    <t>SAMPLE_OFFSET</t>
  </si>
  <si>
    <t>サンプルオフセット</t>
    <phoneticPr fontId="3"/>
  </si>
  <si>
    <t>※単位あり。参考：https://www.omu.ac.jp/sci/phys-mpms3/assets/%E8%AC%9B%E7%BF%92%E4%BC%9A%E7%94%A8%E3%83%9E%E3%83%8B%E3%83%A5%E3%82%A2%E3%83%AB20190722.pdf</t>
    <rPh sb="1" eb="3">
      <t>タンイ</t>
    </rPh>
    <rPh sb="6" eb="8">
      <t>サンコウ</t>
    </rPh>
    <phoneticPr fontId="3"/>
  </si>
  <si>
    <t>sample_shape</t>
  </si>
  <si>
    <t>SAMPLE_SHAPE</t>
  </si>
  <si>
    <t>サンプル形状</t>
  </si>
  <si>
    <t>sample_size</t>
  </si>
  <si>
    <t>SAMPLE_SIZE</t>
  </si>
  <si>
    <t>サンプルサイズ</t>
    <phoneticPr fontId="3"/>
  </si>
  <si>
    <t>mm^2</t>
  </si>
  <si>
    <t>入力例：2.04*5.39</t>
    <rPh sb="0" eb="2">
      <t>ニュウリョク</t>
    </rPh>
    <rPh sb="2" eb="3">
      <t>レイ</t>
    </rPh>
    <phoneticPr fontId="3"/>
  </si>
  <si>
    <t>※number型なので数値として入れるべき（要検討）</t>
    <rPh sb="7" eb="8">
      <t>ガタ</t>
    </rPh>
    <rPh sb="11" eb="13">
      <t>スウチ</t>
    </rPh>
    <rPh sb="16" eb="17">
      <t>イ</t>
    </rPh>
    <rPh sb="22" eb="25">
      <t>ヨウケントウ</t>
    </rPh>
    <phoneticPr fontId="3"/>
  </si>
  <si>
    <t>sample_volume</t>
  </si>
  <si>
    <t>SAMPLE_VOLUME</t>
  </si>
  <si>
    <t>サンプル体積</t>
    <phoneticPr fontId="3"/>
  </si>
  <si>
    <t>mm^3</t>
  </si>
  <si>
    <t>squid_hw_version</t>
  </si>
  <si>
    <t>SQUID_HW_VERSION</t>
  </si>
  <si>
    <t>SQUIDハードウエアのバージョン</t>
  </si>
  <si>
    <t>squid_module_name</t>
  </si>
  <si>
    <t>SQUID_MODULE_NAME</t>
  </si>
  <si>
    <t>SQUIDモジュール名</t>
  </si>
  <si>
    <t>squid_serial_number</t>
  </si>
  <si>
    <t>SQUID_SERIAL_NUMBER</t>
  </si>
  <si>
    <t>SQUIDシリアル番号</t>
  </si>
  <si>
    <t>squid_software_version</t>
  </si>
  <si>
    <t>SQUID_SOFTWARE_VERSION</t>
  </si>
  <si>
    <t>SQUIDソフトウエアのバージョン</t>
  </si>
  <si>
    <t>startupaxis_x</t>
  </si>
  <si>
    <t>STARTUPAXIS_X</t>
  </si>
  <si>
    <t>測定開始時のX軸</t>
  </si>
  <si>
    <t>startupaxis_y1</t>
  </si>
  <si>
    <t>STARTUPAXIS_Y1</t>
  </si>
  <si>
    <t>測定開始時のY軸</t>
  </si>
  <si>
    <t>time</t>
  </si>
  <si>
    <t>TIME</t>
  </si>
  <si>
    <t>時間</t>
  </si>
  <si>
    <t>hc</t>
  </si>
  <si>
    <t>保磁力</t>
    <phoneticPr fontId="3"/>
  </si>
  <si>
    <t>Hc</t>
  </si>
  <si>
    <t>number</t>
    <phoneticPr fontId="3"/>
  </si>
  <si>
    <t>T</t>
  </si>
  <si>
    <t>値の例：-9.693-03</t>
    <rPh sb="0" eb="1">
      <t>アタイ</t>
    </rPh>
    <rPh sb="2" eb="3">
      <t>レイ</t>
    </rPh>
    <phoneticPr fontId="3"/>
  </si>
  <si>
    <t>br</t>
  </si>
  <si>
    <t>残留磁化</t>
    <rPh sb="0" eb="4">
      <t>ザンリュウジカ</t>
    </rPh>
    <phoneticPr fontId="5"/>
  </si>
  <si>
    <t>Br</t>
  </si>
  <si>
    <t>値の例：1.05e-06</t>
    <phoneticPr fontId="3"/>
  </si>
  <si>
    <t>bs</t>
    <phoneticPr fontId="3"/>
  </si>
  <si>
    <t>磁束密度</t>
    <phoneticPr fontId="3"/>
  </si>
  <si>
    <t>Bs</t>
    <phoneticPr fontId="3"/>
  </si>
  <si>
    <t>値の例：2.47e-05</t>
    <phoneticPr fontId="3"/>
  </si>
  <si>
    <t>残留磁化（体積当たり）</t>
    <rPh sb="0" eb="4">
      <t>ザンリュウジカ</t>
    </rPh>
    <rPh sb="5" eb="8">
      <t>タイセキア</t>
    </rPh>
    <phoneticPr fontId="5"/>
  </si>
  <si>
    <t>?</t>
    <phoneticPr fontId="3"/>
  </si>
  <si>
    <t>計算式：1000*Br/SAMPLE_SIZE</t>
    <rPh sb="0" eb="2">
      <t>ケイサン</t>
    </rPh>
    <rPh sb="2" eb="3">
      <t>シキ</t>
    </rPh>
    <phoneticPr fontId="3"/>
  </si>
  <si>
    <t>条件：SAMPLE_SIZEに値が入っていない場合： 
値を出力しないで正常終了とする。</t>
    <rPh sb="0" eb="2">
      <t>ジョウケン</t>
    </rPh>
    <rPh sb="15" eb="16">
      <t>アタイ</t>
    </rPh>
    <rPh sb="17" eb="18">
      <t>ハイ</t>
    </rPh>
    <rPh sb="23" eb="25">
      <t>バアイ</t>
    </rPh>
    <rPh sb="28" eb="29">
      <t>アタイ</t>
    </rPh>
    <rPh sb="30" eb="32">
      <t>シュツリョク</t>
    </rPh>
    <rPh sb="36" eb="40">
      <t>セイジョウシュウリョウ</t>
    </rPh>
    <phoneticPr fontId="5"/>
  </si>
  <si>
    <t>文書名称：</t>
    <rPh sb="0" eb="2">
      <t>ブンショ</t>
    </rPh>
    <rPh sb="2" eb="4">
      <t>メイショウ</t>
    </rPh>
    <phoneticPr fontId="3"/>
  </si>
  <si>
    <t>※要件定義</t>
    <rPh sb="1" eb="5">
      <t>ヨウケンテイギ</t>
    </rPh>
    <phoneticPr fontId="13"/>
  </si>
  <si>
    <t>日付</t>
    <rPh sb="0" eb="2">
      <t>ヒヅケ</t>
    </rPh>
    <phoneticPr fontId="3"/>
  </si>
  <si>
    <t>作成者</t>
    <rPh sb="0" eb="2">
      <t>サクセイ</t>
    </rPh>
    <rPh sb="2" eb="3">
      <t>シャ</t>
    </rPh>
    <phoneticPr fontId="3"/>
  </si>
  <si>
    <t>シート名</t>
    <phoneticPr fontId="3"/>
  </si>
  <si>
    <t>事由</t>
    <rPh sb="0" eb="2">
      <t>ジユウ</t>
    </rPh>
    <phoneticPr fontId="3"/>
  </si>
  <si>
    <t>特記</t>
    <rPh sb="0" eb="2">
      <t>トッキ</t>
    </rPh>
    <phoneticPr fontId="3"/>
  </si>
  <si>
    <t>新規作成</t>
    <rPh sb="0" eb="4">
      <t>シンキサクセイ</t>
    </rPh>
    <phoneticPr fontId="3"/>
  </si>
  <si>
    <t>experiment</t>
    <phoneticPr fontId="3"/>
  </si>
  <si>
    <t>measurement</t>
    <phoneticPr fontId="3"/>
  </si>
  <si>
    <t>ログインしている人で固定</t>
    <rPh sb="8" eb="9">
      <t>ヒト</t>
    </rPh>
    <rPh sb="10" eb="12">
      <t>コテイ</t>
    </rPh>
    <phoneticPr fontId="3"/>
  </si>
  <si>
    <t>_feature</t>
    <phoneticPr fontId="3"/>
  </si>
  <si>
    <t xml:space="preserve">
登録時に説明欄に転記</t>
    <rPh sb="1" eb="4">
      <t>トウロクジ</t>
    </rPh>
    <rPh sb="5" eb="8">
      <t>セツメイラン</t>
    </rPh>
    <rPh sb="9" eb="11">
      <t>テンキ</t>
    </rPh>
    <phoneticPr fontId="3"/>
  </si>
  <si>
    <t>${filename}</t>
    <phoneticPr fontId="3"/>
  </si>
  <si>
    <t>　</t>
  </si>
  <si>
    <t>必須</t>
  </si>
  <si>
    <t>内容</t>
  </si>
  <si>
    <t>備考</t>
  </si>
  <si>
    <t>入力ファイル</t>
  </si>
  <si>
    <t>出力ファイル（項目）</t>
  </si>
  <si>
    <t>ファイル種別</t>
  </si>
  <si>
    <t>処理内容</t>
  </si>
  <si>
    <t>--</t>
  </si>
  <si>
    <t>構造化ファイル</t>
    <rPh sb="0" eb="3">
      <t>コウゾウカ</t>
    </rPh>
    <phoneticPr fontId="3"/>
  </si>
  <si>
    <t>コメント</t>
    <phoneticPr fontId="3"/>
  </si>
  <si>
    <t>階層</t>
    <rPh sb="0" eb="2">
      <t>カイソウ</t>
    </rPh>
    <phoneticPr fontId="3"/>
  </si>
  <si>
    <t>system</t>
  </si>
  <si>
    <t>system</t>
    <phoneticPr fontId="3"/>
  </si>
  <si>
    <t>extended_mode</t>
    <phoneticPr fontId="3"/>
  </si>
  <si>
    <t>magic_variable</t>
    <phoneticPr fontId="3"/>
  </si>
  <si>
    <t>save_thumbnail_image</t>
  </si>
  <si>
    <t>manufacturer</t>
  </si>
  <si>
    <t>動作モード</t>
    <phoneticPr fontId="3"/>
  </si>
  <si>
    <t>マジックネーム</t>
    <phoneticPr fontId="3"/>
  </si>
  <si>
    <t>サムネイル画像保存</t>
    <phoneticPr fontId="3"/>
  </si>
  <si>
    <t>装置メーカー名</t>
    <phoneticPr fontId="3"/>
  </si>
  <si>
    <t>(なし)</t>
    <phoneticPr fontId="3"/>
  </si>
  <si>
    <t>データファイル一括投入時'MultiDataTile'を設定</t>
    <phoneticPr fontId="3"/>
  </si>
  <si>
    <t>ファイル名 = データ名としない場合は'false'に設定</t>
    <phoneticPr fontId="3"/>
  </si>
  <si>
    <t>comment</t>
    <phoneticPr fontId="3"/>
  </si>
  <si>
    <t>true</t>
    <phoneticPr fontId="3"/>
  </si>
  <si>
    <t>キー5</t>
    <phoneticPr fontId="3"/>
  </si>
  <si>
    <t>キー4</t>
    <phoneticPr fontId="3"/>
  </si>
  <si>
    <t>川岸</t>
    <rPh sb="0" eb="2">
      <t>カワギシ</t>
    </rPh>
    <phoneticPr fontId="3"/>
  </si>
  <si>
    <t>vsm</t>
    <phoneticPr fontId="3"/>
  </si>
  <si>
    <t>'mpms' or 'LakeShore' or 'TAMAKAWA'</t>
    <phoneticPr fontId="3"/>
  </si>
  <si>
    <t>main_image_setting</t>
    <phoneticPr fontId="3"/>
  </si>
  <si>
    <t xml:space="preserve">代表画像の設定 </t>
    <phoneticPr fontId="3"/>
  </si>
  <si>
    <t>メイングラフ画像をB-H曲線に設定する場合'bs',M-H曲線に設定する場合'ms'を設定</t>
    <phoneticPr fontId="3"/>
  </si>
  <si>
    <t>B-H曲線描画設定</t>
    <phoneticPr fontId="3"/>
  </si>
  <si>
    <t>false'の場合B-H曲線を描画しない</t>
    <phoneticPr fontId="3"/>
  </si>
  <si>
    <t>false'の場合M-H曲線を描画しない</t>
    <phoneticPr fontId="3"/>
  </si>
  <si>
    <t>M-H曲線描画設定</t>
    <phoneticPr fontId="3"/>
  </si>
  <si>
    <t>plot_ms_curve</t>
    <phoneticPr fontId="3"/>
  </si>
  <si>
    <t>plot_bs_curve</t>
    <phoneticPr fontId="3"/>
  </si>
  <si>
    <t xml:space="preserve">
</t>
  </si>
  <si>
    <t>ファイル名</t>
  </si>
  <si>
    <t>出力ファイル</t>
  </si>
  <si>
    <t>データファイル</t>
  </si>
  <si>
    <t>メタデータファイル</t>
  </si>
  <si>
    <t>metadata.json</t>
  </si>
  <si>
    <t>画像ファイル</t>
  </si>
  <si>
    <t>(例) E1021_out.txt</t>
    <phoneticPr fontId="3"/>
  </si>
  <si>
    <t>E1021_out.txt</t>
    <phoneticPr fontId="3"/>
  </si>
  <si>
    <t>E1021_out.csv</t>
    <phoneticPr fontId="3"/>
  </si>
  <si>
    <t>E1022_out_param.csv</t>
    <phoneticPr fontId="3"/>
  </si>
  <si>
    <t>E1023_out_raw.csv</t>
    <phoneticPr fontId="3"/>
  </si>
  <si>
    <t>E1021_out_bs.png</t>
    <phoneticPr fontId="3"/>
  </si>
  <si>
    <t>E1021_out_ms.png</t>
    <phoneticPr fontId="3"/>
  </si>
  <si>
    <t>E1021_out_raw.png</t>
    <phoneticPr fontId="3"/>
  </si>
  <si>
    <t>画像ファイル。E1021_out_raw.csvを可視化。</t>
    <phoneticPr fontId="3"/>
  </si>
  <si>
    <t>生データをプロットするための数値ファイル</t>
    <phoneticPr fontId="3"/>
  </si>
  <si>
    <t>バックグラウンド処理、特異点除去、特徴量抽出処理を行った数値ファイル。
・X軸ラベルはMagnetic Field (T)とし、OeからTへの単位変換を行う。
・Y軸ラベルはMagnetization (emu)とする</t>
    <phoneticPr fontId="3"/>
  </si>
  <si>
    <t>特徴量リストファイル
特徴量の取得に失敗した場合は作成しない</t>
    <phoneticPr fontId="3"/>
  </si>
  <si>
    <t>M-H曲線の画像。設定ファイルで代表画像ファイルに指定可能。
・Msはy軸の最大値と最小値の絶対値の平均とする</t>
    <phoneticPr fontId="3"/>
  </si>
  <si>
    <t>B-H曲線の画像。設定ファイルで代表画像ファイルに指定可能。
・Bsは磁場 H（x軸）の上位20%の範囲にあるデータを使って、直線近似を行い、その切片（intercept）をBsとする</t>
    <phoneticPr fontId="3"/>
  </si>
  <si>
    <t xml:space="preserve">
登録時に説明欄に転記する場合oを記入</t>
    <rPh sb="1" eb="4">
      <t>トウロクジ</t>
    </rPh>
    <rPh sb="5" eb="8">
      <t>セツメイラン</t>
    </rPh>
    <rPh sb="9" eb="11">
      <t>テンキ</t>
    </rPh>
    <rPh sb="13" eb="15">
      <t>バアイ</t>
    </rPh>
    <rPh sb="17" eb="19">
      <t>キニュウ</t>
    </rPh>
    <phoneticPr fontId="3"/>
  </si>
  <si>
    <t>解析処理により取得、絶対値にする</t>
    <rPh sb="0" eb="4">
      <t>カイセキショリ</t>
    </rPh>
    <rPh sb="7" eb="9">
      <t>シュトク</t>
    </rPh>
    <rPh sb="10" eb="13">
      <t>ゼッタイチ</t>
    </rPh>
    <phoneticPr fontId="3"/>
  </si>
  <si>
    <t>1.18e-05</t>
  </si>
  <si>
    <t>解析処理により取得</t>
    <rPh sb="0" eb="4">
      <t>カイセキショリ</t>
    </rPh>
    <rPh sb="7" eb="9">
      <t>シュトク</t>
    </rPh>
    <phoneticPr fontId="3"/>
  </si>
  <si>
    <t>磁束密度/体積</t>
    <rPh sb="0" eb="4">
      <t>ジソクミツド</t>
    </rPh>
    <rPh sb="5" eb="7">
      <t>タイセキ</t>
    </rPh>
    <phoneticPr fontId="3"/>
  </si>
  <si>
    <t>=Hc/(縦*横*厚さ)
計算式：Bs/(SAMPLE_SIZE(height)*SAMPLE_SIZE(widht)*SAMPLE_SIZE(thickness))*1E+09</t>
    <rPh sb="5" eb="6">
      <t>タテ</t>
    </rPh>
    <rPh sb="7" eb="8">
      <t>ヨコ</t>
    </rPh>
    <rPh sb="9" eb="10">
      <t>アツ</t>
    </rPh>
    <phoneticPr fontId="3"/>
  </si>
  <si>
    <t>2.12e-02</t>
    <phoneticPr fontId="3"/>
  </si>
  <si>
    <t>8.46e-05</t>
    <phoneticPr fontId="3"/>
  </si>
  <si>
    <t>bs_per_volume</t>
    <phoneticPr fontId="3"/>
  </si>
  <si>
    <t>Bs/Volume</t>
    <phoneticPr fontId="3"/>
  </si>
  <si>
    <t>emu/cm^3</t>
    <phoneticPr fontId="3"/>
  </si>
  <si>
    <t>メタ情報の可否
メタ情報として抽出する場合は〇</t>
    <rPh sb="2" eb="4">
      <t>ジョウホウ</t>
    </rPh>
    <rPh sb="5" eb="7">
      <t>カヒ</t>
    </rPh>
    <rPh sb="10" eb="12">
      <t>ジョウホウ</t>
    </rPh>
    <rPh sb="15" eb="17">
      <t>チュウシュツ</t>
    </rPh>
    <rPh sb="19" eb="21">
      <t>バアイ</t>
    </rPh>
    <phoneticPr fontId="3"/>
  </si>
  <si>
    <t>default値としてL列の値を設定する場合は〇</t>
    <rPh sb="7" eb="8">
      <t>チ</t>
    </rPh>
    <rPh sb="12" eb="13">
      <t>レツ</t>
    </rPh>
    <rPh sb="14" eb="15">
      <t>アタイ</t>
    </rPh>
    <rPh sb="16" eb="18">
      <t>セッテイ</t>
    </rPh>
    <rPh sb="20" eb="22">
      <t>バアイ</t>
    </rPh>
    <phoneticPr fontId="3"/>
  </si>
  <si>
    <t xml:space="preserve"> condition_1
※値の例を記入
(例)EIKO_643_DO20230908-1-1_VSM_In20230911.VSM</t>
    <rPh sb="14" eb="15">
      <t>アタイ</t>
    </rPh>
    <rPh sb="16" eb="17">
      <t>レイ</t>
    </rPh>
    <rPh sb="18" eb="20">
      <t>キニュウ</t>
    </rPh>
    <rPh sb="22" eb="23">
      <t>レイ</t>
    </rPh>
    <phoneticPr fontId="3"/>
  </si>
  <si>
    <t>version</t>
  </si>
  <si>
    <t>バージョン</t>
    <phoneticPr fontId="3"/>
  </si>
  <si>
    <t>version</t>
    <phoneticPr fontId="3"/>
  </si>
  <si>
    <t/>
  </si>
  <si>
    <t>vbvsm-1.00DATE</t>
  </si>
  <si>
    <t>date</t>
  </si>
  <si>
    <t>〇</t>
    <phoneticPr fontId="3"/>
  </si>
  <si>
    <t>測定日</t>
    <rPh sb="0" eb="3">
      <t>ソクテイビ</t>
    </rPh>
    <phoneticPr fontId="13"/>
  </si>
  <si>
    <t>2023/09/11</t>
  </si>
  <si>
    <t>測定時間</t>
    <rPh sb="0" eb="4">
      <t>ソクテイジカン</t>
    </rPh>
    <phoneticPr fontId="3"/>
  </si>
  <si>
    <t>time</t>
    <phoneticPr fontId="3"/>
  </si>
  <si>
    <t>21:14:31</t>
    <phoneticPr fontId="3"/>
  </si>
  <si>
    <t>sample name</t>
  </si>
  <si>
    <t>サンプル名</t>
    <rPh sb="4" eb="5">
      <t>メイ</t>
    </rPh>
    <phoneticPr fontId="13"/>
  </si>
  <si>
    <t>DO20230908-1-1</t>
  </si>
  <si>
    <t>meas. seq. filename</t>
  </si>
  <si>
    <t>印加磁場条件</t>
    <rPh sb="0" eb="2">
      <t>インカ</t>
    </rPh>
    <rPh sb="2" eb="4">
      <t>ジバ</t>
    </rPh>
    <rPh sb="4" eb="6">
      <t>ジョウケン</t>
    </rPh>
    <phoneticPr fontId="13"/>
  </si>
  <si>
    <t>Applied magnetic field</t>
  </si>
  <si>
    <t>MaxField=21000Oe:Speed1=50Oe/Sec:Speed2=50Oe/Sec&lt;250Oe:Fix0degree:Lock-in-Amp_range_fix=False:Sweep_Over_OK=False:Transient_record=False</t>
  </si>
  <si>
    <t>temperature(max)</t>
  </si>
  <si>
    <t>〇(再現実験で重要)</t>
    <rPh sb="2" eb="6">
      <t>サイゲンジッケン</t>
    </rPh>
    <rPh sb="7" eb="9">
      <t>ジュウヨウ</t>
    </rPh>
    <phoneticPr fontId="3"/>
  </si>
  <si>
    <t>温度</t>
    <rPh sb="0" eb="2">
      <t>オンド</t>
    </rPh>
    <phoneticPr fontId="3"/>
  </si>
  <si>
    <t>temperature</t>
    <phoneticPr fontId="3"/>
  </si>
  <si>
    <t>C</t>
    <phoneticPr fontId="3"/>
  </si>
  <si>
    <t>measuring points</t>
    <phoneticPr fontId="3"/>
  </si>
  <si>
    <t>計測点数</t>
    <rPh sb="0" eb="2">
      <t>ケイソク</t>
    </rPh>
    <phoneticPr fontId="3"/>
  </si>
  <si>
    <t>max magnetic field</t>
    <phoneticPr fontId="3"/>
  </si>
  <si>
    <t>〇(論文に記載したい)</t>
    <rPh sb="2" eb="4">
      <t>ロンブン</t>
    </rPh>
    <rPh sb="5" eb="7">
      <t>キサイ</t>
    </rPh>
    <phoneticPr fontId="3"/>
  </si>
  <si>
    <t>最大磁化</t>
    <rPh sb="0" eb="2">
      <t>サイダイ</t>
    </rPh>
    <rPh sb="2" eb="4">
      <t>ジカ</t>
    </rPh>
    <phoneticPr fontId="3"/>
  </si>
  <si>
    <t>Oe</t>
  </si>
  <si>
    <t>calibration value</t>
  </si>
  <si>
    <t>〇(再現実験で重要)</t>
    <phoneticPr fontId="3"/>
  </si>
  <si>
    <t>キャリブレーション値</t>
    <rPh sb="9" eb="10">
      <t>アタイ</t>
    </rPh>
    <phoneticPr fontId="13"/>
  </si>
  <si>
    <t>sample thickness</t>
  </si>
  <si>
    <t>サンプル厚さ</t>
    <rPh sb="4" eb="5">
      <t>アツ</t>
    </rPh>
    <phoneticPr fontId="3"/>
  </si>
  <si>
    <t>nm</t>
    <phoneticPr fontId="3"/>
  </si>
  <si>
    <t>Sample Area</t>
  </si>
  <si>
    <t>サンプル断面積</t>
    <rPh sb="4" eb="7">
      <t>ダンメンセキ</t>
    </rPh>
    <phoneticPr fontId="13"/>
  </si>
  <si>
    <t>sample cross section</t>
  </si>
  <si>
    <t>cm2</t>
    <phoneticPr fontId="3"/>
  </si>
  <si>
    <t>correction(demagnetization field)</t>
    <phoneticPr fontId="3"/>
  </si>
  <si>
    <t>反磁界補正の有無</t>
    <rPh sb="0" eb="3">
      <t>ハンジカイ</t>
    </rPh>
    <rPh sb="3" eb="5">
      <t>ホセイ</t>
    </rPh>
    <rPh sb="6" eb="8">
      <t>ウム</t>
    </rPh>
    <phoneticPr fontId="3"/>
  </si>
  <si>
    <t>correction of demagnetization field</t>
    <phoneticPr fontId="3"/>
  </si>
  <si>
    <t>NO</t>
    <phoneticPr fontId="3"/>
  </si>
  <si>
    <t>correction(diamagnetism)</t>
    <phoneticPr fontId="3"/>
  </si>
  <si>
    <t>反磁性補正</t>
    <rPh sb="0" eb="1">
      <t>ハン</t>
    </rPh>
    <rPh sb="1" eb="3">
      <t>ジセイ</t>
    </rPh>
    <rPh sb="3" eb="5">
      <t>ホセイ</t>
    </rPh>
    <phoneticPr fontId="3"/>
  </si>
  <si>
    <t>correction of diamagnetism</t>
    <phoneticPr fontId="3"/>
  </si>
  <si>
    <t>YES</t>
    <phoneticPr fontId="3"/>
  </si>
  <si>
    <t>correction(subtraction)</t>
    <phoneticPr fontId="3"/>
  </si>
  <si>
    <t>加減算処理</t>
    <rPh sb="0" eb="1">
      <t>カ</t>
    </rPh>
    <rPh sb="1" eb="3">
      <t>ゲンサン</t>
    </rPh>
    <rPh sb="3" eb="5">
      <t>ショリ</t>
    </rPh>
    <phoneticPr fontId="3"/>
  </si>
  <si>
    <t>add-subtract process</t>
    <phoneticPr fontId="3"/>
  </si>
  <si>
    <t>correction(addition)</t>
    <phoneticPr fontId="3"/>
  </si>
  <si>
    <t>セグメント処理</t>
    <rPh sb="5" eb="7">
      <t>ショリ</t>
    </rPh>
    <phoneticPr fontId="3"/>
  </si>
  <si>
    <t>segment processing</t>
    <phoneticPr fontId="3"/>
  </si>
  <si>
    <t>correction(spline)</t>
    <phoneticPr fontId="3"/>
  </si>
  <si>
    <t>スプライン補間</t>
    <rPh sb="5" eb="7">
      <t>ホカン</t>
    </rPh>
    <phoneticPr fontId="3"/>
  </si>
  <si>
    <t>spline interpolation</t>
    <phoneticPr fontId="3"/>
  </si>
  <si>
    <t>correction(smoothing)</t>
    <phoneticPr fontId="3"/>
  </si>
  <si>
    <t>平滑化処理</t>
    <rPh sb="0" eb="3">
      <t>ヘイカツカ</t>
    </rPh>
    <rPh sb="3" eb="5">
      <t>ショリ</t>
    </rPh>
    <phoneticPr fontId="3"/>
  </si>
  <si>
    <t>smoothing process</t>
    <phoneticPr fontId="3"/>
  </si>
  <si>
    <t>correction(image effect)</t>
    <phoneticPr fontId="3"/>
  </si>
  <si>
    <t>ミラー補正</t>
    <rPh sb="3" eb="5">
      <t>ホセイ</t>
    </rPh>
    <phoneticPr fontId="3"/>
  </si>
  <si>
    <t>crrection of image effect</t>
    <phoneticPr fontId="3"/>
  </si>
  <si>
    <t>残留磁化/体積</t>
    <rPh sb="0" eb="4">
      <t>ザンリュウジカ</t>
    </rPh>
    <rPh sb="5" eb="7">
      <t>タイセキ</t>
    </rPh>
    <phoneticPr fontId="5"/>
  </si>
  <si>
    <t>Br/Volume</t>
    <phoneticPr fontId="3"/>
  </si>
  <si>
    <t>T</t>
    <phoneticPr fontId="3"/>
  </si>
  <si>
    <r>
      <rPr>
        <sz val="11"/>
        <color rgb="FFFF0000"/>
        <rFont val="Yu Gothic"/>
        <family val="3"/>
        <charset val="128"/>
        <scheme val="minor"/>
      </rPr>
      <t>残留磁化/(サンプルサイズ(厚さ)*1.0E-07*サンプル膜面積)*4π/10000</t>
    </r>
    <r>
      <rPr>
        <sz val="11"/>
        <color theme="1"/>
        <rFont val="Yu Gothic"/>
        <family val="3"/>
        <charset val="128"/>
        <scheme val="minor"/>
      </rPr>
      <t>、送り状に値が設定されている場合は送り状を優先</t>
    </r>
    <rPh sb="0" eb="4">
      <t>ザンリュウジカ</t>
    </rPh>
    <rPh sb="44" eb="45">
      <t>オク</t>
    </rPh>
    <rPh sb="46" eb="47">
      <t>ジョウ</t>
    </rPh>
    <rPh sb="48" eb="49">
      <t>アタイ</t>
    </rPh>
    <rPh sb="50" eb="52">
      <t>セッテイ</t>
    </rPh>
    <rPh sb="57" eb="59">
      <t>バアイ</t>
    </rPh>
    <rPh sb="60" eb="61">
      <t>オク</t>
    </rPh>
    <rPh sb="62" eb="63">
      <t>ジョウ</t>
    </rPh>
    <rPh sb="64" eb="66">
      <t>ユウセン</t>
    </rPh>
    <phoneticPr fontId="3"/>
  </si>
  <si>
    <t>残留磁化/体積（補正後）</t>
    <rPh sb="8" eb="11">
      <t>ホセイゴ</t>
    </rPh>
    <phoneticPr fontId="3"/>
  </si>
  <si>
    <t>Br/Volume(Corrected)</t>
    <phoneticPr fontId="3"/>
  </si>
  <si>
    <t>残留磁化/(サンプルサイズ(厚さ)*1.0E-07*サンプル膜面積)*4π/10000*補正係数</t>
    <phoneticPr fontId="3"/>
  </si>
  <si>
    <t>飽和磁化</t>
    <phoneticPr fontId="3"/>
  </si>
  <si>
    <t>Ms</t>
    <phoneticPr fontId="3"/>
  </si>
  <si>
    <t>飽和磁化/体積</t>
    <rPh sb="5" eb="7">
      <t>タイセキ</t>
    </rPh>
    <phoneticPr fontId="3"/>
  </si>
  <si>
    <t>Ms/Volume</t>
    <phoneticPr fontId="3"/>
  </si>
  <si>
    <r>
      <rPr>
        <sz val="11"/>
        <color rgb="FFFF0000"/>
        <rFont val="Yu Gothic"/>
        <family val="3"/>
        <charset val="128"/>
        <scheme val="minor"/>
      </rPr>
      <t>飽和磁化/(サンプルサイズ(厚さ)*1.0E-07*サンプル膜面積)*4π/10000</t>
    </r>
    <r>
      <rPr>
        <sz val="11"/>
        <color theme="1"/>
        <rFont val="Yu Gothic"/>
        <family val="3"/>
        <charset val="128"/>
        <scheme val="minor"/>
      </rPr>
      <t>、送り状に値が設定されている場合は送り状を優先</t>
    </r>
    <rPh sb="0" eb="2">
      <t>ホウワ</t>
    </rPh>
    <rPh sb="2" eb="4">
      <t>ジカ</t>
    </rPh>
    <phoneticPr fontId="3"/>
  </si>
  <si>
    <t>飽和磁化/体積（補正後）</t>
    <rPh sb="5" eb="7">
      <t>タイセキ</t>
    </rPh>
    <phoneticPr fontId="3"/>
  </si>
  <si>
    <t>Ms/Volume(Corrected)</t>
    <phoneticPr fontId="3"/>
  </si>
  <si>
    <t>飽和磁化/(サンプルサイズ(厚さ)*1.0E-07*サンプル膜面積)*4π/10000*補正係数</t>
    <phoneticPr fontId="3"/>
  </si>
  <si>
    <t>Linear Motor Servo Controller</t>
  </si>
  <si>
    <t>-2.12e-02</t>
  </si>
  <si>
    <t>brt</t>
  </si>
  <si>
    <t>Brt</t>
  </si>
  <si>
    <t>memu</t>
  </si>
  <si>
    <t xml:space="preserve"> condition_1
※値の例を記入
(例)EIKO@643_DO20230506-1_VSM_In20230531.dat</t>
    <rPh sb="14" eb="15">
      <t>アタイ</t>
    </rPh>
    <rPh sb="16" eb="17">
      <t>レイ</t>
    </rPh>
    <rPh sb="18" eb="20">
      <t>キニュウ</t>
    </rPh>
    <rPh sb="22" eb="23">
      <t>レイ</t>
    </rPh>
    <phoneticPr fontId="3"/>
  </si>
  <si>
    <t>MPMS3 Measurement Release 1.1.16 Build 424,MultiVu Release 2.3.4.19</t>
    <phoneticPr fontId="3"/>
  </si>
  <si>
    <t>MPMS3,1.0,1.1</t>
    <phoneticPr fontId="3"/>
  </si>
  <si>
    <t xml:space="preserve">	TCI385</t>
    <phoneticPr fontId="3"/>
  </si>
  <si>
    <t>1</t>
    <phoneticPr fontId="3"/>
  </si>
  <si>
    <t>2,3,4,14,34,35,36,37,38,39,40,41,42,43,44,45,46,47</t>
    <phoneticPr fontId="3"/>
  </si>
  <si>
    <t>2,3,4,5,6,8,9,10,11,14,15</t>
    <phoneticPr fontId="3"/>
  </si>
  <si>
    <t>FILEOPENTIME</t>
    <phoneticPr fontId="3"/>
  </si>
  <si>
    <t>3894688341.28241,05/31/2023,9:52 am</t>
    <phoneticPr fontId="3"/>
  </si>
  <si>
    <t>0</t>
    <phoneticPr fontId="3"/>
  </si>
  <si>
    <t>3101-100 N4</t>
    <phoneticPr fontId="3"/>
  </si>
  <si>
    <t>MMC1329</t>
    <phoneticPr fontId="3"/>
  </si>
  <si>
    <t>01.04.28</t>
    <phoneticPr fontId="3"/>
  </si>
  <si>
    <t>unknown</t>
    <phoneticPr fontId="3"/>
  </si>
  <si>
    <t>Quantum Design VSM Oven Module</t>
    <phoneticPr fontId="3"/>
  </si>
  <si>
    <t>OVB226</t>
    <phoneticPr fontId="3"/>
  </si>
  <si>
    <t>14.5701</t>
    <phoneticPr fontId="3"/>
  </si>
  <si>
    <t>Straw</t>
    <phoneticPr fontId="3"/>
  </si>
  <si>
    <t>Standard</t>
    <phoneticPr fontId="3"/>
  </si>
  <si>
    <t>mm</t>
    <phoneticPr fontId="3"/>
  </si>
  <si>
    <t>68.58</t>
    <phoneticPr fontId="3"/>
  </si>
  <si>
    <t>6.02*2.46</t>
    <phoneticPr fontId="3"/>
  </si>
  <si>
    <t>[height]*[width] or
[height]*[width]*[thicknes]</t>
    <phoneticPr fontId="3"/>
  </si>
  <si>
    <t>3101-501 B0</t>
    <phoneticPr fontId="3"/>
  </si>
  <si>
    <t>Quantum Design Squid Module</t>
    <phoneticPr fontId="3"/>
  </si>
  <si>
    <t>SQD043</t>
    <phoneticPr fontId="3"/>
  </si>
  <si>
    <t>01.03.04</t>
    <phoneticPr fontId="3"/>
  </si>
  <si>
    <t>2</t>
    <phoneticPr fontId="3"/>
  </si>
  <si>
    <t>5</t>
    <phoneticPr fontId="3"/>
  </si>
  <si>
    <t>height</t>
    <phoneticPr fontId="3"/>
  </si>
  <si>
    <t>サンプルサイズ(縦)</t>
    <rPh sb="8" eb="9">
      <t>タテ</t>
    </rPh>
    <phoneticPr fontId="3"/>
  </si>
  <si>
    <t>SAMPLE_SIZE(height)</t>
    <phoneticPr fontId="3"/>
  </si>
  <si>
    <t>6.02</t>
    <phoneticPr fontId="3"/>
  </si>
  <si>
    <t>SAMPLE_SIZE[height]より取得</t>
    <rPh sb="21" eb="23">
      <t>シュトク</t>
    </rPh>
    <phoneticPr fontId="3"/>
  </si>
  <si>
    <t>width</t>
    <phoneticPr fontId="3"/>
  </si>
  <si>
    <t>サンプルサイズ(横)</t>
    <rPh sb="8" eb="9">
      <t>ヨコ</t>
    </rPh>
    <phoneticPr fontId="3"/>
  </si>
  <si>
    <t>SAMPLE_SIZE(width)</t>
    <phoneticPr fontId="3"/>
  </si>
  <si>
    <t>2.46</t>
    <phoneticPr fontId="3"/>
  </si>
  <si>
    <t>SAMPLE_SIZE[width]より取得</t>
    <rPh sb="20" eb="22">
      <t>シュトク</t>
    </rPh>
    <phoneticPr fontId="3"/>
  </si>
  <si>
    <t>thickness</t>
    <phoneticPr fontId="3"/>
  </si>
  <si>
    <t>サンプルサイズ(厚さ)</t>
    <rPh sb="8" eb="9">
      <t>アツ</t>
    </rPh>
    <phoneticPr fontId="3"/>
  </si>
  <si>
    <t>SAMPLE_SIZE(thickness)</t>
    <phoneticPr fontId="3"/>
  </si>
  <si>
    <t>SAMPLE_SIZE[thickness]より取得</t>
    <rPh sb="24" eb="26">
      <t>シュトク</t>
    </rPh>
    <phoneticPr fontId="3"/>
  </si>
  <si>
    <t>残留磁化x膜厚</t>
    <rPh sb="0" eb="4">
      <t>ザンリュウジカ</t>
    </rPh>
    <rPh sb="5" eb="7">
      <t>マクアツ</t>
    </rPh>
    <phoneticPr fontId="5"/>
  </si>
  <si>
    <t>=1000*J43/(J39*J40)
計算式：1000*Br/(SAMPLE_SIZE(height)*SAMPLE_SIZE(widht))</t>
    <phoneticPr fontId="3"/>
  </si>
  <si>
    <t>Gemu/cm^3</t>
    <phoneticPr fontId="3"/>
  </si>
  <si>
    <t>=1000*J44/(J39*J40*J41)
計算式：1000*Bs/(SAMPLE_SIZE(height)*SAMPLE_SIZE(widht)*SAMPLE_SIZE(thickness))</t>
    <phoneticPr fontId="3"/>
  </si>
  <si>
    <t>条件：SAMPLE_SIZEに縦*横*厚さの形式で値が入っていない場合： 
値を出力しないで正常終了とする。</t>
    <rPh sb="0" eb="2">
      <t>ジョウケン</t>
    </rPh>
    <rPh sb="15" eb="16">
      <t>タテ</t>
    </rPh>
    <rPh sb="17" eb="18">
      <t>ヨコ</t>
    </rPh>
    <rPh sb="19" eb="20">
      <t>アツ</t>
    </rPh>
    <rPh sb="22" eb="24">
      <t>ケイシキ</t>
    </rPh>
    <rPh sb="25" eb="26">
      <t>アタイ</t>
    </rPh>
    <rPh sb="27" eb="28">
      <t>ハイ</t>
    </rPh>
    <rPh sb="33" eb="35">
      <t>バアイ</t>
    </rPh>
    <rPh sb="38" eb="39">
      <t>アタイ</t>
    </rPh>
    <rPh sb="40" eb="42">
      <t>シュツリョク</t>
    </rPh>
    <rPh sb="46" eb="50">
      <t>セイジョウシュウリョウ</t>
    </rPh>
    <phoneticPr fontId="5"/>
  </si>
  <si>
    <t>.dat形式(構造化 メタデータ項目リスト)</t>
    <rPh sb="4" eb="6">
      <t>ケイシキ</t>
    </rPh>
    <rPh sb="7" eb="10">
      <t>コウゾウカ</t>
    </rPh>
    <rPh sb="16" eb="18">
      <t>コウモク</t>
    </rPh>
    <phoneticPr fontId="3"/>
  </si>
  <si>
    <t>.VSM形式(構造化 メタデータ項目リスト)</t>
    <phoneticPr fontId="3"/>
  </si>
  <si>
    <t>.txt形式(構造化 メタデータ項目リスト)</t>
    <phoneticPr fontId="3"/>
  </si>
  <si>
    <t>=ファイル命名規則!A4</t>
    <rPh sb="5" eb="7">
      <t>メイメイ</t>
    </rPh>
    <rPh sb="7" eb="9">
      <t>キソク</t>
    </rPh>
    <phoneticPr fontId="3"/>
  </si>
  <si>
    <t>保磁力(T):-2.24e+00
残留磁化(emu):9.79e-05
磁束密度(emu):1.17e-04
残留磁化x膜厚(memu):5.76e-03</t>
    <phoneticPr fontId="3"/>
  </si>
  <si>
    <t>バックグラウンド処理の有無</t>
    <rPh sb="8" eb="10">
      <t>ショリ</t>
    </rPh>
    <rPh sb="11" eb="13">
      <t>ウム</t>
    </rPh>
    <phoneticPr fontId="3"/>
  </si>
  <si>
    <t>Background removal</t>
    <phoneticPr fontId="3"/>
  </si>
  <si>
    <t>スパイクノイズ除去処理の有無</t>
    <rPh sb="7" eb="9">
      <t>ジョキョ</t>
    </rPh>
    <rPh sb="9" eb="11">
      <t>ショリ</t>
    </rPh>
    <rPh sb="12" eb="14">
      <t>ウム</t>
    </rPh>
    <phoneticPr fontId="3"/>
  </si>
  <si>
    <t>Spike removal</t>
    <phoneticPr fontId="3"/>
  </si>
  <si>
    <t>特徴量取得の有無</t>
    <rPh sb="0" eb="3">
      <t>トクチョウリョウ</t>
    </rPh>
    <rPh sb="3" eb="5">
      <t>シュトク</t>
    </rPh>
    <rPh sb="6" eb="8">
      <t>ウム</t>
    </rPh>
    <phoneticPr fontId="3"/>
  </si>
  <si>
    <t>Feature acquisition</t>
    <phoneticPr fontId="3"/>
  </si>
  <si>
    <t>スパッタリング装置</t>
    <phoneticPr fontId="3"/>
  </si>
  <si>
    <t>Sputtering Apparatus</t>
    <phoneticPr fontId="3"/>
  </si>
  <si>
    <t>試料名</t>
    <phoneticPr fontId="3"/>
  </si>
  <si>
    <t>Specimen label</t>
    <phoneticPr fontId="3"/>
  </si>
  <si>
    <t>sample.year</t>
  </si>
  <si>
    <t>試料作製年</t>
    <rPh sb="0" eb="2">
      <t>シリョウ</t>
    </rPh>
    <rPh sb="2" eb="4">
      <t>サクセイ</t>
    </rPh>
    <rPh sb="4" eb="5">
      <t>ネン</t>
    </rPh>
    <phoneticPr fontId="3"/>
  </si>
  <si>
    <t>Sample year</t>
    <phoneticPr fontId="3"/>
  </si>
  <si>
    <t>sample.month</t>
  </si>
  <si>
    <t>試料作製月</t>
    <rPh sb="0" eb="2">
      <t>シリョウ</t>
    </rPh>
    <rPh sb="2" eb="4">
      <t>サクセイ</t>
    </rPh>
    <rPh sb="4" eb="5">
      <t>ツキ</t>
    </rPh>
    <phoneticPr fontId="3"/>
  </si>
  <si>
    <t>Sample month</t>
    <phoneticPr fontId="3"/>
  </si>
  <si>
    <t>デフォルト設定</t>
    <rPh sb="5" eb="7">
      <t>セッテイ</t>
    </rPh>
    <phoneticPr fontId="3"/>
  </si>
  <si>
    <t>特性メタ</t>
    <rPh sb="0" eb="2">
      <t>トクセイ</t>
    </rPh>
    <phoneticPr fontId="3"/>
  </si>
  <si>
    <t>特徴的性質</t>
    <phoneticPr fontId="3"/>
  </si>
  <si>
    <t>Property</t>
    <phoneticPr fontId="3"/>
  </si>
  <si>
    <t>磁性</t>
    <phoneticPr fontId="3"/>
  </si>
  <si>
    <t>property_sub_category</t>
  </si>
  <si>
    <t>サブカテゴリー</t>
  </si>
  <si>
    <t>Sub category</t>
  </si>
  <si>
    <t>飽和磁化</t>
    <rPh sb="0" eb="4">
      <t>ホウワジカ</t>
    </rPh>
    <phoneticPr fontId="3"/>
  </si>
  <si>
    <t>磁気特性</t>
    <phoneticPr fontId="3"/>
  </si>
  <si>
    <t>磁気特性測定システム</t>
    <phoneticPr fontId="3"/>
  </si>
  <si>
    <t>構造、微細組織、磁気特性</t>
    <phoneticPr fontId="3"/>
  </si>
  <si>
    <t>2023-05-31</t>
    <phoneticPr fontId="3"/>
  </si>
  <si>
    <t>千現地区</t>
    <phoneticPr fontId="3"/>
  </si>
  <si>
    <t>sample_size_height</t>
    <phoneticPr fontId="3"/>
  </si>
  <si>
    <t>sample_size_width</t>
    <phoneticPr fontId="3"/>
  </si>
  <si>
    <t>sample_size_thickness</t>
    <phoneticPr fontId="3"/>
  </si>
  <si>
    <t>sample_area</t>
    <phoneticPr fontId="3"/>
  </si>
  <si>
    <t>サンプル膜面積</t>
    <rPh sb="4" eb="5">
      <t>マク</t>
    </rPh>
    <rPh sb="5" eb="7">
      <t>メンセキ</t>
    </rPh>
    <phoneticPr fontId="3"/>
  </si>
  <si>
    <t>SAMPLE AREA</t>
    <phoneticPr fontId="3"/>
  </si>
  <si>
    <t>0.90</t>
    <phoneticPr fontId="3"/>
  </si>
  <si>
    <t>correction_factor</t>
    <phoneticPr fontId="3"/>
  </si>
  <si>
    <t>補正係数</t>
    <rPh sb="0" eb="2">
      <t>ホセイ</t>
    </rPh>
    <rPh sb="2" eb="4">
      <t>ケイスウ</t>
    </rPh>
    <phoneticPr fontId="3"/>
  </si>
  <si>
    <t>Correction factor</t>
    <phoneticPr fontId="3"/>
  </si>
  <si>
    <t>1.1</t>
    <phoneticPr fontId="3"/>
  </si>
  <si>
    <t>TAMAGAWA-VSM</t>
    <phoneticPr fontId="3"/>
  </si>
  <si>
    <t>experiments</t>
    <phoneticPr fontId="3"/>
  </si>
  <si>
    <t>保磁力(coercivity)</t>
    <rPh sb="0" eb="3">
      <t>ホジリョク</t>
    </rPh>
    <phoneticPr fontId="3"/>
  </si>
  <si>
    <t>2023-09-11</t>
    <phoneticPr fontId="3"/>
  </si>
  <si>
    <t>VSM</t>
    <phoneticPr fontId="3"/>
  </si>
  <si>
    <t xml:space="preserve"> condition_1
※値の例を記入
(例)E1021_out .txt</t>
    <rPh sb="14" eb="15">
      <t>アタイ</t>
    </rPh>
    <rPh sb="16" eb="17">
      <t>レイ</t>
    </rPh>
    <rPh sb="18" eb="20">
      <t>キニュウ</t>
    </rPh>
    <rPh sb="22" eb="23">
      <t>レイ</t>
    </rPh>
    <phoneticPr fontId="3"/>
  </si>
  <si>
    <t>Lakeshore</t>
    <phoneticPr fontId="3"/>
  </si>
  <si>
    <t>property</t>
    <phoneticPr fontId="3"/>
  </si>
  <si>
    <t>磁気特性</t>
    <rPh sb="0" eb="4">
      <t>ジキトクセイ</t>
    </rPh>
    <phoneticPr fontId="3"/>
  </si>
  <si>
    <t>2023-02-09</t>
    <phoneticPr fontId="3"/>
  </si>
  <si>
    <t>false</t>
    <phoneticPr fontId="3"/>
  </si>
  <si>
    <t>スパッタリング装置</t>
  </si>
  <si>
    <t>.txt形式のみ</t>
  </si>
  <si>
    <t>.txt形式のみ</t>
    <rPh sb="4" eb="6">
      <t>ケイシキ</t>
    </rPh>
    <phoneticPr fontId="3"/>
  </si>
  <si>
    <t>.VSM,.dat形式のみ</t>
    <rPh sb="9" eb="11">
      <t>ケイシキ</t>
    </rPh>
    <phoneticPr fontId="3"/>
  </si>
  <si>
    <t>.VSM,.dat形式のみ</t>
    <phoneticPr fontId="3"/>
  </si>
  <si>
    <t>.VSM形式のみ</t>
    <rPh sb="4" eb="6">
      <t>ケイシキ</t>
    </rPh>
    <phoneticPr fontId="3"/>
  </si>
  <si>
    <t>defaultは1とする
.VSM形式のみ</t>
    <phoneticPr fontId="3"/>
  </si>
  <si>
    <t>=ファイル命名規則!B6
.VSM,.dat形式のみ</t>
    <phoneticPr fontId="3"/>
  </si>
  <si>
    <t>=ファイル命名規則!C9
.VSM,.dat形式のみ</t>
    <phoneticPr fontId="3"/>
  </si>
  <si>
    <t>=ファイル命名規則!D6
.VSM,.dat形式のみ</t>
    <phoneticPr fontId="3"/>
  </si>
  <si>
    <t>=ファイル命名規則!E6
.VSM,.dat形式のみ</t>
    <phoneticPr fontId="3"/>
  </si>
  <si>
    <t>試料情報</t>
    <rPh sb="0" eb="2">
      <t>シリョウ</t>
    </rPh>
    <rPh sb="2" eb="4">
      <t>ジョウホウ</t>
    </rPh>
    <phoneticPr fontId="3"/>
  </si>
  <si>
    <t>　　　固有情報</t>
    <rPh sb="3" eb="7">
      <t>コユウジョウホウ</t>
    </rPh>
    <phoneticPr fontId="3"/>
  </si>
  <si>
    <t>　　　共通メタ</t>
    <rPh sb="3" eb="5">
      <t>キョウツウ</t>
    </rPh>
    <phoneticPr fontId="3"/>
  </si>
  <si>
    <t>　　　手入力メタ</t>
    <rPh sb="3" eb="6">
      <t>テニュウリョク</t>
    </rPh>
    <phoneticPr fontId="3"/>
  </si>
  <si>
    <t>.dat形式：FILEOPENTIMEからyyyy-mm-ddで取得
.txt形式：Start Timeからフォーマット変換して取得。「Start Time:  2/9/2023 5:37:58 AM 」の場合、2023-02-09
.VSM形式：生データのdateからyyyy-mm-ddで取得</t>
    <rPh sb="4" eb="6">
      <t>ケイシキ</t>
    </rPh>
    <rPh sb="39" eb="41">
      <t>ケイシキ</t>
    </rPh>
    <phoneticPr fontId="3"/>
  </si>
  <si>
    <t>ファイル名からのメタ情報抽出規則</t>
    <rPh sb="4" eb="5">
      <t>メイ</t>
    </rPh>
    <rPh sb="10" eb="12">
      <t>ジョウホウ</t>
    </rPh>
    <rPh sb="12" eb="14">
      <t>チュウシュツ</t>
    </rPh>
    <rPh sb="14" eb="16">
      <t>キソク</t>
    </rPh>
    <phoneticPr fontId="3"/>
  </si>
  <si>
    <t>区切り文字：「_(アンダーバー)」</t>
    <rPh sb="0" eb="2">
      <t>クギ</t>
    </rPh>
    <rPh sb="3" eb="5">
      <t>モジ</t>
    </rPh>
    <phoneticPr fontId="3"/>
  </si>
  <si>
    <t>各セクションにおいて、前後のスペースは削除</t>
    <rPh sb="0" eb="1">
      <t>カク</t>
    </rPh>
    <rPh sb="11" eb="13">
      <t>ゼンゴ</t>
    </rPh>
    <rPh sb="19" eb="21">
      <t>サクジョ</t>
    </rPh>
    <phoneticPr fontId="3"/>
  </si>
  <si>
    <t>ファイル名</t>
    <rPh sb="4" eb="5">
      <t>メイ</t>
    </rPh>
    <phoneticPr fontId="3"/>
  </si>
  <si>
    <t>セクション1</t>
    <phoneticPr fontId="3"/>
  </si>
  <si>
    <t>セクション2</t>
    <phoneticPr fontId="3"/>
  </si>
  <si>
    <t>セクション3</t>
    <phoneticPr fontId="3"/>
  </si>
  <si>
    <t>セクション4</t>
    <phoneticPr fontId="3"/>
  </si>
  <si>
    <t>EIKO@643</t>
    <phoneticPr fontId="3"/>
  </si>
  <si>
    <t>DO20230908-1-1</t>
    <phoneticPr fontId="3"/>
  </si>
  <si>
    <t>In20230911.VSM</t>
    <phoneticPr fontId="3"/>
  </si>
  <si>
    <t>RDEへのマッピング先</t>
    <rPh sb="10" eb="11">
      <t>サキ</t>
    </rPh>
    <phoneticPr fontId="3"/>
  </si>
  <si>
    <t>invoice/sputtering_apparatus</t>
    <phoneticPr fontId="3"/>
  </si>
  <si>
    <t>invoice/specimen_label</t>
    <phoneticPr fontId="3"/>
  </si>
  <si>
    <t>invoice/data_type</t>
    <phoneticPr fontId="3"/>
  </si>
  <si>
    <t>--</t>
    <phoneticPr fontId="3"/>
  </si>
  <si>
    <t>日本語名</t>
    <rPh sb="0" eb="4">
      <t>ニホンゴメイ</t>
    </rPh>
    <phoneticPr fontId="3"/>
  </si>
  <si>
    <t>ファイル名</t>
    <phoneticPr fontId="3"/>
  </si>
  <si>
    <t>必須/任意</t>
    <rPh sb="0" eb="2">
      <t>ヒッス</t>
    </rPh>
    <rPh sb="3" eb="5">
      <t>ニンイ</t>
    </rPh>
    <phoneticPr fontId="3"/>
  </si>
  <si>
    <t>タイプ</t>
    <phoneticPr fontId="3"/>
  </si>
  <si>
    <t>文字列</t>
    <rPh sb="0" eb="3">
      <t>モジレツ</t>
    </rPh>
    <phoneticPr fontId="3"/>
  </si>
  <si>
    <t>【補足１】</t>
    <rPh sb="1" eb="3">
      <t>ホソク</t>
    </rPh>
    <phoneticPr fontId="3"/>
  </si>
  <si>
    <t>セクション2は内部を以下の通りに分割し、必要な部分をRDEへマッピングする</t>
    <rPh sb="7" eb="9">
      <t>ナイブ</t>
    </rPh>
    <rPh sb="10" eb="12">
      <t>イカ</t>
    </rPh>
    <rPh sb="13" eb="14">
      <t>トオ</t>
    </rPh>
    <rPh sb="16" eb="18">
      <t>ブンカツ</t>
    </rPh>
    <rPh sb="20" eb="22">
      <t>ヒツヨウ</t>
    </rPh>
    <rPh sb="23" eb="25">
      <t>ブブン</t>
    </rPh>
    <phoneticPr fontId="3"/>
  </si>
  <si>
    <t>セクション2-1</t>
    <phoneticPr fontId="3"/>
  </si>
  <si>
    <t>セクション2-2</t>
    <phoneticPr fontId="3"/>
  </si>
  <si>
    <t>セクション2-3</t>
    <phoneticPr fontId="3"/>
  </si>
  <si>
    <t>セクション2-4</t>
    <phoneticPr fontId="3"/>
  </si>
  <si>
    <t>例</t>
    <rPh sb="0" eb="1">
      <t>レイ</t>
    </rPh>
    <phoneticPr fontId="3"/>
  </si>
  <si>
    <t>DO</t>
    <phoneticPr fontId="3"/>
  </si>
  <si>
    <t>2023</t>
    <phoneticPr fontId="3"/>
  </si>
  <si>
    <t>09</t>
    <phoneticPr fontId="3"/>
  </si>
  <si>
    <t>08</t>
    <phoneticPr fontId="3"/>
  </si>
  <si>
    <t>-1-1</t>
    <phoneticPr fontId="3"/>
  </si>
  <si>
    <t>invoice/sample_year</t>
    <phoneticPr fontId="3"/>
  </si>
  <si>
    <t>invoice/sample_month</t>
    <phoneticPr fontId="3"/>
  </si>
  <si>
    <t>作業者イニシャル</t>
    <rPh sb="0" eb="2">
      <t>サギョウ</t>
    </rPh>
    <rPh sb="2" eb="3">
      <t>シャ</t>
    </rPh>
    <phoneticPr fontId="3"/>
  </si>
  <si>
    <t>試料作製年</t>
    <phoneticPr fontId="3"/>
  </si>
  <si>
    <t>試料作製日</t>
    <rPh sb="0" eb="2">
      <t>シリョウ</t>
    </rPh>
    <rPh sb="2" eb="4">
      <t>サクセイ</t>
    </rPh>
    <rPh sb="4" eb="5">
      <t>ヒ</t>
    </rPh>
    <phoneticPr fontId="3"/>
  </si>
  <si>
    <t>その他</t>
    <rPh sb="2" eb="3">
      <t>タ</t>
    </rPh>
    <phoneticPr fontId="3"/>
  </si>
  <si>
    <t>任意</t>
    <rPh sb="0" eb="2">
      <t>ニンイ</t>
    </rPh>
    <phoneticPr fontId="3"/>
  </si>
  <si>
    <t>数値(yyyy)</t>
    <rPh sb="0" eb="2">
      <t>スウチ</t>
    </rPh>
    <phoneticPr fontId="3"/>
  </si>
  <si>
    <t>文字列(mm)</t>
    <rPh sb="0" eb="3">
      <t>モジレツ</t>
    </rPh>
    <phoneticPr fontId="3"/>
  </si>
  <si>
    <t>文字列(dd)</t>
    <rPh sb="0" eb="3">
      <t>モジレツ</t>
    </rPh>
    <phoneticPr fontId="3"/>
  </si>
  <si>
    <t>EIKO@643_DO20230506-1_VSM_In20230531.dat</t>
    <phoneticPr fontId="3"/>
  </si>
  <si>
    <t>DO20230506-1</t>
    <phoneticPr fontId="3"/>
  </si>
  <si>
    <t>In20230531.dat</t>
    <phoneticPr fontId="3"/>
  </si>
  <si>
    <t>セクション2-5</t>
    <phoneticPr fontId="3"/>
  </si>
  <si>
    <t>05</t>
    <phoneticPr fontId="3"/>
  </si>
  <si>
    <t>06</t>
    <phoneticPr fontId="3"/>
  </si>
  <si>
    <t>-1</t>
    <phoneticPr fontId="3"/>
  </si>
  <si>
    <t>EIKO@643_DO20230908-1-1_VSM_In20230911.dat</t>
    <phoneticPr fontId="3"/>
  </si>
  <si>
    <t xml:space="preserve">.dat, .txt, .VSMファイル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</si>
</sst>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Yu Gothic"/>
      <family val="2"/>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1"/>
      <color rgb="FF000000"/>
      <name val="ＭＳ Ｐゴシック"/>
      <family val="3"/>
      <charset val="128"/>
    </font>
    <font>
      <b/>
      <sz val="11"/>
      <color theme="1"/>
      <name val="Yu Gothic"/>
      <family val="3"/>
      <charset val="128"/>
      <scheme val="minor"/>
    </font>
    <font>
      <sz val="11"/>
      <color rgb="FF000000"/>
      <name val="Yu Gothic"/>
      <family val="3"/>
      <charset val="128"/>
      <scheme val="minor"/>
    </font>
    <font>
      <sz val="11"/>
      <color theme="1"/>
      <name val="Yu Gothic"/>
      <family val="3"/>
      <charset val="128"/>
      <scheme val="minor"/>
    </font>
    <font>
      <sz val="11"/>
      <color rgb="FFFF0000"/>
      <name val="Yu Gothic"/>
      <family val="3"/>
      <charset val="128"/>
      <scheme val="minor"/>
    </font>
    <font>
      <sz val="12"/>
      <name val="Yu Gothic"/>
      <family val="3"/>
      <charset val="128"/>
      <scheme val="minor"/>
    </font>
    <font>
      <sz val="12"/>
      <color rgb="FF24292E"/>
      <name val="Yu Gothic"/>
      <family val="3"/>
      <charset val="128"/>
      <scheme val="minor"/>
    </font>
    <font>
      <sz val="11"/>
      <name val="Yu Gothic"/>
      <family val="3"/>
      <charset val="128"/>
      <scheme val="minor"/>
    </font>
    <font>
      <sz val="14"/>
      <color theme="1"/>
      <name val="游明朝"/>
      <family val="1"/>
      <charset val="128"/>
    </font>
    <font>
      <sz val="6"/>
      <name val="Yu Gothic"/>
      <family val="2"/>
      <charset val="128"/>
      <scheme val="minor"/>
    </font>
    <font>
      <sz val="11"/>
      <color theme="1"/>
      <name val="游明朝"/>
      <family val="1"/>
      <charset val="128"/>
    </font>
    <font>
      <sz val="11"/>
      <color theme="0"/>
      <name val="游明朝"/>
      <family val="1"/>
      <charset val="128"/>
    </font>
    <font>
      <sz val="10"/>
      <color theme="1"/>
      <name val="游明朝"/>
      <family val="1"/>
      <charset val="128"/>
    </font>
    <font>
      <b/>
      <sz val="12"/>
      <color rgb="FFFFFFFF"/>
      <name val="Yu Gothic"/>
      <family val="3"/>
      <charset val="128"/>
    </font>
    <font>
      <b/>
      <sz val="11"/>
      <color rgb="FFFFFFFF"/>
      <name val="Yu Gothic"/>
      <family val="3"/>
      <charset val="128"/>
    </font>
    <font>
      <sz val="11"/>
      <color rgb="FF000000"/>
      <name val="Yu Gothic"/>
      <family val="3"/>
      <charset val="128"/>
    </font>
    <font>
      <sz val="10"/>
      <color rgb="FFFF0000"/>
      <name val="Yu Gothic"/>
      <family val="3"/>
      <charset val="128"/>
    </font>
    <font>
      <b/>
      <sz val="11"/>
      <color rgb="FF000000"/>
      <name val="Yu Gothic"/>
      <family val="3"/>
      <charset val="128"/>
    </font>
    <font>
      <sz val="11"/>
      <color rgb="FFFF0000"/>
      <name val="Yu Gothic"/>
      <family val="3"/>
      <charset val="128"/>
    </font>
    <font>
      <sz val="11"/>
      <name val="Yu Gothic"/>
      <family val="3"/>
      <charset val="128"/>
    </font>
    <font>
      <sz val="11"/>
      <color theme="1"/>
      <name val="BIZ UDPゴシック"/>
      <family val="3"/>
      <charset val="128"/>
    </font>
    <font>
      <sz val="12"/>
      <color theme="1"/>
      <name val="Yu Gothic"/>
      <family val="2"/>
      <charset val="128"/>
      <scheme val="minor"/>
    </font>
    <font>
      <sz val="10"/>
      <color theme="1"/>
      <name val="Arial Unicode MS"/>
      <family val="2"/>
    </font>
    <font>
      <sz val="11"/>
      <color rgb="FF000000"/>
      <name val="ＭＳ Ｐゴシック"/>
      <family val="2"/>
      <charset val="128"/>
    </font>
    <font>
      <sz val="11"/>
      <color theme="1"/>
      <name val="游ゴシック"/>
      <family val="3"/>
      <charset val="128"/>
    </font>
  </fonts>
  <fills count="1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167F92"/>
        <bgColor rgb="FF5B9BD5"/>
      </patternFill>
    </fill>
    <fill>
      <patternFill patternType="solid">
        <fgColor rgb="FF6DB2BF"/>
        <bgColor rgb="FFDDEBF7"/>
      </patternFill>
    </fill>
    <fill>
      <patternFill patternType="solid">
        <fgColor rgb="FFE2F0F3"/>
        <bgColor rgb="FFDDEBF7"/>
      </patternFill>
    </fill>
    <fill>
      <patternFill patternType="solid">
        <fgColor rgb="FF6DB2BF"/>
        <bgColor rgb="FF000000"/>
      </patternFill>
    </fill>
    <fill>
      <patternFill patternType="solid">
        <fgColor rgb="FF9CCBD4"/>
        <bgColor rgb="FF000000"/>
      </patternFill>
    </fill>
    <fill>
      <patternFill patternType="solid">
        <fgColor rgb="FFE2F0F3"/>
        <bgColor rgb="FF000000"/>
      </patternFill>
    </fill>
    <fill>
      <patternFill patternType="solid">
        <fgColor theme="4" tint="0.79998168889431442"/>
        <bgColor indexed="64"/>
      </patternFill>
    </fill>
    <fill>
      <patternFill patternType="solid">
        <fgColor rgb="FFFFE5FF"/>
        <bgColor indexed="64"/>
      </patternFill>
    </fill>
  </fills>
  <borders count="10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right/>
      <top style="thin">
        <color indexed="64"/>
      </top>
      <bottom style="thin">
        <color indexed="64"/>
      </bottom>
      <diagonal/>
    </border>
    <border>
      <left/>
      <right style="thin">
        <color rgb="FFFFFFFF"/>
      </right>
      <top/>
      <bottom/>
      <diagonal/>
    </border>
    <border>
      <left style="thin">
        <color theme="0"/>
      </left>
      <right style="thin">
        <color rgb="FFFFFFFF"/>
      </right>
      <top style="thin">
        <color rgb="FFFFFFFF"/>
      </top>
      <bottom style="thin">
        <color rgb="FFFFFFFF"/>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right/>
      <top style="medium">
        <color rgb="FF000000"/>
      </top>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diagonal/>
    </border>
    <border>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style="medium">
        <color rgb="FF000000"/>
      </right>
      <top style="medium">
        <color rgb="FF000000"/>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medium">
        <color rgb="FF000000"/>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medium">
        <color rgb="FFFF0000"/>
      </left>
      <right style="medium">
        <color rgb="FFFF0000"/>
      </right>
      <top style="medium">
        <color rgb="FFFF0000"/>
      </top>
      <bottom style="thin">
        <color indexed="64"/>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medium">
        <color rgb="FFFF0000"/>
      </right>
      <top style="thin">
        <color indexed="64"/>
      </top>
      <bottom style="medium">
        <color rgb="FFFF0000"/>
      </bottom>
      <diagonal/>
    </border>
    <border>
      <left style="medium">
        <color rgb="FFFF0000"/>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thin">
        <color indexed="64"/>
      </left>
      <right/>
      <top style="thin">
        <color indexed="64"/>
      </top>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indexed="64"/>
      </right>
      <top style="medium">
        <color rgb="FFFF0000"/>
      </top>
      <bottom style="medium">
        <color rgb="FFFF0000"/>
      </bottom>
      <diagonal/>
    </border>
    <border>
      <left style="thin">
        <color indexed="64"/>
      </left>
      <right style="medium">
        <color rgb="FFFF0000"/>
      </right>
      <top style="medium">
        <color rgb="FFFF0000"/>
      </top>
      <bottom style="medium">
        <color rgb="FFFF0000"/>
      </bottom>
      <diagonal/>
    </border>
    <border>
      <left style="thin">
        <color indexed="64"/>
      </left>
      <right style="thin">
        <color indexed="64"/>
      </right>
      <top style="medium">
        <color rgb="FFFF0000"/>
      </top>
      <bottom style="thin">
        <color indexed="64"/>
      </bottom>
      <diagonal/>
    </border>
    <border>
      <left style="thin">
        <color indexed="64"/>
      </left>
      <right style="thin">
        <color indexed="64"/>
      </right>
      <top style="thin">
        <color indexed="64"/>
      </top>
      <bottom style="medium">
        <color rgb="FFFF0000"/>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indexed="64"/>
      </left>
      <right style="thin">
        <color theme="1"/>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theme="1"/>
      </right>
      <top style="medium">
        <color indexed="64"/>
      </top>
      <bottom style="thin">
        <color indexed="64"/>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n">
        <color indexed="64"/>
      </top>
      <bottom/>
      <diagonal/>
    </border>
    <border>
      <left style="thin">
        <color indexed="64"/>
      </left>
      <right style="thin">
        <color theme="1"/>
      </right>
      <top style="thin">
        <color indexed="64"/>
      </top>
      <bottom style="medium">
        <color indexed="64"/>
      </bottom>
      <diagonal/>
    </border>
    <border>
      <left style="thin">
        <color theme="1"/>
      </left>
      <right style="thin">
        <color theme="1"/>
      </right>
      <top style="medium">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theme="1"/>
      </right>
      <top style="thin">
        <color indexed="64"/>
      </top>
      <bottom style="medium">
        <color indexed="64"/>
      </bottom>
      <diagonal/>
    </border>
    <border>
      <left style="thin">
        <color theme="1"/>
      </left>
      <right style="thin">
        <color theme="1"/>
      </right>
      <top style="thin">
        <color indexed="64"/>
      </top>
      <bottom/>
      <diagonal/>
    </border>
    <border>
      <left style="thin">
        <color theme="1"/>
      </left>
      <right style="thin">
        <color theme="1"/>
      </right>
      <top style="medium">
        <color indexed="64"/>
      </top>
      <bottom style="medium">
        <color indexed="64"/>
      </bottom>
      <diagonal/>
    </border>
    <border>
      <left style="thin">
        <color theme="1"/>
      </left>
      <right style="thin">
        <color theme="1"/>
      </right>
      <top/>
      <bottom style="thin">
        <color indexed="64"/>
      </bottom>
      <diagonal/>
    </border>
    <border>
      <left/>
      <right style="medium">
        <color indexed="64"/>
      </right>
      <top style="medium">
        <color indexed="64"/>
      </top>
      <bottom style="medium">
        <color indexed="64"/>
      </bottom>
      <diagonal/>
    </border>
    <border>
      <left style="thin">
        <color theme="1"/>
      </left>
      <right style="medium">
        <color indexed="64"/>
      </right>
      <top style="thin">
        <color theme="1"/>
      </top>
      <bottom style="thin">
        <color theme="1"/>
      </bottom>
      <diagonal/>
    </border>
    <border>
      <left style="thin">
        <color theme="1"/>
      </left>
      <right style="thin">
        <color theme="1"/>
      </right>
      <top style="medium">
        <color indexed="64"/>
      </top>
      <bottom/>
      <diagonal/>
    </border>
    <border>
      <left/>
      <right style="medium">
        <color indexed="64"/>
      </right>
      <top/>
      <bottom style="thin">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bottom style="thin">
        <color indexed="64"/>
      </bottom>
      <diagonal/>
    </border>
    <border>
      <left style="thin">
        <color indexed="64"/>
      </left>
      <right style="thin">
        <color theme="1"/>
      </right>
      <top/>
      <bottom style="thin">
        <color indexed="64"/>
      </bottom>
      <diagonal/>
    </border>
    <border>
      <left style="thin">
        <color theme="1"/>
      </left>
      <right style="medium">
        <color indexed="64"/>
      </right>
      <top/>
      <bottom style="medium">
        <color theme="1"/>
      </bottom>
      <diagonal/>
    </border>
    <border>
      <left style="thin">
        <color theme="1"/>
      </left>
      <right style="thin">
        <color theme="1"/>
      </right>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indexed="64"/>
      </top>
      <bottom style="medium">
        <color theme="1"/>
      </bottom>
      <diagonal/>
    </border>
    <border>
      <left/>
      <right style="medium">
        <color indexed="64"/>
      </right>
      <top style="thin">
        <color indexed="64"/>
      </top>
      <bottom style="medium">
        <color theme="1"/>
      </bottom>
      <diagonal/>
    </border>
    <border>
      <left/>
      <right style="medium">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medium">
        <color theme="1"/>
      </bottom>
      <diagonal/>
    </border>
    <border>
      <left/>
      <right style="medium">
        <color theme="1"/>
      </right>
      <top style="thin">
        <color indexed="64"/>
      </top>
      <bottom style="thin">
        <color indexed="64"/>
      </bottom>
      <diagonal/>
    </border>
    <border>
      <left/>
      <right style="medium">
        <color theme="1"/>
      </right>
      <top/>
      <bottom style="thin">
        <color indexed="64"/>
      </bottom>
      <diagonal/>
    </border>
    <border>
      <left style="thin">
        <color theme="1"/>
      </left>
      <right style="medium">
        <color theme="1"/>
      </right>
      <top style="thin">
        <color indexed="64"/>
      </top>
      <bottom style="thin">
        <color theme="1"/>
      </bottom>
      <diagonal/>
    </border>
    <border>
      <left style="thin">
        <color theme="1"/>
      </left>
      <right style="medium">
        <color theme="1"/>
      </right>
      <top style="thin">
        <color theme="1"/>
      </top>
      <bottom style="thin">
        <color theme="1"/>
      </bottom>
      <diagonal/>
    </border>
    <border>
      <left/>
      <right style="medium">
        <color theme="1"/>
      </right>
      <top/>
      <bottom style="thin">
        <color theme="1"/>
      </bottom>
      <diagonal/>
    </border>
  </borders>
  <cellStyleXfs count="5">
    <xf numFmtId="0" fontId="0" fillId="0" borderId="0"/>
    <xf numFmtId="0" fontId="2" fillId="0" borderId="0">
      <alignment vertical="center"/>
    </xf>
    <xf numFmtId="0" fontId="4" fillId="0" borderId="0"/>
    <xf numFmtId="0" fontId="1" fillId="0" borderId="0">
      <alignment vertical="center"/>
    </xf>
    <xf numFmtId="0" fontId="25" fillId="0" borderId="0">
      <alignment vertical="center"/>
    </xf>
  </cellStyleXfs>
  <cellXfs count="315">
    <xf numFmtId="0" fontId="0" fillId="0" borderId="0" xfId="0"/>
    <xf numFmtId="0" fontId="5" fillId="0" borderId="1" xfId="0" applyFont="1" applyBorder="1"/>
    <xf numFmtId="49" fontId="6" fillId="0" borderId="14" xfId="0" applyNumberFormat="1" applyFont="1" applyBorder="1" applyAlignment="1">
      <alignment horizontal="left"/>
    </xf>
    <xf numFmtId="0" fontId="7" fillId="0" borderId="0" xfId="0" applyFont="1"/>
    <xf numFmtId="0" fontId="7" fillId="3" borderId="0" xfId="0" applyFont="1" applyFill="1"/>
    <xf numFmtId="0" fontId="7" fillId="0" borderId="0" xfId="0" applyFont="1" applyAlignment="1">
      <alignment horizontal="center"/>
    </xf>
    <xf numFmtId="0" fontId="7" fillId="0" borderId="0" xfId="0" applyFont="1" applyAlignment="1">
      <alignment wrapText="1"/>
    </xf>
    <xf numFmtId="0" fontId="6" fillId="4" borderId="18" xfId="0" applyFont="1" applyFill="1" applyBorder="1" applyAlignment="1">
      <alignment wrapText="1"/>
    </xf>
    <xf numFmtId="0" fontId="6" fillId="4" borderId="19" xfId="0" applyFont="1" applyFill="1" applyBorder="1" applyAlignment="1">
      <alignment horizontal="center" wrapText="1"/>
    </xf>
    <xf numFmtId="0" fontId="6" fillId="4" borderId="19" xfId="0" applyFont="1" applyFill="1" applyBorder="1"/>
    <xf numFmtId="0" fontId="6" fillId="4" borderId="19" xfId="0" applyFont="1" applyFill="1" applyBorder="1" applyAlignment="1">
      <alignment wrapText="1"/>
    </xf>
    <xf numFmtId="0" fontId="7" fillId="4" borderId="19" xfId="0" applyFont="1" applyFill="1" applyBorder="1"/>
    <xf numFmtId="49" fontId="7" fillId="4" borderId="20" xfId="0" applyNumberFormat="1" applyFont="1" applyFill="1" applyBorder="1" applyAlignment="1">
      <alignment horizontal="left" wrapText="1"/>
    </xf>
    <xf numFmtId="0" fontId="6" fillId="0" borderId="7" xfId="0" applyFont="1" applyBorder="1"/>
    <xf numFmtId="0" fontId="6" fillId="0" borderId="7" xfId="0" applyFont="1" applyBorder="1" applyAlignment="1">
      <alignment horizontal="center"/>
    </xf>
    <xf numFmtId="0" fontId="7" fillId="0" borderId="7" xfId="0" applyFont="1" applyBorder="1"/>
    <xf numFmtId="49" fontId="7" fillId="0" borderId="8" xfId="0" applyNumberFormat="1" applyFont="1" applyBorder="1" applyAlignment="1">
      <alignment horizontal="left"/>
    </xf>
    <xf numFmtId="0" fontId="6" fillId="5" borderId="1" xfId="0" applyFont="1" applyFill="1" applyBorder="1"/>
    <xf numFmtId="0" fontId="6" fillId="5" borderId="1" xfId="0" applyFont="1" applyFill="1" applyBorder="1" applyAlignment="1">
      <alignment horizontal="center"/>
    </xf>
    <xf numFmtId="0" fontId="7" fillId="5" borderId="1" xfId="0" applyFont="1" applyFill="1" applyBorder="1"/>
    <xf numFmtId="49" fontId="7" fillId="5" borderId="10" xfId="0" applyNumberFormat="1" applyFont="1" applyFill="1" applyBorder="1" applyAlignment="1">
      <alignment horizontal="left"/>
    </xf>
    <xf numFmtId="0" fontId="6" fillId="0" borderId="1" xfId="0" applyFont="1" applyBorder="1"/>
    <xf numFmtId="0" fontId="6" fillId="0" borderId="1" xfId="0" applyFont="1" applyBorder="1" applyAlignment="1">
      <alignment horizontal="center"/>
    </xf>
    <xf numFmtId="0" fontId="7" fillId="0" borderId="1" xfId="0" applyFont="1" applyBorder="1"/>
    <xf numFmtId="49" fontId="7" fillId="0" borderId="10" xfId="0" applyNumberFormat="1" applyFont="1" applyBorder="1" applyAlignment="1">
      <alignment horizontal="left"/>
    </xf>
    <xf numFmtId="0" fontId="6" fillId="0" borderId="13" xfId="0" applyFont="1" applyBorder="1"/>
    <xf numFmtId="0" fontId="6" fillId="0" borderId="13" xfId="0" applyFont="1" applyBorder="1" applyAlignment="1">
      <alignment horizontal="center"/>
    </xf>
    <xf numFmtId="0" fontId="7" fillId="0" borderId="13" xfId="0" applyFont="1" applyBorder="1"/>
    <xf numFmtId="49" fontId="7" fillId="0" borderId="14" xfId="0" applyNumberFormat="1" applyFont="1" applyBorder="1" applyAlignment="1">
      <alignment horizontal="left"/>
    </xf>
    <xf numFmtId="0" fontId="6" fillId="0" borderId="7" xfId="2" applyFont="1" applyBorder="1"/>
    <xf numFmtId="0" fontId="7" fillId="0" borderId="8" xfId="0" applyFont="1" applyBorder="1"/>
    <xf numFmtId="0" fontId="7" fillId="0" borderId="1" xfId="0" applyFont="1" applyBorder="1" applyAlignment="1">
      <alignment horizontal="center"/>
    </xf>
    <xf numFmtId="0" fontId="6" fillId="0" borderId="1" xfId="2" applyFont="1" applyBorder="1"/>
    <xf numFmtId="0" fontId="7" fillId="0" borderId="10" xfId="0" applyFont="1" applyBorder="1"/>
    <xf numFmtId="0" fontId="7" fillId="0" borderId="13" xfId="0" applyFont="1" applyBorder="1" applyAlignment="1">
      <alignment horizontal="center"/>
    </xf>
    <xf numFmtId="0" fontId="6" fillId="0" borderId="13" xfId="2" applyFont="1" applyBorder="1"/>
    <xf numFmtId="0" fontId="7" fillId="0" borderId="14" xfId="0" applyFont="1" applyBorder="1"/>
    <xf numFmtId="0" fontId="8" fillId="0" borderId="0" xfId="0" applyFont="1"/>
    <xf numFmtId="0" fontId="7" fillId="0" borderId="2" xfId="0" applyFont="1" applyBorder="1"/>
    <xf numFmtId="0" fontId="6" fillId="0" borderId="2" xfId="0" applyFont="1" applyBorder="1"/>
    <xf numFmtId="0" fontId="6" fillId="0" borderId="2" xfId="0" applyFont="1" applyBorder="1" applyAlignment="1">
      <alignment horizontal="center"/>
    </xf>
    <xf numFmtId="49" fontId="7" fillId="0" borderId="22" xfId="0" applyNumberFormat="1" applyFont="1" applyBorder="1" applyAlignment="1">
      <alignment horizontal="left"/>
    </xf>
    <xf numFmtId="0" fontId="9" fillId="0" borderId="0" xfId="0" applyFont="1"/>
    <xf numFmtId="0" fontId="6" fillId="4" borderId="1" xfId="0" applyFont="1" applyFill="1" applyBorder="1" applyAlignment="1">
      <alignment wrapText="1"/>
    </xf>
    <xf numFmtId="0" fontId="6" fillId="4" borderId="1" xfId="0" applyFont="1" applyFill="1" applyBorder="1"/>
    <xf numFmtId="0" fontId="7" fillId="4" borderId="1" xfId="0" applyFont="1" applyFill="1" applyBorder="1"/>
    <xf numFmtId="49" fontId="7" fillId="4" borderId="1" xfId="0" applyNumberFormat="1" applyFont="1" applyFill="1" applyBorder="1" applyAlignment="1">
      <alignment horizontal="left" wrapText="1"/>
    </xf>
    <xf numFmtId="0" fontId="7" fillId="4" borderId="1" xfId="0" applyFont="1" applyFill="1" applyBorder="1" applyAlignment="1">
      <alignment wrapText="1"/>
    </xf>
    <xf numFmtId="0" fontId="10" fillId="0" borderId="1" xfId="0" applyFont="1" applyBorder="1" applyAlignment="1">
      <alignment horizontal="left" vertical="center"/>
    </xf>
    <xf numFmtId="0" fontId="11" fillId="0" borderId="1" xfId="0" applyFont="1" applyBorder="1"/>
    <xf numFmtId="49" fontId="7" fillId="0" borderId="1" xfId="0" applyNumberFormat="1" applyFont="1" applyBorder="1" applyAlignment="1">
      <alignment horizontal="left"/>
    </xf>
    <xf numFmtId="0" fontId="11" fillId="0" borderId="4" xfId="2" applyFont="1" applyBorder="1"/>
    <xf numFmtId="0" fontId="7" fillId="0" borderId="4" xfId="0" applyFont="1" applyBorder="1"/>
    <xf numFmtId="49" fontId="7" fillId="0" borderId="4" xfId="0" applyNumberFormat="1" applyFont="1" applyBorder="1" applyAlignment="1">
      <alignment horizontal="left"/>
    </xf>
    <xf numFmtId="0" fontId="10" fillId="0" borderId="4" xfId="0" applyFont="1" applyBorder="1" applyAlignment="1">
      <alignment horizontal="left" vertical="center"/>
    </xf>
    <xf numFmtId="0" fontId="6" fillId="0" borderId="4" xfId="0" quotePrefix="1" applyFont="1" applyBorder="1"/>
    <xf numFmtId="0" fontId="6" fillId="0" borderId="4" xfId="0" applyFont="1" applyBorder="1"/>
    <xf numFmtId="0" fontId="6" fillId="0" borderId="4" xfId="2" applyFont="1" applyBorder="1"/>
    <xf numFmtId="0" fontId="6" fillId="0" borderId="1" xfId="0" quotePrefix="1" applyFont="1" applyBorder="1"/>
    <xf numFmtId="0" fontId="11" fillId="0" borderId="1" xfId="2" applyFont="1" applyBorder="1"/>
    <xf numFmtId="0" fontId="7" fillId="0" borderId="1" xfId="2" applyFont="1" applyBorder="1"/>
    <xf numFmtId="0" fontId="6" fillId="2" borderId="1" xfId="0" applyFont="1" applyFill="1" applyBorder="1"/>
    <xf numFmtId="0" fontId="12" fillId="2" borderId="0" xfId="1" applyFont="1" applyFill="1">
      <alignment vertical="center"/>
    </xf>
    <xf numFmtId="0" fontId="12" fillId="2" borderId="0" xfId="1" applyFont="1" applyFill="1" applyAlignment="1">
      <alignment vertical="center" wrapText="1"/>
    </xf>
    <xf numFmtId="0" fontId="14" fillId="2" borderId="0" xfId="1" applyFont="1" applyFill="1">
      <alignment vertical="center"/>
    </xf>
    <xf numFmtId="0" fontId="14" fillId="2" borderId="0" xfId="1" applyFont="1" applyFill="1" applyAlignment="1">
      <alignment vertical="center" wrapText="1"/>
    </xf>
    <xf numFmtId="0" fontId="15" fillId="6" borderId="1" xfId="1" applyFont="1" applyFill="1" applyBorder="1">
      <alignment vertical="center"/>
    </xf>
    <xf numFmtId="0" fontId="15" fillId="6" borderId="1" xfId="1" applyFont="1" applyFill="1" applyBorder="1" applyAlignment="1">
      <alignment vertical="center" wrapText="1"/>
    </xf>
    <xf numFmtId="14" fontId="14" fillId="2" borderId="1" xfId="1" quotePrefix="1" applyNumberFormat="1" applyFont="1" applyFill="1" applyBorder="1">
      <alignment vertical="center"/>
    </xf>
    <xf numFmtId="0" fontId="14" fillId="2" borderId="1" xfId="1" applyFont="1" applyFill="1" applyBorder="1">
      <alignment vertical="center"/>
    </xf>
    <xf numFmtId="0" fontId="14" fillId="2" borderId="1" xfId="1" applyFont="1" applyFill="1" applyBorder="1" applyAlignment="1">
      <alignment vertical="center" wrapText="1"/>
    </xf>
    <xf numFmtId="0" fontId="14" fillId="2" borderId="1" xfId="1" quotePrefix="1" applyFont="1" applyFill="1" applyBorder="1">
      <alignment vertical="center"/>
    </xf>
    <xf numFmtId="14" fontId="14" fillId="2" borderId="1" xfId="1" quotePrefix="1" applyNumberFormat="1" applyFont="1" applyFill="1" applyBorder="1" applyAlignment="1">
      <alignment horizontal="right" vertical="center"/>
    </xf>
    <xf numFmtId="0" fontId="14" fillId="2" borderId="1" xfId="1" quotePrefix="1" applyFont="1" applyFill="1" applyBorder="1" applyAlignment="1">
      <alignment vertical="center" wrapText="1"/>
    </xf>
    <xf numFmtId="0" fontId="16" fillId="2" borderId="0" xfId="1" applyFont="1" applyFill="1">
      <alignment vertical="center"/>
    </xf>
    <xf numFmtId="0" fontId="16" fillId="2" borderId="0" xfId="1" applyFont="1" applyFill="1" applyAlignment="1">
      <alignment vertical="center" wrapText="1"/>
    </xf>
    <xf numFmtId="49" fontId="5" fillId="7" borderId="1" xfId="0" applyNumberFormat="1" applyFont="1" applyFill="1" applyBorder="1" applyAlignment="1">
      <alignment horizontal="left"/>
    </xf>
    <xf numFmtId="0" fontId="7" fillId="7" borderId="0" xfId="0" applyFont="1" applyFill="1" applyAlignment="1">
      <alignment wrapText="1"/>
    </xf>
    <xf numFmtId="0" fontId="6" fillId="0" borderId="9" xfId="0" applyFont="1" applyBorder="1" applyAlignment="1">
      <alignment horizontal="center" vertical="center"/>
    </xf>
    <xf numFmtId="49" fontId="7" fillId="8" borderId="10" xfId="0" applyNumberFormat="1" applyFont="1" applyFill="1" applyBorder="1" applyAlignment="1">
      <alignment horizontal="left"/>
    </xf>
    <xf numFmtId="0" fontId="7" fillId="8" borderId="1" xfId="0" applyFont="1" applyFill="1" applyBorder="1"/>
    <xf numFmtId="0" fontId="6" fillId="8" borderId="1" xfId="0" applyFont="1" applyFill="1" applyBorder="1"/>
    <xf numFmtId="0" fontId="6" fillId="8" borderId="2" xfId="0" applyFont="1" applyFill="1" applyBorder="1"/>
    <xf numFmtId="0" fontId="7" fillId="8" borderId="2" xfId="0" applyFont="1" applyFill="1" applyBorder="1" applyAlignment="1">
      <alignment horizontal="center"/>
    </xf>
    <xf numFmtId="0" fontId="6" fillId="8" borderId="2" xfId="2" applyFont="1" applyFill="1" applyBorder="1"/>
    <xf numFmtId="0" fontId="7" fillId="8" borderId="2" xfId="0" applyFont="1" applyFill="1" applyBorder="1"/>
    <xf numFmtId="0" fontId="7" fillId="8" borderId="22" xfId="0" applyFont="1" applyFill="1" applyBorder="1"/>
    <xf numFmtId="49" fontId="7" fillId="8" borderId="22" xfId="0" applyNumberFormat="1" applyFont="1" applyFill="1" applyBorder="1" applyAlignment="1">
      <alignment horizontal="left"/>
    </xf>
    <xf numFmtId="0" fontId="8" fillId="0" borderId="3" xfId="0" applyFont="1" applyBorder="1"/>
    <xf numFmtId="0" fontId="6" fillId="0" borderId="24" xfId="0" applyFont="1" applyBorder="1"/>
    <xf numFmtId="0" fontId="6" fillId="5" borderId="23" xfId="0" applyFont="1" applyFill="1" applyBorder="1"/>
    <xf numFmtId="0" fontId="6" fillId="0" borderId="23" xfId="0" applyFont="1" applyBorder="1"/>
    <xf numFmtId="0" fontId="6" fillId="0" borderId="25" xfId="0" applyFont="1" applyBorder="1"/>
    <xf numFmtId="0" fontId="6" fillId="0" borderId="26" xfId="0" applyFont="1" applyBorder="1"/>
    <xf numFmtId="0" fontId="10" fillId="0" borderId="1" xfId="0" applyFont="1" applyBorder="1" applyAlignment="1">
      <alignment vertical="center" wrapText="1"/>
    </xf>
    <xf numFmtId="0" fontId="6" fillId="4" borderId="27" xfId="0" applyFont="1" applyFill="1" applyBorder="1" applyAlignment="1">
      <alignment wrapText="1"/>
    </xf>
    <xf numFmtId="0" fontId="7" fillId="0" borderId="23" xfId="0" applyFont="1" applyBorder="1"/>
    <xf numFmtId="0" fontId="7" fillId="0" borderId="1" xfId="0" applyFont="1" applyBorder="1" applyAlignment="1">
      <alignment vertical="center"/>
    </xf>
    <xf numFmtId="0" fontId="7" fillId="0" borderId="1" xfId="0" applyFont="1" applyBorder="1" applyAlignment="1">
      <alignment wrapText="1"/>
    </xf>
    <xf numFmtId="0" fontId="7" fillId="0" borderId="1" xfId="0" quotePrefix="1" applyFont="1" applyBorder="1"/>
    <xf numFmtId="0" fontId="7" fillId="0" borderId="1" xfId="0" quotePrefix="1" applyFont="1" applyBorder="1" applyAlignment="1">
      <alignment wrapText="1"/>
    </xf>
    <xf numFmtId="0" fontId="7" fillId="0" borderId="1" xfId="0" applyFont="1" applyBorder="1" applyAlignment="1">
      <alignment horizontal="left" vertical="center"/>
    </xf>
    <xf numFmtId="0" fontId="7" fillId="0" borderId="2" xfId="0" applyFont="1" applyBorder="1" applyAlignment="1">
      <alignment horizontal="center"/>
    </xf>
    <xf numFmtId="0" fontId="6" fillId="0" borderId="2" xfId="2" applyFont="1" applyBorder="1"/>
    <xf numFmtId="0" fontId="7" fillId="0" borderId="28" xfId="0" applyFont="1" applyBorder="1"/>
    <xf numFmtId="0" fontId="6" fillId="4" borderId="2" xfId="0" applyFont="1" applyFill="1" applyBorder="1"/>
    <xf numFmtId="0" fontId="6" fillId="4" borderId="2" xfId="0" applyFont="1" applyFill="1" applyBorder="1" applyAlignment="1">
      <alignment wrapText="1"/>
    </xf>
    <xf numFmtId="0" fontId="7" fillId="0" borderId="36" xfId="0" applyFont="1" applyBorder="1"/>
    <xf numFmtId="0" fontId="7" fillId="4" borderId="2" xfId="0" applyFont="1" applyFill="1" applyBorder="1"/>
    <xf numFmtId="0" fontId="7" fillId="0" borderId="1" xfId="0" applyFont="1" applyBorder="1" applyAlignment="1">
      <alignment vertical="top"/>
    </xf>
    <xf numFmtId="0" fontId="7" fillId="0" borderId="1" xfId="0" quotePrefix="1" applyFont="1" applyBorder="1" applyAlignment="1">
      <alignment vertical="top" wrapText="1"/>
    </xf>
    <xf numFmtId="0" fontId="6" fillId="0" borderId="23" xfId="2" applyFont="1" applyBorder="1"/>
    <xf numFmtId="0" fontId="7" fillId="0" borderId="3" xfId="0" applyFont="1" applyBorder="1"/>
    <xf numFmtId="0" fontId="17" fillId="0" borderId="29" xfId="0" applyFont="1" applyBorder="1" applyAlignment="1">
      <alignment vertical="top"/>
    </xf>
    <xf numFmtId="0" fontId="17" fillId="9" borderId="30" xfId="0" applyFont="1" applyFill="1" applyBorder="1" applyAlignment="1">
      <alignment vertical="top"/>
    </xf>
    <xf numFmtId="0" fontId="18" fillId="10" borderId="32" xfId="0" applyFont="1" applyFill="1" applyBorder="1" applyAlignment="1">
      <alignment vertical="top"/>
    </xf>
    <xf numFmtId="0" fontId="18" fillId="10" borderId="33" xfId="0" applyFont="1" applyFill="1" applyBorder="1" applyAlignment="1">
      <alignment vertical="top"/>
    </xf>
    <xf numFmtId="0" fontId="20" fillId="11" borderId="33" xfId="0" applyFont="1" applyFill="1" applyBorder="1" applyAlignment="1">
      <alignment vertical="top" wrapText="1"/>
    </xf>
    <xf numFmtId="0" fontId="18" fillId="12" borderId="32" xfId="0" applyFont="1" applyFill="1" applyBorder="1" applyAlignment="1">
      <alignment vertical="top"/>
    </xf>
    <xf numFmtId="0" fontId="18" fillId="12" borderId="33" xfId="0" applyFont="1" applyFill="1" applyBorder="1" applyAlignment="1">
      <alignment vertical="top"/>
    </xf>
    <xf numFmtId="0" fontId="21" fillId="13" borderId="33" xfId="0" applyFont="1" applyFill="1" applyBorder="1" applyAlignment="1">
      <alignment vertical="top" wrapText="1"/>
    </xf>
    <xf numFmtId="0" fontId="22" fillId="11" borderId="33" xfId="0" applyFont="1" applyFill="1" applyBorder="1" applyAlignment="1">
      <alignment vertical="top" wrapText="1"/>
    </xf>
    <xf numFmtId="0" fontId="19" fillId="11" borderId="33" xfId="0" applyFont="1" applyFill="1" applyBorder="1" applyAlignment="1">
      <alignment vertical="top" wrapText="1"/>
    </xf>
    <xf numFmtId="0" fontId="19" fillId="11" borderId="33" xfId="0" quotePrefix="1" applyFont="1" applyFill="1" applyBorder="1" applyAlignment="1">
      <alignment vertical="top" wrapText="1"/>
    </xf>
    <xf numFmtId="0" fontId="22" fillId="14" borderId="33" xfId="0" applyFont="1" applyFill="1" applyBorder="1" applyAlignment="1">
      <alignment vertical="top" wrapText="1"/>
    </xf>
    <xf numFmtId="0" fontId="23" fillId="14" borderId="33" xfId="0" applyFont="1" applyFill="1" applyBorder="1" applyAlignment="1">
      <alignment vertical="top" wrapText="1"/>
    </xf>
    <xf numFmtId="0" fontId="18" fillId="12" borderId="37" xfId="0" applyFont="1" applyFill="1" applyBorder="1" applyAlignment="1">
      <alignment vertical="top"/>
    </xf>
    <xf numFmtId="0" fontId="18" fillId="12" borderId="0" xfId="0" applyFont="1" applyFill="1" applyAlignment="1">
      <alignment vertical="top"/>
    </xf>
    <xf numFmtId="0" fontId="18" fillId="12" borderId="38" xfId="0" applyFont="1" applyFill="1" applyBorder="1" applyAlignment="1">
      <alignment vertical="top"/>
    </xf>
    <xf numFmtId="0" fontId="6" fillId="0" borderId="15" xfId="0" applyFont="1" applyBorder="1" applyAlignment="1">
      <alignment horizontal="center" vertical="center"/>
    </xf>
    <xf numFmtId="0" fontId="7" fillId="0" borderId="7" xfId="0" applyFont="1" applyBorder="1" applyAlignment="1">
      <alignment horizontal="center" vertical="center"/>
    </xf>
    <xf numFmtId="0" fontId="7" fillId="0" borderId="16" xfId="0" applyFont="1" applyBorder="1" applyAlignment="1">
      <alignment horizontal="center" vertical="center"/>
    </xf>
    <xf numFmtId="0" fontId="7" fillId="0" borderId="1" xfId="0" applyFont="1" applyBorder="1" applyAlignment="1">
      <alignment horizontal="center" vertical="center"/>
    </xf>
    <xf numFmtId="0" fontId="7" fillId="0" borderId="17" xfId="0" applyFont="1" applyBorder="1" applyAlignment="1">
      <alignment horizontal="center" vertical="center"/>
    </xf>
    <xf numFmtId="0" fontId="7" fillId="0" borderId="13" xfId="0" applyFont="1" applyBorder="1" applyAlignment="1">
      <alignment horizontal="center" vertical="center"/>
    </xf>
    <xf numFmtId="0" fontId="6" fillId="0" borderId="16" xfId="0" applyFont="1" applyBorder="1" applyAlignment="1">
      <alignment horizontal="center" vertical="center"/>
    </xf>
    <xf numFmtId="0" fontId="6" fillId="0" borderId="21" xfId="0" applyFont="1" applyBorder="1" applyAlignment="1">
      <alignment horizontal="center" vertical="center"/>
    </xf>
    <xf numFmtId="0" fontId="6" fillId="0" borderId="17"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xf>
    <xf numFmtId="0" fontId="6" fillId="0" borderId="9" xfId="0" applyFont="1" applyBorder="1" applyAlignment="1">
      <alignment horizontal="center" vertical="center"/>
    </xf>
    <xf numFmtId="0" fontId="6" fillId="0" borderId="11" xfId="0" applyFont="1" applyBorder="1" applyAlignment="1">
      <alignment horizontal="center" vertical="center"/>
    </xf>
    <xf numFmtId="0" fontId="7" fillId="0" borderId="6" xfId="0" applyFont="1" applyBorder="1" applyAlignment="1">
      <alignment horizontal="center" vertical="center"/>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7" fillId="9" borderId="31" xfId="0" applyFont="1" applyFill="1" applyBorder="1" applyAlignment="1">
      <alignment vertical="top" wrapText="1"/>
    </xf>
    <xf numFmtId="0" fontId="17" fillId="9" borderId="30" xfId="0" applyFont="1" applyFill="1" applyBorder="1" applyAlignment="1">
      <alignment vertical="top" wrapText="1"/>
    </xf>
    <xf numFmtId="0" fontId="19" fillId="11" borderId="31" xfId="0" quotePrefix="1" applyFont="1" applyFill="1" applyBorder="1" applyAlignment="1">
      <alignment vertical="center" wrapText="1"/>
    </xf>
    <xf numFmtId="0" fontId="19" fillId="11" borderId="31" xfId="0" applyFont="1" applyFill="1" applyBorder="1" applyAlignment="1">
      <alignment vertical="center" wrapText="1"/>
    </xf>
    <xf numFmtId="0" fontId="19" fillId="11" borderId="30" xfId="0" applyFont="1" applyFill="1" applyBorder="1" applyAlignment="1">
      <alignment vertical="center" wrapText="1"/>
    </xf>
    <xf numFmtId="0" fontId="18" fillId="12" borderId="34" xfId="0" applyFont="1" applyFill="1" applyBorder="1" applyAlignment="1">
      <alignment horizontal="left" vertical="top"/>
    </xf>
    <xf numFmtId="0" fontId="18" fillId="12" borderId="35" xfId="0" applyFont="1" applyFill="1" applyBorder="1" applyAlignment="1">
      <alignment horizontal="left" vertical="top"/>
    </xf>
    <xf numFmtId="49" fontId="7" fillId="4" borderId="2" xfId="0" applyNumberFormat="1" applyFont="1" applyFill="1" applyBorder="1" applyAlignment="1">
      <alignment horizontal="left" wrapText="1"/>
    </xf>
    <xf numFmtId="0" fontId="7" fillId="4" borderId="2" xfId="0" applyFont="1" applyFill="1" applyBorder="1" applyAlignment="1">
      <alignment wrapText="1"/>
    </xf>
    <xf numFmtId="0" fontId="7" fillId="6" borderId="1" xfId="0" applyFont="1" applyFill="1" applyBorder="1"/>
    <xf numFmtId="0" fontId="24" fillId="0" borderId="1" xfId="0" applyFont="1" applyBorder="1" applyAlignment="1">
      <alignment vertical="center"/>
    </xf>
    <xf numFmtId="0" fontId="7" fillId="0" borderId="39" xfId="0" applyFont="1" applyBorder="1"/>
    <xf numFmtId="0" fontId="6" fillId="4" borderId="6" xfId="0" applyFont="1" applyFill="1" applyBorder="1" applyAlignment="1">
      <alignment wrapText="1"/>
    </xf>
    <xf numFmtId="0" fontId="6" fillId="4" borderId="6" xfId="0" applyFont="1" applyFill="1" applyBorder="1"/>
    <xf numFmtId="0" fontId="7" fillId="4" borderId="6" xfId="0" applyFont="1" applyFill="1" applyBorder="1"/>
    <xf numFmtId="0" fontId="7" fillId="4" borderId="6" xfId="0" applyFont="1" applyFill="1" applyBorder="1" applyAlignment="1">
      <alignment wrapText="1"/>
    </xf>
    <xf numFmtId="49" fontId="7" fillId="4" borderId="6" xfId="0" applyNumberFormat="1" applyFont="1" applyFill="1" applyBorder="1" applyAlignment="1">
      <alignment horizontal="left" wrapText="1"/>
    </xf>
    <xf numFmtId="0" fontId="7" fillId="4" borderId="40" xfId="0" applyFont="1" applyFill="1" applyBorder="1" applyAlignment="1">
      <alignment wrapText="1"/>
    </xf>
    <xf numFmtId="0" fontId="7" fillId="0" borderId="41" xfId="0" applyFont="1" applyBorder="1" applyAlignment="1">
      <alignment horizontal="center" vertical="center"/>
    </xf>
    <xf numFmtId="0" fontId="6" fillId="0" borderId="42" xfId="2" applyFont="1" applyBorder="1"/>
    <xf numFmtId="0" fontId="7" fillId="0" borderId="43" xfId="0" applyFont="1" applyBorder="1"/>
    <xf numFmtId="0" fontId="10" fillId="0" borderId="43" xfId="0" applyFont="1" applyBorder="1" applyAlignment="1">
      <alignment vertical="center" wrapText="1"/>
    </xf>
    <xf numFmtId="0" fontId="6" fillId="0" borderId="44" xfId="2" applyFont="1" applyBorder="1"/>
    <xf numFmtId="0" fontId="7" fillId="0" borderId="45" xfId="0" applyFont="1" applyBorder="1"/>
    <xf numFmtId="0" fontId="7" fillId="0" borderId="46" xfId="0" applyFont="1" applyBorder="1"/>
    <xf numFmtId="49" fontId="7" fillId="0" borderId="1" xfId="0" applyNumberFormat="1" applyFont="1" applyBorder="1"/>
    <xf numFmtId="0" fontId="7" fillId="0" borderId="47" xfId="0" applyFont="1" applyBorder="1"/>
    <xf numFmtId="0" fontId="7" fillId="0" borderId="0" xfId="0" applyFont="1" applyAlignment="1">
      <alignment horizontal="center" vertical="center"/>
    </xf>
    <xf numFmtId="0" fontId="25" fillId="0" borderId="48" xfId="4" applyBorder="1">
      <alignment vertical="center"/>
    </xf>
    <xf numFmtId="0" fontId="7" fillId="0" borderId="49" xfId="0" applyFont="1" applyBorder="1"/>
    <xf numFmtId="0" fontId="10" fillId="0" borderId="2" xfId="0" applyFont="1" applyBorder="1" applyAlignment="1">
      <alignment vertical="center" wrapText="1"/>
    </xf>
    <xf numFmtId="0" fontId="25" fillId="0" borderId="50" xfId="4" applyBorder="1">
      <alignment vertical="center"/>
    </xf>
    <xf numFmtId="0" fontId="7" fillId="0" borderId="0" xfId="0" applyFont="1" applyAlignment="1">
      <alignment horizontal="center" vertical="center"/>
    </xf>
    <xf numFmtId="0" fontId="10" fillId="0" borderId="51" xfId="0" applyFont="1" applyBorder="1" applyAlignment="1">
      <alignment vertical="center" wrapText="1"/>
    </xf>
    <xf numFmtId="0" fontId="25" fillId="0" borderId="52" xfId="4" applyBorder="1">
      <alignment vertical="center"/>
    </xf>
    <xf numFmtId="0" fontId="25" fillId="0" borderId="53" xfId="4" applyBorder="1">
      <alignment vertical="center"/>
    </xf>
    <xf numFmtId="0" fontId="7" fillId="0" borderId="54" xfId="0" applyFont="1" applyBorder="1"/>
    <xf numFmtId="0" fontId="7" fillId="0" borderId="55" xfId="0" applyFont="1" applyBorder="1"/>
    <xf numFmtId="0" fontId="10" fillId="0" borderId="56" xfId="0" applyFont="1" applyBorder="1" applyAlignment="1">
      <alignment vertical="center" wrapText="1"/>
    </xf>
    <xf numFmtId="0" fontId="25" fillId="0" borderId="57" xfId="4" applyBorder="1">
      <alignment vertical="center"/>
    </xf>
    <xf numFmtId="0" fontId="25" fillId="0" borderId="58" xfId="4" applyBorder="1">
      <alignment vertical="center"/>
    </xf>
    <xf numFmtId="0" fontId="10" fillId="0" borderId="59" xfId="0" applyFont="1" applyBorder="1" applyAlignment="1">
      <alignment vertical="center" wrapText="1"/>
    </xf>
    <xf numFmtId="0" fontId="25" fillId="0" borderId="60" xfId="4" applyBorder="1">
      <alignment vertical="center"/>
    </xf>
    <xf numFmtId="0" fontId="25" fillId="0" borderId="61" xfId="4" applyBorder="1">
      <alignment vertical="center"/>
    </xf>
    <xf numFmtId="0" fontId="7" fillId="0" borderId="62" xfId="0" applyFont="1" applyBorder="1"/>
    <xf numFmtId="0" fontId="7" fillId="0" borderId="63" xfId="0" applyFont="1" applyBorder="1"/>
    <xf numFmtId="0" fontId="7" fillId="0" borderId="64" xfId="0" applyFont="1" applyBorder="1"/>
    <xf numFmtId="0" fontId="7" fillId="0" borderId="65" xfId="0" applyFont="1" applyBorder="1"/>
    <xf numFmtId="0" fontId="7" fillId="0" borderId="26" xfId="0" applyFont="1" applyBorder="1"/>
    <xf numFmtId="49" fontId="7" fillId="0" borderId="3" xfId="0" applyNumberFormat="1" applyFont="1" applyBorder="1" applyAlignment="1">
      <alignment horizontal="left"/>
    </xf>
    <xf numFmtId="0" fontId="8" fillId="0" borderId="1" xfId="0" applyFont="1" applyBorder="1"/>
    <xf numFmtId="0" fontId="11" fillId="0" borderId="3" xfId="0" applyFont="1" applyBorder="1"/>
    <xf numFmtId="0" fontId="6" fillId="0" borderId="3" xfId="0" applyFont="1" applyBorder="1"/>
    <xf numFmtId="49" fontId="7" fillId="0" borderId="2" xfId="0" applyNumberFormat="1" applyFont="1" applyBorder="1" applyAlignment="1">
      <alignment horizontal="left"/>
    </xf>
    <xf numFmtId="0" fontId="11" fillId="0" borderId="2" xfId="0" applyFont="1" applyBorder="1"/>
    <xf numFmtId="0" fontId="11" fillId="0" borderId="64" xfId="0" applyFont="1" applyBorder="1"/>
    <xf numFmtId="0" fontId="11" fillId="0" borderId="65" xfId="0" applyFont="1" applyBorder="1"/>
    <xf numFmtId="0" fontId="26" fillId="0" borderId="0" xfId="0" applyFont="1" applyAlignment="1">
      <alignment vertical="center"/>
    </xf>
    <xf numFmtId="0" fontId="6" fillId="0" borderId="52" xfId="0" applyFont="1" applyBorder="1"/>
    <xf numFmtId="0" fontId="6" fillId="0" borderId="66" xfId="0" applyFont="1" applyBorder="1"/>
    <xf numFmtId="0" fontId="7" fillId="0" borderId="66" xfId="0" applyFont="1" applyBorder="1"/>
    <xf numFmtId="49" fontId="7" fillId="0" borderId="66" xfId="0" applyNumberFormat="1" applyFont="1" applyBorder="1" applyAlignment="1">
      <alignment horizontal="left"/>
    </xf>
    <xf numFmtId="0" fontId="7" fillId="0" borderId="53" xfId="0" applyFont="1" applyBorder="1"/>
    <xf numFmtId="0" fontId="6" fillId="0" borderId="57" xfId="0" applyFont="1" applyBorder="1"/>
    <xf numFmtId="0" fontId="7" fillId="0" borderId="58" xfId="0" applyFont="1" applyBorder="1"/>
    <xf numFmtId="0" fontId="6" fillId="0" borderId="60" xfId="0" applyFont="1" applyBorder="1"/>
    <xf numFmtId="0" fontId="6" fillId="0" borderId="67" xfId="0" applyFont="1" applyBorder="1"/>
    <xf numFmtId="0" fontId="7" fillId="0" borderId="67" xfId="0" applyFont="1" applyBorder="1"/>
    <xf numFmtId="49" fontId="7" fillId="0" borderId="67" xfId="0" applyNumberFormat="1" applyFont="1" applyBorder="1" applyAlignment="1">
      <alignment horizontal="left"/>
    </xf>
    <xf numFmtId="0" fontId="7" fillId="0" borderId="61" xfId="0" applyFont="1" applyBorder="1"/>
    <xf numFmtId="11" fontId="7" fillId="0" borderId="1" xfId="0" applyNumberFormat="1" applyFont="1" applyBorder="1" applyAlignment="1">
      <alignment horizontal="left"/>
    </xf>
    <xf numFmtId="49" fontId="7" fillId="0" borderId="1" xfId="0" applyNumberFormat="1" applyFont="1" applyBorder="1" applyAlignment="1">
      <alignment wrapText="1"/>
    </xf>
    <xf numFmtId="11" fontId="7" fillId="0" borderId="36" xfId="0" applyNumberFormat="1" applyFont="1" applyBorder="1" applyAlignment="1">
      <alignment horizontal="left"/>
    </xf>
    <xf numFmtId="0" fontId="10" fillId="0" borderId="0" xfId="0" applyFont="1" applyFill="1" applyBorder="1" applyAlignment="1">
      <alignment vertical="center" wrapText="1"/>
    </xf>
    <xf numFmtId="0" fontId="7" fillId="0" borderId="68" xfId="0" applyFont="1" applyBorder="1"/>
    <xf numFmtId="49" fontId="7" fillId="0" borderId="68" xfId="0" applyNumberFormat="1" applyFont="1" applyBorder="1" applyAlignment="1">
      <alignment horizontal="left"/>
    </xf>
    <xf numFmtId="49" fontId="6" fillId="0" borderId="68" xfId="0" applyNumberFormat="1" applyFont="1" applyBorder="1" applyAlignment="1">
      <alignment horizontal="left"/>
    </xf>
    <xf numFmtId="49" fontId="7" fillId="0" borderId="69" xfId="0" applyNumberFormat="1" applyFont="1" applyBorder="1" applyAlignment="1">
      <alignment horizontal="left"/>
    </xf>
    <xf numFmtId="0" fontId="7" fillId="0" borderId="71" xfId="0" applyFont="1" applyBorder="1"/>
    <xf numFmtId="0" fontId="7" fillId="2" borderId="70" xfId="0" applyFont="1" applyFill="1" applyBorder="1" applyAlignment="1">
      <alignment horizontal="center" vertical="center"/>
    </xf>
    <xf numFmtId="0" fontId="7" fillId="2" borderId="70" xfId="0" applyFont="1" applyFill="1" applyBorder="1" applyAlignment="1">
      <alignment vertical="center"/>
    </xf>
    <xf numFmtId="49" fontId="7" fillId="0" borderId="75" xfId="0" applyNumberFormat="1" applyFont="1" applyBorder="1"/>
    <xf numFmtId="0" fontId="7" fillId="0" borderId="76" xfId="0" applyFont="1" applyBorder="1"/>
    <xf numFmtId="0" fontId="7" fillId="0" borderId="77" xfId="0" applyFont="1" applyBorder="1"/>
    <xf numFmtId="49" fontId="7" fillId="0" borderId="76" xfId="0" applyNumberFormat="1" applyFont="1" applyBorder="1" applyAlignment="1">
      <alignment horizontal="left"/>
    </xf>
    <xf numFmtId="0" fontId="7" fillId="0" borderId="76" xfId="0" applyFont="1" applyBorder="1" applyAlignment="1">
      <alignment horizontal="left"/>
    </xf>
    <xf numFmtId="49" fontId="7" fillId="0" borderId="76" xfId="0" quotePrefix="1" applyNumberFormat="1" applyFont="1" applyBorder="1" applyAlignment="1">
      <alignment horizontal="left"/>
    </xf>
    <xf numFmtId="0" fontId="6" fillId="0" borderId="78" xfId="0" applyFont="1" applyBorder="1"/>
    <xf numFmtId="49" fontId="7" fillId="0" borderId="79" xfId="0" applyNumberFormat="1" applyFont="1" applyBorder="1"/>
    <xf numFmtId="0" fontId="7" fillId="0" borderId="80" xfId="0" applyFont="1" applyBorder="1"/>
    <xf numFmtId="49" fontId="7" fillId="0" borderId="80" xfId="0" applyNumberFormat="1" applyFont="1" applyBorder="1" applyAlignment="1">
      <alignment horizontal="left"/>
    </xf>
    <xf numFmtId="49" fontId="7" fillId="0" borderId="82" xfId="0" applyNumberFormat="1" applyFont="1" applyBorder="1" applyAlignment="1">
      <alignment horizontal="left"/>
    </xf>
    <xf numFmtId="49" fontId="7" fillId="0" borderId="74" xfId="0" applyNumberFormat="1" applyFont="1" applyBorder="1" applyAlignment="1">
      <alignment horizontal="left"/>
    </xf>
    <xf numFmtId="49" fontId="7" fillId="0" borderId="68" xfId="0" applyNumberFormat="1" applyFont="1" applyBorder="1" applyAlignment="1">
      <alignment horizontal="left" wrapText="1"/>
    </xf>
    <xf numFmtId="0" fontId="7" fillId="0" borderId="82" xfId="0" applyFont="1" applyBorder="1"/>
    <xf numFmtId="49" fontId="7" fillId="0" borderId="80" xfId="0" applyNumberFormat="1" applyFont="1" applyBorder="1"/>
    <xf numFmtId="0" fontId="0" fillId="0" borderId="80" xfId="0" applyBorder="1"/>
    <xf numFmtId="0" fontId="7" fillId="0" borderId="84" xfId="0" applyFont="1" applyBorder="1"/>
    <xf numFmtId="49" fontId="11" fillId="0" borderId="87" xfId="0" applyNumberFormat="1" applyFont="1" applyBorder="1" applyAlignment="1">
      <alignment horizontal="left" wrapText="1"/>
    </xf>
    <xf numFmtId="0" fontId="7" fillId="0" borderId="88" xfId="0" applyFont="1" applyBorder="1"/>
    <xf numFmtId="0" fontId="7" fillId="0" borderId="90" xfId="0" applyFont="1" applyBorder="1"/>
    <xf numFmtId="49" fontId="7" fillId="0" borderId="70" xfId="0" applyNumberFormat="1" applyFont="1" applyBorder="1" applyAlignment="1">
      <alignment horizontal="left"/>
    </xf>
    <xf numFmtId="49" fontId="7" fillId="0" borderId="84" xfId="0" applyNumberFormat="1" applyFont="1" applyBorder="1" applyAlignment="1">
      <alignment horizontal="left"/>
    </xf>
    <xf numFmtId="0" fontId="7" fillId="0" borderId="70" xfId="0" applyFont="1" applyBorder="1"/>
    <xf numFmtId="0" fontId="6" fillId="0" borderId="54" xfId="2" applyFont="1" applyBorder="1"/>
    <xf numFmtId="0" fontId="7" fillId="0" borderId="4" xfId="0" applyFont="1" applyBorder="1" applyAlignment="1">
      <alignment horizontal="center"/>
    </xf>
    <xf numFmtId="0" fontId="7" fillId="0" borderId="91" xfId="0" applyFont="1" applyBorder="1"/>
    <xf numFmtId="0" fontId="6" fillId="0" borderId="70" xfId="0" applyFont="1" applyBorder="1"/>
    <xf numFmtId="0" fontId="7" fillId="0" borderId="70" xfId="0" applyFont="1" applyBorder="1" applyAlignment="1">
      <alignment horizontal="center"/>
    </xf>
    <xf numFmtId="0" fontId="6" fillId="0" borderId="70" xfId="2" applyFont="1" applyBorder="1"/>
    <xf numFmtId="0" fontId="6" fillId="0" borderId="70" xfId="0" applyFont="1" applyBorder="1" applyAlignment="1">
      <alignment horizontal="center"/>
    </xf>
    <xf numFmtId="0" fontId="4" fillId="0" borderId="70" xfId="0" applyFont="1" applyBorder="1"/>
    <xf numFmtId="0" fontId="4" fillId="0" borderId="70" xfId="0" applyFont="1" applyBorder="1" applyAlignment="1">
      <alignment horizontal="center"/>
    </xf>
    <xf numFmtId="0" fontId="4" fillId="0" borderId="70" xfId="2" applyBorder="1"/>
    <xf numFmtId="0" fontId="27" fillId="0" borderId="70" xfId="2" applyFont="1" applyBorder="1"/>
    <xf numFmtId="0" fontId="5" fillId="0" borderId="70" xfId="0" applyFont="1" applyBorder="1"/>
    <xf numFmtId="0" fontId="7" fillId="0" borderId="70" xfId="0" applyFont="1" applyBorder="1" applyAlignment="1">
      <alignment horizontal="left"/>
    </xf>
    <xf numFmtId="49" fontId="7" fillId="0" borderId="70" xfId="0" applyNumberFormat="1" applyFont="1" applyBorder="1"/>
    <xf numFmtId="49" fontId="7" fillId="0" borderId="73" xfId="0" applyNumberFormat="1" applyFont="1" applyBorder="1" applyAlignment="1">
      <alignment horizontal="left"/>
    </xf>
    <xf numFmtId="49" fontId="7" fillId="0" borderId="75" xfId="0" applyNumberFormat="1" applyFont="1" applyBorder="1" applyAlignment="1">
      <alignment horizontal="left"/>
    </xf>
    <xf numFmtId="49" fontId="7" fillId="5" borderId="76" xfId="0" applyNumberFormat="1" applyFont="1" applyFill="1" applyBorder="1" applyAlignment="1">
      <alignment horizontal="left"/>
    </xf>
    <xf numFmtId="49" fontId="7" fillId="0" borderId="78" xfId="0" applyNumberFormat="1" applyFont="1" applyBorder="1" applyAlignment="1">
      <alignment horizontal="left" wrapText="1"/>
    </xf>
    <xf numFmtId="49" fontId="7" fillId="0" borderId="79" xfId="0" applyNumberFormat="1" applyFont="1" applyBorder="1" applyAlignment="1">
      <alignment horizontal="left"/>
    </xf>
    <xf numFmtId="49" fontId="7" fillId="5" borderId="80" xfId="0" applyNumberFormat="1" applyFont="1" applyFill="1" applyBorder="1" applyAlignment="1">
      <alignment horizontal="left"/>
    </xf>
    <xf numFmtId="49" fontId="7" fillId="0" borderId="81" xfId="0" applyNumberFormat="1" applyFont="1" applyBorder="1" applyAlignment="1">
      <alignment horizontal="left" wrapText="1"/>
    </xf>
    <xf numFmtId="49" fontId="11" fillId="0" borderId="80" xfId="0" applyNumberFormat="1" applyFont="1" applyBorder="1" applyAlignment="1">
      <alignment horizontal="left"/>
    </xf>
    <xf numFmtId="49" fontId="11" fillId="0" borderId="81" xfId="0" applyNumberFormat="1" applyFont="1" applyBorder="1" applyAlignment="1">
      <alignment horizontal="left" wrapText="1"/>
    </xf>
    <xf numFmtId="49" fontId="7" fillId="4" borderId="85" xfId="0" applyNumberFormat="1" applyFont="1" applyFill="1" applyBorder="1" applyAlignment="1">
      <alignment horizontal="left" wrapText="1"/>
    </xf>
    <xf numFmtId="49" fontId="7" fillId="4" borderId="72" xfId="0" applyNumberFormat="1" applyFont="1" applyFill="1" applyBorder="1" applyAlignment="1">
      <alignment horizontal="left" wrapText="1"/>
    </xf>
    <xf numFmtId="49" fontId="7" fillId="4" borderId="83" xfId="0" applyNumberFormat="1" applyFont="1" applyFill="1" applyBorder="1" applyAlignment="1">
      <alignment horizontal="left" wrapText="1"/>
    </xf>
    <xf numFmtId="0" fontId="6" fillId="0" borderId="93" xfId="0" applyFont="1" applyBorder="1"/>
    <xf numFmtId="0" fontId="6" fillId="0" borderId="93" xfId="0" applyFont="1" applyBorder="1" applyAlignment="1">
      <alignment horizontal="center"/>
    </xf>
    <xf numFmtId="0" fontId="7" fillId="0" borderId="93" xfId="0" applyFont="1" applyBorder="1"/>
    <xf numFmtId="0" fontId="6" fillId="0" borderId="93" xfId="2" applyFont="1" applyBorder="1"/>
    <xf numFmtId="49" fontId="7" fillId="0" borderId="93" xfId="0" applyNumberFormat="1" applyFont="1" applyBorder="1" applyAlignment="1">
      <alignment horizontal="left"/>
    </xf>
    <xf numFmtId="0" fontId="6" fillId="0" borderId="94" xfId="0" applyFont="1" applyBorder="1"/>
    <xf numFmtId="0" fontId="7" fillId="0" borderId="94" xfId="0" applyFont="1" applyBorder="1" applyAlignment="1">
      <alignment horizontal="center"/>
    </xf>
    <xf numFmtId="0" fontId="6" fillId="0" borderId="94" xfId="2" applyFont="1" applyBorder="1"/>
    <xf numFmtId="0" fontId="7" fillId="0" borderId="94" xfId="0" applyFont="1" applyBorder="1"/>
    <xf numFmtId="49" fontId="7" fillId="0" borderId="92" xfId="0" applyNumberFormat="1" applyFont="1" applyBorder="1" applyAlignment="1">
      <alignment horizontal="left"/>
    </xf>
    <xf numFmtId="49" fontId="7" fillId="0" borderId="95" xfId="0" applyNumberFormat="1" applyFont="1" applyBorder="1" applyAlignment="1">
      <alignment horizontal="left"/>
    </xf>
    <xf numFmtId="49" fontId="6" fillId="0" borderId="96" xfId="0" applyNumberFormat="1" applyFont="1" applyBorder="1" applyAlignment="1">
      <alignment horizontal="left"/>
    </xf>
    <xf numFmtId="49" fontId="7" fillId="0" borderId="97" xfId="0" applyNumberFormat="1" applyFont="1" applyBorder="1" applyAlignment="1">
      <alignment horizontal="left"/>
    </xf>
    <xf numFmtId="0" fontId="7" fillId="0" borderId="98" xfId="0" applyFont="1" applyBorder="1"/>
    <xf numFmtId="0" fontId="7" fillId="0" borderId="99" xfId="0" applyFont="1" applyBorder="1"/>
    <xf numFmtId="49" fontId="11" fillId="0" borderId="100" xfId="0" applyNumberFormat="1" applyFont="1" applyBorder="1" applyAlignment="1">
      <alignment horizontal="left"/>
    </xf>
    <xf numFmtId="49" fontId="11" fillId="0" borderId="101" xfId="0" applyNumberFormat="1" applyFont="1" applyBorder="1" applyAlignment="1">
      <alignment horizontal="left"/>
    </xf>
    <xf numFmtId="49" fontId="7" fillId="0" borderId="89" xfId="0" applyNumberFormat="1" applyFont="1" applyBorder="1" applyAlignment="1">
      <alignment horizontal="left" wrapText="1"/>
    </xf>
    <xf numFmtId="49" fontId="8" fillId="0" borderId="102" xfId="0" applyNumberFormat="1" applyFont="1" applyBorder="1" applyAlignment="1">
      <alignment horizontal="left" wrapText="1"/>
    </xf>
    <xf numFmtId="49" fontId="7" fillId="0" borderId="103" xfId="0" applyNumberFormat="1" applyFont="1" applyBorder="1" applyAlignment="1">
      <alignment horizontal="left"/>
    </xf>
    <xf numFmtId="49" fontId="7" fillId="0" borderId="104" xfId="0" applyNumberFormat="1" applyFont="1" applyBorder="1" applyAlignment="1">
      <alignment horizontal="left"/>
    </xf>
    <xf numFmtId="49" fontId="7" fillId="0" borderId="86" xfId="0" applyNumberFormat="1" applyFont="1" applyBorder="1" applyAlignment="1">
      <alignment horizontal="left"/>
    </xf>
    <xf numFmtId="49" fontId="6" fillId="0" borderId="68" xfId="0" applyNumberFormat="1" applyFont="1" applyBorder="1" applyAlignment="1">
      <alignment horizontal="left" wrapText="1"/>
    </xf>
    <xf numFmtId="0" fontId="0" fillId="0" borderId="0" xfId="0" applyAlignment="1">
      <alignment horizontal="center" vertical="center"/>
    </xf>
    <xf numFmtId="0" fontId="0" fillId="15"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right" vertical="top"/>
    </xf>
    <xf numFmtId="0" fontId="0" fillId="15" borderId="1" xfId="0" quotePrefix="1" applyFill="1" applyBorder="1" applyAlignment="1">
      <alignment horizontal="center" vertical="center"/>
    </xf>
    <xf numFmtId="0" fontId="0" fillId="0" borderId="1" xfId="0" applyBorder="1" applyAlignment="1">
      <alignment horizontal="center"/>
    </xf>
    <xf numFmtId="0" fontId="0" fillId="16" borderId="1" xfId="0" applyFill="1" applyBorder="1" applyAlignment="1">
      <alignment horizontal="center" vertical="center"/>
    </xf>
    <xf numFmtId="49" fontId="0" fillId="0" borderId="1" xfId="0" applyNumberFormat="1" applyBorder="1" applyAlignment="1">
      <alignment horizontal="center" vertical="center"/>
    </xf>
    <xf numFmtId="0" fontId="0" fillId="16" borderId="1" xfId="0" quotePrefix="1" applyFill="1" applyBorder="1" applyAlignment="1">
      <alignment horizontal="center" vertical="center"/>
    </xf>
    <xf numFmtId="0" fontId="28" fillId="0" borderId="1" xfId="0" applyFont="1" applyBorder="1" applyAlignment="1">
      <alignment horizontal="center" vertical="center"/>
    </xf>
    <xf numFmtId="49" fontId="0" fillId="0" borderId="1" xfId="0" quotePrefix="1" applyNumberFormat="1" applyBorder="1" applyAlignment="1">
      <alignment horizontal="center" vertical="center"/>
    </xf>
  </cellXfs>
  <cellStyles count="5">
    <cellStyle name="標準" xfId="0" builtinId="0"/>
    <cellStyle name="標準 2" xfId="1" xr:uid="{40251804-E9E9-43A3-956E-E079063D14C4}"/>
    <cellStyle name="標準 2 2" xfId="3" xr:uid="{D81B2A2D-C835-4D33-8483-FB2DFD342278}"/>
    <cellStyle name="標準 4" xfId="2" xr:uid="{965AAE8D-7E1A-4798-B53C-4043C6350A54}"/>
    <cellStyle name="標準 5" xfId="4" xr:uid="{86A42DB3-5B90-4A5C-B186-F8B49AB54D82}"/>
  </cellStyles>
  <dxfs count="66">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s>
  <tableStyles count="0" defaultTableStyle="TableStyleMedium2" defaultPivotStyle="PivotStyleLight16"/>
  <colors>
    <mruColors>
      <color rgb="FF6DB2BF"/>
      <color rgb="FFE2F0F3"/>
      <color rgb="FF167F92"/>
      <color rgb="FF43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11546</xdr:colOff>
      <xdr:row>3</xdr:row>
      <xdr:rowOff>427182</xdr:rowOff>
    </xdr:from>
    <xdr:to>
      <xdr:col>5</xdr:col>
      <xdr:colOff>3925897</xdr:colOff>
      <xdr:row>3</xdr:row>
      <xdr:rowOff>2516910</xdr:rowOff>
    </xdr:to>
    <xdr:pic>
      <xdr:nvPicPr>
        <xdr:cNvPr id="8" name="図 7">
          <a:extLst>
            <a:ext uri="{FF2B5EF4-FFF2-40B4-BE49-F238E27FC236}">
              <a16:creationId xmlns:a16="http://schemas.microsoft.com/office/drawing/2014/main" id="{079F0030-3252-4CDF-B02C-9162DAAFF6C1}"/>
            </a:ext>
          </a:extLst>
        </xdr:cNvPr>
        <xdr:cNvPicPr>
          <a:picLocks noChangeAspect="1"/>
        </xdr:cNvPicPr>
      </xdr:nvPicPr>
      <xdr:blipFill>
        <a:blip xmlns:r="http://schemas.openxmlformats.org/officeDocument/2006/relationships" r:embed="rId1"/>
        <a:stretch>
          <a:fillRect/>
        </a:stretch>
      </xdr:blipFill>
      <xdr:spPr>
        <a:xfrm>
          <a:off x="11695546" y="1327727"/>
          <a:ext cx="3914351" cy="2089728"/>
        </a:xfrm>
        <a:prstGeom prst="rect">
          <a:avLst/>
        </a:prstGeom>
      </xdr:spPr>
    </xdr:pic>
    <xdr:clientData/>
  </xdr:twoCellAnchor>
  <xdr:twoCellAnchor editAs="oneCell">
    <xdr:from>
      <xdr:col>5</xdr:col>
      <xdr:colOff>38099</xdr:colOff>
      <xdr:row>7</xdr:row>
      <xdr:rowOff>228600</xdr:rowOff>
    </xdr:from>
    <xdr:to>
      <xdr:col>5</xdr:col>
      <xdr:colOff>3246444</xdr:colOff>
      <xdr:row>7</xdr:row>
      <xdr:rowOff>3280834</xdr:rowOff>
    </xdr:to>
    <xdr:pic>
      <xdr:nvPicPr>
        <xdr:cNvPr id="13" name="図 12">
          <a:extLst>
            <a:ext uri="{FF2B5EF4-FFF2-40B4-BE49-F238E27FC236}">
              <a16:creationId xmlns:a16="http://schemas.microsoft.com/office/drawing/2014/main" id="{57E10A59-1446-4054-9FF0-33F66E58D1E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547599" y="9986433"/>
          <a:ext cx="3208345" cy="3052234"/>
        </a:xfrm>
        <a:prstGeom prst="rect">
          <a:avLst/>
        </a:prstGeom>
      </xdr:spPr>
    </xdr:pic>
    <xdr:clientData/>
  </xdr:twoCellAnchor>
  <xdr:twoCellAnchor editAs="oneCell">
    <xdr:from>
      <xdr:col>5</xdr:col>
      <xdr:colOff>12699</xdr:colOff>
      <xdr:row>6</xdr:row>
      <xdr:rowOff>520699</xdr:rowOff>
    </xdr:from>
    <xdr:to>
      <xdr:col>5</xdr:col>
      <xdr:colOff>4968254</xdr:colOff>
      <xdr:row>6</xdr:row>
      <xdr:rowOff>1883832</xdr:rowOff>
    </xdr:to>
    <xdr:pic>
      <xdr:nvPicPr>
        <xdr:cNvPr id="14" name="図 13">
          <a:extLst>
            <a:ext uri="{FF2B5EF4-FFF2-40B4-BE49-F238E27FC236}">
              <a16:creationId xmlns:a16="http://schemas.microsoft.com/office/drawing/2014/main" id="{F6EE359F-2122-4A50-9B8C-0B6837DAE3F4}"/>
            </a:ext>
          </a:extLst>
        </xdr:cNvPr>
        <xdr:cNvPicPr>
          <a:picLocks noChangeAspect="1"/>
        </xdr:cNvPicPr>
      </xdr:nvPicPr>
      <xdr:blipFill>
        <a:blip xmlns:r="http://schemas.openxmlformats.org/officeDocument/2006/relationships" r:embed="rId3"/>
        <a:stretch>
          <a:fillRect/>
        </a:stretch>
      </xdr:blipFill>
      <xdr:spPr>
        <a:xfrm>
          <a:off x="12522199" y="8204199"/>
          <a:ext cx="4955555" cy="1363133"/>
        </a:xfrm>
        <a:prstGeom prst="rect">
          <a:avLst/>
        </a:prstGeom>
      </xdr:spPr>
    </xdr:pic>
    <xdr:clientData/>
  </xdr:twoCellAnchor>
  <xdr:twoCellAnchor editAs="oneCell">
    <xdr:from>
      <xdr:col>5</xdr:col>
      <xdr:colOff>63500</xdr:colOff>
      <xdr:row>5</xdr:row>
      <xdr:rowOff>736600</xdr:rowOff>
    </xdr:from>
    <xdr:to>
      <xdr:col>5</xdr:col>
      <xdr:colOff>3729258</xdr:colOff>
      <xdr:row>5</xdr:row>
      <xdr:rowOff>3556000</xdr:rowOff>
    </xdr:to>
    <xdr:pic>
      <xdr:nvPicPr>
        <xdr:cNvPr id="16" name="図 15">
          <a:extLst>
            <a:ext uri="{FF2B5EF4-FFF2-40B4-BE49-F238E27FC236}">
              <a16:creationId xmlns:a16="http://schemas.microsoft.com/office/drawing/2014/main" id="{AB728523-22E2-4AE0-ABCD-3829CE3322EB}"/>
            </a:ext>
          </a:extLst>
        </xdr:cNvPr>
        <xdr:cNvPicPr>
          <a:picLocks noChangeAspect="1"/>
        </xdr:cNvPicPr>
      </xdr:nvPicPr>
      <xdr:blipFill>
        <a:blip xmlns:r="http://schemas.openxmlformats.org/officeDocument/2006/relationships" r:embed="rId4"/>
        <a:stretch>
          <a:fillRect/>
        </a:stretch>
      </xdr:blipFill>
      <xdr:spPr>
        <a:xfrm>
          <a:off x="11772900" y="5130800"/>
          <a:ext cx="3665758" cy="2819400"/>
        </a:xfrm>
        <a:prstGeom prst="rect">
          <a:avLst/>
        </a:prstGeom>
      </xdr:spPr>
    </xdr:pic>
    <xdr:clientData/>
  </xdr:twoCellAnchor>
  <xdr:twoCellAnchor editAs="oneCell">
    <xdr:from>
      <xdr:col>5</xdr:col>
      <xdr:colOff>31750</xdr:colOff>
      <xdr:row>8</xdr:row>
      <xdr:rowOff>754061</xdr:rowOff>
    </xdr:from>
    <xdr:to>
      <xdr:col>5</xdr:col>
      <xdr:colOff>3619500</xdr:colOff>
      <xdr:row>8</xdr:row>
      <xdr:rowOff>3444874</xdr:rowOff>
    </xdr:to>
    <xdr:pic>
      <xdr:nvPicPr>
        <xdr:cNvPr id="18" name="図 17">
          <a:extLst>
            <a:ext uri="{FF2B5EF4-FFF2-40B4-BE49-F238E27FC236}">
              <a16:creationId xmlns:a16="http://schemas.microsoft.com/office/drawing/2014/main" id="{AF22B503-E3BE-804C-36E2-7A2C8211E36D}"/>
            </a:ext>
          </a:extLst>
        </xdr:cNvPr>
        <xdr:cNvPicPr>
          <a:picLocks noChangeAspect="1"/>
        </xdr:cNvPicPr>
      </xdr:nvPicPr>
      <xdr:blipFill>
        <a:blip xmlns:r="http://schemas.openxmlformats.org/officeDocument/2006/relationships" r:embed="rId5"/>
        <a:stretch>
          <a:fillRect/>
        </a:stretch>
      </xdr:blipFill>
      <xdr:spPr>
        <a:xfrm>
          <a:off x="11731625" y="14454186"/>
          <a:ext cx="3587750" cy="2690813"/>
        </a:xfrm>
        <a:prstGeom prst="rect">
          <a:avLst/>
        </a:prstGeom>
      </xdr:spPr>
    </xdr:pic>
    <xdr:clientData/>
  </xdr:twoCellAnchor>
  <xdr:twoCellAnchor editAs="oneCell">
    <xdr:from>
      <xdr:col>5</xdr:col>
      <xdr:colOff>47626</xdr:colOff>
      <xdr:row>9</xdr:row>
      <xdr:rowOff>555625</xdr:rowOff>
    </xdr:from>
    <xdr:to>
      <xdr:col>5</xdr:col>
      <xdr:colOff>3645958</xdr:colOff>
      <xdr:row>9</xdr:row>
      <xdr:rowOff>3254374</xdr:rowOff>
    </xdr:to>
    <xdr:pic>
      <xdr:nvPicPr>
        <xdr:cNvPr id="19" name="図 18">
          <a:extLst>
            <a:ext uri="{FF2B5EF4-FFF2-40B4-BE49-F238E27FC236}">
              <a16:creationId xmlns:a16="http://schemas.microsoft.com/office/drawing/2014/main" id="{ECEE0CF4-FAB9-476B-4A19-20A64271D61A}"/>
            </a:ext>
          </a:extLst>
        </xdr:cNvPr>
        <xdr:cNvPicPr>
          <a:picLocks noChangeAspect="1"/>
        </xdr:cNvPicPr>
      </xdr:nvPicPr>
      <xdr:blipFill>
        <a:blip xmlns:r="http://schemas.openxmlformats.org/officeDocument/2006/relationships" r:embed="rId6"/>
        <a:stretch>
          <a:fillRect/>
        </a:stretch>
      </xdr:blipFill>
      <xdr:spPr>
        <a:xfrm>
          <a:off x="11747501" y="17732375"/>
          <a:ext cx="3598332" cy="2698749"/>
        </a:xfrm>
        <a:prstGeom prst="rect">
          <a:avLst/>
        </a:prstGeom>
      </xdr:spPr>
    </xdr:pic>
    <xdr:clientData/>
  </xdr:twoCellAnchor>
  <xdr:twoCellAnchor editAs="oneCell">
    <xdr:from>
      <xdr:col>5</xdr:col>
      <xdr:colOff>-1</xdr:colOff>
      <xdr:row>10</xdr:row>
      <xdr:rowOff>592666</xdr:rowOff>
    </xdr:from>
    <xdr:to>
      <xdr:col>5</xdr:col>
      <xdr:colOff>3886974</xdr:colOff>
      <xdr:row>10</xdr:row>
      <xdr:rowOff>3492500</xdr:rowOff>
    </xdr:to>
    <xdr:pic>
      <xdr:nvPicPr>
        <xdr:cNvPr id="23" name="図 22">
          <a:extLst>
            <a:ext uri="{FF2B5EF4-FFF2-40B4-BE49-F238E27FC236}">
              <a16:creationId xmlns:a16="http://schemas.microsoft.com/office/drawing/2014/main" id="{44202322-B9E6-416A-840E-6F4E5071D6C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705166" y="21208999"/>
          <a:ext cx="3886975" cy="28998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sl$\Ubuntu-22.04\Users\nagao\Documents\DCS-Viewer\&#30707;&#20117;&#12373;&#12435;&#36899;&#25658;\sample\XAFS_excel_inv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sl$\Ubuntu-22.04\Users\nagao\Documents\M-DaC(&#20027;&#35201;&#12497;&#12521;&#12513;&#12540;&#12479;&#31649;&#29702;)\DPF&#12513;&#12479;&#26908;&#35342;2001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imsgojp-my.sharepoint.com/personal/nagao_hiroko_nims_go_jp/Documents/Microsoft%20Teams%20&#12481;&#12515;&#12483;&#12488;%20&#12501;&#12449;&#12452;&#12523;/DCS&#30331;&#37682;&#29992;&#12486;&#12531;&#12503;&#12524;&#12540;&#12488;_mi20200809-20210406&#20462;&#27491;-MDR&#36861;&#21152;&#29256;%20(1).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wsl.localhost\Ubuntu\home\kawagishi-yuya\vsm_mpms2\docs\&#35201;&#20214;&#23450;&#32681;_VSM_MPMS_v1.0.xlsx" TargetMode="External"/><Relationship Id="rId1" Type="http://schemas.openxmlformats.org/officeDocument/2006/relationships/externalLinkPath" Target="file:///\\wsl.localhost\Ubuntu\home\kawagishi-yuya\vsm_mpms2\docs\&#35201;&#20214;&#23450;&#32681;_VSM_MPMS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要件定義（手入力 メタデータ項目リスト）_bak"/>
      <sheetName val="要件定義（構造化 メタデータ項目リスト）_bak"/>
      <sheetName val="ファイル命名規則"/>
      <sheetName val="要件定義（手入力 メタデータ項目リスト）"/>
      <sheetName val="要件定義（構造化 メタデータ項目リスト）"/>
      <sheetName val="要件定義（構造化 詳細）"/>
      <sheetName val="改版履歴"/>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NAGAO Hiroko" id="{B7DAA40B-BCA7-41A8-B040-18157FA8396E}" userId="S::nagao.hiroko@nims.go.jp::c16b1a13-41de-4a2e-b867-1435f5d438aa" providerId="AD"/>
  <person displayName="MATSUDA Asahiko" id="{02959AA8-3E6A-624A-9B68-AF89E7C1CB3F}" userId="S::MATSUDA.Asahiko@nims.go.jp::eaa87ae4-428f-4518-a80a-f0040790c2d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6" dT="2023-10-19T01:27:35.56" personId="{02959AA8-3E6A-624A-9B68-AF89E7C1CB3F}" id="{8EC9289B-E89B-C54A-AF5E-A9CAB7783195}">
    <text>「スパイク除去/spike removal」などとするのが良いでしょう。（特異点除去という言葉は物理学上かなり特定の意味を持つ言葉で、今回の処理はそれに当たらないため）</text>
  </threadedComment>
  <threadedComment ref="F26" dT="2023-10-19T03:36:03.85" personId="{B7DAA40B-BCA7-41A8-B040-18157FA8396E}" id="{65CAA7EC-442D-4352-94C9-1F8A9F2706B9}" parentId="{8EC9289B-E89B-C54A-AF5E-A9CAB7783195}">
    <text>OKです。</text>
  </threadedComment>
  <threadedComment ref="F27" dT="2023-10-19T01:28:53.54" personId="{02959AA8-3E6A-624A-9B68-AF89E7C1CB3F}" id="{296B8175-6133-1340-B050-FB33F3C0CC15}">
    <text>「取得」というか、「特出し表示」？　取得でも良いですが、一応議論したく</text>
  </threadedComment>
</ThreadedComments>
</file>

<file path=xl/threadedComments/threadedComment2.xml><?xml version="1.0" encoding="utf-8"?>
<ThreadedComments xmlns="http://schemas.microsoft.com/office/spreadsheetml/2018/threadedcomments" xmlns:x="http://schemas.openxmlformats.org/spreadsheetml/2006/main">
  <threadedComment ref="L27" dT="2023-10-19T01:41:04.51" personId="{02959AA8-3E6A-624A-9B68-AF89E7C1CB3F}" id="{AD545E9C-6EAD-7444-868D-1DA9DDED3D54}">
    <text>数値型に固執させるなら、サンプル幅・サンプル長さ・サンプル厚さの3項目に分ける必要が出てきますか？</text>
  </threadedComment>
  <threadedComment ref="L27" dT="2023-10-19T02:08:23.12" personId="{B7DAA40B-BCA7-41A8-B040-18157FA8396E}" id="{FE90D754-AA9F-4974-9E7A-AC2203918558}" parentId="{AD545E9C-6EAD-7444-868D-1DA9DDED3D54}">
    <text>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ext>
  </threadedComment>
  <threadedComment ref="F36" dT="2023-10-19T01:32:06.24" personId="{02959AA8-3E6A-624A-9B68-AF89E7C1CB3F}" id="{14C21C5E-7A44-AA48-B84A-2B7A0F5A94D8}">
    <text>"coercivity" のようなちゃんとした英語名ではなく、記号を英語名扱いで格納するということでいいなら、これでOKです。この下のセルも同様</text>
  </threadedComment>
  <threadedComment ref="F36" dT="2023-10-19T02:10:15.67" personId="{B7DAA40B-BCA7-41A8-B040-18157FA8396E}" id="{3AE3BCEA-48EA-44B5-B0AE-BDD8A9AD1B7A}" parentId="{14C21C5E-7A44-AA48-B84A-2B7A0F5A94D8}">
    <text>確かにそうですね。基本的に略語は使用しない、という原則で考えていますが、磁性分野では常識な語彙なのでOKと考えるか、ということですね。</text>
  </threadedComment>
  <threadedComment ref="H37" dT="2023-10-19T01:30:32.19" personId="{02959AA8-3E6A-624A-9B68-AF89E7C1CB3F}" id="{C11FE378-AC52-5844-93E3-10FA1B4B2ECC}">
    <text>emuは標準単位系ではないので、高橋さん用途には良いとしても、汎用としては別の単位に換算すべきな気がする</text>
  </threadedComment>
  <threadedComment ref="F39" dT="2023-10-19T01:43:00.95" personId="{02959AA8-3E6A-624A-9B68-AF89E7C1CB3F}" id="{EFCB1198-F542-704F-9335-CDD4A0F5BC07}">
    <text>Br per volume か？</text>
  </threadedComment>
  <threadedComment ref="F39" dT="2023-10-19T02:13:06.03" personId="{B7DAA40B-BCA7-41A8-B040-18157FA8396E}" id="{422D20DE-4B61-4AAC-B1C7-01BDF1F5C690}" parentId="{EFCB1198-F542-704F-9335-CDD4A0F5BC07}">
    <text>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text>
  </threadedComment>
  <threadedComment ref="F39" dT="2023-10-19T02:15:35.01" personId="{B7DAA40B-BCA7-41A8-B040-18157FA8396E}" id="{8B9CCB42-4FA1-464E-B104-861A13AA9B0C}" parentId="{EFCB1198-F542-704F-9335-CDD4A0F5BC07}">
    <text>10/3に
「Bs/体積」
と連絡あり。</text>
  </threadedComment>
  <threadedComment ref="F39" dT="2023-10-19T02:20:16.78" personId="{B7DAA40B-BCA7-41A8-B040-18157FA8396E}" id="{7968B7E6-2118-429C-AC77-7849838931AC}" parentId="{EFCB1198-F542-704F-9335-CDD4A0F5BC07}">
    <text>高橋さんのメタは
「残留磁化x膜厚(memu):3.92e-03」
となっており、残留磁化はBrを使用しています。整理必要かもしれません。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9BF0-6A59-4E51-B01C-7C6C93D7E843}">
  <dimension ref="A1:N50"/>
  <sheetViews>
    <sheetView zoomScale="125" zoomScaleNormal="70" workbookViewId="0">
      <selection activeCell="G30" sqref="G30"/>
    </sheetView>
  </sheetViews>
  <sheetFormatPr defaultColWidth="9" defaultRowHeight="18"/>
  <cols>
    <col min="1" max="2" width="19" style="3" customWidth="1"/>
    <col min="3" max="3" width="50.83203125" style="3" customWidth="1"/>
    <col min="4" max="5" width="9" style="5" customWidth="1"/>
    <col min="6" max="7" width="37.83203125" style="3" customWidth="1"/>
    <col min="8" max="10" width="14.08203125" style="3" customWidth="1"/>
    <col min="11" max="11" width="45.08203125" style="3" customWidth="1"/>
    <col min="12" max="14" width="9" style="3"/>
    <col min="15" max="15" width="3.08203125" style="3" customWidth="1"/>
    <col min="16" max="16384" width="9" style="3"/>
  </cols>
  <sheetData>
    <row r="1" spans="1:12">
      <c r="C1" s="4" t="s">
        <v>0</v>
      </c>
    </row>
    <row r="3" spans="1:12" ht="18.5" thickBot="1">
      <c r="C3" s="3" t="s">
        <v>1</v>
      </c>
      <c r="F3" s="3" t="s">
        <v>2</v>
      </c>
      <c r="G3" s="3" t="s">
        <v>3</v>
      </c>
      <c r="H3" s="6" t="s">
        <v>4</v>
      </c>
      <c r="I3" s="3" t="s">
        <v>5</v>
      </c>
      <c r="J3" s="3" t="s">
        <v>6</v>
      </c>
      <c r="K3" s="6" t="s">
        <v>7</v>
      </c>
    </row>
    <row r="4" spans="1:12" ht="90.5" thickBot="1">
      <c r="C4" s="7" t="s">
        <v>8</v>
      </c>
      <c r="D4" s="8" t="s">
        <v>9</v>
      </c>
      <c r="E4" s="8" t="s">
        <v>10</v>
      </c>
      <c r="F4" s="9" t="s">
        <v>11</v>
      </c>
      <c r="G4" s="9" t="s">
        <v>12</v>
      </c>
      <c r="H4" s="10" t="s">
        <v>13</v>
      </c>
      <c r="I4" s="11" t="s">
        <v>14</v>
      </c>
      <c r="J4" s="11" t="s">
        <v>15</v>
      </c>
      <c r="K4" s="12" t="s">
        <v>16</v>
      </c>
    </row>
    <row r="5" spans="1:12">
      <c r="A5" s="129" t="s">
        <v>17</v>
      </c>
      <c r="B5" s="130"/>
      <c r="C5" s="13" t="str">
        <f t="shared" ref="C5:C10" si="0">SUBSTITUTE(LOWER(TRIM(G5))," ","_")</f>
        <v>instrument</v>
      </c>
      <c r="D5" s="14" t="s">
        <v>18</v>
      </c>
      <c r="E5" s="14"/>
      <c r="F5" s="13" t="s">
        <v>19</v>
      </c>
      <c r="G5" s="13" t="s">
        <v>20</v>
      </c>
      <c r="H5" s="13" t="s">
        <v>21</v>
      </c>
      <c r="I5" s="15"/>
      <c r="J5" s="15"/>
      <c r="K5" s="16"/>
    </row>
    <row r="6" spans="1:12">
      <c r="A6" s="131"/>
      <c r="B6" s="132"/>
      <c r="C6" s="17" t="str">
        <f t="shared" si="0"/>
        <v/>
      </c>
      <c r="D6" s="18"/>
      <c r="E6" s="18"/>
      <c r="F6" s="17" t="s">
        <v>22</v>
      </c>
      <c r="G6" s="17" t="s">
        <v>23</v>
      </c>
      <c r="H6" s="17"/>
      <c r="I6" s="19"/>
      <c r="J6" s="19"/>
      <c r="K6" s="20" t="s">
        <v>24</v>
      </c>
    </row>
    <row r="7" spans="1:12">
      <c r="A7" s="131"/>
      <c r="B7" s="132"/>
      <c r="C7" s="21" t="str">
        <f t="shared" si="0"/>
        <v>data_owner_(affiliation)</v>
      </c>
      <c r="D7" s="22" t="s">
        <v>18</v>
      </c>
      <c r="E7" s="22"/>
      <c r="F7" s="21" t="s">
        <v>25</v>
      </c>
      <c r="G7" s="21" t="s">
        <v>26</v>
      </c>
      <c r="H7" s="21" t="s">
        <v>27</v>
      </c>
      <c r="I7" s="23"/>
      <c r="J7" s="23"/>
      <c r="K7" s="24" t="s">
        <v>28</v>
      </c>
    </row>
    <row r="8" spans="1:12">
      <c r="A8" s="131"/>
      <c r="B8" s="132"/>
      <c r="C8" s="21" t="str">
        <f t="shared" si="0"/>
        <v>data_name</v>
      </c>
      <c r="D8" s="22" t="s">
        <v>18</v>
      </c>
      <c r="E8" s="22"/>
      <c r="F8" s="21" t="s">
        <v>29</v>
      </c>
      <c r="G8" s="21" t="s">
        <v>30</v>
      </c>
      <c r="H8" s="21" t="s">
        <v>27</v>
      </c>
      <c r="I8" s="23"/>
      <c r="J8" s="23"/>
      <c r="K8" s="24"/>
      <c r="L8" s="3" t="s">
        <v>31</v>
      </c>
    </row>
    <row r="9" spans="1:12">
      <c r="A9" s="131"/>
      <c r="B9" s="132"/>
      <c r="C9" s="21" t="str">
        <f t="shared" si="0"/>
        <v>experiment_id</v>
      </c>
      <c r="D9" s="22"/>
      <c r="E9" s="22"/>
      <c r="F9" s="21" t="s">
        <v>32</v>
      </c>
      <c r="G9" s="21" t="s">
        <v>33</v>
      </c>
      <c r="H9" s="21" t="s">
        <v>21</v>
      </c>
      <c r="I9" s="23"/>
      <c r="J9" s="23"/>
      <c r="K9" s="24"/>
    </row>
    <row r="10" spans="1:12" ht="18.5" thickBot="1">
      <c r="A10" s="133"/>
      <c r="B10" s="134"/>
      <c r="C10" s="25" t="str">
        <f t="shared" si="0"/>
        <v>description</v>
      </c>
      <c r="D10" s="26"/>
      <c r="E10" s="26"/>
      <c r="F10" s="25" t="s">
        <v>34</v>
      </c>
      <c r="G10" s="25" t="s">
        <v>35</v>
      </c>
      <c r="H10" s="25" t="s">
        <v>21</v>
      </c>
      <c r="I10" s="27"/>
      <c r="J10" s="27"/>
      <c r="K10" s="28"/>
    </row>
    <row r="11" spans="1:12">
      <c r="A11" s="144" t="s">
        <v>36</v>
      </c>
      <c r="B11" s="141" t="s">
        <v>37</v>
      </c>
      <c r="C11" s="13" t="str">
        <f>SUBSTITUTE(LOWER(TRIM(G11))," ","_")</f>
        <v>sample_name_(local_id)</v>
      </c>
      <c r="D11" s="14" t="s">
        <v>38</v>
      </c>
      <c r="E11" s="14"/>
      <c r="F11" s="29" t="s">
        <v>39</v>
      </c>
      <c r="G11" s="13" t="s">
        <v>40</v>
      </c>
      <c r="H11" s="29" t="s">
        <v>27</v>
      </c>
      <c r="I11" s="15"/>
      <c r="J11" s="15"/>
      <c r="K11" s="30"/>
    </row>
    <row r="12" spans="1:12">
      <c r="A12" s="145"/>
      <c r="B12" s="142"/>
      <c r="C12" s="21" t="str">
        <f>SUBSTITUTE(LOWER(TRIM(G12))," ","_")</f>
        <v>chemical_formula_etc.</v>
      </c>
      <c r="D12" s="31"/>
      <c r="E12" s="31"/>
      <c r="F12" s="32" t="s">
        <v>41</v>
      </c>
      <c r="G12" s="23" t="s">
        <v>42</v>
      </c>
      <c r="H12" s="32" t="s">
        <v>27</v>
      </c>
      <c r="I12" s="23"/>
      <c r="J12" s="23"/>
      <c r="K12" s="33"/>
    </row>
    <row r="13" spans="1:12">
      <c r="A13" s="145"/>
      <c r="B13" s="142"/>
      <c r="C13" s="21" t="str">
        <f t="shared" ref="C13:C17" si="1">SUBSTITUTE(LOWER(TRIM(G13))," ","_")</f>
        <v>administrator_(affiliation)</v>
      </c>
      <c r="D13" s="31" t="s">
        <v>38</v>
      </c>
      <c r="E13" s="31"/>
      <c r="F13" s="23" t="s">
        <v>43</v>
      </c>
      <c r="G13" s="23" t="s">
        <v>44</v>
      </c>
      <c r="H13" s="32" t="s">
        <v>27</v>
      </c>
      <c r="I13" s="23"/>
      <c r="J13" s="23"/>
      <c r="K13" s="33"/>
    </row>
    <row r="14" spans="1:12">
      <c r="A14" s="145"/>
      <c r="B14" s="142"/>
      <c r="C14" s="21" t="str">
        <f t="shared" si="1"/>
        <v>reference_url</v>
      </c>
      <c r="D14" s="31"/>
      <c r="E14" s="31"/>
      <c r="F14" s="32" t="s">
        <v>45</v>
      </c>
      <c r="G14" s="23" t="s">
        <v>46</v>
      </c>
      <c r="H14" s="32" t="s">
        <v>27</v>
      </c>
      <c r="I14" s="23"/>
      <c r="J14" s="23"/>
      <c r="K14" s="33"/>
    </row>
    <row r="15" spans="1:12">
      <c r="A15" s="145"/>
      <c r="B15" s="142"/>
      <c r="C15" s="21" t="str">
        <f t="shared" si="1"/>
        <v>related_samples</v>
      </c>
      <c r="D15" s="31"/>
      <c r="E15" s="31"/>
      <c r="F15" s="32" t="s">
        <v>47</v>
      </c>
      <c r="G15" s="23" t="s">
        <v>48</v>
      </c>
      <c r="H15" s="32" t="s">
        <v>27</v>
      </c>
      <c r="I15" s="23"/>
      <c r="J15" s="23"/>
      <c r="K15" s="33"/>
    </row>
    <row r="16" spans="1:12">
      <c r="A16" s="145"/>
      <c r="B16" s="142"/>
      <c r="C16" s="21" t="str">
        <f t="shared" si="1"/>
        <v>tags</v>
      </c>
      <c r="D16" s="31"/>
      <c r="E16" s="31"/>
      <c r="F16" s="32" t="s">
        <v>49</v>
      </c>
      <c r="G16" s="23" t="s">
        <v>50</v>
      </c>
      <c r="H16" s="32" t="s">
        <v>27</v>
      </c>
      <c r="I16" s="23"/>
      <c r="J16" s="23"/>
      <c r="K16" s="33"/>
    </row>
    <row r="17" spans="1:11">
      <c r="A17" s="145"/>
      <c r="B17" s="142"/>
      <c r="C17" s="21" t="str">
        <f t="shared" si="1"/>
        <v>description</v>
      </c>
      <c r="D17" s="31"/>
      <c r="E17" s="31"/>
      <c r="F17" s="32" t="s">
        <v>51</v>
      </c>
      <c r="G17" s="23" t="s">
        <v>52</v>
      </c>
      <c r="H17" s="32" t="s">
        <v>27</v>
      </c>
      <c r="I17" s="23"/>
      <c r="J17" s="23"/>
      <c r="K17" s="33"/>
    </row>
    <row r="18" spans="1:11">
      <c r="A18" s="145"/>
      <c r="B18" s="142"/>
      <c r="C18" s="21" t="str">
        <f t="shared" ref="C18:C24" si="2">"sample.general."&amp;SUBSTITUTE(LOWER(TRIM(G18))," ","_")</f>
        <v>sample.general.general_name</v>
      </c>
      <c r="D18" s="31"/>
      <c r="E18" s="31"/>
      <c r="F18" s="32" t="s">
        <v>53</v>
      </c>
      <c r="G18" s="23" t="s">
        <v>54</v>
      </c>
      <c r="H18" s="32" t="s">
        <v>27</v>
      </c>
      <c r="I18" s="23"/>
      <c r="J18" s="23"/>
      <c r="K18" s="33"/>
    </row>
    <row r="19" spans="1:11">
      <c r="A19" s="145"/>
      <c r="B19" s="142"/>
      <c r="C19" s="21" t="str">
        <f t="shared" si="2"/>
        <v>sample.general.cas_number</v>
      </c>
      <c r="D19" s="31"/>
      <c r="E19" s="31"/>
      <c r="F19" s="32" t="s">
        <v>55</v>
      </c>
      <c r="G19" s="23" t="s">
        <v>56</v>
      </c>
      <c r="H19" s="32" t="s">
        <v>27</v>
      </c>
      <c r="I19" s="23"/>
      <c r="J19" s="23"/>
      <c r="K19" s="33"/>
    </row>
    <row r="20" spans="1:11">
      <c r="A20" s="145"/>
      <c r="B20" s="142"/>
      <c r="C20" s="21" t="str">
        <f t="shared" si="2"/>
        <v>sample.general.crystal_structure</v>
      </c>
      <c r="D20" s="31"/>
      <c r="E20" s="31"/>
      <c r="F20" s="32" t="s">
        <v>57</v>
      </c>
      <c r="G20" s="23" t="s">
        <v>58</v>
      </c>
      <c r="H20" s="32" t="s">
        <v>27</v>
      </c>
      <c r="I20" s="23"/>
      <c r="J20" s="23"/>
      <c r="K20" s="33"/>
    </row>
    <row r="21" spans="1:11">
      <c r="A21" s="145"/>
      <c r="B21" s="142"/>
      <c r="C21" s="21" t="str">
        <f t="shared" si="2"/>
        <v>sample.general.sample_shape</v>
      </c>
      <c r="D21" s="31"/>
      <c r="E21" s="31"/>
      <c r="F21" s="32" t="s">
        <v>59</v>
      </c>
      <c r="G21" s="23" t="s">
        <v>60</v>
      </c>
      <c r="H21" s="32" t="s">
        <v>27</v>
      </c>
      <c r="I21" s="23"/>
      <c r="J21" s="23"/>
      <c r="K21" s="33"/>
    </row>
    <row r="22" spans="1:11">
      <c r="A22" s="145"/>
      <c r="B22" s="142"/>
      <c r="C22" s="21" t="str">
        <f t="shared" si="2"/>
        <v>sample.general.purchase_date</v>
      </c>
      <c r="D22" s="31"/>
      <c r="E22" s="31"/>
      <c r="F22" s="32" t="s">
        <v>61</v>
      </c>
      <c r="G22" s="23" t="s">
        <v>62</v>
      </c>
      <c r="H22" s="32" t="s">
        <v>27</v>
      </c>
      <c r="I22" s="23"/>
      <c r="J22" s="23"/>
      <c r="K22" s="33"/>
    </row>
    <row r="23" spans="1:11">
      <c r="A23" s="145"/>
      <c r="B23" s="142"/>
      <c r="C23" s="21" t="str">
        <f t="shared" si="2"/>
        <v>sample.general.supplier</v>
      </c>
      <c r="D23" s="31"/>
      <c r="E23" s="31"/>
      <c r="F23" s="32" t="s">
        <v>63</v>
      </c>
      <c r="G23" s="23" t="s">
        <v>64</v>
      </c>
      <c r="H23" s="32" t="s">
        <v>27</v>
      </c>
      <c r="I23" s="23"/>
      <c r="J23" s="23"/>
      <c r="K23" s="33"/>
    </row>
    <row r="24" spans="1:11" ht="18.5" thickBot="1">
      <c r="A24" s="146"/>
      <c r="B24" s="143"/>
      <c r="C24" s="25" t="str">
        <f t="shared" si="2"/>
        <v>sample.general.lot_number_or_product_number_etc</v>
      </c>
      <c r="D24" s="34"/>
      <c r="E24" s="34"/>
      <c r="F24" s="35" t="s">
        <v>65</v>
      </c>
      <c r="G24" s="35" t="s">
        <v>66</v>
      </c>
      <c r="H24" s="35" t="s">
        <v>27</v>
      </c>
      <c r="I24" s="35"/>
      <c r="J24" s="27"/>
      <c r="K24" s="36"/>
    </row>
    <row r="25" spans="1:11">
      <c r="A25" s="78"/>
      <c r="B25" s="147" t="s">
        <v>67</v>
      </c>
      <c r="C25" s="82" t="s">
        <v>68</v>
      </c>
      <c r="D25" s="83"/>
      <c r="E25" s="83"/>
      <c r="F25" s="84" t="s">
        <v>69</v>
      </c>
      <c r="G25" s="84" t="s">
        <v>70</v>
      </c>
      <c r="H25" s="84" t="s">
        <v>71</v>
      </c>
      <c r="I25" s="84"/>
      <c r="J25" s="85"/>
      <c r="K25" s="86" t="s">
        <v>72</v>
      </c>
    </row>
    <row r="26" spans="1:11">
      <c r="A26" s="78"/>
      <c r="B26" s="139"/>
      <c r="C26" s="82" t="s">
        <v>73</v>
      </c>
      <c r="D26" s="83"/>
      <c r="E26" s="83"/>
      <c r="F26" s="84" t="s">
        <v>74</v>
      </c>
      <c r="G26" s="84" t="s">
        <v>75</v>
      </c>
      <c r="H26" s="84" t="s">
        <v>71</v>
      </c>
      <c r="I26" s="84"/>
      <c r="J26" s="85"/>
      <c r="K26" s="86" t="s">
        <v>72</v>
      </c>
    </row>
    <row r="27" spans="1:11">
      <c r="A27" s="78"/>
      <c r="B27" s="139"/>
      <c r="C27" s="82"/>
      <c r="D27" s="83"/>
      <c r="E27" s="83"/>
      <c r="F27" s="84" t="s">
        <v>76</v>
      </c>
      <c r="G27" s="84"/>
      <c r="H27" s="84" t="s">
        <v>71</v>
      </c>
      <c r="I27" s="84"/>
      <c r="J27" s="85"/>
      <c r="K27" s="86" t="s">
        <v>72</v>
      </c>
    </row>
    <row r="28" spans="1:11">
      <c r="A28" s="135" t="s">
        <v>77</v>
      </c>
      <c r="B28" s="139"/>
      <c r="C28" s="32" t="s">
        <v>78</v>
      </c>
      <c r="D28" s="22"/>
      <c r="E28" s="22"/>
      <c r="F28" s="32" t="s">
        <v>79</v>
      </c>
      <c r="G28" s="32" t="s">
        <v>78</v>
      </c>
      <c r="H28" s="21" t="s">
        <v>21</v>
      </c>
      <c r="I28" s="1"/>
      <c r="J28" s="1"/>
      <c r="K28" s="24"/>
    </row>
    <row r="29" spans="1:11">
      <c r="A29" s="135"/>
      <c r="B29" s="139"/>
      <c r="C29" s="32" t="s">
        <v>80</v>
      </c>
      <c r="D29" s="31"/>
      <c r="E29" s="31"/>
      <c r="F29" s="32" t="s">
        <v>81</v>
      </c>
      <c r="G29" s="32" t="s">
        <v>80</v>
      </c>
      <c r="H29" s="21" t="s">
        <v>21</v>
      </c>
      <c r="I29" s="23"/>
      <c r="J29" s="23"/>
      <c r="K29" s="33"/>
    </row>
    <row r="30" spans="1:11" ht="18.75" customHeight="1">
      <c r="A30" s="135"/>
      <c r="B30" s="139"/>
      <c r="C30" s="32" t="s">
        <v>82</v>
      </c>
      <c r="D30" s="22"/>
      <c r="E30" s="22"/>
      <c r="F30" s="32" t="s">
        <v>83</v>
      </c>
      <c r="G30" s="32" t="s">
        <v>82</v>
      </c>
      <c r="H30" s="21" t="s">
        <v>21</v>
      </c>
      <c r="I30" s="23"/>
      <c r="J30" s="23"/>
      <c r="K30" s="33"/>
    </row>
    <row r="31" spans="1:11" ht="18.75" customHeight="1">
      <c r="A31" s="135"/>
      <c r="B31" s="139"/>
      <c r="C31" s="32" t="s">
        <v>84</v>
      </c>
      <c r="D31" s="31"/>
      <c r="E31" s="31"/>
      <c r="F31" s="32" t="s">
        <v>85</v>
      </c>
      <c r="G31" s="32" t="s">
        <v>84</v>
      </c>
      <c r="H31" s="21" t="s">
        <v>21</v>
      </c>
      <c r="I31" s="23"/>
      <c r="J31" s="23"/>
      <c r="K31" s="33"/>
    </row>
    <row r="32" spans="1:11" ht="18.75" customHeight="1">
      <c r="A32" s="135"/>
      <c r="B32" s="139"/>
      <c r="C32" s="32" t="s">
        <v>86</v>
      </c>
      <c r="D32" s="31"/>
      <c r="E32" s="31"/>
      <c r="F32" s="32" t="s">
        <v>87</v>
      </c>
      <c r="G32" s="32" t="s">
        <v>86</v>
      </c>
      <c r="H32" s="21" t="s">
        <v>21</v>
      </c>
      <c r="I32" s="23"/>
      <c r="J32" s="23"/>
      <c r="K32" s="33"/>
    </row>
    <row r="33" spans="1:14">
      <c r="A33" s="135"/>
      <c r="B33" s="139"/>
      <c r="C33" s="32" t="s">
        <v>88</v>
      </c>
      <c r="D33" s="22"/>
      <c r="E33" s="22"/>
      <c r="F33" s="32" t="s">
        <v>89</v>
      </c>
      <c r="G33" s="32" t="s">
        <v>88</v>
      </c>
      <c r="H33" s="21" t="s">
        <v>21</v>
      </c>
      <c r="I33" s="1"/>
      <c r="J33" s="1"/>
      <c r="K33" s="24"/>
    </row>
    <row r="34" spans="1:14">
      <c r="A34" s="135"/>
      <c r="B34" s="139"/>
      <c r="C34" s="32" t="s">
        <v>90</v>
      </c>
      <c r="D34" s="31"/>
      <c r="E34" s="31"/>
      <c r="F34" s="32" t="s">
        <v>91</v>
      </c>
      <c r="G34" s="32" t="s">
        <v>90</v>
      </c>
      <c r="H34" s="21" t="s">
        <v>21</v>
      </c>
      <c r="I34" s="23"/>
      <c r="J34" s="23"/>
      <c r="K34" s="33"/>
    </row>
    <row r="35" spans="1:14" ht="18.75" customHeight="1">
      <c r="A35" s="135"/>
      <c r="B35" s="139"/>
      <c r="C35" s="32" t="s">
        <v>92</v>
      </c>
      <c r="D35" s="22"/>
      <c r="E35" s="22"/>
      <c r="F35" s="32" t="s">
        <v>93</v>
      </c>
      <c r="G35" s="32" t="s">
        <v>92</v>
      </c>
      <c r="H35" s="21" t="s">
        <v>21</v>
      </c>
      <c r="I35" s="23"/>
      <c r="J35" s="23"/>
      <c r="K35" s="33"/>
    </row>
    <row r="36" spans="1:14" ht="18.75" customHeight="1">
      <c r="A36" s="135"/>
      <c r="B36" s="139"/>
      <c r="C36" s="32" t="s">
        <v>94</v>
      </c>
      <c r="D36" s="31"/>
      <c r="E36" s="31"/>
      <c r="F36" s="32" t="s">
        <v>95</v>
      </c>
      <c r="G36" s="32" t="s">
        <v>94</v>
      </c>
      <c r="H36" s="21" t="s">
        <v>21</v>
      </c>
      <c r="I36" s="23"/>
      <c r="J36" s="23"/>
      <c r="K36" s="33"/>
    </row>
    <row r="37" spans="1:14" ht="18.75" customHeight="1">
      <c r="A37" s="135"/>
      <c r="B37" s="140"/>
      <c r="C37" s="32" t="s">
        <v>96</v>
      </c>
      <c r="D37" s="31"/>
      <c r="E37" s="31"/>
      <c r="F37" s="32" t="s">
        <v>97</v>
      </c>
      <c r="G37" s="32" t="s">
        <v>96</v>
      </c>
      <c r="H37" s="21" t="s">
        <v>21</v>
      </c>
      <c r="I37" s="23"/>
      <c r="J37" s="23"/>
      <c r="K37" s="33"/>
    </row>
    <row r="38" spans="1:14">
      <c r="A38" s="135"/>
      <c r="B38" s="138" t="s">
        <v>98</v>
      </c>
      <c r="C38" s="21" t="str">
        <f>"common_"&amp;SUBSTITUTE(LOWER(TRIM(G38))," ","_")</f>
        <v>common_data_type</v>
      </c>
      <c r="D38" s="22"/>
      <c r="E38" s="22"/>
      <c r="F38" s="21" t="s">
        <v>99</v>
      </c>
      <c r="G38" s="21" t="s">
        <v>100</v>
      </c>
      <c r="H38" s="21" t="s">
        <v>21</v>
      </c>
      <c r="I38" s="23"/>
      <c r="J38" s="23"/>
      <c r="K38" s="24" t="s">
        <v>101</v>
      </c>
      <c r="N38" s="37"/>
    </row>
    <row r="39" spans="1:14">
      <c r="A39" s="135"/>
      <c r="B39" s="139"/>
      <c r="C39" s="21" t="str">
        <f t="shared" ref="C39:C41" si="3">"common_"&amp;SUBSTITUTE(LOWER(TRIM(G39))," ","_")</f>
        <v>common_data_origin</v>
      </c>
      <c r="D39" s="22"/>
      <c r="E39" s="22"/>
      <c r="F39" s="21" t="s">
        <v>102</v>
      </c>
      <c r="G39" s="21" t="s">
        <v>103</v>
      </c>
      <c r="H39" s="21" t="s">
        <v>21</v>
      </c>
      <c r="I39" s="23"/>
      <c r="J39" s="23"/>
      <c r="K39" s="24" t="s">
        <v>104</v>
      </c>
      <c r="N39" s="37"/>
    </row>
    <row r="40" spans="1:14">
      <c r="A40" s="135"/>
      <c r="B40" s="139"/>
      <c r="C40" s="21" t="str">
        <f t="shared" si="3"/>
        <v>common_technical_category</v>
      </c>
      <c r="D40" s="22"/>
      <c r="E40" s="22"/>
      <c r="F40" s="21" t="s">
        <v>105</v>
      </c>
      <c r="G40" s="21" t="s">
        <v>106</v>
      </c>
      <c r="H40" s="21" t="s">
        <v>21</v>
      </c>
      <c r="I40" s="23"/>
      <c r="J40" s="23"/>
      <c r="K40" s="24" t="s">
        <v>107</v>
      </c>
      <c r="N40" s="37"/>
    </row>
    <row r="41" spans="1:14">
      <c r="A41" s="135"/>
      <c r="B41" s="140"/>
      <c r="C41" s="21" t="str">
        <f t="shared" si="3"/>
        <v>common_reference</v>
      </c>
      <c r="D41" s="22"/>
      <c r="E41" s="22"/>
      <c r="F41" s="21" t="s">
        <v>108</v>
      </c>
      <c r="G41" s="21" t="s">
        <v>109</v>
      </c>
      <c r="H41" s="21" t="s">
        <v>21</v>
      </c>
      <c r="I41" s="23"/>
      <c r="J41" s="23"/>
      <c r="K41" s="24"/>
      <c r="N41" s="37"/>
    </row>
    <row r="42" spans="1:14">
      <c r="A42" s="135"/>
      <c r="B42" s="132" t="s">
        <v>110</v>
      </c>
      <c r="C42" s="21" t="str">
        <f>"measurement_"&amp;SUBSTITUTE(LOWER(TRIM(G42))," ","_")</f>
        <v>measurement_method_category</v>
      </c>
      <c r="D42" s="22"/>
      <c r="E42" s="22"/>
      <c r="F42" s="21" t="s">
        <v>111</v>
      </c>
      <c r="G42" s="21" t="s">
        <v>112</v>
      </c>
      <c r="H42" s="21" t="s">
        <v>21</v>
      </c>
      <c r="I42" s="23"/>
      <c r="J42" s="23"/>
      <c r="K42" s="24" t="s">
        <v>113</v>
      </c>
      <c r="N42" s="37"/>
    </row>
    <row r="43" spans="1:14">
      <c r="A43" s="136"/>
      <c r="B43" s="138"/>
      <c r="C43" s="39" t="str">
        <f t="shared" ref="C43:C49" si="4">"measurement_"&amp;SUBSTITUTE(LOWER(TRIM(G43))," ","_")</f>
        <v>measurement_method_sub-category</v>
      </c>
      <c r="D43" s="40"/>
      <c r="E43" s="40"/>
      <c r="F43" s="39" t="s">
        <v>114</v>
      </c>
      <c r="G43" s="39" t="s">
        <v>115</v>
      </c>
      <c r="H43" s="21" t="s">
        <v>21</v>
      </c>
      <c r="I43" s="38"/>
      <c r="J43" s="38"/>
      <c r="K43" s="79" t="s">
        <v>116</v>
      </c>
      <c r="L43" s="37" t="s">
        <v>117</v>
      </c>
      <c r="N43" s="37"/>
    </row>
    <row r="44" spans="1:14">
      <c r="A44" s="136"/>
      <c r="B44" s="138"/>
      <c r="C44" s="39" t="str">
        <f t="shared" si="4"/>
        <v>measurement_analysis_field</v>
      </c>
      <c r="D44" s="40"/>
      <c r="E44" s="40"/>
      <c r="F44" s="39" t="s">
        <v>118</v>
      </c>
      <c r="G44" s="39" t="s">
        <v>119</v>
      </c>
      <c r="H44" s="21" t="s">
        <v>21</v>
      </c>
      <c r="I44" s="38"/>
      <c r="J44" s="38"/>
      <c r="K44" s="24" t="s">
        <v>120</v>
      </c>
      <c r="N44" s="37"/>
    </row>
    <row r="45" spans="1:14">
      <c r="A45" s="136"/>
      <c r="B45" s="138"/>
      <c r="C45" s="39" t="str">
        <f t="shared" si="4"/>
        <v>measurement_measurement_environment</v>
      </c>
      <c r="D45" s="40"/>
      <c r="E45" s="40"/>
      <c r="F45" s="39" t="s">
        <v>121</v>
      </c>
      <c r="G45" s="39" t="s">
        <v>122</v>
      </c>
      <c r="H45" s="21" t="s">
        <v>21</v>
      </c>
      <c r="I45" s="38"/>
      <c r="J45" s="38"/>
      <c r="K45" s="41"/>
      <c r="N45" s="37"/>
    </row>
    <row r="46" spans="1:14">
      <c r="A46" s="136"/>
      <c r="B46" s="138"/>
      <c r="C46" s="39" t="str">
        <f t="shared" si="4"/>
        <v>measurement_energy_level_transition_structure_etc._of_interest</v>
      </c>
      <c r="D46" s="40"/>
      <c r="E46" s="40"/>
      <c r="F46" s="39" t="s">
        <v>123</v>
      </c>
      <c r="G46" s="39" t="s">
        <v>124</v>
      </c>
      <c r="H46" s="21" t="s">
        <v>21</v>
      </c>
      <c r="I46" s="38"/>
      <c r="J46" s="38"/>
      <c r="K46" s="87"/>
      <c r="L46" s="37" t="s">
        <v>125</v>
      </c>
      <c r="N46" s="37"/>
    </row>
    <row r="47" spans="1:14">
      <c r="A47" s="136"/>
      <c r="B47" s="138"/>
      <c r="C47" s="39" t="str">
        <f t="shared" si="4"/>
        <v>measurement_measured_date</v>
      </c>
      <c r="D47" s="40"/>
      <c r="E47" s="40"/>
      <c r="F47" s="39" t="s">
        <v>126</v>
      </c>
      <c r="G47" s="39" t="s">
        <v>127</v>
      </c>
      <c r="H47" s="39" t="s">
        <v>128</v>
      </c>
      <c r="I47" s="38"/>
      <c r="J47" s="38"/>
      <c r="K47" s="41"/>
      <c r="N47" s="37"/>
    </row>
    <row r="48" spans="1:14">
      <c r="A48" s="136"/>
      <c r="B48" s="138"/>
      <c r="C48" s="39" t="str">
        <f t="shared" si="4"/>
        <v>measurement_standardized_procedure</v>
      </c>
      <c r="D48" s="40"/>
      <c r="E48" s="40"/>
      <c r="F48" s="39" t="s">
        <v>129</v>
      </c>
      <c r="G48" s="39" t="s">
        <v>130</v>
      </c>
      <c r="H48" s="39" t="s">
        <v>21</v>
      </c>
      <c r="I48" s="38"/>
      <c r="J48" s="38"/>
      <c r="K48" s="41"/>
      <c r="N48" s="37"/>
    </row>
    <row r="49" spans="1:14" ht="18.5" thickBot="1">
      <c r="A49" s="137"/>
      <c r="B49" s="134"/>
      <c r="C49" s="25" t="str">
        <f t="shared" si="4"/>
        <v>measurement_instrumentation_site</v>
      </c>
      <c r="D49" s="26"/>
      <c r="E49" s="26"/>
      <c r="F49" s="25" t="s">
        <v>131</v>
      </c>
      <c r="G49" s="25" t="s">
        <v>132</v>
      </c>
      <c r="H49" s="25" t="s">
        <v>21</v>
      </c>
      <c r="I49" s="27"/>
      <c r="J49" s="27"/>
      <c r="K49" s="2"/>
      <c r="N49" s="37"/>
    </row>
    <row r="50" spans="1:14" ht="20">
      <c r="G50" s="42"/>
    </row>
  </sheetData>
  <mergeCells count="7">
    <mergeCell ref="A5:B10"/>
    <mergeCell ref="A28:A49"/>
    <mergeCell ref="B38:B41"/>
    <mergeCell ref="B42:B49"/>
    <mergeCell ref="B11:B24"/>
    <mergeCell ref="A11:A24"/>
    <mergeCell ref="B25:B37"/>
  </mergeCells>
  <phoneticPr fontId="3"/>
  <conditionalFormatting sqref="K5:K10">
    <cfRule type="expression" dxfId="65" priority="17">
      <formula>#REF!=1</formula>
    </cfRule>
    <cfRule type="expression" dxfId="64" priority="18">
      <formula>#REF!=1</formula>
    </cfRule>
  </conditionalFormatting>
  <conditionalFormatting sqref="K28">
    <cfRule type="expression" dxfId="63" priority="5">
      <formula>#REF!=1</formula>
    </cfRule>
    <cfRule type="expression" dxfId="62" priority="6">
      <formula>#REF!=1</formula>
    </cfRule>
  </conditionalFormatting>
  <conditionalFormatting sqref="K33">
    <cfRule type="expression" dxfId="61" priority="1">
      <formula>#REF!=1</formula>
    </cfRule>
    <cfRule type="expression" dxfId="60" priority="2">
      <formula>#REF!=1</formula>
    </cfRule>
  </conditionalFormatting>
  <conditionalFormatting sqref="K38:K49">
    <cfRule type="expression" dxfId="59" priority="3">
      <formula>#REF!=1</formula>
    </cfRule>
    <cfRule type="expression" dxfId="58" priority="4">
      <formula>#REF!=1</formula>
    </cfRule>
  </conditionalFormatting>
  <dataValidations count="2">
    <dataValidation type="list" allowBlank="1" showInputMessage="1" showErrorMessage="1" sqref="I24:I27 H5:H49" xr:uid="{2CD015C8-BE30-4324-AA8D-82B0B398A062}">
      <formula1>"string,string[date],number,integer"</formula1>
    </dataValidation>
    <dataValidation type="list" allowBlank="1" showInputMessage="1" showErrorMessage="1" sqref="K5" xr:uid="{33CC998B-E5D0-4314-BAC3-BFC6DFF99024}">
      <formula1>#REF!</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DC52-1465-48EE-B128-D5659D10F49E}">
  <dimension ref="A1:L39"/>
  <sheetViews>
    <sheetView topLeftCell="A7" zoomScale="80" zoomScaleNormal="80" workbookViewId="0">
      <selection activeCell="I32" sqref="I32"/>
    </sheetView>
  </sheetViews>
  <sheetFormatPr defaultColWidth="9" defaultRowHeight="18"/>
  <cols>
    <col min="1" max="1" width="16.08203125" style="3" bestFit="1" customWidth="1"/>
    <col min="2" max="3" width="33.08203125" style="3" customWidth="1"/>
    <col min="4" max="4" width="9.33203125" style="3" customWidth="1"/>
    <col min="5" max="6" width="33.08203125" style="3" customWidth="1"/>
    <col min="7" max="8" width="13.08203125" style="3" customWidth="1"/>
    <col min="9" max="11" width="33.08203125" style="3" customWidth="1"/>
    <col min="12" max="12" width="44.08203125" style="3" customWidth="1"/>
    <col min="13" max="16384" width="9" style="3"/>
  </cols>
  <sheetData>
    <row r="1" spans="1:11">
      <c r="A1" s="3" t="s">
        <v>133</v>
      </c>
      <c r="B1" s="3" t="s">
        <v>1</v>
      </c>
      <c r="C1" s="3" t="s">
        <v>134</v>
      </c>
      <c r="E1" s="3" t="s">
        <v>2</v>
      </c>
      <c r="F1" s="3" t="s">
        <v>3</v>
      </c>
      <c r="G1" s="6" t="s">
        <v>4</v>
      </c>
      <c r="H1" s="3" t="s">
        <v>5</v>
      </c>
      <c r="I1" s="3" t="s">
        <v>6</v>
      </c>
      <c r="J1" s="6" t="s">
        <v>7</v>
      </c>
    </row>
    <row r="2" spans="1:11" ht="108">
      <c r="B2" s="43" t="s">
        <v>135</v>
      </c>
      <c r="C2" s="44" t="s">
        <v>136</v>
      </c>
      <c r="D2" s="43" t="s">
        <v>137</v>
      </c>
      <c r="E2" s="44" t="s">
        <v>11</v>
      </c>
      <c r="F2" s="44" t="s">
        <v>138</v>
      </c>
      <c r="G2" s="43" t="s">
        <v>13</v>
      </c>
      <c r="H2" s="45" t="s">
        <v>14</v>
      </c>
      <c r="I2" s="45" t="s">
        <v>15</v>
      </c>
      <c r="J2" s="46" t="s">
        <v>16</v>
      </c>
      <c r="K2" s="47" t="s">
        <v>139</v>
      </c>
    </row>
    <row r="3" spans="1:11" ht="20">
      <c r="A3" s="148" t="s">
        <v>140</v>
      </c>
      <c r="B3" s="48" t="s">
        <v>141</v>
      </c>
      <c r="C3" s="23" t="s">
        <v>142</v>
      </c>
      <c r="D3" s="23"/>
      <c r="E3" s="21" t="s">
        <v>142</v>
      </c>
      <c r="F3" s="21" t="s">
        <v>142</v>
      </c>
      <c r="G3" s="23" t="s">
        <v>21</v>
      </c>
      <c r="H3" s="49"/>
      <c r="I3" s="23"/>
      <c r="J3" s="50"/>
      <c r="K3" s="23"/>
    </row>
    <row r="4" spans="1:11" ht="20">
      <c r="A4" s="149"/>
      <c r="B4" s="48" t="s">
        <v>143</v>
      </c>
      <c r="C4" s="23" t="s">
        <v>144</v>
      </c>
      <c r="D4" s="23"/>
      <c r="E4" s="21" t="s">
        <v>144</v>
      </c>
      <c r="F4" s="21" t="s">
        <v>144</v>
      </c>
      <c r="G4" s="23" t="s">
        <v>21</v>
      </c>
      <c r="H4" s="49"/>
      <c r="I4" s="23"/>
      <c r="J4" s="50"/>
      <c r="K4" s="23"/>
    </row>
    <row r="5" spans="1:11" ht="20">
      <c r="A5" s="149"/>
      <c r="B5" s="48" t="s">
        <v>145</v>
      </c>
      <c r="C5" s="23" t="s">
        <v>146</v>
      </c>
      <c r="D5" s="23"/>
      <c r="E5" s="21" t="s">
        <v>147</v>
      </c>
      <c r="F5" s="21" t="s">
        <v>146</v>
      </c>
      <c r="G5" s="23" t="s">
        <v>21</v>
      </c>
      <c r="H5" s="49"/>
      <c r="I5" s="23"/>
      <c r="J5" s="50"/>
      <c r="K5" s="23"/>
    </row>
    <row r="6" spans="1:11" ht="20">
      <c r="A6" s="149"/>
      <c r="B6" s="48" t="s">
        <v>148</v>
      </c>
      <c r="C6" s="23" t="s">
        <v>149</v>
      </c>
      <c r="D6" s="23"/>
      <c r="E6" s="21" t="s">
        <v>150</v>
      </c>
      <c r="F6" s="21" t="s">
        <v>149</v>
      </c>
      <c r="G6" s="23" t="s">
        <v>21</v>
      </c>
      <c r="H6" s="49"/>
      <c r="I6" s="23"/>
      <c r="J6" s="50"/>
      <c r="K6" s="23"/>
    </row>
    <row r="7" spans="1:11" ht="20">
      <c r="A7" s="149"/>
      <c r="B7" s="48" t="s">
        <v>151</v>
      </c>
      <c r="C7" s="23" t="s">
        <v>152</v>
      </c>
      <c r="D7" s="23"/>
      <c r="E7" s="21" t="s">
        <v>153</v>
      </c>
      <c r="F7" s="21" t="s">
        <v>152</v>
      </c>
      <c r="G7" s="23" t="s">
        <v>21</v>
      </c>
      <c r="H7" s="49"/>
      <c r="I7" s="23"/>
      <c r="J7" s="50"/>
      <c r="K7" s="23"/>
    </row>
    <row r="8" spans="1:11" ht="20">
      <c r="A8" s="149"/>
      <c r="B8" s="48" t="s">
        <v>154</v>
      </c>
      <c r="C8" s="23" t="s">
        <v>155</v>
      </c>
      <c r="D8" s="23"/>
      <c r="E8" s="21" t="s">
        <v>156</v>
      </c>
      <c r="F8" s="21" t="s">
        <v>155</v>
      </c>
      <c r="G8" s="23" t="s">
        <v>21</v>
      </c>
      <c r="H8" s="49"/>
      <c r="I8" s="23"/>
      <c r="J8" s="50"/>
      <c r="K8" s="23"/>
    </row>
    <row r="9" spans="1:11" ht="20">
      <c r="A9" s="149"/>
      <c r="B9" s="48" t="s">
        <v>157</v>
      </c>
      <c r="C9" s="23" t="s">
        <v>158</v>
      </c>
      <c r="D9" s="23"/>
      <c r="E9" s="21" t="s">
        <v>159</v>
      </c>
      <c r="F9" s="21" t="s">
        <v>158</v>
      </c>
      <c r="G9" s="23" t="s">
        <v>21</v>
      </c>
      <c r="H9" s="49"/>
      <c r="I9" s="23"/>
      <c r="J9" s="50"/>
      <c r="K9" s="23"/>
    </row>
    <row r="10" spans="1:11" ht="20">
      <c r="A10" s="149"/>
      <c r="B10" s="48" t="s">
        <v>160</v>
      </c>
      <c r="C10" s="23" t="s">
        <v>161</v>
      </c>
      <c r="D10" s="23"/>
      <c r="E10" s="21" t="s">
        <v>162</v>
      </c>
      <c r="F10" s="21" t="s">
        <v>161</v>
      </c>
      <c r="G10" s="23" t="s">
        <v>21</v>
      </c>
      <c r="H10" s="49" t="s">
        <v>163</v>
      </c>
      <c r="I10" s="23"/>
      <c r="J10" s="50"/>
      <c r="K10" s="23"/>
    </row>
    <row r="11" spans="1:11" ht="20">
      <c r="A11" s="149"/>
      <c r="B11" s="48" t="s">
        <v>164</v>
      </c>
      <c r="C11" s="23" t="s">
        <v>165</v>
      </c>
      <c r="D11" s="23"/>
      <c r="E11" s="21" t="s">
        <v>166</v>
      </c>
      <c r="F11" s="21" t="s">
        <v>165</v>
      </c>
      <c r="G11" s="23" t="s">
        <v>21</v>
      </c>
      <c r="H11" s="49"/>
      <c r="I11" s="23"/>
      <c r="J11" s="50"/>
      <c r="K11" s="23"/>
    </row>
    <row r="12" spans="1:11" ht="20">
      <c r="A12" s="149"/>
      <c r="B12" s="48" t="s">
        <v>167</v>
      </c>
      <c r="C12" s="23" t="s">
        <v>168</v>
      </c>
      <c r="D12" s="23"/>
      <c r="E12" s="21" t="s">
        <v>169</v>
      </c>
      <c r="F12" s="21" t="s">
        <v>168</v>
      </c>
      <c r="G12" s="23" t="s">
        <v>21</v>
      </c>
      <c r="H12" s="51"/>
      <c r="I12" s="23"/>
      <c r="J12" s="50"/>
      <c r="K12" s="23"/>
    </row>
    <row r="13" spans="1:11" ht="20">
      <c r="A13" s="149"/>
      <c r="B13" s="48" t="s">
        <v>170</v>
      </c>
      <c r="C13" s="23" t="s">
        <v>171</v>
      </c>
      <c r="D13" s="23"/>
      <c r="E13" s="21" t="s">
        <v>172</v>
      </c>
      <c r="F13" s="21" t="s">
        <v>171</v>
      </c>
      <c r="G13" s="23" t="s">
        <v>21</v>
      </c>
      <c r="H13" s="49"/>
      <c r="I13" s="52"/>
      <c r="J13" s="53"/>
      <c r="K13" s="52"/>
    </row>
    <row r="14" spans="1:11" ht="20">
      <c r="A14" s="149"/>
      <c r="B14" s="54" t="s">
        <v>173</v>
      </c>
      <c r="C14" s="55" t="s">
        <v>174</v>
      </c>
      <c r="D14" s="56"/>
      <c r="E14" s="57" t="s">
        <v>175</v>
      </c>
      <c r="F14" s="57" t="s">
        <v>174</v>
      </c>
      <c r="G14" s="23" t="s">
        <v>21</v>
      </c>
      <c r="H14" s="51"/>
      <c r="I14" s="52"/>
      <c r="J14" s="53"/>
      <c r="K14" s="52"/>
    </row>
    <row r="15" spans="1:11" ht="20">
      <c r="A15" s="149"/>
      <c r="B15" s="48" t="s">
        <v>176</v>
      </c>
      <c r="C15" s="58" t="s">
        <v>177</v>
      </c>
      <c r="D15" s="21"/>
      <c r="E15" s="21" t="s">
        <v>178</v>
      </c>
      <c r="F15" s="21" t="s">
        <v>177</v>
      </c>
      <c r="G15" s="23" t="s">
        <v>21</v>
      </c>
      <c r="H15" s="59"/>
      <c r="I15" s="23"/>
      <c r="J15" s="50"/>
      <c r="K15" s="23"/>
    </row>
    <row r="16" spans="1:11" ht="20">
      <c r="A16" s="149"/>
      <c r="B16" s="48" t="s">
        <v>179</v>
      </c>
      <c r="C16" s="32" t="s">
        <v>180</v>
      </c>
      <c r="D16" s="60"/>
      <c r="E16" s="32" t="s">
        <v>181</v>
      </c>
      <c r="F16" s="32" t="s">
        <v>180</v>
      </c>
      <c r="G16" s="23" t="s">
        <v>21</v>
      </c>
      <c r="H16" s="59"/>
      <c r="I16" s="23"/>
      <c r="J16" s="50"/>
      <c r="K16" s="23"/>
    </row>
    <row r="17" spans="1:12" ht="20">
      <c r="A17" s="149"/>
      <c r="B17" s="48" t="s">
        <v>182</v>
      </c>
      <c r="C17" s="32" t="s">
        <v>183</v>
      </c>
      <c r="D17" s="60"/>
      <c r="E17" s="32" t="s">
        <v>184</v>
      </c>
      <c r="F17" s="32" t="s">
        <v>183</v>
      </c>
      <c r="G17" s="23" t="s">
        <v>21</v>
      </c>
      <c r="H17" s="59"/>
      <c r="I17" s="23"/>
      <c r="J17" s="50"/>
      <c r="K17" s="23"/>
    </row>
    <row r="18" spans="1:12" ht="20">
      <c r="A18" s="149"/>
      <c r="B18" s="48" t="s">
        <v>185</v>
      </c>
      <c r="C18" s="32" t="s">
        <v>186</v>
      </c>
      <c r="D18" s="60"/>
      <c r="E18" s="32" t="s">
        <v>187</v>
      </c>
      <c r="F18" s="32" t="s">
        <v>186</v>
      </c>
      <c r="G18" s="23" t="s">
        <v>21</v>
      </c>
      <c r="H18" s="59"/>
      <c r="I18" s="23"/>
      <c r="J18" s="50"/>
      <c r="K18" s="23"/>
    </row>
    <row r="19" spans="1:12" ht="20">
      <c r="A19" s="149"/>
      <c r="B19" s="48" t="s">
        <v>188</v>
      </c>
      <c r="C19" s="32" t="s">
        <v>189</v>
      </c>
      <c r="D19" s="60"/>
      <c r="E19" s="32" t="s">
        <v>190</v>
      </c>
      <c r="F19" s="32" t="s">
        <v>189</v>
      </c>
      <c r="G19" s="23" t="s">
        <v>21</v>
      </c>
      <c r="H19" s="59"/>
      <c r="I19" s="21"/>
      <c r="J19" s="50"/>
      <c r="K19" s="21"/>
    </row>
    <row r="20" spans="1:12" ht="20">
      <c r="A20" s="149"/>
      <c r="B20" s="48" t="s">
        <v>191</v>
      </c>
      <c r="C20" s="32" t="s">
        <v>192</v>
      </c>
      <c r="D20" s="60"/>
      <c r="E20" s="32" t="s">
        <v>193</v>
      </c>
      <c r="F20" s="32" t="s">
        <v>192</v>
      </c>
      <c r="G20" s="23" t="s">
        <v>21</v>
      </c>
      <c r="H20" s="59"/>
      <c r="I20" s="21"/>
      <c r="J20" s="50"/>
      <c r="K20" s="21"/>
    </row>
    <row r="21" spans="1:12" ht="20">
      <c r="A21" s="149"/>
      <c r="B21" s="48" t="s">
        <v>194</v>
      </c>
      <c r="C21" s="21" t="s">
        <v>195</v>
      </c>
      <c r="D21" s="23"/>
      <c r="E21" s="21" t="s">
        <v>196</v>
      </c>
      <c r="F21" s="21" t="s">
        <v>195</v>
      </c>
      <c r="G21" s="23" t="s">
        <v>21</v>
      </c>
      <c r="H21" s="59"/>
      <c r="I21" s="21"/>
      <c r="J21" s="50"/>
      <c r="K21" s="21"/>
    </row>
    <row r="22" spans="1:12" ht="20">
      <c r="A22" s="149"/>
      <c r="B22" s="48" t="s">
        <v>197</v>
      </c>
      <c r="C22" s="21" t="s">
        <v>198</v>
      </c>
      <c r="D22" s="23"/>
      <c r="E22" s="21" t="s">
        <v>199</v>
      </c>
      <c r="F22" s="21" t="s">
        <v>198</v>
      </c>
      <c r="G22" s="23" t="s">
        <v>200</v>
      </c>
      <c r="H22" s="49" t="s">
        <v>201</v>
      </c>
      <c r="I22" s="21"/>
      <c r="J22" s="50"/>
      <c r="K22" s="21"/>
    </row>
    <row r="23" spans="1:12" ht="20">
      <c r="A23" s="149"/>
      <c r="B23" s="48" t="s">
        <v>202</v>
      </c>
      <c r="C23" s="23" t="s">
        <v>203</v>
      </c>
      <c r="D23" s="23"/>
      <c r="E23" s="21" t="s">
        <v>204</v>
      </c>
      <c r="F23" s="32" t="s">
        <v>203</v>
      </c>
      <c r="G23" s="23" t="s">
        <v>21</v>
      </c>
      <c r="H23" s="59"/>
      <c r="I23" s="23"/>
      <c r="J23" s="50"/>
      <c r="K23" s="23"/>
    </row>
    <row r="24" spans="1:12" ht="20">
      <c r="A24" s="149"/>
      <c r="B24" s="48" t="s">
        <v>205</v>
      </c>
      <c r="C24" s="23" t="s">
        <v>206</v>
      </c>
      <c r="D24" s="23"/>
      <c r="E24" s="61" t="s">
        <v>207</v>
      </c>
      <c r="F24" s="61" t="s">
        <v>206</v>
      </c>
      <c r="G24" s="23" t="s">
        <v>200</v>
      </c>
      <c r="H24" s="49"/>
      <c r="I24" s="23"/>
      <c r="J24" s="50"/>
      <c r="K24" s="23"/>
    </row>
    <row r="25" spans="1:12" ht="20">
      <c r="A25" s="149"/>
      <c r="B25" s="48" t="s">
        <v>208</v>
      </c>
      <c r="C25" s="23" t="s">
        <v>209</v>
      </c>
      <c r="D25" s="23"/>
      <c r="E25" s="21" t="s">
        <v>210</v>
      </c>
      <c r="F25" s="21" t="s">
        <v>209</v>
      </c>
      <c r="G25" s="23" t="s">
        <v>200</v>
      </c>
      <c r="H25" s="59"/>
      <c r="I25" s="23"/>
      <c r="J25" s="50"/>
      <c r="K25" s="23"/>
      <c r="L25" s="37" t="s">
        <v>211</v>
      </c>
    </row>
    <row r="26" spans="1:12" ht="20">
      <c r="A26" s="149"/>
      <c r="B26" s="48" t="s">
        <v>212</v>
      </c>
      <c r="C26" s="23" t="s">
        <v>213</v>
      </c>
      <c r="D26" s="23"/>
      <c r="E26" s="21" t="s">
        <v>214</v>
      </c>
      <c r="F26" s="21" t="s">
        <v>213</v>
      </c>
      <c r="G26" s="23" t="s">
        <v>21</v>
      </c>
      <c r="H26" s="59"/>
      <c r="I26" s="23"/>
      <c r="J26" s="50"/>
      <c r="K26" s="23"/>
    </row>
    <row r="27" spans="1:12" ht="20">
      <c r="A27" s="149"/>
      <c r="B27" s="48" t="s">
        <v>215</v>
      </c>
      <c r="C27" s="23" t="s">
        <v>216</v>
      </c>
      <c r="D27" s="23"/>
      <c r="E27" s="21" t="s">
        <v>217</v>
      </c>
      <c r="F27" s="21" t="s">
        <v>216</v>
      </c>
      <c r="G27" s="23" t="s">
        <v>200</v>
      </c>
      <c r="H27" s="59" t="s">
        <v>218</v>
      </c>
      <c r="I27" s="23"/>
      <c r="J27" s="76" t="s">
        <v>219</v>
      </c>
      <c r="K27" s="23"/>
      <c r="L27" s="88" t="s">
        <v>220</v>
      </c>
    </row>
    <row r="28" spans="1:12" ht="20">
      <c r="A28" s="149"/>
      <c r="B28" s="48" t="s">
        <v>221</v>
      </c>
      <c r="C28" s="23" t="s">
        <v>222</v>
      </c>
      <c r="D28" s="23"/>
      <c r="E28" s="61" t="s">
        <v>223</v>
      </c>
      <c r="F28" s="61" t="s">
        <v>222</v>
      </c>
      <c r="G28" s="23" t="s">
        <v>200</v>
      </c>
      <c r="H28" s="49" t="s">
        <v>224</v>
      </c>
      <c r="I28" s="23"/>
      <c r="J28" s="50"/>
      <c r="K28" s="23"/>
      <c r="L28" s="88" t="s">
        <v>220</v>
      </c>
    </row>
    <row r="29" spans="1:12" ht="20">
      <c r="A29" s="149"/>
      <c r="B29" s="48" t="s">
        <v>225</v>
      </c>
      <c r="C29" s="23" t="s">
        <v>226</v>
      </c>
      <c r="D29" s="23"/>
      <c r="E29" s="21" t="s">
        <v>227</v>
      </c>
      <c r="F29" s="21" t="s">
        <v>226</v>
      </c>
      <c r="G29" s="23" t="s">
        <v>21</v>
      </c>
      <c r="H29" s="49"/>
      <c r="I29" s="23"/>
      <c r="J29" s="50"/>
      <c r="K29" s="23"/>
    </row>
    <row r="30" spans="1:12" ht="20">
      <c r="A30" s="149"/>
      <c r="B30" s="48" t="s">
        <v>228</v>
      </c>
      <c r="C30" s="23" t="s">
        <v>229</v>
      </c>
      <c r="D30" s="23"/>
      <c r="E30" s="61" t="s">
        <v>230</v>
      </c>
      <c r="F30" s="61" t="s">
        <v>229</v>
      </c>
      <c r="G30" s="23" t="s">
        <v>21</v>
      </c>
      <c r="H30" s="59"/>
      <c r="I30" s="23"/>
      <c r="J30" s="50"/>
      <c r="K30" s="23"/>
    </row>
    <row r="31" spans="1:12" ht="20">
      <c r="A31" s="149"/>
      <c r="B31" s="48" t="s">
        <v>231</v>
      </c>
      <c r="C31" s="23" t="s">
        <v>232</v>
      </c>
      <c r="D31" s="23"/>
      <c r="E31" s="21" t="s">
        <v>233</v>
      </c>
      <c r="F31" s="21" t="s">
        <v>232</v>
      </c>
      <c r="G31" s="23" t="s">
        <v>21</v>
      </c>
      <c r="H31" s="59"/>
      <c r="I31" s="23"/>
      <c r="J31" s="50"/>
      <c r="K31" s="23"/>
    </row>
    <row r="32" spans="1:12" ht="20">
      <c r="A32" s="149"/>
      <c r="B32" s="48" t="s">
        <v>234</v>
      </c>
      <c r="C32" s="23" t="s">
        <v>235</v>
      </c>
      <c r="D32" s="23"/>
      <c r="E32" s="21" t="s">
        <v>236</v>
      </c>
      <c r="F32" s="21" t="s">
        <v>235</v>
      </c>
      <c r="G32" s="23" t="s">
        <v>21</v>
      </c>
      <c r="H32" s="59"/>
      <c r="I32" s="23"/>
      <c r="J32" s="50"/>
      <c r="K32" s="23"/>
    </row>
    <row r="33" spans="1:12" ht="20">
      <c r="A33" s="149"/>
      <c r="B33" s="48" t="s">
        <v>237</v>
      </c>
      <c r="C33" s="23" t="s">
        <v>238</v>
      </c>
      <c r="D33" s="23"/>
      <c r="E33" s="23" t="s">
        <v>239</v>
      </c>
      <c r="F33" s="23" t="s">
        <v>238</v>
      </c>
      <c r="G33" s="23" t="s">
        <v>21</v>
      </c>
      <c r="H33" s="49"/>
      <c r="I33" s="23"/>
      <c r="J33" s="50"/>
      <c r="K33" s="23"/>
    </row>
    <row r="34" spans="1:12" ht="20">
      <c r="A34" s="149"/>
      <c r="B34" s="48" t="s">
        <v>240</v>
      </c>
      <c r="C34" s="23" t="s">
        <v>241</v>
      </c>
      <c r="D34" s="23"/>
      <c r="E34" s="23" t="s">
        <v>242</v>
      </c>
      <c r="F34" s="23" t="s">
        <v>241</v>
      </c>
      <c r="G34" s="23" t="s">
        <v>21</v>
      </c>
      <c r="H34" s="49"/>
      <c r="I34" s="23"/>
      <c r="J34" s="50"/>
      <c r="K34" s="23"/>
    </row>
    <row r="35" spans="1:12" ht="20">
      <c r="A35" s="149"/>
      <c r="B35" s="48" t="s">
        <v>243</v>
      </c>
      <c r="C35" s="23" t="s">
        <v>244</v>
      </c>
      <c r="D35" s="23"/>
      <c r="E35" s="23" t="s">
        <v>245</v>
      </c>
      <c r="F35" s="23" t="s">
        <v>244</v>
      </c>
      <c r="G35" s="23" t="s">
        <v>21</v>
      </c>
      <c r="H35" s="21"/>
      <c r="I35" s="23"/>
      <c r="J35" s="50"/>
      <c r="K35" s="23"/>
    </row>
    <row r="36" spans="1:12" ht="20">
      <c r="A36" s="149"/>
      <c r="B36" s="48" t="s">
        <v>246</v>
      </c>
      <c r="C36" s="19"/>
      <c r="D36" s="23"/>
      <c r="E36" s="23" t="s">
        <v>247</v>
      </c>
      <c r="F36" s="23" t="s">
        <v>248</v>
      </c>
      <c r="G36" s="23" t="s">
        <v>249</v>
      </c>
      <c r="H36" s="21" t="s">
        <v>250</v>
      </c>
      <c r="I36" s="23"/>
      <c r="J36" s="50"/>
      <c r="K36" s="23" t="s">
        <v>251</v>
      </c>
    </row>
    <row r="37" spans="1:12" ht="20">
      <c r="A37" s="149"/>
      <c r="B37" s="48" t="s">
        <v>252</v>
      </c>
      <c r="C37" s="19"/>
      <c r="D37" s="23"/>
      <c r="E37" s="23" t="s">
        <v>253</v>
      </c>
      <c r="F37" s="23" t="s">
        <v>254</v>
      </c>
      <c r="G37" s="23" t="s">
        <v>249</v>
      </c>
      <c r="H37" s="21" t="s">
        <v>163</v>
      </c>
      <c r="I37" s="23"/>
      <c r="J37" s="50"/>
      <c r="K37" s="23" t="s">
        <v>255</v>
      </c>
    </row>
    <row r="38" spans="1:12" ht="20">
      <c r="A38" s="149"/>
      <c r="B38" s="48" t="s">
        <v>256</v>
      </c>
      <c r="C38" s="19"/>
      <c r="D38" s="23"/>
      <c r="E38" s="23" t="s">
        <v>257</v>
      </c>
      <c r="F38" s="23" t="s">
        <v>258</v>
      </c>
      <c r="G38" s="23" t="s">
        <v>249</v>
      </c>
      <c r="H38" s="21" t="s">
        <v>163</v>
      </c>
      <c r="I38" s="23"/>
      <c r="J38" s="50"/>
      <c r="K38" s="23" t="s">
        <v>259</v>
      </c>
    </row>
    <row r="39" spans="1:12" ht="36">
      <c r="A39" s="150"/>
      <c r="B39" s="48"/>
      <c r="C39" s="19"/>
      <c r="D39" s="23"/>
      <c r="E39" s="80" t="s">
        <v>260</v>
      </c>
      <c r="F39" s="80" t="s">
        <v>261</v>
      </c>
      <c r="G39" s="23" t="s">
        <v>249</v>
      </c>
      <c r="H39" s="81"/>
      <c r="I39" s="23"/>
      <c r="J39" s="50"/>
      <c r="K39" s="23" t="s">
        <v>262</v>
      </c>
      <c r="L39" s="77" t="s">
        <v>263</v>
      </c>
    </row>
  </sheetData>
  <mergeCells count="1">
    <mergeCell ref="A3:A39"/>
  </mergeCells>
  <phoneticPr fontId="3"/>
  <conditionalFormatting sqref="J3:J39">
    <cfRule type="expression" dxfId="57" priority="13">
      <formula>#REF!=1</formula>
    </cfRule>
    <cfRule type="expression" dxfId="56" priority="15">
      <formula>#REF!=1</formula>
    </cfRule>
  </conditionalFormatting>
  <dataValidations count="1">
    <dataValidation type="list" allowBlank="1" showInputMessage="1" showErrorMessage="1" sqref="H12:H39" xr:uid="{9EE0806E-5D31-4E31-8E5D-5FCFC8A311CF}">
      <formula1>"string,string[date],number,integer"</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E9E8-F7D1-48EB-91A7-E00762BDB31D}">
  <dimension ref="A1:F30"/>
  <sheetViews>
    <sheetView topLeftCell="A28" workbookViewId="0">
      <selection activeCell="A29" sqref="A29"/>
    </sheetView>
  </sheetViews>
  <sheetFormatPr defaultRowHeight="18"/>
  <cols>
    <col min="1" max="1" width="45.5" customWidth="1"/>
    <col min="2" max="2" width="30.6640625" customWidth="1"/>
    <col min="3" max="3" width="24.6640625" customWidth="1"/>
    <col min="4" max="4" width="27.1640625" customWidth="1"/>
    <col min="5" max="5" width="25.83203125" customWidth="1"/>
    <col min="6" max="6" width="21.33203125" customWidth="1"/>
  </cols>
  <sheetData>
    <row r="1" spans="1:6">
      <c r="A1" s="304" t="s">
        <v>558</v>
      </c>
      <c r="B1" t="s">
        <v>559</v>
      </c>
    </row>
    <row r="2" spans="1:6">
      <c r="A2" s="304"/>
      <c r="B2" t="s">
        <v>560</v>
      </c>
    </row>
    <row r="3" spans="1:6">
      <c r="A3" s="304"/>
    </row>
    <row r="4" spans="1:6">
      <c r="A4" s="305" t="s">
        <v>561</v>
      </c>
      <c r="B4" s="305" t="s">
        <v>562</v>
      </c>
      <c r="C4" s="305" t="s">
        <v>563</v>
      </c>
      <c r="D4" s="305" t="s">
        <v>564</v>
      </c>
      <c r="E4" s="305" t="s">
        <v>565</v>
      </c>
    </row>
    <row r="5" spans="1:6">
      <c r="A5" t="s">
        <v>608</v>
      </c>
      <c r="B5" s="306" t="s">
        <v>566</v>
      </c>
      <c r="C5" s="306" t="s">
        <v>567</v>
      </c>
      <c r="D5" s="306" t="s">
        <v>535</v>
      </c>
      <c r="E5" s="306" t="s">
        <v>568</v>
      </c>
    </row>
    <row r="6" spans="1:6">
      <c r="A6" s="313" t="s">
        <v>601</v>
      </c>
      <c r="B6" s="311" t="s">
        <v>566</v>
      </c>
      <c r="C6" s="306" t="s">
        <v>602</v>
      </c>
      <c r="D6" s="314" t="s">
        <v>535</v>
      </c>
      <c r="E6" s="314" t="s">
        <v>603</v>
      </c>
    </row>
    <row r="7" spans="1:6">
      <c r="A7" s="307" t="s">
        <v>569</v>
      </c>
      <c r="B7" s="305" t="s">
        <v>570</v>
      </c>
      <c r="C7" s="305" t="s">
        <v>571</v>
      </c>
      <c r="D7" s="308" t="s">
        <v>572</v>
      </c>
      <c r="E7" s="308" t="s">
        <v>573</v>
      </c>
    </row>
    <row r="8" spans="1:6">
      <c r="A8" s="307" t="s">
        <v>574</v>
      </c>
      <c r="B8" s="305" t="s">
        <v>542</v>
      </c>
      <c r="C8" s="305" t="s">
        <v>498</v>
      </c>
      <c r="D8" s="305" t="s">
        <v>99</v>
      </c>
      <c r="E8" s="305" t="s">
        <v>575</v>
      </c>
    </row>
    <row r="9" spans="1:6">
      <c r="A9" s="307" t="s">
        <v>576</v>
      </c>
      <c r="B9" s="309" t="s">
        <v>9</v>
      </c>
      <c r="C9" s="309" t="s">
        <v>9</v>
      </c>
      <c r="D9" s="309" t="s">
        <v>9</v>
      </c>
      <c r="E9" s="309" t="s">
        <v>9</v>
      </c>
    </row>
    <row r="10" spans="1:6">
      <c r="A10" s="307" t="s">
        <v>577</v>
      </c>
      <c r="B10" s="309" t="s">
        <v>578</v>
      </c>
      <c r="C10" s="309" t="s">
        <v>578</v>
      </c>
      <c r="D10" s="309" t="s">
        <v>578</v>
      </c>
      <c r="E10" s="309" t="s">
        <v>578</v>
      </c>
    </row>
    <row r="11" spans="1:6">
      <c r="A11" s="307"/>
    </row>
    <row r="12" spans="1:6">
      <c r="A12" s="307"/>
    </row>
    <row r="13" spans="1:6">
      <c r="A13" s="307" t="s">
        <v>579</v>
      </c>
      <c r="B13" t="s">
        <v>580</v>
      </c>
    </row>
    <row r="14" spans="1:6">
      <c r="A14" s="307" t="s">
        <v>563</v>
      </c>
      <c r="B14" s="310" t="s">
        <v>581</v>
      </c>
      <c r="C14" s="310" t="s">
        <v>582</v>
      </c>
      <c r="D14" s="310" t="s">
        <v>583</v>
      </c>
      <c r="E14" s="310" t="s">
        <v>584</v>
      </c>
      <c r="F14" s="310" t="s">
        <v>604</v>
      </c>
    </row>
    <row r="15" spans="1:6">
      <c r="A15" s="307" t="s">
        <v>585</v>
      </c>
      <c r="B15" s="311" t="s">
        <v>586</v>
      </c>
      <c r="C15" s="311" t="s">
        <v>587</v>
      </c>
      <c r="D15" s="311" t="s">
        <v>588</v>
      </c>
      <c r="E15" s="311" t="s">
        <v>589</v>
      </c>
      <c r="F15" s="311" t="s">
        <v>590</v>
      </c>
    </row>
    <row r="16" spans="1:6">
      <c r="A16" s="307" t="s">
        <v>585</v>
      </c>
      <c r="B16" s="311" t="s">
        <v>586</v>
      </c>
      <c r="C16" s="306">
        <v>2023</v>
      </c>
      <c r="D16" s="311" t="s">
        <v>605</v>
      </c>
      <c r="E16" s="311" t="s">
        <v>606</v>
      </c>
      <c r="F16" s="311" t="s">
        <v>607</v>
      </c>
    </row>
    <row r="17" spans="1:6">
      <c r="A17" s="307" t="s">
        <v>569</v>
      </c>
      <c r="B17" s="312" t="s">
        <v>573</v>
      </c>
      <c r="C17" s="310" t="s">
        <v>591</v>
      </c>
      <c r="D17" s="310" t="s">
        <v>592</v>
      </c>
      <c r="E17" s="312" t="s">
        <v>573</v>
      </c>
      <c r="F17" s="312" t="s">
        <v>573</v>
      </c>
    </row>
    <row r="18" spans="1:6">
      <c r="A18" s="307" t="s">
        <v>574</v>
      </c>
      <c r="B18" s="310" t="s">
        <v>593</v>
      </c>
      <c r="C18" s="310" t="s">
        <v>594</v>
      </c>
      <c r="D18" s="310" t="s">
        <v>504</v>
      </c>
      <c r="E18" s="310" t="s">
        <v>595</v>
      </c>
      <c r="F18" s="310" t="s">
        <v>596</v>
      </c>
    </row>
    <row r="19" spans="1:6">
      <c r="A19" s="307" t="s">
        <v>576</v>
      </c>
      <c r="B19" s="306" t="s">
        <v>9</v>
      </c>
      <c r="C19" s="306" t="s">
        <v>9</v>
      </c>
      <c r="D19" s="306" t="s">
        <v>9</v>
      </c>
      <c r="E19" s="306" t="s">
        <v>9</v>
      </c>
      <c r="F19" s="306" t="s">
        <v>597</v>
      </c>
    </row>
    <row r="20" spans="1:6">
      <c r="A20" s="307" t="s">
        <v>577</v>
      </c>
      <c r="B20" s="306" t="s">
        <v>578</v>
      </c>
      <c r="C20" s="306" t="s">
        <v>598</v>
      </c>
      <c r="D20" s="306" t="s">
        <v>599</v>
      </c>
      <c r="E20" s="306" t="s">
        <v>600</v>
      </c>
      <c r="F20" s="306" t="s">
        <v>578</v>
      </c>
    </row>
    <row r="30" spans="1:6">
      <c r="A30" s="307"/>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E4CE-9366-40E8-8DF1-D4B9CF138C00}">
  <dimension ref="A1:N107"/>
  <sheetViews>
    <sheetView topLeftCell="D19" zoomScale="55" zoomScaleNormal="55" workbookViewId="0">
      <selection activeCell="I62" sqref="I62"/>
    </sheetView>
  </sheetViews>
  <sheetFormatPr defaultColWidth="9" defaultRowHeight="18"/>
  <cols>
    <col min="1" max="2" width="19" style="3" customWidth="1"/>
    <col min="3" max="3" width="50.83203125" style="3" customWidth="1"/>
    <col min="4" max="5" width="9" style="5" customWidth="1"/>
    <col min="6" max="7" width="37.83203125" style="3" customWidth="1"/>
    <col min="8" max="9" width="14.08203125" style="3" customWidth="1"/>
    <col min="10" max="10" width="14.08203125" style="3" hidden="1" customWidth="1"/>
    <col min="11" max="11" width="45.08203125" style="3" customWidth="1"/>
    <col min="12" max="12" width="45.4140625" style="3" customWidth="1"/>
    <col min="13" max="13" width="24.58203125" style="3" customWidth="1"/>
    <col min="14" max="14" width="36.08203125" style="3" customWidth="1"/>
    <col min="15" max="15" width="3.08203125" style="3" customWidth="1"/>
    <col min="16" max="16384" width="9" style="3"/>
  </cols>
  <sheetData>
    <row r="1" spans="1:14">
      <c r="A1" s="5"/>
      <c r="B1" s="5"/>
      <c r="D1" s="3"/>
      <c r="E1" s="3"/>
    </row>
    <row r="2" spans="1:14">
      <c r="A2" s="5"/>
      <c r="B2" s="5"/>
      <c r="D2" s="3"/>
      <c r="E2" s="3"/>
    </row>
    <row r="3" spans="1:14">
      <c r="A3" s="5"/>
      <c r="B3" s="5"/>
      <c r="D3" s="3"/>
      <c r="E3" s="3"/>
    </row>
    <row r="4" spans="1:14" ht="18.5" thickBot="1">
      <c r="C4" s="3" t="s">
        <v>1</v>
      </c>
      <c r="F4" s="3" t="s">
        <v>2</v>
      </c>
      <c r="G4" s="3" t="s">
        <v>3</v>
      </c>
      <c r="H4" s="6" t="s">
        <v>4</v>
      </c>
      <c r="I4" s="3" t="s">
        <v>5</v>
      </c>
      <c r="J4" s="3" t="s">
        <v>6</v>
      </c>
      <c r="K4" s="6" t="s">
        <v>7</v>
      </c>
      <c r="L4" s="6" t="s">
        <v>7</v>
      </c>
      <c r="M4" s="6" t="s">
        <v>7</v>
      </c>
    </row>
    <row r="5" spans="1:14" ht="90.5" thickBot="1">
      <c r="A5" s="229"/>
      <c r="B5" s="229"/>
      <c r="C5" s="95" t="s">
        <v>8</v>
      </c>
      <c r="D5" s="8" t="s">
        <v>9</v>
      </c>
      <c r="E5" s="8" t="s">
        <v>10</v>
      </c>
      <c r="F5" s="9" t="s">
        <v>11</v>
      </c>
      <c r="G5" s="9" t="s">
        <v>12</v>
      </c>
      <c r="H5" s="10" t="s">
        <v>13</v>
      </c>
      <c r="I5" s="11" t="s">
        <v>14</v>
      </c>
      <c r="J5" s="11" t="s">
        <v>15</v>
      </c>
      <c r="K5" s="279" t="s">
        <v>437</v>
      </c>
      <c r="L5" s="280" t="s">
        <v>536</v>
      </c>
      <c r="M5" s="280" t="s">
        <v>536</v>
      </c>
      <c r="N5" s="278" t="s">
        <v>139</v>
      </c>
    </row>
    <row r="6" spans="1:14">
      <c r="A6" s="230" t="s">
        <v>17</v>
      </c>
      <c r="B6" s="230"/>
      <c r="C6" s="89" t="str">
        <f t="shared" ref="C6:C11" si="0">SUBSTITUTE(LOWER(TRIM(G6))," ","_")</f>
        <v>instrument</v>
      </c>
      <c r="D6" s="14" t="s">
        <v>18</v>
      </c>
      <c r="E6" s="14"/>
      <c r="F6" s="13" t="s">
        <v>19</v>
      </c>
      <c r="G6" s="13" t="s">
        <v>20</v>
      </c>
      <c r="H6" s="13" t="s">
        <v>21</v>
      </c>
      <c r="I6" s="15"/>
      <c r="J6" s="15"/>
      <c r="K6" s="270"/>
      <c r="L6" s="273"/>
      <c r="M6" s="273"/>
      <c r="N6" s="269"/>
    </row>
    <row r="7" spans="1:14">
      <c r="A7" s="230"/>
      <c r="B7" s="230"/>
      <c r="C7" s="90" t="str">
        <f t="shared" si="0"/>
        <v/>
      </c>
      <c r="D7" s="18"/>
      <c r="E7" s="18"/>
      <c r="F7" s="17" t="s">
        <v>22</v>
      </c>
      <c r="G7" s="17" t="s">
        <v>23</v>
      </c>
      <c r="H7" s="17"/>
      <c r="I7" s="19"/>
      <c r="J7" s="19"/>
      <c r="K7" s="271" t="s">
        <v>274</v>
      </c>
      <c r="L7" s="274" t="s">
        <v>274</v>
      </c>
      <c r="M7" s="274" t="s">
        <v>274</v>
      </c>
      <c r="N7" s="226"/>
    </row>
    <row r="8" spans="1:14">
      <c r="A8" s="230"/>
      <c r="B8" s="230"/>
      <c r="C8" s="91" t="str">
        <f t="shared" si="0"/>
        <v>data_owner_(affiliation)</v>
      </c>
      <c r="D8" s="22" t="s">
        <v>18</v>
      </c>
      <c r="E8" s="22"/>
      <c r="F8" s="21" t="s">
        <v>25</v>
      </c>
      <c r="G8" s="21" t="s">
        <v>26</v>
      </c>
      <c r="H8" s="21" t="s">
        <v>27</v>
      </c>
      <c r="I8" s="23"/>
      <c r="J8" s="23"/>
      <c r="K8" s="235" t="s">
        <v>28</v>
      </c>
      <c r="L8" s="241" t="s">
        <v>28</v>
      </c>
      <c r="M8" s="241" t="s">
        <v>28</v>
      </c>
      <c r="N8" s="226"/>
    </row>
    <row r="9" spans="1:14">
      <c r="A9" s="230"/>
      <c r="B9" s="230"/>
      <c r="C9" s="91" t="str">
        <f t="shared" si="0"/>
        <v>data_name</v>
      </c>
      <c r="D9" s="22" t="s">
        <v>18</v>
      </c>
      <c r="E9" s="22"/>
      <c r="F9" s="21" t="s">
        <v>29</v>
      </c>
      <c r="G9" s="21" t="s">
        <v>30</v>
      </c>
      <c r="H9" s="21" t="s">
        <v>27</v>
      </c>
      <c r="I9" s="23"/>
      <c r="J9" s="23"/>
      <c r="K9" s="236">
        <f>[4]ファイル命名規則!A55</f>
        <v>0</v>
      </c>
      <c r="L9" s="241" t="s">
        <v>277</v>
      </c>
      <c r="M9" s="241"/>
      <c r="N9" s="226" t="s">
        <v>488</v>
      </c>
    </row>
    <row r="10" spans="1:14">
      <c r="A10" s="230"/>
      <c r="B10" s="230"/>
      <c r="C10" s="91" t="str">
        <f t="shared" si="0"/>
        <v>experiment_id</v>
      </c>
      <c r="D10" s="22"/>
      <c r="E10" s="22"/>
      <c r="F10" s="21" t="s">
        <v>32</v>
      </c>
      <c r="G10" s="21" t="s">
        <v>33</v>
      </c>
      <c r="H10" s="21" t="s">
        <v>21</v>
      </c>
      <c r="I10" s="23"/>
      <c r="J10" s="23"/>
      <c r="K10" s="236"/>
      <c r="L10" s="241"/>
      <c r="M10" s="276"/>
      <c r="N10" s="226"/>
    </row>
    <row r="11" spans="1:14" ht="72.5" thickBot="1">
      <c r="A11" s="230"/>
      <c r="B11" s="230"/>
      <c r="C11" s="93" t="str">
        <f t="shared" si="0"/>
        <v>description</v>
      </c>
      <c r="D11" s="40"/>
      <c r="E11" s="40"/>
      <c r="F11" s="39" t="s">
        <v>34</v>
      </c>
      <c r="G11" s="39" t="s">
        <v>35</v>
      </c>
      <c r="H11" s="39" t="s">
        <v>21</v>
      </c>
      <c r="I11" s="38"/>
      <c r="J11" s="38"/>
      <c r="K11" s="272" t="s">
        <v>489</v>
      </c>
      <c r="L11" s="275"/>
      <c r="M11" s="277"/>
      <c r="N11" s="243"/>
    </row>
    <row r="12" spans="1:14">
      <c r="A12" s="230" t="s">
        <v>553</v>
      </c>
      <c r="B12" s="230" t="s">
        <v>37</v>
      </c>
      <c r="C12" s="89" t="str">
        <f>SUBSTITUTE(LOWER(TRIM(G12))," ","_")</f>
        <v>sample_name_(local_id)</v>
      </c>
      <c r="D12" s="14" t="s">
        <v>38</v>
      </c>
      <c r="E12" s="14">
        <v>1</v>
      </c>
      <c r="F12" s="29" t="s">
        <v>39</v>
      </c>
      <c r="G12" s="13" t="s">
        <v>40</v>
      </c>
      <c r="H12" s="29" t="s">
        <v>27</v>
      </c>
      <c r="I12" s="15"/>
      <c r="J12" s="15"/>
      <c r="K12" s="232"/>
      <c r="L12" s="239"/>
      <c r="M12" s="249"/>
      <c r="N12" s="228" t="s">
        <v>544</v>
      </c>
    </row>
    <row r="13" spans="1:14">
      <c r="A13" s="230"/>
      <c r="B13" s="230"/>
      <c r="C13" s="91" t="str">
        <f>SUBSTITUTE(LOWER(TRIM(G13))," ","_")</f>
        <v>chemical_formula_etc.</v>
      </c>
      <c r="D13" s="31"/>
      <c r="E13" s="31"/>
      <c r="F13" s="32" t="s">
        <v>41</v>
      </c>
      <c r="G13" s="23" t="s">
        <v>42</v>
      </c>
      <c r="H13" s="32" t="s">
        <v>27</v>
      </c>
      <c r="I13" s="23"/>
      <c r="J13" s="23"/>
      <c r="K13" s="233"/>
      <c r="L13" s="240"/>
      <c r="M13" s="294"/>
      <c r="N13" s="302" t="s">
        <v>544</v>
      </c>
    </row>
    <row r="14" spans="1:14">
      <c r="A14" s="230"/>
      <c r="B14" s="230"/>
      <c r="C14" s="91" t="str">
        <f t="shared" ref="C14:C18" si="1">SUBSTITUTE(LOWER(TRIM(G14))," ","_")</f>
        <v>administrator_(affiliation)</v>
      </c>
      <c r="D14" s="31" t="s">
        <v>38</v>
      </c>
      <c r="E14" s="31"/>
      <c r="F14" s="23" t="s">
        <v>43</v>
      </c>
      <c r="G14" s="23" t="s">
        <v>44</v>
      </c>
      <c r="H14" s="32" t="s">
        <v>27</v>
      </c>
      <c r="I14" s="23"/>
      <c r="J14" s="23"/>
      <c r="K14" s="233"/>
      <c r="L14" s="240"/>
      <c r="M14" s="254"/>
      <c r="N14" s="301" t="s">
        <v>544</v>
      </c>
    </row>
    <row r="15" spans="1:14">
      <c r="A15" s="230"/>
      <c r="B15" s="230"/>
      <c r="C15" s="91" t="str">
        <f t="shared" si="1"/>
        <v>reference_url</v>
      </c>
      <c r="D15" s="31"/>
      <c r="E15" s="31"/>
      <c r="F15" s="32" t="s">
        <v>45</v>
      </c>
      <c r="G15" s="23" t="s">
        <v>46</v>
      </c>
      <c r="H15" s="32" t="s">
        <v>27</v>
      </c>
      <c r="I15" s="23"/>
      <c r="J15" s="23"/>
      <c r="K15" s="233"/>
      <c r="L15" s="240"/>
      <c r="M15" s="254"/>
      <c r="N15" s="293" t="s">
        <v>544</v>
      </c>
    </row>
    <row r="16" spans="1:14">
      <c r="A16" s="230"/>
      <c r="B16" s="230"/>
      <c r="C16" s="91" t="str">
        <f t="shared" si="1"/>
        <v>related_samples</v>
      </c>
      <c r="D16" s="31"/>
      <c r="E16" s="31"/>
      <c r="F16" s="32" t="s">
        <v>47</v>
      </c>
      <c r="G16" s="23" t="s">
        <v>48</v>
      </c>
      <c r="H16" s="32" t="s">
        <v>27</v>
      </c>
      <c r="I16" s="23"/>
      <c r="J16" s="23"/>
      <c r="K16" s="233"/>
      <c r="L16" s="240"/>
      <c r="M16" s="254"/>
      <c r="N16" s="293" t="s">
        <v>544</v>
      </c>
    </row>
    <row r="17" spans="1:14">
      <c r="A17" s="230"/>
      <c r="B17" s="230"/>
      <c r="C17" s="91" t="str">
        <f t="shared" si="1"/>
        <v>tags</v>
      </c>
      <c r="D17" s="31"/>
      <c r="E17" s="31"/>
      <c r="F17" s="32" t="s">
        <v>49</v>
      </c>
      <c r="G17" s="23" t="s">
        <v>50</v>
      </c>
      <c r="H17" s="32" t="s">
        <v>27</v>
      </c>
      <c r="I17" s="23"/>
      <c r="J17" s="23"/>
      <c r="K17" s="233"/>
      <c r="L17" s="240"/>
      <c r="M17" s="254"/>
      <c r="N17" s="293" t="s">
        <v>544</v>
      </c>
    </row>
    <row r="18" spans="1:14">
      <c r="A18" s="230"/>
      <c r="B18" s="230"/>
      <c r="C18" s="91" t="str">
        <f t="shared" si="1"/>
        <v>description</v>
      </c>
      <c r="D18" s="31"/>
      <c r="E18" s="31"/>
      <c r="F18" s="32" t="s">
        <v>51</v>
      </c>
      <c r="G18" s="23" t="s">
        <v>52</v>
      </c>
      <c r="H18" s="32" t="s">
        <v>27</v>
      </c>
      <c r="I18" s="23"/>
      <c r="J18" s="23"/>
      <c r="K18" s="233"/>
      <c r="L18" s="245"/>
      <c r="M18" s="254"/>
      <c r="N18" s="293" t="s">
        <v>544</v>
      </c>
    </row>
    <row r="19" spans="1:14">
      <c r="A19" s="230"/>
      <c r="B19" s="230"/>
      <c r="C19" s="91" t="str">
        <f t="shared" ref="C19:C25" si="2">"sample.general."&amp;SUBSTITUTE(LOWER(TRIM(G19))," ","_")</f>
        <v>sample.general.general_name</v>
      </c>
      <c r="D19" s="31"/>
      <c r="E19" s="31"/>
      <c r="F19" s="32" t="s">
        <v>53</v>
      </c>
      <c r="G19" s="23" t="s">
        <v>54</v>
      </c>
      <c r="H19" s="32" t="s">
        <v>27</v>
      </c>
      <c r="I19" s="23"/>
      <c r="J19" s="23"/>
      <c r="K19" s="233"/>
      <c r="L19" s="254"/>
      <c r="M19" s="254"/>
      <c r="N19" s="293" t="s">
        <v>544</v>
      </c>
    </row>
    <row r="20" spans="1:14">
      <c r="A20" s="230"/>
      <c r="B20" s="230"/>
      <c r="C20" s="91" t="str">
        <f t="shared" si="2"/>
        <v>sample.general.cas_number</v>
      </c>
      <c r="D20" s="31"/>
      <c r="E20" s="31"/>
      <c r="F20" s="32" t="s">
        <v>55</v>
      </c>
      <c r="G20" s="23" t="s">
        <v>56</v>
      </c>
      <c r="H20" s="32" t="s">
        <v>27</v>
      </c>
      <c r="I20" s="23"/>
      <c r="J20" s="23"/>
      <c r="K20" s="233"/>
      <c r="L20" s="248"/>
      <c r="M20" s="254"/>
      <c r="N20" s="293" t="s">
        <v>544</v>
      </c>
    </row>
    <row r="21" spans="1:14">
      <c r="A21" s="230"/>
      <c r="B21" s="230"/>
      <c r="C21" s="91" t="str">
        <f t="shared" si="2"/>
        <v>sample.general.crystal_structure</v>
      </c>
      <c r="D21" s="31"/>
      <c r="E21" s="31"/>
      <c r="F21" s="32" t="s">
        <v>57</v>
      </c>
      <c r="G21" s="23" t="s">
        <v>58</v>
      </c>
      <c r="H21" s="32" t="s">
        <v>27</v>
      </c>
      <c r="I21" s="23"/>
      <c r="J21" s="23"/>
      <c r="K21" s="233"/>
      <c r="L21" s="240"/>
      <c r="M21" s="254"/>
      <c r="N21" s="293" t="s">
        <v>544</v>
      </c>
    </row>
    <row r="22" spans="1:14">
      <c r="A22" s="230"/>
      <c r="B22" s="230"/>
      <c r="C22" s="91" t="str">
        <f t="shared" si="2"/>
        <v>sample.general.sample_shape</v>
      </c>
      <c r="D22" s="31"/>
      <c r="E22" s="31"/>
      <c r="F22" s="32" t="s">
        <v>59</v>
      </c>
      <c r="G22" s="23" t="s">
        <v>60</v>
      </c>
      <c r="H22" s="32" t="s">
        <v>27</v>
      </c>
      <c r="I22" s="23"/>
      <c r="J22" s="23"/>
      <c r="K22" s="233"/>
      <c r="L22" s="240"/>
      <c r="M22" s="254"/>
      <c r="N22" s="293" t="s">
        <v>544</v>
      </c>
    </row>
    <row r="23" spans="1:14">
      <c r="A23" s="230"/>
      <c r="B23" s="230"/>
      <c r="C23" s="93" t="str">
        <f t="shared" si="2"/>
        <v>sample.general.purchase_date</v>
      </c>
      <c r="D23" s="102"/>
      <c r="E23" s="102"/>
      <c r="F23" s="103" t="s">
        <v>61</v>
      </c>
      <c r="G23" s="38" t="s">
        <v>62</v>
      </c>
      <c r="H23" s="103" t="s">
        <v>27</v>
      </c>
      <c r="I23" s="38"/>
      <c r="J23" s="38"/>
      <c r="K23" s="234"/>
      <c r="L23" s="240"/>
      <c r="M23" s="254"/>
      <c r="N23" s="293" t="s">
        <v>544</v>
      </c>
    </row>
    <row r="24" spans="1:14">
      <c r="A24" s="230"/>
      <c r="B24" s="230"/>
      <c r="C24" s="258" t="str">
        <f t="shared" si="2"/>
        <v>sample.general.supplier</v>
      </c>
      <c r="D24" s="259"/>
      <c r="E24" s="259"/>
      <c r="F24" s="260" t="s">
        <v>63</v>
      </c>
      <c r="G24" s="254" t="s">
        <v>64</v>
      </c>
      <c r="H24" s="260" t="s">
        <v>27</v>
      </c>
      <c r="I24" s="254"/>
      <c r="J24" s="254"/>
      <c r="K24" s="254"/>
      <c r="L24" s="245"/>
      <c r="M24" s="254"/>
      <c r="N24" s="300" t="s">
        <v>544</v>
      </c>
    </row>
    <row r="25" spans="1:14" ht="18.5" thickBot="1">
      <c r="A25" s="230"/>
      <c r="B25" s="230"/>
      <c r="C25" s="286" t="str">
        <f t="shared" si="2"/>
        <v>sample.general.lot_number_or_product_number_etc</v>
      </c>
      <c r="D25" s="287"/>
      <c r="E25" s="287"/>
      <c r="F25" s="288" t="s">
        <v>65</v>
      </c>
      <c r="G25" s="288" t="s">
        <v>66</v>
      </c>
      <c r="H25" s="288" t="s">
        <v>27</v>
      </c>
      <c r="I25" s="288"/>
      <c r="J25" s="289"/>
      <c r="K25" s="289"/>
      <c r="L25" s="289"/>
      <c r="M25" s="295"/>
      <c r="N25" s="290" t="s">
        <v>544</v>
      </c>
    </row>
    <row r="26" spans="1:14">
      <c r="A26" s="231" t="s">
        <v>554</v>
      </c>
      <c r="B26" s="231" t="s">
        <v>556</v>
      </c>
      <c r="C26" s="281" t="str">
        <f>SUBSTITUTE(LOWER(TRIM(G26))," ","_")</f>
        <v>background_removal</v>
      </c>
      <c r="D26" s="282"/>
      <c r="E26" s="282"/>
      <c r="F26" s="283" t="s">
        <v>490</v>
      </c>
      <c r="G26" s="284" t="s">
        <v>491</v>
      </c>
      <c r="H26" s="283" t="s">
        <v>72</v>
      </c>
      <c r="I26" s="281"/>
      <c r="J26" s="283"/>
      <c r="K26" s="285" t="s">
        <v>304</v>
      </c>
      <c r="L26" s="253" t="s">
        <v>304</v>
      </c>
      <c r="M26" s="253" t="s">
        <v>541</v>
      </c>
      <c r="N26" s="251"/>
    </row>
    <row r="27" spans="1:14">
      <c r="A27" s="231"/>
      <c r="B27" s="231"/>
      <c r="C27" s="258" t="str">
        <f t="shared" ref="C27:C28" si="3">SUBSTITUTE(LOWER(TRIM(G27))," ","_")</f>
        <v>spike_removal</v>
      </c>
      <c r="D27" s="261"/>
      <c r="E27" s="261"/>
      <c r="F27" s="254" t="s">
        <v>492</v>
      </c>
      <c r="G27" s="260" t="s">
        <v>493</v>
      </c>
      <c r="H27" s="254" t="s">
        <v>72</v>
      </c>
      <c r="I27" s="258"/>
      <c r="J27" s="254"/>
      <c r="K27" s="252" t="s">
        <v>304</v>
      </c>
      <c r="L27" s="241" t="s">
        <v>304</v>
      </c>
      <c r="M27" s="241" t="s">
        <v>541</v>
      </c>
      <c r="N27" s="225"/>
    </row>
    <row r="28" spans="1:14">
      <c r="A28" s="231"/>
      <c r="B28" s="231"/>
      <c r="C28" s="258" t="str">
        <f t="shared" si="3"/>
        <v>feature_acquisition</v>
      </c>
      <c r="D28" s="261"/>
      <c r="E28" s="261"/>
      <c r="F28" s="254" t="s">
        <v>494</v>
      </c>
      <c r="G28" s="254" t="s">
        <v>495</v>
      </c>
      <c r="H28" s="254" t="s">
        <v>72</v>
      </c>
      <c r="I28" s="258"/>
      <c r="J28" s="254"/>
      <c r="K28" s="252" t="s">
        <v>304</v>
      </c>
      <c r="L28" s="241" t="s">
        <v>304</v>
      </c>
      <c r="M28" s="241" t="s">
        <v>304</v>
      </c>
      <c r="N28" s="225"/>
    </row>
    <row r="29" spans="1:14" ht="36">
      <c r="A29" s="231"/>
      <c r="B29" s="231"/>
      <c r="C29" s="262" t="str">
        <f t="shared" ref="C29:C30" si="4">SUBSTITUTE(LOWER(G29)," ","_")</f>
        <v>sputtering_apparatus</v>
      </c>
      <c r="D29" s="263"/>
      <c r="E29" s="263">
        <v>1</v>
      </c>
      <c r="F29" s="264" t="s">
        <v>496</v>
      </c>
      <c r="G29" s="265" t="s">
        <v>497</v>
      </c>
      <c r="H29" s="258" t="s">
        <v>21</v>
      </c>
      <c r="I29" s="258"/>
      <c r="J29" s="266"/>
      <c r="K29" s="252">
        <f>[4]ファイル命名規則!B69</f>
        <v>0</v>
      </c>
      <c r="L29" s="240"/>
      <c r="M29" s="242"/>
      <c r="N29" s="244" t="s">
        <v>549</v>
      </c>
    </row>
    <row r="30" spans="1:14" ht="36">
      <c r="A30" s="231"/>
      <c r="B30" s="231"/>
      <c r="C30" s="262" t="str">
        <f t="shared" si="4"/>
        <v>specimen_label</v>
      </c>
      <c r="D30" s="263"/>
      <c r="E30" s="263">
        <v>4</v>
      </c>
      <c r="F30" s="264" t="s">
        <v>498</v>
      </c>
      <c r="G30" s="265" t="s">
        <v>499</v>
      </c>
      <c r="H30" s="258" t="s">
        <v>21</v>
      </c>
      <c r="I30" s="258"/>
      <c r="J30" s="266"/>
      <c r="K30" s="267">
        <f>[4]ファイル命名規則!C75</f>
        <v>0</v>
      </c>
      <c r="L30" s="240"/>
      <c r="M30" s="241"/>
      <c r="N30" s="244" t="s">
        <v>550</v>
      </c>
    </row>
    <row r="31" spans="1:14" ht="36">
      <c r="A31" s="231"/>
      <c r="B31" s="231"/>
      <c r="C31" s="262" t="s">
        <v>500</v>
      </c>
      <c r="D31" s="263"/>
      <c r="E31" s="263">
        <v>2</v>
      </c>
      <c r="F31" s="264" t="s">
        <v>501</v>
      </c>
      <c r="G31" s="265" t="s">
        <v>502</v>
      </c>
      <c r="H31" s="258" t="s">
        <v>200</v>
      </c>
      <c r="I31" s="258"/>
      <c r="J31" s="266"/>
      <c r="K31" s="267">
        <f>[4]ファイル命名規則!D69</f>
        <v>0</v>
      </c>
      <c r="L31" s="240"/>
      <c r="M31" s="240"/>
      <c r="N31" s="244" t="s">
        <v>551</v>
      </c>
    </row>
    <row r="32" spans="1:14" ht="36">
      <c r="A32" s="231"/>
      <c r="B32" s="231"/>
      <c r="C32" s="262" t="s">
        <v>503</v>
      </c>
      <c r="D32" s="263"/>
      <c r="E32" s="263">
        <v>3</v>
      </c>
      <c r="F32" s="264" t="s">
        <v>504</v>
      </c>
      <c r="G32" s="265" t="s">
        <v>505</v>
      </c>
      <c r="H32" s="258" t="s">
        <v>200</v>
      </c>
      <c r="I32" s="258"/>
      <c r="J32" s="266"/>
      <c r="K32" s="252">
        <f>[4]ファイル命名規則!E69</f>
        <v>0</v>
      </c>
      <c r="L32" s="240"/>
      <c r="M32" s="245"/>
      <c r="N32" s="298" t="s">
        <v>552</v>
      </c>
    </row>
    <row r="33" spans="1:14">
      <c r="A33" s="231"/>
      <c r="B33" s="231"/>
      <c r="C33" s="258" t="s">
        <v>520</v>
      </c>
      <c r="D33" s="261"/>
      <c r="E33" s="261"/>
      <c r="F33" s="258" t="s">
        <v>467</v>
      </c>
      <c r="G33" s="258" t="s">
        <v>468</v>
      </c>
      <c r="H33" s="260" t="s">
        <v>200</v>
      </c>
      <c r="I33" s="258" t="s">
        <v>456</v>
      </c>
      <c r="J33" s="266"/>
      <c r="K33" s="252"/>
      <c r="L33" s="240"/>
      <c r="M33" s="268"/>
      <c r="N33" s="297" t="s">
        <v>546</v>
      </c>
    </row>
    <row r="34" spans="1:14">
      <c r="A34" s="231"/>
      <c r="B34" s="231"/>
      <c r="C34" s="258" t="s">
        <v>521</v>
      </c>
      <c r="D34" s="259"/>
      <c r="E34" s="259"/>
      <c r="F34" s="258" t="s">
        <v>472</v>
      </c>
      <c r="G34" s="258" t="s">
        <v>473</v>
      </c>
      <c r="H34" s="260" t="s">
        <v>200</v>
      </c>
      <c r="I34" s="258" t="s">
        <v>456</v>
      </c>
      <c r="J34" s="254"/>
      <c r="K34" s="254"/>
      <c r="L34" s="240"/>
      <c r="M34" s="268"/>
      <c r="N34" s="296" t="s">
        <v>545</v>
      </c>
    </row>
    <row r="35" spans="1:14">
      <c r="A35" s="231"/>
      <c r="B35" s="231"/>
      <c r="C35" s="258" t="s">
        <v>522</v>
      </c>
      <c r="D35" s="261"/>
      <c r="E35" s="261"/>
      <c r="F35" s="258" t="s">
        <v>477</v>
      </c>
      <c r="G35" s="258" t="s">
        <v>478</v>
      </c>
      <c r="H35" s="260" t="s">
        <v>200</v>
      </c>
      <c r="I35" s="258" t="s">
        <v>389</v>
      </c>
      <c r="J35" s="254"/>
      <c r="K35" s="254"/>
      <c r="L35" s="240"/>
      <c r="M35" s="252"/>
      <c r="N35" s="296" t="s">
        <v>545</v>
      </c>
    </row>
    <row r="36" spans="1:14">
      <c r="A36" s="231"/>
      <c r="B36" s="231"/>
      <c r="C36" s="258" t="s">
        <v>523</v>
      </c>
      <c r="D36" s="261"/>
      <c r="E36" s="261"/>
      <c r="F36" s="258" t="s">
        <v>524</v>
      </c>
      <c r="G36" s="258" t="s">
        <v>525</v>
      </c>
      <c r="H36" s="260" t="s">
        <v>200</v>
      </c>
      <c r="I36" s="258" t="s">
        <v>393</v>
      </c>
      <c r="J36" s="254"/>
      <c r="K36" s="268" t="s">
        <v>526</v>
      </c>
      <c r="L36" s="240"/>
      <c r="M36" s="268" t="s">
        <v>526</v>
      </c>
      <c r="N36" s="296" t="s">
        <v>547</v>
      </c>
    </row>
    <row r="37" spans="1:14" ht="36">
      <c r="A37" s="231"/>
      <c r="B37" s="231"/>
      <c r="C37" s="258" t="s">
        <v>527</v>
      </c>
      <c r="D37" s="261"/>
      <c r="E37" s="261"/>
      <c r="F37" s="258" t="s">
        <v>528</v>
      </c>
      <c r="G37" s="258" t="s">
        <v>529</v>
      </c>
      <c r="H37" s="260" t="s">
        <v>200</v>
      </c>
      <c r="I37" s="258"/>
      <c r="J37" s="254"/>
      <c r="K37" s="268" t="s">
        <v>530</v>
      </c>
      <c r="L37" s="240"/>
      <c r="M37" s="268" t="s">
        <v>530</v>
      </c>
      <c r="N37" s="299" t="s">
        <v>548</v>
      </c>
    </row>
    <row r="38" spans="1:14">
      <c r="A38" s="231"/>
      <c r="B38" s="231"/>
      <c r="C38" s="255" t="s">
        <v>78</v>
      </c>
      <c r="D38" s="256"/>
      <c r="E38" s="256"/>
      <c r="F38" s="57" t="s">
        <v>79</v>
      </c>
      <c r="G38" s="57" t="s">
        <v>78</v>
      </c>
      <c r="H38" s="56" t="s">
        <v>21</v>
      </c>
      <c r="I38" s="52"/>
      <c r="J38" s="52"/>
      <c r="K38" s="257"/>
      <c r="L38" s="240"/>
      <c r="M38" s="253"/>
      <c r="N38" s="250" t="s">
        <v>543</v>
      </c>
    </row>
    <row r="39" spans="1:14">
      <c r="A39" s="231"/>
      <c r="B39" s="231"/>
      <c r="C39" s="111" t="s">
        <v>80</v>
      </c>
      <c r="D39" s="31"/>
      <c r="E39" s="31"/>
      <c r="F39" s="32" t="s">
        <v>81</v>
      </c>
      <c r="G39" s="32" t="s">
        <v>80</v>
      </c>
      <c r="H39" s="21" t="s">
        <v>21</v>
      </c>
      <c r="I39" s="23"/>
      <c r="J39" s="23"/>
      <c r="K39" s="233"/>
      <c r="L39" s="240"/>
      <c r="M39" s="241"/>
      <c r="N39" s="225" t="s">
        <v>543</v>
      </c>
    </row>
    <row r="40" spans="1:14">
      <c r="A40" s="231"/>
      <c r="B40" s="231"/>
      <c r="C40" s="111" t="s">
        <v>82</v>
      </c>
      <c r="D40" s="22"/>
      <c r="E40" s="22"/>
      <c r="F40" s="32" t="s">
        <v>83</v>
      </c>
      <c r="G40" s="32" t="s">
        <v>82</v>
      </c>
      <c r="H40" s="21" t="s">
        <v>21</v>
      </c>
      <c r="I40" s="1"/>
      <c r="J40" s="1"/>
      <c r="K40" s="235"/>
      <c r="L40" s="240"/>
      <c r="M40" s="241"/>
      <c r="N40" s="225" t="s">
        <v>543</v>
      </c>
    </row>
    <row r="41" spans="1:14">
      <c r="A41" s="231"/>
      <c r="B41" s="231"/>
      <c r="C41" s="111" t="s">
        <v>84</v>
      </c>
      <c r="D41" s="31"/>
      <c r="E41" s="31"/>
      <c r="F41" s="32" t="s">
        <v>306</v>
      </c>
      <c r="G41" s="32" t="s">
        <v>84</v>
      </c>
      <c r="H41" s="21" t="s">
        <v>21</v>
      </c>
      <c r="I41" s="23"/>
      <c r="J41" s="23"/>
      <c r="K41" s="233"/>
      <c r="L41" s="240"/>
      <c r="M41" s="242"/>
      <c r="N41" s="225" t="s">
        <v>543</v>
      </c>
    </row>
    <row r="42" spans="1:14">
      <c r="A42" s="231"/>
      <c r="B42" s="231"/>
      <c r="C42" s="111" t="s">
        <v>86</v>
      </c>
      <c r="D42" s="22"/>
      <c r="E42" s="22"/>
      <c r="F42" s="32" t="s">
        <v>305</v>
      </c>
      <c r="G42" s="32" t="s">
        <v>86</v>
      </c>
      <c r="H42" s="21" t="s">
        <v>21</v>
      </c>
      <c r="I42" s="23"/>
      <c r="J42" s="23"/>
      <c r="K42" s="233"/>
      <c r="L42" s="241"/>
      <c r="M42" s="241"/>
      <c r="N42" s="225" t="s">
        <v>543</v>
      </c>
    </row>
    <row r="43" spans="1:14">
      <c r="A43" s="231"/>
      <c r="B43" s="231" t="s">
        <v>555</v>
      </c>
      <c r="C43" s="91" t="str">
        <f>"common_"&amp;SUBSTITUTE(LOWER(TRIM(G43))," ","_")</f>
        <v>common_data_type</v>
      </c>
      <c r="D43" s="22"/>
      <c r="E43" s="22">
        <v>5</v>
      </c>
      <c r="F43" s="21" t="s">
        <v>99</v>
      </c>
      <c r="G43" s="21" t="s">
        <v>100</v>
      </c>
      <c r="H43" s="21" t="s">
        <v>21</v>
      </c>
      <c r="I43" s="23"/>
      <c r="J43" s="23"/>
      <c r="K43" s="237" t="s">
        <v>535</v>
      </c>
      <c r="L43" s="240" t="s">
        <v>537</v>
      </c>
      <c r="M43" s="241" t="s">
        <v>531</v>
      </c>
      <c r="N43" s="226" t="s">
        <v>506</v>
      </c>
    </row>
    <row r="44" spans="1:14">
      <c r="A44" s="231"/>
      <c r="B44" s="231"/>
      <c r="C44" s="91" t="str">
        <f t="shared" ref="C44:C46" si="5">"common_"&amp;SUBSTITUTE(LOWER(TRIM(G44))," ","_")</f>
        <v>common_data_origin</v>
      </c>
      <c r="D44" s="22"/>
      <c r="E44" s="22"/>
      <c r="F44" s="21" t="s">
        <v>102</v>
      </c>
      <c r="G44" s="21" t="s">
        <v>103</v>
      </c>
      <c r="H44" s="21" t="s">
        <v>21</v>
      </c>
      <c r="I44" s="23"/>
      <c r="J44" s="23"/>
      <c r="K44" s="235" t="s">
        <v>272</v>
      </c>
      <c r="L44" s="240" t="s">
        <v>272</v>
      </c>
      <c r="M44" s="241" t="s">
        <v>532</v>
      </c>
      <c r="N44" s="226"/>
    </row>
    <row r="45" spans="1:14">
      <c r="A45" s="231"/>
      <c r="B45" s="231"/>
      <c r="C45" s="91" t="str">
        <f t="shared" si="5"/>
        <v>common_technical_category</v>
      </c>
      <c r="D45" s="22"/>
      <c r="E45" s="22"/>
      <c r="F45" s="21" t="s">
        <v>105</v>
      </c>
      <c r="G45" s="21" t="s">
        <v>106</v>
      </c>
      <c r="H45" s="21" t="s">
        <v>21</v>
      </c>
      <c r="I45" s="23"/>
      <c r="J45" s="23"/>
      <c r="K45" s="235" t="s">
        <v>273</v>
      </c>
      <c r="L45" s="241" t="s">
        <v>538</v>
      </c>
      <c r="M45" s="241" t="s">
        <v>273</v>
      </c>
      <c r="N45" s="226"/>
    </row>
    <row r="46" spans="1:14">
      <c r="A46" s="231"/>
      <c r="B46" s="231"/>
      <c r="C46" s="91" t="str">
        <f t="shared" si="5"/>
        <v>common_reference</v>
      </c>
      <c r="D46" s="22"/>
      <c r="E46" s="22"/>
      <c r="F46" s="21" t="s">
        <v>108</v>
      </c>
      <c r="G46" s="21" t="s">
        <v>109</v>
      </c>
      <c r="H46" s="21" t="s">
        <v>21</v>
      </c>
      <c r="I46" s="23"/>
      <c r="J46" s="23"/>
      <c r="K46" s="235"/>
      <c r="L46" s="241"/>
      <c r="M46" s="241"/>
      <c r="N46" s="226"/>
    </row>
    <row r="47" spans="1:14">
      <c r="A47" s="231"/>
      <c r="B47" s="230" t="s">
        <v>507</v>
      </c>
      <c r="C47" s="91" t="str">
        <f>"property_"&amp;SUBSTITUTE(LOWER(TRIM(G47))," ","_")</f>
        <v>property_property</v>
      </c>
      <c r="D47" s="22"/>
      <c r="E47" s="22"/>
      <c r="F47" s="21" t="s">
        <v>508</v>
      </c>
      <c r="G47" s="21" t="s">
        <v>509</v>
      </c>
      <c r="H47" s="21" t="s">
        <v>21</v>
      </c>
      <c r="I47" s="23"/>
      <c r="J47" s="23"/>
      <c r="K47" s="235" t="s">
        <v>510</v>
      </c>
      <c r="L47" s="242" t="s">
        <v>510</v>
      </c>
      <c r="M47" s="241" t="s">
        <v>510</v>
      </c>
      <c r="N47" s="226"/>
    </row>
    <row r="48" spans="1:14">
      <c r="A48" s="231"/>
      <c r="B48" s="230"/>
      <c r="C48" s="91" t="s">
        <v>511</v>
      </c>
      <c r="D48" s="22"/>
      <c r="E48" s="22"/>
      <c r="F48" s="21" t="s">
        <v>512</v>
      </c>
      <c r="G48" s="21" t="s">
        <v>513</v>
      </c>
      <c r="H48" s="21" t="s">
        <v>21</v>
      </c>
      <c r="I48" s="23"/>
      <c r="J48" s="23"/>
      <c r="K48" s="235" t="s">
        <v>514</v>
      </c>
      <c r="L48" s="241" t="s">
        <v>533</v>
      </c>
      <c r="M48" s="241" t="s">
        <v>533</v>
      </c>
      <c r="N48" s="227"/>
    </row>
    <row r="49" spans="1:14">
      <c r="A49" s="231"/>
      <c r="B49" s="230" t="s">
        <v>110</v>
      </c>
      <c r="C49" s="91" t="str">
        <f>"measurement_"&amp;SUBSTITUTE(LOWER(TRIM(G49))," ","_")</f>
        <v>measurement_method_category</v>
      </c>
      <c r="D49" s="22"/>
      <c r="E49" s="22"/>
      <c r="F49" s="21" t="s">
        <v>111</v>
      </c>
      <c r="G49" s="21" t="s">
        <v>112</v>
      </c>
      <c r="H49" s="21" t="s">
        <v>21</v>
      </c>
      <c r="I49" s="23"/>
      <c r="J49" s="23"/>
      <c r="K49" s="235" t="s">
        <v>515</v>
      </c>
      <c r="L49" s="241" t="s">
        <v>515</v>
      </c>
      <c r="M49" s="247" t="s">
        <v>515</v>
      </c>
      <c r="N49" s="227"/>
    </row>
    <row r="50" spans="1:14">
      <c r="A50" s="231"/>
      <c r="B50" s="230"/>
      <c r="C50" s="93" t="str">
        <f t="shared" ref="C50:C56" si="6">"measurement_"&amp;SUBSTITUTE(LOWER(TRIM(G50))," ","_")</f>
        <v>measurement_method_sub-category</v>
      </c>
      <c r="D50" s="40"/>
      <c r="E50" s="40"/>
      <c r="F50" s="39" t="s">
        <v>114</v>
      </c>
      <c r="G50" s="39" t="s">
        <v>115</v>
      </c>
      <c r="H50" s="21" t="s">
        <v>21</v>
      </c>
      <c r="I50" s="23"/>
      <c r="J50" s="23"/>
      <c r="K50" s="235" t="s">
        <v>516</v>
      </c>
      <c r="L50" s="241" t="s">
        <v>516</v>
      </c>
      <c r="M50" s="247" t="s">
        <v>516</v>
      </c>
      <c r="N50" s="227"/>
    </row>
    <row r="51" spans="1:14">
      <c r="A51" s="231"/>
      <c r="B51" s="230"/>
      <c r="C51" s="93" t="str">
        <f t="shared" si="6"/>
        <v>measurement_analysis_field</v>
      </c>
      <c r="D51" s="40"/>
      <c r="E51" s="40"/>
      <c r="F51" s="39" t="s">
        <v>118</v>
      </c>
      <c r="G51" s="39" t="s">
        <v>119</v>
      </c>
      <c r="H51" s="21" t="s">
        <v>21</v>
      </c>
      <c r="I51" s="23"/>
      <c r="J51" s="23"/>
      <c r="K51" s="235" t="s">
        <v>517</v>
      </c>
      <c r="L51" s="241" t="s">
        <v>539</v>
      </c>
      <c r="M51" s="241"/>
      <c r="N51" s="227"/>
    </row>
    <row r="52" spans="1:14">
      <c r="A52" s="231"/>
      <c r="B52" s="230"/>
      <c r="C52" s="93" t="str">
        <f t="shared" si="6"/>
        <v>measurement_measurement_environment</v>
      </c>
      <c r="D52" s="40"/>
      <c r="E52" s="40"/>
      <c r="F52" s="39" t="s">
        <v>121</v>
      </c>
      <c r="G52" s="39" t="s">
        <v>122</v>
      </c>
      <c r="H52" s="21" t="s">
        <v>21</v>
      </c>
      <c r="I52" s="23"/>
      <c r="J52" s="23"/>
      <c r="K52" s="235"/>
      <c r="L52" s="241"/>
      <c r="M52" s="241"/>
      <c r="N52" s="227"/>
    </row>
    <row r="53" spans="1:14">
      <c r="A53" s="231"/>
      <c r="B53" s="230"/>
      <c r="C53" s="93" t="str">
        <f t="shared" si="6"/>
        <v>measurement_energy_level_transition_structure_etc._of_interest</v>
      </c>
      <c r="D53" s="40"/>
      <c r="E53" s="40"/>
      <c r="F53" s="39" t="s">
        <v>123</v>
      </c>
      <c r="G53" s="39" t="s">
        <v>124</v>
      </c>
      <c r="H53" s="21" t="s">
        <v>21</v>
      </c>
      <c r="I53" s="23"/>
      <c r="J53" s="23"/>
      <c r="K53" s="235"/>
      <c r="L53" s="242"/>
      <c r="M53" s="241"/>
      <c r="N53" s="227"/>
    </row>
    <row r="54" spans="1:14" ht="126">
      <c r="A54" s="231"/>
      <c r="B54" s="230"/>
      <c r="C54" s="93" t="str">
        <f t="shared" si="6"/>
        <v>measurement_measured_date</v>
      </c>
      <c r="D54" s="40"/>
      <c r="E54" s="40"/>
      <c r="F54" s="39" t="s">
        <v>126</v>
      </c>
      <c r="G54" s="39" t="s">
        <v>127</v>
      </c>
      <c r="H54" s="39" t="s">
        <v>128</v>
      </c>
      <c r="I54" s="23"/>
      <c r="J54" s="23"/>
      <c r="K54" s="235" t="s">
        <v>518</v>
      </c>
      <c r="L54" s="241" t="s">
        <v>540</v>
      </c>
      <c r="M54" s="246" t="s">
        <v>534</v>
      </c>
      <c r="N54" s="303" t="s">
        <v>557</v>
      </c>
    </row>
    <row r="55" spans="1:14">
      <c r="A55" s="231"/>
      <c r="B55" s="230"/>
      <c r="C55" s="93" t="str">
        <f t="shared" si="6"/>
        <v>measurement_standardized_procedure</v>
      </c>
      <c r="D55" s="40"/>
      <c r="E55" s="40"/>
      <c r="F55" s="39" t="s">
        <v>129</v>
      </c>
      <c r="G55" s="39" t="s">
        <v>130</v>
      </c>
      <c r="H55" s="39" t="s">
        <v>21</v>
      </c>
      <c r="I55" s="23"/>
      <c r="J55" s="23"/>
      <c r="K55" s="235"/>
      <c r="L55" s="241"/>
      <c r="M55" s="241"/>
      <c r="N55" s="227"/>
    </row>
    <row r="56" spans="1:14" ht="18.5" thickBot="1">
      <c r="A56" s="231"/>
      <c r="B56" s="230"/>
      <c r="C56" s="92" t="str">
        <f t="shared" si="6"/>
        <v>measurement_instrumentation_site</v>
      </c>
      <c r="D56" s="26"/>
      <c r="E56" s="26"/>
      <c r="F56" s="25" t="s">
        <v>131</v>
      </c>
      <c r="G56" s="25" t="s">
        <v>132</v>
      </c>
      <c r="H56" s="25" t="s">
        <v>21</v>
      </c>
      <c r="I56" s="25"/>
      <c r="J56" s="25"/>
      <c r="K56" s="238" t="s">
        <v>519</v>
      </c>
      <c r="L56" s="291"/>
      <c r="M56" s="291"/>
      <c r="N56" s="292"/>
    </row>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sheetData>
  <mergeCells count="8">
    <mergeCell ref="B43:B46"/>
    <mergeCell ref="B47:B48"/>
    <mergeCell ref="B49:B56"/>
    <mergeCell ref="A26:A56"/>
    <mergeCell ref="B12:B25"/>
    <mergeCell ref="B26:B42"/>
    <mergeCell ref="A6:B11"/>
    <mergeCell ref="A12:A25"/>
  </mergeCells>
  <phoneticPr fontId="3"/>
  <conditionalFormatting sqref="K6:K11">
    <cfRule type="expression" dxfId="55" priority="153">
      <formula>#REF!=1</formula>
    </cfRule>
    <cfRule type="expression" dxfId="54" priority="154">
      <formula>#REF!=1</formula>
    </cfRule>
  </conditionalFormatting>
  <conditionalFormatting sqref="N6:N25">
    <cfRule type="expression" dxfId="53" priority="121">
      <formula>#REF!=1</formula>
    </cfRule>
    <cfRule type="expression" dxfId="52" priority="122">
      <formula>#REF!=1</formula>
    </cfRule>
  </conditionalFormatting>
  <conditionalFormatting sqref="L6:L11">
    <cfRule type="expression" dxfId="51" priority="107">
      <formula>#REF!=1</formula>
    </cfRule>
    <cfRule type="expression" dxfId="50" priority="108">
      <formula>#REF!=1</formula>
    </cfRule>
  </conditionalFormatting>
  <conditionalFormatting sqref="M6:M12">
    <cfRule type="expression" dxfId="49" priority="95">
      <formula>#REF!=1</formula>
    </cfRule>
    <cfRule type="expression" dxfId="48" priority="96">
      <formula>#REF!=1</formula>
    </cfRule>
  </conditionalFormatting>
  <conditionalFormatting sqref="K26:K28">
    <cfRule type="expression" dxfId="47" priority="41">
      <formula>#REF!=1</formula>
    </cfRule>
    <cfRule type="expression" dxfId="46" priority="42">
      <formula>#REF!=1</formula>
    </cfRule>
  </conditionalFormatting>
  <conditionalFormatting sqref="K29:K32">
    <cfRule type="expression" dxfId="45" priority="43">
      <formula>#REF!=1</formula>
    </cfRule>
    <cfRule type="expression" dxfId="44" priority="44">
      <formula>#REF!=1</formula>
    </cfRule>
  </conditionalFormatting>
  <conditionalFormatting sqref="K33">
    <cfRule type="expression" dxfId="43" priority="39">
      <formula>#REF!=1</formula>
    </cfRule>
    <cfRule type="expression" dxfId="42" priority="40">
      <formula>#REF!=1</formula>
    </cfRule>
  </conditionalFormatting>
  <conditionalFormatting sqref="K40">
    <cfRule type="expression" dxfId="41" priority="37">
      <formula>#REF!=1</formula>
    </cfRule>
    <cfRule type="expression" dxfId="40" priority="38">
      <formula>#REF!=1</formula>
    </cfRule>
  </conditionalFormatting>
  <conditionalFormatting sqref="K49:K55 L55:M56 L52">
    <cfRule type="expression" dxfId="39" priority="33">
      <formula>#REF!=1</formula>
    </cfRule>
    <cfRule type="expression" dxfId="38" priority="34">
      <formula>#REF!=1</formula>
    </cfRule>
  </conditionalFormatting>
  <conditionalFormatting sqref="K43:K48 L46">
    <cfRule type="expression" dxfId="37" priority="35">
      <formula>#REF!=1</formula>
    </cfRule>
    <cfRule type="expression" dxfId="36" priority="36">
      <formula>#REF!=1</formula>
    </cfRule>
  </conditionalFormatting>
  <conditionalFormatting sqref="N29:N32">
    <cfRule type="expression" dxfId="35" priority="31">
      <formula>#REF!=1</formula>
    </cfRule>
    <cfRule type="expression" dxfId="34" priority="32">
      <formula>#REF!=1</formula>
    </cfRule>
  </conditionalFormatting>
  <conditionalFormatting sqref="N33">
    <cfRule type="expression" dxfId="33" priority="29">
      <formula>#REF!=1</formula>
    </cfRule>
    <cfRule type="expression" dxfId="32" priority="30">
      <formula>#REF!=1</formula>
    </cfRule>
  </conditionalFormatting>
  <conditionalFormatting sqref="N34:N37">
    <cfRule type="expression" dxfId="31" priority="27">
      <formula>#REF!=1</formula>
    </cfRule>
    <cfRule type="expression" dxfId="30" priority="28">
      <formula>#REF!=1</formula>
    </cfRule>
  </conditionalFormatting>
  <conditionalFormatting sqref="N43:N48">
    <cfRule type="expression" dxfId="29" priority="23">
      <formula>#REF!=1</formula>
    </cfRule>
    <cfRule type="expression" dxfId="28" priority="24">
      <formula>#REF!=1</formula>
    </cfRule>
  </conditionalFormatting>
  <conditionalFormatting sqref="N49:N56">
    <cfRule type="expression" dxfId="27" priority="21">
      <formula>#REF!=1</formula>
    </cfRule>
    <cfRule type="expression" dxfId="26" priority="22">
      <formula>#REF!=1</formula>
    </cfRule>
  </conditionalFormatting>
  <conditionalFormatting sqref="L48:L50">
    <cfRule type="expression" dxfId="25" priority="15">
      <formula>#REF!=1</formula>
    </cfRule>
    <cfRule type="expression" dxfId="24" priority="16">
      <formula>#REF!=1</formula>
    </cfRule>
  </conditionalFormatting>
  <conditionalFormatting sqref="L45">
    <cfRule type="expression" dxfId="23" priority="19">
      <formula>#REF!=1</formula>
    </cfRule>
    <cfRule type="expression" dxfId="22" priority="20">
      <formula>#REF!=1</formula>
    </cfRule>
  </conditionalFormatting>
  <conditionalFormatting sqref="L45 L47:L51 L53:L54">
    <cfRule type="expression" dxfId="21" priority="17">
      <formula>#REF!=1</formula>
    </cfRule>
    <cfRule type="expression" dxfId="20" priority="18">
      <formula>#REF!=1</formula>
    </cfRule>
  </conditionalFormatting>
  <conditionalFormatting sqref="L42">
    <cfRule type="expression" dxfId="19" priority="13">
      <formula>#REF!=1</formula>
    </cfRule>
    <cfRule type="expression" dxfId="18" priority="14">
      <formula>#REF!=1</formula>
    </cfRule>
  </conditionalFormatting>
  <conditionalFormatting sqref="L26:L28">
    <cfRule type="expression" dxfId="17" priority="11">
      <formula>#REF!=1</formula>
    </cfRule>
    <cfRule type="expression" dxfId="16" priority="12">
      <formula>#REF!=1</formula>
    </cfRule>
  </conditionalFormatting>
  <conditionalFormatting sqref="M35 M38:M45">
    <cfRule type="expression" dxfId="15" priority="5">
      <formula>#REF!=1</formula>
    </cfRule>
    <cfRule type="expression" dxfId="14" priority="6">
      <formula>#REF!=1</formula>
    </cfRule>
  </conditionalFormatting>
  <conditionalFormatting sqref="M46:M48 M50:M53">
    <cfRule type="expression" dxfId="13" priority="9">
      <formula>#REF!=1</formula>
    </cfRule>
    <cfRule type="expression" dxfId="12" priority="10">
      <formula>#REF!=1</formula>
    </cfRule>
  </conditionalFormatting>
  <conditionalFormatting sqref="M29:M30">
    <cfRule type="expression" dxfId="11" priority="7">
      <formula>#REF!=1</formula>
    </cfRule>
    <cfRule type="expression" dxfId="10" priority="8">
      <formula>#REF!=1</formula>
    </cfRule>
  </conditionalFormatting>
  <conditionalFormatting sqref="M47:M48">
    <cfRule type="expression" dxfId="9" priority="3">
      <formula>#REF!=1</formula>
    </cfRule>
    <cfRule type="expression" dxfId="8" priority="4">
      <formula>#REF!=1</formula>
    </cfRule>
  </conditionalFormatting>
  <conditionalFormatting sqref="M26:M28">
    <cfRule type="expression" dxfId="7" priority="1">
      <formula>#REF!=1</formula>
    </cfRule>
    <cfRule type="expression" dxfId="6" priority="2">
      <formula>#REF!=1</formula>
    </cfRule>
  </conditionalFormatting>
  <dataValidations count="2">
    <dataValidation type="list" allowBlank="1" showInputMessage="1" showErrorMessage="1" sqref="K6:N6" xr:uid="{70676DEB-DDBC-4F96-80D9-BA0D31D1B004}">
      <formula1>#REF!</formula1>
    </dataValidation>
    <dataValidation type="list" allowBlank="1" showInputMessage="1" showErrorMessage="1" sqref="I25 H6:H56" xr:uid="{D4CAA165-6F3C-4035-B16A-373F74521D8B}">
      <formula1>"string,string[date],number,integer"</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806DA-4E3E-4B01-AAAB-82B2F795645F}">
  <dimension ref="A1:N82"/>
  <sheetViews>
    <sheetView zoomScale="60" zoomScaleNormal="60" workbookViewId="0">
      <selection activeCell="A76" sqref="A76"/>
    </sheetView>
  </sheetViews>
  <sheetFormatPr defaultRowHeight="18"/>
  <cols>
    <col min="1" max="1" width="39.08203125" customWidth="1"/>
    <col min="2" max="2" width="24.58203125" customWidth="1"/>
    <col min="3" max="3" width="36.4140625" customWidth="1"/>
    <col min="4" max="4" width="37.6640625" customWidth="1"/>
    <col min="5" max="5" width="31.33203125" customWidth="1"/>
    <col min="6" max="6" width="38.5" customWidth="1"/>
    <col min="7" max="7" width="24.5" customWidth="1"/>
    <col min="8" max="8" width="26.83203125" customWidth="1"/>
    <col min="9" max="9" width="34.75" customWidth="1"/>
    <col min="10" max="10" width="43.25" customWidth="1"/>
    <col min="12" max="12" width="19.9140625" customWidth="1"/>
    <col min="13" max="13" width="40.58203125" customWidth="1"/>
    <col min="14" max="14" width="22.83203125" customWidth="1"/>
  </cols>
  <sheetData>
    <row r="1" spans="1:14">
      <c r="A1" t="s">
        <v>485</v>
      </c>
    </row>
    <row r="2" spans="1:14" ht="18.5" thickBot="1">
      <c r="A2" s="3" t="s">
        <v>133</v>
      </c>
      <c r="B2" s="3" t="s">
        <v>1</v>
      </c>
      <c r="C2" s="3" t="s">
        <v>134</v>
      </c>
      <c r="D2" s="3"/>
      <c r="E2" s="3"/>
      <c r="F2" s="3" t="s">
        <v>275</v>
      </c>
      <c r="G2" s="3" t="s">
        <v>2</v>
      </c>
      <c r="H2" s="3" t="s">
        <v>3</v>
      </c>
      <c r="I2" s="6" t="s">
        <v>4</v>
      </c>
      <c r="J2" s="3" t="s">
        <v>5</v>
      </c>
      <c r="K2" s="3" t="s">
        <v>6</v>
      </c>
      <c r="L2" s="3"/>
      <c r="M2" s="6" t="s">
        <v>7</v>
      </c>
      <c r="N2" s="3"/>
    </row>
    <row r="3" spans="1:14" ht="143" customHeight="1" thickBot="1">
      <c r="A3" s="162"/>
      <c r="B3" s="163" t="s">
        <v>135</v>
      </c>
      <c r="C3" s="164" t="s">
        <v>136</v>
      </c>
      <c r="D3" s="163" t="s">
        <v>351</v>
      </c>
      <c r="E3" s="163" t="s">
        <v>137</v>
      </c>
      <c r="F3" s="163" t="s">
        <v>340</v>
      </c>
      <c r="G3" s="164" t="s">
        <v>11</v>
      </c>
      <c r="H3" s="164" t="s">
        <v>138</v>
      </c>
      <c r="I3" s="163" t="s">
        <v>13</v>
      </c>
      <c r="J3" s="165" t="s">
        <v>14</v>
      </c>
      <c r="K3" s="165" t="s">
        <v>15</v>
      </c>
      <c r="L3" s="166" t="s">
        <v>352</v>
      </c>
      <c r="M3" s="167" t="s">
        <v>353</v>
      </c>
      <c r="N3" s="168" t="s">
        <v>139</v>
      </c>
    </row>
    <row r="4" spans="1:14" ht="20">
      <c r="A4" s="169" t="s">
        <v>140</v>
      </c>
      <c r="B4" s="170"/>
      <c r="C4" s="171" t="s">
        <v>354</v>
      </c>
      <c r="D4" s="171"/>
      <c r="E4" s="171"/>
      <c r="F4" s="172"/>
      <c r="G4" s="171" t="s">
        <v>355</v>
      </c>
      <c r="H4" s="173" t="s">
        <v>356</v>
      </c>
      <c r="I4" s="23" t="s">
        <v>27</v>
      </c>
      <c r="J4" s="174" t="s">
        <v>357</v>
      </c>
      <c r="K4" s="171"/>
      <c r="L4" s="175"/>
      <c r="M4" s="176" t="s">
        <v>358</v>
      </c>
      <c r="N4" s="177"/>
    </row>
    <row r="5" spans="1:14" ht="20">
      <c r="A5" s="178"/>
      <c r="B5" s="103"/>
      <c r="C5" s="23" t="s">
        <v>359</v>
      </c>
      <c r="D5" s="23" t="s">
        <v>360</v>
      </c>
      <c r="E5" s="23"/>
      <c r="F5" s="94"/>
      <c r="G5" s="179" t="s">
        <v>361</v>
      </c>
      <c r="H5" s="179" t="s">
        <v>359</v>
      </c>
      <c r="I5" s="23" t="s">
        <v>27</v>
      </c>
      <c r="J5" s="96" t="s">
        <v>357</v>
      </c>
      <c r="K5" s="23"/>
      <c r="L5" s="3"/>
      <c r="M5" s="176" t="s">
        <v>362</v>
      </c>
      <c r="N5" s="180"/>
    </row>
    <row r="6" spans="1:14" ht="20">
      <c r="A6" s="178"/>
      <c r="B6" s="23"/>
      <c r="C6" s="23" t="s">
        <v>243</v>
      </c>
      <c r="D6" s="23"/>
      <c r="E6" s="23"/>
      <c r="F6" s="94"/>
      <c r="G6" s="23" t="s">
        <v>363</v>
      </c>
      <c r="H6" s="104" t="s">
        <v>364</v>
      </c>
      <c r="I6" s="23" t="s">
        <v>27</v>
      </c>
      <c r="J6" s="96" t="s">
        <v>357</v>
      </c>
      <c r="K6" s="23"/>
      <c r="L6" s="104"/>
      <c r="M6" s="176" t="s">
        <v>365</v>
      </c>
      <c r="N6" s="180"/>
    </row>
    <row r="7" spans="1:14" ht="20">
      <c r="A7" s="178"/>
      <c r="B7" s="48"/>
      <c r="C7" s="23" t="s">
        <v>366</v>
      </c>
      <c r="D7" s="23" t="s">
        <v>360</v>
      </c>
      <c r="E7" s="23"/>
      <c r="F7" s="94"/>
      <c r="G7" s="179" t="s">
        <v>367</v>
      </c>
      <c r="H7" s="179" t="s">
        <v>366</v>
      </c>
      <c r="I7" s="23" t="s">
        <v>27</v>
      </c>
      <c r="J7" s="96" t="s">
        <v>357</v>
      </c>
      <c r="K7" s="23"/>
      <c r="L7" s="104"/>
      <c r="M7" s="176" t="s">
        <v>368</v>
      </c>
      <c r="N7" s="180"/>
    </row>
    <row r="8" spans="1:14" ht="20">
      <c r="A8" s="178"/>
      <c r="B8" s="23"/>
      <c r="C8" s="23" t="s">
        <v>148</v>
      </c>
      <c r="D8" s="23"/>
      <c r="E8" s="23"/>
      <c r="F8" s="94"/>
      <c r="G8" s="23" t="s">
        <v>288</v>
      </c>
      <c r="H8" s="104" t="s">
        <v>303</v>
      </c>
      <c r="I8" s="23" t="s">
        <v>27</v>
      </c>
      <c r="J8" s="96" t="s">
        <v>357</v>
      </c>
      <c r="K8" s="23"/>
      <c r="L8" s="104"/>
      <c r="M8" s="176"/>
      <c r="N8" s="180"/>
    </row>
    <row r="9" spans="1:14" ht="20">
      <c r="A9" s="178"/>
      <c r="B9" s="48"/>
      <c r="C9" s="23" t="s">
        <v>369</v>
      </c>
      <c r="D9" s="23" t="s">
        <v>360</v>
      </c>
      <c r="E9" s="23"/>
      <c r="F9" s="94"/>
      <c r="G9" s="179" t="s">
        <v>370</v>
      </c>
      <c r="H9" s="179" t="s">
        <v>371</v>
      </c>
      <c r="I9" s="23" t="s">
        <v>27</v>
      </c>
      <c r="J9" s="96" t="s">
        <v>357</v>
      </c>
      <c r="K9" s="23"/>
      <c r="L9" s="104"/>
      <c r="M9" s="176" t="s">
        <v>372</v>
      </c>
      <c r="N9" s="180"/>
    </row>
    <row r="10" spans="1:14" ht="20">
      <c r="A10" s="178"/>
      <c r="B10" s="3"/>
      <c r="C10" s="23" t="s">
        <v>373</v>
      </c>
      <c r="D10" s="23" t="s">
        <v>374</v>
      </c>
      <c r="E10" s="23"/>
      <c r="F10" s="94"/>
      <c r="G10" s="23" t="s">
        <v>375</v>
      </c>
      <c r="H10" s="21" t="s">
        <v>376</v>
      </c>
      <c r="I10" s="23" t="s">
        <v>249</v>
      </c>
      <c r="J10" s="23" t="s">
        <v>377</v>
      </c>
      <c r="K10" s="23"/>
      <c r="L10" s="104"/>
      <c r="M10" s="176">
        <v>-300</v>
      </c>
      <c r="N10" s="180"/>
    </row>
    <row r="11" spans="1:14" ht="20">
      <c r="A11" s="178"/>
      <c r="B11" s="3"/>
      <c r="C11" s="23" t="s">
        <v>378</v>
      </c>
      <c r="D11" s="23"/>
      <c r="E11" s="23"/>
      <c r="F11" s="94"/>
      <c r="G11" s="23" t="s">
        <v>379</v>
      </c>
      <c r="H11" s="23" t="s">
        <v>378</v>
      </c>
      <c r="I11" s="23" t="s">
        <v>249</v>
      </c>
      <c r="J11" s="23" t="s">
        <v>357</v>
      </c>
      <c r="K11" s="23"/>
      <c r="L11" s="104"/>
      <c r="M11" s="176">
        <v>2221</v>
      </c>
      <c r="N11" s="180"/>
    </row>
    <row r="12" spans="1:14" ht="20">
      <c r="A12" s="178"/>
      <c r="B12" s="3"/>
      <c r="C12" s="23" t="s">
        <v>380</v>
      </c>
      <c r="D12" s="23" t="s">
        <v>381</v>
      </c>
      <c r="E12" s="23"/>
      <c r="F12" s="94"/>
      <c r="G12" s="23" t="s">
        <v>382</v>
      </c>
      <c r="H12" s="21" t="s">
        <v>380</v>
      </c>
      <c r="I12" s="23" t="s">
        <v>249</v>
      </c>
      <c r="J12" s="23" t="s">
        <v>383</v>
      </c>
      <c r="K12" s="23"/>
      <c r="L12" s="104"/>
      <c r="M12" s="176">
        <v>21000</v>
      </c>
      <c r="N12" s="180"/>
    </row>
    <row r="13" spans="1:14" ht="20">
      <c r="A13" s="178"/>
      <c r="B13" s="3"/>
      <c r="C13" s="23" t="s">
        <v>384</v>
      </c>
      <c r="D13" s="23" t="s">
        <v>385</v>
      </c>
      <c r="E13" s="23"/>
      <c r="F13" s="94"/>
      <c r="G13" s="179" t="s">
        <v>386</v>
      </c>
      <c r="H13" s="179" t="s">
        <v>384</v>
      </c>
      <c r="I13" s="23" t="s">
        <v>249</v>
      </c>
      <c r="J13" s="23" t="s">
        <v>357</v>
      </c>
      <c r="K13" s="23"/>
      <c r="L13" s="104"/>
      <c r="M13" s="176">
        <v>1.864E-2</v>
      </c>
      <c r="N13" s="180"/>
    </row>
    <row r="14" spans="1:14" ht="20">
      <c r="A14" s="178"/>
      <c r="B14" s="3"/>
      <c r="C14" s="23" t="s">
        <v>387</v>
      </c>
      <c r="D14" s="23" t="s">
        <v>360</v>
      </c>
      <c r="E14" s="23"/>
      <c r="F14" s="94"/>
      <c r="G14" s="23" t="s">
        <v>388</v>
      </c>
      <c r="H14" s="23" t="s">
        <v>387</v>
      </c>
      <c r="I14" s="23" t="s">
        <v>249</v>
      </c>
      <c r="J14" s="23" t="s">
        <v>389</v>
      </c>
      <c r="K14" s="23"/>
      <c r="L14" s="104"/>
      <c r="M14" s="176">
        <v>0</v>
      </c>
      <c r="N14" s="180"/>
    </row>
    <row r="15" spans="1:14" ht="20.5" thickBot="1">
      <c r="A15" s="178"/>
      <c r="B15" s="3"/>
      <c r="C15" s="23" t="s">
        <v>390</v>
      </c>
      <c r="D15" s="23" t="s">
        <v>360</v>
      </c>
      <c r="E15" s="23"/>
      <c r="F15" s="181"/>
      <c r="G15" s="182" t="s">
        <v>391</v>
      </c>
      <c r="H15" s="182" t="s">
        <v>392</v>
      </c>
      <c r="I15" s="23" t="s">
        <v>249</v>
      </c>
      <c r="J15" s="23" t="s">
        <v>393</v>
      </c>
      <c r="K15" s="23"/>
      <c r="L15" s="104"/>
      <c r="M15" s="176">
        <v>0</v>
      </c>
      <c r="N15" s="180"/>
    </row>
    <row r="16" spans="1:14" ht="20">
      <c r="A16" s="183"/>
      <c r="B16" s="3"/>
      <c r="C16" s="23" t="s">
        <v>394</v>
      </c>
      <c r="D16" s="23" t="s">
        <v>360</v>
      </c>
      <c r="E16" s="104"/>
      <c r="F16" s="184"/>
      <c r="G16" s="185" t="s">
        <v>395</v>
      </c>
      <c r="H16" s="186" t="s">
        <v>396</v>
      </c>
      <c r="I16" s="187" t="s">
        <v>27</v>
      </c>
      <c r="J16" s="52"/>
      <c r="K16" s="188"/>
      <c r="L16" s="104"/>
      <c r="M16" s="176" t="s">
        <v>397</v>
      </c>
      <c r="N16" s="107"/>
    </row>
    <row r="17" spans="1:14" ht="20">
      <c r="A17" s="183"/>
      <c r="B17" s="3"/>
      <c r="C17" s="23" t="s">
        <v>398</v>
      </c>
      <c r="D17" s="23" t="s">
        <v>360</v>
      </c>
      <c r="E17" s="104"/>
      <c r="F17" s="189"/>
      <c r="G17" s="190" t="s">
        <v>399</v>
      </c>
      <c r="H17" s="191" t="s">
        <v>400</v>
      </c>
      <c r="I17" s="187" t="s">
        <v>27</v>
      </c>
      <c r="J17" s="52"/>
      <c r="K17" s="188"/>
      <c r="L17" s="104"/>
      <c r="M17" s="176" t="s">
        <v>401</v>
      </c>
      <c r="N17" s="107"/>
    </row>
    <row r="18" spans="1:14" ht="20">
      <c r="A18" s="183"/>
      <c r="B18" s="3"/>
      <c r="C18" s="23" t="s">
        <v>402</v>
      </c>
      <c r="D18" s="23" t="s">
        <v>360</v>
      </c>
      <c r="E18" s="104"/>
      <c r="F18" s="189"/>
      <c r="G18" s="190" t="s">
        <v>403</v>
      </c>
      <c r="H18" s="191" t="s">
        <v>404</v>
      </c>
      <c r="I18" s="187" t="s">
        <v>27</v>
      </c>
      <c r="J18" s="52"/>
      <c r="K18" s="188"/>
      <c r="L18" s="104"/>
      <c r="M18" s="176" t="s">
        <v>397</v>
      </c>
      <c r="N18" s="107"/>
    </row>
    <row r="19" spans="1:14" ht="20">
      <c r="A19" s="183"/>
      <c r="B19" s="3"/>
      <c r="C19" s="23" t="s">
        <v>405</v>
      </c>
      <c r="D19" s="23" t="s">
        <v>360</v>
      </c>
      <c r="E19" s="104"/>
      <c r="F19" s="189"/>
      <c r="G19" s="190" t="s">
        <v>406</v>
      </c>
      <c r="H19" s="191" t="s">
        <v>407</v>
      </c>
      <c r="I19" s="187" t="s">
        <v>27</v>
      </c>
      <c r="J19" s="52"/>
      <c r="K19" s="188"/>
      <c r="L19" s="104"/>
      <c r="M19" s="176" t="s">
        <v>397</v>
      </c>
      <c r="N19" s="107"/>
    </row>
    <row r="20" spans="1:14" ht="20">
      <c r="A20" s="183"/>
      <c r="B20" s="3"/>
      <c r="C20" s="23" t="s">
        <v>408</v>
      </c>
      <c r="D20" s="23" t="s">
        <v>360</v>
      </c>
      <c r="E20" s="104"/>
      <c r="F20" s="189"/>
      <c r="G20" s="190" t="s">
        <v>409</v>
      </c>
      <c r="H20" s="191" t="s">
        <v>410</v>
      </c>
      <c r="I20" s="187" t="s">
        <v>27</v>
      </c>
      <c r="J20" s="52"/>
      <c r="K20" s="188"/>
      <c r="L20" s="104"/>
      <c r="M20" s="176" t="s">
        <v>397</v>
      </c>
      <c r="N20" s="107"/>
    </row>
    <row r="21" spans="1:14" ht="20">
      <c r="A21" s="183"/>
      <c r="B21" s="3"/>
      <c r="C21" s="23" t="s">
        <v>411</v>
      </c>
      <c r="D21" s="23" t="s">
        <v>360</v>
      </c>
      <c r="E21" s="104"/>
      <c r="F21" s="189"/>
      <c r="G21" s="190" t="s">
        <v>412</v>
      </c>
      <c r="H21" s="191" t="s">
        <v>413</v>
      </c>
      <c r="I21" s="187" t="s">
        <v>27</v>
      </c>
      <c r="J21" s="52"/>
      <c r="K21" s="188"/>
      <c r="L21" s="104"/>
      <c r="M21" s="176" t="s">
        <v>397</v>
      </c>
      <c r="N21" s="107"/>
    </row>
    <row r="22" spans="1:14" ht="20.5" thickBot="1">
      <c r="A22" s="183"/>
      <c r="B22" s="3"/>
      <c r="C22" s="23" t="s">
        <v>414</v>
      </c>
      <c r="D22" s="23" t="s">
        <v>360</v>
      </c>
      <c r="E22" s="104"/>
      <c r="F22" s="192"/>
      <c r="G22" s="193" t="s">
        <v>415</v>
      </c>
      <c r="H22" s="194" t="s">
        <v>416</v>
      </c>
      <c r="I22" s="187" t="s">
        <v>27</v>
      </c>
      <c r="J22" s="52"/>
      <c r="K22" s="188"/>
      <c r="L22" s="104"/>
      <c r="M22" s="176" t="s">
        <v>401</v>
      </c>
      <c r="N22" s="107"/>
    </row>
    <row r="23" spans="1:14">
      <c r="A23" s="3"/>
      <c r="B23" s="3"/>
      <c r="C23" s="23"/>
      <c r="D23" s="23"/>
      <c r="E23" s="23"/>
      <c r="F23" s="52"/>
      <c r="G23" s="52" t="s">
        <v>247</v>
      </c>
      <c r="H23" s="52" t="s">
        <v>248</v>
      </c>
      <c r="I23" s="52" t="s">
        <v>21</v>
      </c>
      <c r="J23" s="56" t="s">
        <v>250</v>
      </c>
      <c r="K23" s="188"/>
      <c r="L23" s="50"/>
      <c r="M23" s="50" t="s">
        <v>346</v>
      </c>
      <c r="N23" s="23"/>
    </row>
    <row r="24" spans="1:14">
      <c r="A24" s="3"/>
      <c r="B24" s="3"/>
      <c r="C24" s="23"/>
      <c r="D24" s="23"/>
      <c r="E24" s="23"/>
      <c r="F24" s="23"/>
      <c r="G24" s="38" t="s">
        <v>253</v>
      </c>
      <c r="H24" s="38" t="s">
        <v>254</v>
      </c>
      <c r="I24" s="38" t="s">
        <v>21</v>
      </c>
      <c r="J24" s="39" t="s">
        <v>163</v>
      </c>
      <c r="K24" s="23"/>
      <c r="L24" s="53"/>
      <c r="M24" s="53" t="s">
        <v>342</v>
      </c>
      <c r="N24" s="23"/>
    </row>
    <row r="25" spans="1:14" ht="18.5" thickBot="1">
      <c r="A25" s="3"/>
      <c r="B25" s="3"/>
      <c r="C25" s="23"/>
      <c r="D25" s="23"/>
      <c r="E25" s="23"/>
      <c r="F25" s="195"/>
      <c r="G25" s="38" t="s">
        <v>417</v>
      </c>
      <c r="H25" s="38" t="s">
        <v>418</v>
      </c>
      <c r="I25" s="23" t="s">
        <v>21</v>
      </c>
      <c r="J25" s="21" t="s">
        <v>419</v>
      </c>
      <c r="K25" s="96"/>
      <c r="L25" s="53"/>
      <c r="M25" s="53"/>
      <c r="N25" s="23" t="s">
        <v>420</v>
      </c>
    </row>
    <row r="26" spans="1:14" ht="18.5" thickBot="1">
      <c r="A26" s="3"/>
      <c r="B26" s="3"/>
      <c r="C26" s="23"/>
      <c r="D26" s="23"/>
      <c r="E26" s="104"/>
      <c r="F26" s="196" t="s">
        <v>360</v>
      </c>
      <c r="G26" s="197" t="s">
        <v>421</v>
      </c>
      <c r="H26" s="198" t="s">
        <v>422</v>
      </c>
      <c r="I26" s="96" t="s">
        <v>21</v>
      </c>
      <c r="J26" s="21" t="s">
        <v>419</v>
      </c>
      <c r="K26" s="199"/>
      <c r="L26" s="200"/>
      <c r="M26" s="200"/>
      <c r="N26" s="201" t="s">
        <v>423</v>
      </c>
    </row>
    <row r="27" spans="1:14">
      <c r="A27" s="3"/>
      <c r="B27" s="3"/>
      <c r="C27" s="23"/>
      <c r="D27" s="23"/>
      <c r="E27" s="23"/>
      <c r="F27" s="52"/>
      <c r="G27" s="202" t="s">
        <v>424</v>
      </c>
      <c r="H27" s="202" t="s">
        <v>425</v>
      </c>
      <c r="I27" s="112" t="s">
        <v>21</v>
      </c>
      <c r="J27" s="203" t="s">
        <v>163</v>
      </c>
      <c r="K27" s="38"/>
      <c r="L27" s="204"/>
      <c r="M27" s="204" t="s">
        <v>347</v>
      </c>
      <c r="N27" s="23"/>
    </row>
    <row r="28" spans="1:14" ht="18.5" thickBot="1">
      <c r="A28" s="3"/>
      <c r="B28" s="3"/>
      <c r="C28" s="23"/>
      <c r="D28" s="23"/>
      <c r="E28" s="23"/>
      <c r="F28" s="38"/>
      <c r="G28" s="205" t="s">
        <v>426</v>
      </c>
      <c r="H28" s="205" t="s">
        <v>427</v>
      </c>
      <c r="I28" s="104" t="s">
        <v>200</v>
      </c>
      <c r="J28" s="21" t="s">
        <v>419</v>
      </c>
      <c r="K28" s="38"/>
      <c r="L28" s="200"/>
      <c r="M28" s="200"/>
      <c r="N28" s="23" t="s">
        <v>428</v>
      </c>
    </row>
    <row r="29" spans="1:14" ht="18.5" thickBot="1">
      <c r="A29" s="3"/>
      <c r="B29" s="3"/>
      <c r="C29" s="23"/>
      <c r="D29" s="23"/>
      <c r="E29" s="104"/>
      <c r="F29" s="196" t="s">
        <v>360</v>
      </c>
      <c r="G29" s="206" t="s">
        <v>429</v>
      </c>
      <c r="H29" s="207" t="s">
        <v>430</v>
      </c>
      <c r="I29" s="107" t="s">
        <v>200</v>
      </c>
      <c r="J29" s="21" t="s">
        <v>419</v>
      </c>
      <c r="K29" s="23"/>
      <c r="L29" s="53"/>
      <c r="M29" s="53"/>
      <c r="N29" s="201" t="s">
        <v>431</v>
      </c>
    </row>
    <row r="31" spans="1:14">
      <c r="A31" t="s">
        <v>486</v>
      </c>
    </row>
    <row r="32" spans="1:14">
      <c r="A32" s="3" t="s">
        <v>275</v>
      </c>
      <c r="B32" s="3" t="s">
        <v>1</v>
      </c>
      <c r="C32" s="3" t="s">
        <v>134</v>
      </c>
      <c r="D32" s="3"/>
      <c r="E32" s="3" t="s">
        <v>2</v>
      </c>
      <c r="F32" s="3" t="s">
        <v>3</v>
      </c>
      <c r="G32" s="6" t="s">
        <v>4</v>
      </c>
      <c r="H32" s="3" t="s">
        <v>5</v>
      </c>
      <c r="I32" s="3" t="s">
        <v>6</v>
      </c>
      <c r="J32" s="6" t="s">
        <v>7</v>
      </c>
      <c r="K32" s="3"/>
      <c r="L32" s="3"/>
    </row>
    <row r="33" spans="1:12" ht="147" customHeight="1">
      <c r="A33" s="43" t="s">
        <v>276</v>
      </c>
      <c r="B33" s="43" t="s">
        <v>135</v>
      </c>
      <c r="C33" s="44" t="s">
        <v>136</v>
      </c>
      <c r="D33" s="43" t="s">
        <v>137</v>
      </c>
      <c r="E33" s="44" t="s">
        <v>11</v>
      </c>
      <c r="F33" s="44" t="s">
        <v>138</v>
      </c>
      <c r="G33" s="43" t="s">
        <v>13</v>
      </c>
      <c r="H33" s="45" t="s">
        <v>14</v>
      </c>
      <c r="I33" s="45" t="s">
        <v>15</v>
      </c>
      <c r="J33" s="46" t="s">
        <v>437</v>
      </c>
      <c r="K33" s="47" t="s">
        <v>139</v>
      </c>
      <c r="L33" s="3"/>
    </row>
    <row r="34" spans="1:12" ht="20">
      <c r="A34" s="94"/>
      <c r="B34" s="48" t="s">
        <v>141</v>
      </c>
      <c r="C34" s="23" t="s">
        <v>142</v>
      </c>
      <c r="D34" s="23"/>
      <c r="E34" s="21" t="s">
        <v>142</v>
      </c>
      <c r="F34" s="21" t="s">
        <v>142</v>
      </c>
      <c r="G34" s="23" t="s">
        <v>21</v>
      </c>
      <c r="H34" s="49"/>
      <c r="I34" s="23"/>
      <c r="J34" s="50" t="s">
        <v>438</v>
      </c>
      <c r="K34" s="23"/>
      <c r="L34" s="3"/>
    </row>
    <row r="35" spans="1:12" ht="20">
      <c r="A35" s="94"/>
      <c r="B35" s="48" t="s">
        <v>143</v>
      </c>
      <c r="C35" s="23" t="s">
        <v>144</v>
      </c>
      <c r="D35" s="23"/>
      <c r="E35" s="21" t="s">
        <v>144</v>
      </c>
      <c r="F35" s="21" t="s">
        <v>144</v>
      </c>
      <c r="G35" s="23" t="s">
        <v>21</v>
      </c>
      <c r="H35" s="49"/>
      <c r="I35" s="23"/>
      <c r="J35" s="50" t="s">
        <v>439</v>
      </c>
      <c r="K35" s="23"/>
      <c r="L35" s="3"/>
    </row>
    <row r="36" spans="1:12" ht="20">
      <c r="A36" s="94"/>
      <c r="B36" s="48" t="s">
        <v>145</v>
      </c>
      <c r="C36" s="23" t="s">
        <v>146</v>
      </c>
      <c r="D36" s="23"/>
      <c r="E36" s="21" t="s">
        <v>147</v>
      </c>
      <c r="F36" s="21" t="s">
        <v>146</v>
      </c>
      <c r="G36" s="23" t="s">
        <v>21</v>
      </c>
      <c r="H36" s="49"/>
      <c r="I36" s="23"/>
      <c r="J36" s="50" t="s">
        <v>440</v>
      </c>
      <c r="K36" s="23"/>
      <c r="L36" s="3"/>
    </row>
    <row r="37" spans="1:12" ht="20">
      <c r="A37" s="94"/>
      <c r="B37" s="48" t="s">
        <v>148</v>
      </c>
      <c r="C37" s="23" t="s">
        <v>149</v>
      </c>
      <c r="D37" s="23"/>
      <c r="E37" s="21" t="s">
        <v>150</v>
      </c>
      <c r="F37" s="21" t="s">
        <v>149</v>
      </c>
      <c r="G37" s="23" t="s">
        <v>21</v>
      </c>
      <c r="H37" s="49"/>
      <c r="I37" s="23"/>
      <c r="J37" s="50" t="s">
        <v>441</v>
      </c>
      <c r="K37" s="23"/>
      <c r="L37" s="3"/>
    </row>
    <row r="38" spans="1:12" ht="20">
      <c r="A38" s="94"/>
      <c r="B38" s="48" t="s">
        <v>151</v>
      </c>
      <c r="C38" s="23" t="s">
        <v>152</v>
      </c>
      <c r="D38" s="23"/>
      <c r="E38" s="21" t="s">
        <v>153</v>
      </c>
      <c r="F38" s="21" t="s">
        <v>152</v>
      </c>
      <c r="G38" s="23" t="s">
        <v>21</v>
      </c>
      <c r="H38" s="49"/>
      <c r="I38" s="23"/>
      <c r="J38" s="50" t="s">
        <v>442</v>
      </c>
      <c r="K38" s="23"/>
      <c r="L38" s="3"/>
    </row>
    <row r="39" spans="1:12" ht="20">
      <c r="A39" s="94"/>
      <c r="B39" s="48" t="s">
        <v>154</v>
      </c>
      <c r="C39" s="23" t="s">
        <v>155</v>
      </c>
      <c r="D39" s="23"/>
      <c r="E39" s="21" t="s">
        <v>156</v>
      </c>
      <c r="F39" s="21" t="s">
        <v>155</v>
      </c>
      <c r="G39" s="23" t="s">
        <v>21</v>
      </c>
      <c r="H39" s="49"/>
      <c r="I39" s="23"/>
      <c r="J39" s="50" t="s">
        <v>443</v>
      </c>
      <c r="K39" s="23"/>
      <c r="L39" s="3"/>
    </row>
    <row r="40" spans="1:12" ht="20">
      <c r="A40" s="94"/>
      <c r="B40" s="48" t="s">
        <v>157</v>
      </c>
      <c r="C40" s="23" t="s">
        <v>158</v>
      </c>
      <c r="D40" s="23"/>
      <c r="E40" s="21" t="s">
        <v>159</v>
      </c>
      <c r="F40" s="21" t="s">
        <v>444</v>
      </c>
      <c r="G40" s="23" t="s">
        <v>21</v>
      </c>
      <c r="H40" s="49"/>
      <c r="I40" s="23"/>
      <c r="J40" s="50" t="s">
        <v>445</v>
      </c>
      <c r="K40" s="23"/>
      <c r="L40" s="3"/>
    </row>
    <row r="41" spans="1:12" ht="20">
      <c r="A41" s="94"/>
      <c r="B41" s="48" t="s">
        <v>160</v>
      </c>
      <c r="C41" s="23" t="s">
        <v>161</v>
      </c>
      <c r="D41" s="23"/>
      <c r="E41" s="21" t="s">
        <v>162</v>
      </c>
      <c r="F41" s="21" t="s">
        <v>161</v>
      </c>
      <c r="G41" s="23" t="s">
        <v>21</v>
      </c>
      <c r="H41" s="49"/>
      <c r="I41" s="23"/>
      <c r="J41" s="50" t="s">
        <v>446</v>
      </c>
      <c r="K41" s="23"/>
      <c r="L41" s="3"/>
    </row>
    <row r="42" spans="1:12" ht="20">
      <c r="A42" s="94"/>
      <c r="B42" s="48" t="s">
        <v>164</v>
      </c>
      <c r="C42" s="23" t="s">
        <v>165</v>
      </c>
      <c r="D42" s="23"/>
      <c r="E42" s="21" t="s">
        <v>166</v>
      </c>
      <c r="F42" s="21" t="s">
        <v>165</v>
      </c>
      <c r="G42" s="23" t="s">
        <v>21</v>
      </c>
      <c r="H42" s="49"/>
      <c r="I42" s="23"/>
      <c r="J42" s="50" t="s">
        <v>447</v>
      </c>
      <c r="K42" s="23"/>
      <c r="L42" s="3"/>
    </row>
    <row r="43" spans="1:12" ht="20">
      <c r="A43" s="94"/>
      <c r="B43" s="48" t="s">
        <v>167</v>
      </c>
      <c r="C43" s="23" t="s">
        <v>168</v>
      </c>
      <c r="D43" s="23"/>
      <c r="E43" s="21" t="s">
        <v>169</v>
      </c>
      <c r="F43" s="21" t="s">
        <v>168</v>
      </c>
      <c r="G43" s="23" t="s">
        <v>21</v>
      </c>
      <c r="H43" s="51"/>
      <c r="I43" s="23"/>
      <c r="J43" s="50" t="s">
        <v>432</v>
      </c>
      <c r="K43" s="23"/>
      <c r="L43" s="3"/>
    </row>
    <row r="44" spans="1:12" ht="20">
      <c r="A44" s="94"/>
      <c r="B44" s="48" t="s">
        <v>170</v>
      </c>
      <c r="C44" s="23" t="s">
        <v>171</v>
      </c>
      <c r="D44" s="23"/>
      <c r="E44" s="21" t="s">
        <v>172</v>
      </c>
      <c r="F44" s="21" t="s">
        <v>171</v>
      </c>
      <c r="G44" s="23" t="s">
        <v>21</v>
      </c>
      <c r="H44" s="49"/>
      <c r="I44" s="52"/>
      <c r="J44" s="53" t="s">
        <v>448</v>
      </c>
      <c r="K44" s="52"/>
      <c r="L44" s="3"/>
    </row>
    <row r="45" spans="1:12" ht="20">
      <c r="A45" s="94"/>
      <c r="B45" s="54" t="s">
        <v>173</v>
      </c>
      <c r="C45" s="55" t="s">
        <v>174</v>
      </c>
      <c r="D45" s="56"/>
      <c r="E45" s="57" t="s">
        <v>175</v>
      </c>
      <c r="F45" s="57" t="s">
        <v>174</v>
      </c>
      <c r="G45" s="23" t="s">
        <v>21</v>
      </c>
      <c r="H45" s="51"/>
      <c r="I45" s="52"/>
      <c r="J45" s="53" t="s">
        <v>449</v>
      </c>
      <c r="K45" s="52"/>
      <c r="L45" s="3"/>
    </row>
    <row r="46" spans="1:12" ht="20">
      <c r="A46" s="94"/>
      <c r="B46" s="48" t="s">
        <v>176</v>
      </c>
      <c r="C46" s="58" t="s">
        <v>177</v>
      </c>
      <c r="D46" s="21"/>
      <c r="E46" s="21" t="s">
        <v>178</v>
      </c>
      <c r="F46" s="21" t="s">
        <v>177</v>
      </c>
      <c r="G46" s="23" t="s">
        <v>21</v>
      </c>
      <c r="H46" s="59"/>
      <c r="I46" s="52"/>
      <c r="J46" s="50" t="s">
        <v>450</v>
      </c>
      <c r="K46" s="23"/>
      <c r="L46" s="3"/>
    </row>
    <row r="47" spans="1:12" ht="20">
      <c r="A47" s="94"/>
      <c r="B47" s="48" t="s">
        <v>179</v>
      </c>
      <c r="C47" s="32" t="s">
        <v>180</v>
      </c>
      <c r="D47" s="60"/>
      <c r="E47" s="32" t="s">
        <v>181</v>
      </c>
      <c r="F47" s="32" t="s">
        <v>180</v>
      </c>
      <c r="G47" s="23" t="s">
        <v>21</v>
      </c>
      <c r="H47" s="59"/>
      <c r="I47" s="52"/>
      <c r="J47" s="50" t="s">
        <v>451</v>
      </c>
      <c r="K47" s="23"/>
      <c r="L47" s="3"/>
    </row>
    <row r="48" spans="1:12" ht="20">
      <c r="A48" s="94"/>
      <c r="B48" s="48" t="s">
        <v>182</v>
      </c>
      <c r="C48" s="32" t="s">
        <v>183</v>
      </c>
      <c r="D48" s="60"/>
      <c r="E48" s="32" t="s">
        <v>184</v>
      </c>
      <c r="F48" s="32" t="s">
        <v>183</v>
      </c>
      <c r="G48" s="23" t="s">
        <v>21</v>
      </c>
      <c r="H48" s="59"/>
      <c r="I48" s="52"/>
      <c r="J48" s="50" t="s">
        <v>452</v>
      </c>
      <c r="K48" s="23"/>
      <c r="L48" s="3"/>
    </row>
    <row r="49" spans="1:12" ht="20">
      <c r="A49" s="94"/>
      <c r="B49" s="48" t="s">
        <v>185</v>
      </c>
      <c r="C49" s="32" t="s">
        <v>186</v>
      </c>
      <c r="D49" s="60"/>
      <c r="E49" s="32" t="s">
        <v>187</v>
      </c>
      <c r="F49" s="32" t="s">
        <v>186</v>
      </c>
      <c r="G49" s="23" t="s">
        <v>21</v>
      </c>
      <c r="H49" s="59"/>
      <c r="I49" s="208"/>
      <c r="J49" s="50" t="s">
        <v>450</v>
      </c>
      <c r="K49" s="23"/>
      <c r="L49" s="3"/>
    </row>
    <row r="50" spans="1:12" ht="20">
      <c r="A50" s="94"/>
      <c r="B50" s="48" t="s">
        <v>188</v>
      </c>
      <c r="C50" s="32" t="s">
        <v>189</v>
      </c>
      <c r="D50" s="60"/>
      <c r="E50" s="32" t="s">
        <v>190</v>
      </c>
      <c r="F50" s="32" t="s">
        <v>189</v>
      </c>
      <c r="G50" s="23" t="s">
        <v>21</v>
      </c>
      <c r="H50" s="59"/>
      <c r="I50" s="21"/>
      <c r="J50" s="50" t="s">
        <v>453</v>
      </c>
      <c r="K50" s="21"/>
      <c r="L50" s="3"/>
    </row>
    <row r="51" spans="1:12" ht="20">
      <c r="A51" s="94"/>
      <c r="B51" s="48" t="s">
        <v>191</v>
      </c>
      <c r="C51" s="32" t="s">
        <v>192</v>
      </c>
      <c r="D51" s="60"/>
      <c r="E51" s="32" t="s">
        <v>193</v>
      </c>
      <c r="F51" s="32" t="s">
        <v>192</v>
      </c>
      <c r="G51" s="23" t="s">
        <v>21</v>
      </c>
      <c r="H51" s="59"/>
      <c r="I51" s="21"/>
      <c r="J51" s="50" t="s">
        <v>454</v>
      </c>
      <c r="K51" s="21"/>
      <c r="L51" s="3"/>
    </row>
    <row r="52" spans="1:12" ht="20">
      <c r="A52" s="94"/>
      <c r="B52" s="48" t="s">
        <v>194</v>
      </c>
      <c r="C52" s="21" t="s">
        <v>195</v>
      </c>
      <c r="D52" s="23"/>
      <c r="E52" s="21" t="s">
        <v>196</v>
      </c>
      <c r="F52" s="21" t="s">
        <v>195</v>
      </c>
      <c r="G52" s="23" t="s">
        <v>21</v>
      </c>
      <c r="H52" s="59"/>
      <c r="I52" s="21"/>
      <c r="J52" s="50" t="s">
        <v>455</v>
      </c>
      <c r="K52" s="21"/>
      <c r="L52" s="3"/>
    </row>
    <row r="53" spans="1:12" ht="20">
      <c r="A53" s="94"/>
      <c r="B53" s="48" t="s">
        <v>197</v>
      </c>
      <c r="C53" s="21" t="s">
        <v>198</v>
      </c>
      <c r="D53" s="23"/>
      <c r="E53" s="21" t="s">
        <v>199</v>
      </c>
      <c r="F53" s="21" t="s">
        <v>198</v>
      </c>
      <c r="G53" s="23" t="s">
        <v>200</v>
      </c>
      <c r="H53" s="49"/>
      <c r="I53" s="21"/>
      <c r="J53" s="50"/>
      <c r="K53" s="21"/>
      <c r="L53" s="3"/>
    </row>
    <row r="54" spans="1:12" ht="20">
      <c r="A54" s="94"/>
      <c r="B54" s="48" t="s">
        <v>202</v>
      </c>
      <c r="C54" s="23" t="s">
        <v>203</v>
      </c>
      <c r="D54" s="23"/>
      <c r="E54" s="21" t="s">
        <v>204</v>
      </c>
      <c r="F54" s="32" t="s">
        <v>203</v>
      </c>
      <c r="G54" s="23" t="s">
        <v>21</v>
      </c>
      <c r="H54" s="59"/>
      <c r="I54" s="23"/>
      <c r="J54" s="50"/>
      <c r="K54" s="23"/>
      <c r="L54" s="3"/>
    </row>
    <row r="55" spans="1:12" ht="20">
      <c r="A55" s="94"/>
      <c r="B55" s="48" t="s">
        <v>205</v>
      </c>
      <c r="C55" s="23" t="s">
        <v>206</v>
      </c>
      <c r="D55" s="23"/>
      <c r="E55" s="61" t="s">
        <v>207</v>
      </c>
      <c r="F55" s="61" t="s">
        <v>206</v>
      </c>
      <c r="G55" s="23" t="s">
        <v>200</v>
      </c>
      <c r="H55" s="49"/>
      <c r="I55" s="23"/>
      <c r="J55" s="50"/>
      <c r="K55" s="23"/>
      <c r="L55" s="3"/>
    </row>
    <row r="56" spans="1:12" ht="20">
      <c r="A56" s="94"/>
      <c r="B56" s="48" t="s">
        <v>208</v>
      </c>
      <c r="C56" s="23" t="s">
        <v>209</v>
      </c>
      <c r="D56" s="23"/>
      <c r="E56" s="21" t="s">
        <v>210</v>
      </c>
      <c r="F56" s="21" t="s">
        <v>209</v>
      </c>
      <c r="G56" s="23" t="s">
        <v>200</v>
      </c>
      <c r="H56" s="59" t="s">
        <v>456</v>
      </c>
      <c r="I56" s="23"/>
      <c r="J56" s="50" t="s">
        <v>457</v>
      </c>
      <c r="K56" s="23"/>
      <c r="L56" s="3"/>
    </row>
    <row r="57" spans="1:12" ht="20">
      <c r="A57" s="94"/>
      <c r="B57" s="48" t="s">
        <v>212</v>
      </c>
      <c r="C57" s="23" t="s">
        <v>213</v>
      </c>
      <c r="D57" s="23"/>
      <c r="E57" s="21" t="s">
        <v>214</v>
      </c>
      <c r="F57" s="21" t="s">
        <v>213</v>
      </c>
      <c r="G57" s="23" t="s">
        <v>21</v>
      </c>
      <c r="H57" s="59"/>
      <c r="I57" s="23"/>
      <c r="J57" s="50"/>
      <c r="K57" s="23"/>
      <c r="L57" s="3"/>
    </row>
    <row r="58" spans="1:12" ht="108">
      <c r="A58" s="94"/>
      <c r="B58" s="48" t="s">
        <v>215</v>
      </c>
      <c r="C58" s="23" t="s">
        <v>216</v>
      </c>
      <c r="D58" s="23"/>
      <c r="E58" s="21" t="s">
        <v>217</v>
      </c>
      <c r="F58" s="21" t="s">
        <v>216</v>
      </c>
      <c r="G58" s="23" t="s">
        <v>21</v>
      </c>
      <c r="H58" s="59"/>
      <c r="I58" s="23"/>
      <c r="J58" s="50" t="s">
        <v>458</v>
      </c>
      <c r="K58" s="98" t="s">
        <v>459</v>
      </c>
      <c r="L58" s="3"/>
    </row>
    <row r="59" spans="1:12" ht="20">
      <c r="A59" s="94"/>
      <c r="B59" s="48" t="s">
        <v>221</v>
      </c>
      <c r="C59" s="23" t="s">
        <v>222</v>
      </c>
      <c r="D59" s="23"/>
      <c r="E59" s="61" t="s">
        <v>223</v>
      </c>
      <c r="F59" s="61" t="s">
        <v>222</v>
      </c>
      <c r="G59" s="23" t="s">
        <v>21</v>
      </c>
      <c r="H59" s="49"/>
      <c r="I59" s="23"/>
      <c r="J59" s="50"/>
      <c r="K59" s="23"/>
      <c r="L59" s="3"/>
    </row>
    <row r="60" spans="1:12" ht="20">
      <c r="A60" s="94"/>
      <c r="B60" s="48" t="s">
        <v>225</v>
      </c>
      <c r="C60" s="23" t="s">
        <v>226</v>
      </c>
      <c r="D60" s="23"/>
      <c r="E60" s="21" t="s">
        <v>227</v>
      </c>
      <c r="F60" s="21" t="s">
        <v>226</v>
      </c>
      <c r="G60" s="23" t="s">
        <v>21</v>
      </c>
      <c r="H60" s="49"/>
      <c r="I60" s="23"/>
      <c r="J60" s="50" t="s">
        <v>460</v>
      </c>
      <c r="K60" s="23"/>
      <c r="L60" s="3"/>
    </row>
    <row r="61" spans="1:12" ht="20">
      <c r="A61" s="94"/>
      <c r="B61" s="48" t="s">
        <v>228</v>
      </c>
      <c r="C61" s="23" t="s">
        <v>229</v>
      </c>
      <c r="D61" s="23"/>
      <c r="E61" s="61" t="s">
        <v>230</v>
      </c>
      <c r="F61" s="61" t="s">
        <v>229</v>
      </c>
      <c r="G61" s="23" t="s">
        <v>21</v>
      </c>
      <c r="H61" s="59"/>
      <c r="I61" s="23"/>
      <c r="J61" s="50" t="s">
        <v>461</v>
      </c>
      <c r="K61" s="23"/>
      <c r="L61" s="3"/>
    </row>
    <row r="62" spans="1:12" ht="20">
      <c r="A62" s="94"/>
      <c r="B62" s="48" t="s">
        <v>231</v>
      </c>
      <c r="C62" s="23" t="s">
        <v>232</v>
      </c>
      <c r="D62" s="23"/>
      <c r="E62" s="21" t="s">
        <v>233</v>
      </c>
      <c r="F62" s="21" t="s">
        <v>232</v>
      </c>
      <c r="G62" s="23" t="s">
        <v>21</v>
      </c>
      <c r="H62" s="59"/>
      <c r="I62" s="23"/>
      <c r="J62" s="50" t="s">
        <v>462</v>
      </c>
      <c r="K62" s="23"/>
      <c r="L62" s="3"/>
    </row>
    <row r="63" spans="1:12" ht="20">
      <c r="A63" s="94"/>
      <c r="B63" s="48" t="s">
        <v>234</v>
      </c>
      <c r="C63" s="23" t="s">
        <v>235</v>
      </c>
      <c r="D63" s="23"/>
      <c r="E63" s="21" t="s">
        <v>236</v>
      </c>
      <c r="F63" s="21" t="s">
        <v>235</v>
      </c>
      <c r="G63" s="23" t="s">
        <v>21</v>
      </c>
      <c r="H63" s="59"/>
      <c r="I63" s="23"/>
      <c r="J63" s="50" t="s">
        <v>463</v>
      </c>
      <c r="K63" s="23"/>
      <c r="L63" s="3"/>
    </row>
    <row r="64" spans="1:12" ht="20">
      <c r="A64" s="94"/>
      <c r="B64" s="48" t="s">
        <v>237</v>
      </c>
      <c r="C64" s="23" t="s">
        <v>238</v>
      </c>
      <c r="D64" s="23"/>
      <c r="E64" s="23" t="s">
        <v>239</v>
      </c>
      <c r="F64" s="23" t="s">
        <v>238</v>
      </c>
      <c r="G64" s="23" t="s">
        <v>21</v>
      </c>
      <c r="H64" s="49"/>
      <c r="I64" s="23"/>
      <c r="J64" s="50" t="s">
        <v>464</v>
      </c>
      <c r="K64" s="23"/>
      <c r="L64" s="3"/>
    </row>
    <row r="65" spans="1:12" ht="20">
      <c r="A65" s="94"/>
      <c r="B65" s="48" t="s">
        <v>240</v>
      </c>
      <c r="C65" s="23" t="s">
        <v>241</v>
      </c>
      <c r="D65" s="23"/>
      <c r="E65" s="23" t="s">
        <v>242</v>
      </c>
      <c r="F65" s="23" t="s">
        <v>241</v>
      </c>
      <c r="G65" s="23" t="s">
        <v>21</v>
      </c>
      <c r="H65" s="49"/>
      <c r="I65" s="23"/>
      <c r="J65" s="50" t="s">
        <v>465</v>
      </c>
      <c r="K65" s="23"/>
      <c r="L65" s="3"/>
    </row>
    <row r="66" spans="1:12" ht="20.5" thickBot="1">
      <c r="A66" s="94"/>
      <c r="B66" s="48" t="s">
        <v>243</v>
      </c>
      <c r="C66" s="23" t="s">
        <v>244</v>
      </c>
      <c r="D66" s="23"/>
      <c r="E66" s="23" t="s">
        <v>245</v>
      </c>
      <c r="F66" s="23" t="s">
        <v>244</v>
      </c>
      <c r="G66" s="23" t="s">
        <v>21</v>
      </c>
      <c r="H66" s="21"/>
      <c r="I66" s="23"/>
      <c r="J66" s="50" t="s">
        <v>464</v>
      </c>
      <c r="K66" s="23"/>
      <c r="L66" s="3"/>
    </row>
    <row r="67" spans="1:12" ht="20">
      <c r="A67" s="94"/>
      <c r="B67" s="48" t="s">
        <v>466</v>
      </c>
      <c r="C67" s="160"/>
      <c r="D67" s="104"/>
      <c r="E67" s="209" t="s">
        <v>467</v>
      </c>
      <c r="F67" s="210" t="s">
        <v>468</v>
      </c>
      <c r="G67" s="211" t="s">
        <v>200</v>
      </c>
      <c r="H67" s="210" t="s">
        <v>456</v>
      </c>
      <c r="I67" s="211"/>
      <c r="J67" s="212" t="s">
        <v>469</v>
      </c>
      <c r="K67" s="213" t="s">
        <v>470</v>
      </c>
      <c r="L67" s="3"/>
    </row>
    <row r="68" spans="1:12" ht="20">
      <c r="A68" s="94"/>
      <c r="B68" s="48" t="s">
        <v>471</v>
      </c>
      <c r="C68" s="160"/>
      <c r="D68" s="104"/>
      <c r="E68" s="214" t="s">
        <v>472</v>
      </c>
      <c r="F68" s="21" t="s">
        <v>473</v>
      </c>
      <c r="G68" s="23" t="s">
        <v>200</v>
      </c>
      <c r="H68" s="21" t="s">
        <v>456</v>
      </c>
      <c r="I68" s="23"/>
      <c r="J68" s="50" t="s">
        <v>474</v>
      </c>
      <c r="K68" s="215" t="s">
        <v>475</v>
      </c>
      <c r="L68" s="3"/>
    </row>
    <row r="69" spans="1:12" ht="20.5" thickBot="1">
      <c r="A69" s="94"/>
      <c r="B69" s="48" t="s">
        <v>476</v>
      </c>
      <c r="C69" s="160"/>
      <c r="D69" s="104"/>
      <c r="E69" s="216" t="s">
        <v>477</v>
      </c>
      <c r="F69" s="217" t="s">
        <v>478</v>
      </c>
      <c r="G69" s="218" t="s">
        <v>200</v>
      </c>
      <c r="H69" s="217" t="s">
        <v>389</v>
      </c>
      <c r="I69" s="218"/>
      <c r="J69" s="219" t="s">
        <v>441</v>
      </c>
      <c r="K69" s="220" t="s">
        <v>479</v>
      </c>
      <c r="L69" s="3"/>
    </row>
    <row r="70" spans="1:12" ht="20">
      <c r="A70" s="94" t="s">
        <v>18</v>
      </c>
      <c r="B70" s="48" t="s">
        <v>246</v>
      </c>
      <c r="C70" s="160"/>
      <c r="D70" s="23"/>
      <c r="E70" s="52" t="s">
        <v>247</v>
      </c>
      <c r="F70" s="52" t="s">
        <v>248</v>
      </c>
      <c r="G70" s="52" t="s">
        <v>21</v>
      </c>
      <c r="H70" s="56" t="s">
        <v>250</v>
      </c>
      <c r="I70" s="52"/>
      <c r="J70" s="53" t="s">
        <v>433</v>
      </c>
      <c r="K70" s="52" t="s">
        <v>343</v>
      </c>
      <c r="L70" s="3"/>
    </row>
    <row r="71" spans="1:12" ht="20">
      <c r="A71" s="94" t="s">
        <v>18</v>
      </c>
      <c r="B71" s="48" t="s">
        <v>252</v>
      </c>
      <c r="C71" s="160"/>
      <c r="D71" s="23"/>
      <c r="E71" s="23" t="s">
        <v>253</v>
      </c>
      <c r="F71" s="23" t="s">
        <v>254</v>
      </c>
      <c r="G71" s="23" t="s">
        <v>21</v>
      </c>
      <c r="H71" s="21" t="s">
        <v>163</v>
      </c>
      <c r="I71" s="23"/>
      <c r="J71" s="50" t="s">
        <v>342</v>
      </c>
      <c r="K71" s="23" t="s">
        <v>343</v>
      </c>
      <c r="L71" s="3"/>
    </row>
    <row r="72" spans="1:12" ht="20">
      <c r="A72" s="94" t="s">
        <v>18</v>
      </c>
      <c r="B72" s="48" t="s">
        <v>256</v>
      </c>
      <c r="C72" s="160"/>
      <c r="D72" s="23"/>
      <c r="E72" s="23" t="s">
        <v>257</v>
      </c>
      <c r="F72" s="23" t="s">
        <v>258</v>
      </c>
      <c r="G72" s="23" t="s">
        <v>21</v>
      </c>
      <c r="H72" s="21" t="s">
        <v>163</v>
      </c>
      <c r="I72" s="23"/>
      <c r="J72" s="50" t="s">
        <v>347</v>
      </c>
      <c r="K72" s="23" t="s">
        <v>343</v>
      </c>
      <c r="L72" s="3"/>
    </row>
    <row r="73" spans="1:12" ht="198">
      <c r="A73" s="94" t="s">
        <v>18</v>
      </c>
      <c r="B73" s="48" t="s">
        <v>434</v>
      </c>
      <c r="C73" s="160"/>
      <c r="D73" s="23"/>
      <c r="E73" s="23" t="s">
        <v>480</v>
      </c>
      <c r="F73" s="23" t="s">
        <v>435</v>
      </c>
      <c r="G73" s="23" t="s">
        <v>21</v>
      </c>
      <c r="H73" s="21" t="s">
        <v>436</v>
      </c>
      <c r="I73" s="23"/>
      <c r="J73" s="221">
        <f>1000*J71/(J67*J68)</f>
        <v>7.9680198795343442E-4</v>
      </c>
      <c r="K73" s="222" t="s">
        <v>481</v>
      </c>
      <c r="L73" s="6" t="s">
        <v>263</v>
      </c>
    </row>
    <row r="74" spans="1:12" ht="252">
      <c r="A74" s="94" t="s">
        <v>18</v>
      </c>
      <c r="B74" s="23" t="s">
        <v>348</v>
      </c>
      <c r="C74" s="160"/>
      <c r="D74" s="23"/>
      <c r="E74" s="23" t="s">
        <v>344</v>
      </c>
      <c r="F74" s="23" t="s">
        <v>349</v>
      </c>
      <c r="G74" s="107"/>
      <c r="H74" s="21" t="s">
        <v>482</v>
      </c>
      <c r="I74" s="107"/>
      <c r="J74" s="223">
        <f>1000*J72/(J67*J68*J69)</f>
        <v>5.7126651000729278E-3</v>
      </c>
      <c r="K74" s="222" t="s">
        <v>483</v>
      </c>
      <c r="L74" s="6" t="s">
        <v>484</v>
      </c>
    </row>
    <row r="76" spans="1:12" ht="20">
      <c r="A76" s="224" t="s">
        <v>487</v>
      </c>
    </row>
    <row r="77" spans="1:12">
      <c r="A77" s="3" t="s">
        <v>275</v>
      </c>
      <c r="B77" s="3" t="s">
        <v>1</v>
      </c>
      <c r="C77" s="3" t="s">
        <v>134</v>
      </c>
      <c r="D77" s="3"/>
      <c r="E77" s="3" t="s">
        <v>2</v>
      </c>
      <c r="F77" s="3" t="s">
        <v>3</v>
      </c>
      <c r="G77" s="6" t="s">
        <v>4</v>
      </c>
      <c r="H77" s="3" t="s">
        <v>5</v>
      </c>
      <c r="I77" s="3" t="s">
        <v>6</v>
      </c>
      <c r="J77" s="6" t="s">
        <v>7</v>
      </c>
      <c r="K77" s="3"/>
    </row>
    <row r="78" spans="1:12" ht="126">
      <c r="A78" s="43" t="s">
        <v>340</v>
      </c>
      <c r="B78" s="43" t="s">
        <v>135</v>
      </c>
      <c r="C78" s="44" t="s">
        <v>136</v>
      </c>
      <c r="D78" s="43" t="s">
        <v>137</v>
      </c>
      <c r="E78" s="105" t="s">
        <v>11</v>
      </c>
      <c r="F78" s="105" t="s">
        <v>138</v>
      </c>
      <c r="G78" s="106" t="s">
        <v>13</v>
      </c>
      <c r="H78" s="108" t="s">
        <v>14</v>
      </c>
      <c r="I78" s="108" t="s">
        <v>15</v>
      </c>
      <c r="J78" s="158" t="s">
        <v>16</v>
      </c>
      <c r="K78" s="159" t="s">
        <v>139</v>
      </c>
    </row>
    <row r="79" spans="1:12" ht="20">
      <c r="A79" s="94" t="s">
        <v>18</v>
      </c>
      <c r="B79" s="48" t="s">
        <v>246</v>
      </c>
      <c r="C79" s="160"/>
      <c r="D79" s="104"/>
      <c r="E79" s="23" t="s">
        <v>247</v>
      </c>
      <c r="F79" s="21" t="s">
        <v>248</v>
      </c>
      <c r="G79" s="23" t="s">
        <v>21</v>
      </c>
      <c r="H79" s="161" t="s">
        <v>250</v>
      </c>
      <c r="I79" s="23"/>
      <c r="J79" s="50" t="s">
        <v>346</v>
      </c>
      <c r="K79" s="23" t="s">
        <v>341</v>
      </c>
    </row>
    <row r="80" spans="1:12" ht="20">
      <c r="A80" s="94" t="s">
        <v>18</v>
      </c>
      <c r="B80" s="48" t="s">
        <v>252</v>
      </c>
      <c r="C80" s="160"/>
      <c r="D80" s="104"/>
      <c r="E80" s="23" t="s">
        <v>253</v>
      </c>
      <c r="F80" s="21" t="s">
        <v>254</v>
      </c>
      <c r="G80" s="23" t="s">
        <v>21</v>
      </c>
      <c r="H80" s="161" t="s">
        <v>163</v>
      </c>
      <c r="I80" s="23"/>
      <c r="J80" s="50" t="s">
        <v>342</v>
      </c>
      <c r="K80" s="23" t="s">
        <v>343</v>
      </c>
    </row>
    <row r="81" spans="1:11" ht="20">
      <c r="A81" s="94" t="s">
        <v>18</v>
      </c>
      <c r="B81" s="48" t="s">
        <v>256</v>
      </c>
      <c r="C81" s="160"/>
      <c r="D81" s="104"/>
      <c r="E81" s="23" t="s">
        <v>257</v>
      </c>
      <c r="F81" s="21" t="s">
        <v>258</v>
      </c>
      <c r="G81" s="23" t="s">
        <v>21</v>
      </c>
      <c r="H81" s="161" t="s">
        <v>163</v>
      </c>
      <c r="I81" s="23"/>
      <c r="J81" s="50" t="s">
        <v>347</v>
      </c>
      <c r="K81" s="23" t="s">
        <v>343</v>
      </c>
    </row>
    <row r="82" spans="1:11" ht="234">
      <c r="A82" s="94" t="s">
        <v>18</v>
      </c>
      <c r="B82" s="23" t="s">
        <v>348</v>
      </c>
      <c r="C82" s="160"/>
      <c r="D82" s="104"/>
      <c r="E82" s="23" t="s">
        <v>344</v>
      </c>
      <c r="F82" s="21" t="s">
        <v>349</v>
      </c>
      <c r="G82" s="23" t="s">
        <v>200</v>
      </c>
      <c r="H82" s="161" t="s">
        <v>350</v>
      </c>
      <c r="I82" s="23"/>
      <c r="J82" s="50"/>
      <c r="K82" s="98" t="s">
        <v>345</v>
      </c>
    </row>
  </sheetData>
  <mergeCells count="1">
    <mergeCell ref="A4:A15"/>
  </mergeCells>
  <phoneticPr fontId="3"/>
  <conditionalFormatting sqref="L23:M29">
    <cfRule type="expression" dxfId="5" priority="5">
      <formula>#REF!=1</formula>
    </cfRule>
    <cfRule type="expression" dxfId="4" priority="6">
      <formula>#REF!=1</formula>
    </cfRule>
  </conditionalFormatting>
  <conditionalFormatting sqref="J34:J73">
    <cfRule type="expression" dxfId="3" priority="3">
      <formula>#REF!=1</formula>
    </cfRule>
    <cfRule type="expression" dxfId="2" priority="4">
      <formula>#REF!=1</formula>
    </cfRule>
  </conditionalFormatting>
  <conditionalFormatting sqref="J79:J82">
    <cfRule type="expression" dxfId="1" priority="1">
      <formula>#REF!=1</formula>
    </cfRule>
    <cfRule type="expression" dxfId="0" priority="2">
      <formula>#REF!=1</formula>
    </cfRule>
  </conditionalFormatting>
  <dataValidations count="1">
    <dataValidation type="list" allowBlank="1" showInputMessage="1" showErrorMessage="1" sqref="J23:J24 J27 H70:H73 H79:H81" xr:uid="{8CFEEB8F-9C22-4076-9EB4-CBAB396998FE}">
      <formula1>"string,string[date],number,integer"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69982-BF10-4FA0-884E-C78FBDBA6829}">
  <dimension ref="A1:H9"/>
  <sheetViews>
    <sheetView zoomScale="75" zoomScaleNormal="75" workbookViewId="0">
      <selection activeCell="C11" sqref="C11"/>
    </sheetView>
  </sheetViews>
  <sheetFormatPr defaultColWidth="9" defaultRowHeight="18"/>
  <cols>
    <col min="1" max="1" width="13.33203125" style="3" customWidth="1"/>
    <col min="2" max="2" width="28.4140625" style="3" customWidth="1"/>
    <col min="3" max="3" width="33.08203125" style="3" customWidth="1"/>
    <col min="4" max="4" width="15.08203125" style="3" bestFit="1" customWidth="1"/>
    <col min="5" max="5" width="13.33203125" style="3" customWidth="1"/>
    <col min="6" max="6" width="5.83203125" style="3" bestFit="1" customWidth="1"/>
    <col min="7" max="7" width="43.1640625" style="3" customWidth="1"/>
    <col min="8" max="8" width="87" style="3" customWidth="1"/>
    <col min="9" max="9" width="44.33203125" style="3" customWidth="1"/>
    <col min="10" max="16384" width="9" style="3"/>
  </cols>
  <sheetData>
    <row r="1" spans="1:8">
      <c r="B1" s="3" t="s">
        <v>1</v>
      </c>
      <c r="C1" s="3" t="s">
        <v>2</v>
      </c>
      <c r="D1" s="6" t="s">
        <v>4</v>
      </c>
      <c r="E1" s="3" t="s">
        <v>5</v>
      </c>
      <c r="F1" s="3" t="s">
        <v>6</v>
      </c>
      <c r="G1" s="6" t="s">
        <v>7</v>
      </c>
    </row>
    <row r="2" spans="1:8" ht="90">
      <c r="A2" s="45" t="s">
        <v>289</v>
      </c>
      <c r="B2" s="43"/>
      <c r="C2" s="44" t="s">
        <v>11</v>
      </c>
      <c r="D2" s="43" t="s">
        <v>13</v>
      </c>
      <c r="E2" s="45" t="s">
        <v>14</v>
      </c>
      <c r="F2" s="45" t="s">
        <v>15</v>
      </c>
      <c r="G2" s="46" t="s">
        <v>16</v>
      </c>
      <c r="H2" s="47" t="s">
        <v>139</v>
      </c>
    </row>
    <row r="3" spans="1:8">
      <c r="A3" s="97" t="s">
        <v>291</v>
      </c>
      <c r="B3" s="23" t="s">
        <v>292</v>
      </c>
      <c r="C3" s="23" t="s">
        <v>296</v>
      </c>
      <c r="D3" s="23" t="s">
        <v>27</v>
      </c>
      <c r="E3" s="97"/>
      <c r="F3" s="23"/>
      <c r="G3" s="23" t="s">
        <v>300</v>
      </c>
      <c r="H3" s="23" t="s">
        <v>301</v>
      </c>
    </row>
    <row r="4" spans="1:8">
      <c r="A4" s="23" t="s">
        <v>290</v>
      </c>
      <c r="B4" s="101" t="s">
        <v>293</v>
      </c>
      <c r="C4" s="23" t="s">
        <v>297</v>
      </c>
      <c r="D4" s="23" t="s">
        <v>27</v>
      </c>
      <c r="E4" s="97"/>
      <c r="F4" s="23"/>
      <c r="G4" s="99" t="s">
        <v>304</v>
      </c>
      <c r="H4" s="23" t="s">
        <v>302</v>
      </c>
    </row>
    <row r="5" spans="1:8">
      <c r="A5" s="23" t="s">
        <v>290</v>
      </c>
      <c r="B5" s="23" t="s">
        <v>294</v>
      </c>
      <c r="C5" s="23" t="s">
        <v>298</v>
      </c>
      <c r="D5" s="23" t="s">
        <v>27</v>
      </c>
      <c r="E5" s="97"/>
      <c r="F5" s="23"/>
      <c r="G5" s="99" t="s">
        <v>304</v>
      </c>
      <c r="H5" s="23"/>
    </row>
    <row r="6" spans="1:8">
      <c r="A6" s="23" t="s">
        <v>308</v>
      </c>
      <c r="B6" s="23" t="s">
        <v>295</v>
      </c>
      <c r="C6" s="23" t="s">
        <v>299</v>
      </c>
      <c r="D6" s="23" t="s">
        <v>27</v>
      </c>
      <c r="E6" s="97"/>
      <c r="F6" s="23"/>
      <c r="G6" s="100" t="s">
        <v>309</v>
      </c>
      <c r="H6" s="23"/>
    </row>
    <row r="7" spans="1:8" ht="20.5" customHeight="1">
      <c r="A7" s="109" t="s">
        <v>308</v>
      </c>
      <c r="B7" s="109" t="s">
        <v>310</v>
      </c>
      <c r="C7" s="109" t="s">
        <v>311</v>
      </c>
      <c r="D7" s="23" t="s">
        <v>27</v>
      </c>
      <c r="E7" s="109"/>
      <c r="F7" s="109"/>
      <c r="G7" s="110" t="s">
        <v>256</v>
      </c>
      <c r="H7" s="98" t="s">
        <v>312</v>
      </c>
    </row>
    <row r="8" spans="1:8">
      <c r="A8" s="109" t="s">
        <v>308</v>
      </c>
      <c r="B8" s="109" t="s">
        <v>317</v>
      </c>
      <c r="C8" s="109" t="s">
        <v>313</v>
      </c>
      <c r="D8" s="109" t="s">
        <v>27</v>
      </c>
      <c r="E8" s="109"/>
      <c r="F8" s="109"/>
      <c r="G8" s="110" t="s">
        <v>304</v>
      </c>
      <c r="H8" s="100" t="s">
        <v>314</v>
      </c>
    </row>
    <row r="9" spans="1:8">
      <c r="A9" s="23" t="s">
        <v>308</v>
      </c>
      <c r="B9" s="109" t="s">
        <v>318</v>
      </c>
      <c r="C9" s="109" t="s">
        <v>316</v>
      </c>
      <c r="D9" s="109" t="s">
        <v>27</v>
      </c>
      <c r="E9" s="109"/>
      <c r="F9" s="109"/>
      <c r="G9" s="110" t="s">
        <v>304</v>
      </c>
      <c r="H9" s="100" t="s">
        <v>315</v>
      </c>
    </row>
  </sheetData>
  <phoneticPr fontId="3"/>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AB020-78F3-4910-BE93-7445F431CA1C}">
  <dimension ref="A1:F11"/>
  <sheetViews>
    <sheetView tabSelected="1" topLeftCell="A4" zoomScale="30" zoomScaleNormal="30" workbookViewId="0">
      <selection activeCell="N6" sqref="N6"/>
    </sheetView>
  </sheetViews>
  <sheetFormatPr defaultRowHeight="18"/>
  <cols>
    <col min="1" max="1" width="28.25" customWidth="1"/>
    <col min="2" max="2" width="36.58203125" customWidth="1"/>
    <col min="3" max="3" width="39.1640625" customWidth="1"/>
    <col min="4" max="4" width="30.9140625" customWidth="1"/>
    <col min="5" max="5" width="29.08203125" customWidth="1"/>
    <col min="6" max="6" width="77.4140625" customWidth="1"/>
  </cols>
  <sheetData>
    <row r="1" spans="1:6" ht="20">
      <c r="A1" s="113" t="s">
        <v>278</v>
      </c>
      <c r="B1" s="114" t="s">
        <v>279</v>
      </c>
      <c r="C1" s="151" t="s">
        <v>280</v>
      </c>
      <c r="D1" s="151"/>
      <c r="E1" s="152"/>
      <c r="F1" s="114" t="s">
        <v>281</v>
      </c>
    </row>
    <row r="2" spans="1:6" ht="33">
      <c r="A2" s="115" t="s">
        <v>282</v>
      </c>
      <c r="B2" s="116" t="s">
        <v>38</v>
      </c>
      <c r="C2" s="153" t="s">
        <v>326</v>
      </c>
      <c r="D2" s="154"/>
      <c r="E2" s="155"/>
      <c r="F2" s="117" t="s">
        <v>319</v>
      </c>
    </row>
    <row r="3" spans="1:6">
      <c r="A3" s="118" t="s">
        <v>283</v>
      </c>
      <c r="B3" s="119" t="s">
        <v>278</v>
      </c>
      <c r="C3" s="120" t="s">
        <v>284</v>
      </c>
      <c r="D3" s="120" t="s">
        <v>320</v>
      </c>
      <c r="E3" s="120" t="s">
        <v>285</v>
      </c>
      <c r="F3" s="121"/>
    </row>
    <row r="4" spans="1:6" ht="222" customHeight="1">
      <c r="A4" s="156" t="s">
        <v>321</v>
      </c>
      <c r="B4" s="119" t="s">
        <v>278</v>
      </c>
      <c r="C4" s="122" t="s">
        <v>322</v>
      </c>
      <c r="D4" s="123" t="s">
        <v>327</v>
      </c>
      <c r="E4" s="123" t="s">
        <v>286</v>
      </c>
      <c r="F4" s="125" t="s">
        <v>609</v>
      </c>
    </row>
    <row r="5" spans="1:6">
      <c r="A5" s="157"/>
      <c r="B5" s="119"/>
      <c r="C5" s="122" t="s">
        <v>323</v>
      </c>
      <c r="D5" s="123" t="s">
        <v>324</v>
      </c>
      <c r="E5" s="123" t="s">
        <v>286</v>
      </c>
      <c r="F5" s="124"/>
    </row>
    <row r="6" spans="1:6" ht="293" customHeight="1">
      <c r="A6" s="157"/>
      <c r="B6" s="119"/>
      <c r="C6" s="125" t="s">
        <v>287</v>
      </c>
      <c r="D6" s="123" t="s">
        <v>328</v>
      </c>
      <c r="E6" s="123" t="s">
        <v>286</v>
      </c>
      <c r="F6" s="125" t="s">
        <v>336</v>
      </c>
    </row>
    <row r="7" spans="1:6" ht="164" customHeight="1">
      <c r="A7" s="157"/>
      <c r="B7" s="119"/>
      <c r="C7" s="125" t="s">
        <v>287</v>
      </c>
      <c r="D7" s="123" t="s">
        <v>329</v>
      </c>
      <c r="E7" s="123" t="s">
        <v>286</v>
      </c>
      <c r="F7" s="125" t="s">
        <v>337</v>
      </c>
    </row>
    <row r="8" spans="1:6" ht="278" customHeight="1">
      <c r="A8" s="157"/>
      <c r="B8" s="119" t="s">
        <v>278</v>
      </c>
      <c r="C8" s="125" t="s">
        <v>287</v>
      </c>
      <c r="D8" s="123" t="s">
        <v>330</v>
      </c>
      <c r="E8" s="123" t="s">
        <v>286</v>
      </c>
      <c r="F8" s="125" t="s">
        <v>335</v>
      </c>
    </row>
    <row r="9" spans="1:6" ht="274" customHeight="1">
      <c r="A9" s="157"/>
      <c r="B9" s="119" t="s">
        <v>278</v>
      </c>
      <c r="C9" s="125" t="s">
        <v>325</v>
      </c>
      <c r="D9" s="123" t="s">
        <v>331</v>
      </c>
      <c r="E9" s="123" t="s">
        <v>286</v>
      </c>
      <c r="F9" s="125" t="s">
        <v>339</v>
      </c>
    </row>
    <row r="10" spans="1:6" ht="267.5" customHeight="1">
      <c r="A10" s="126" t="s">
        <v>278</v>
      </c>
      <c r="B10" s="119" t="s">
        <v>278</v>
      </c>
      <c r="C10" s="125" t="s">
        <v>325</v>
      </c>
      <c r="D10" s="123" t="s">
        <v>332</v>
      </c>
      <c r="E10" s="123" t="s">
        <v>286</v>
      </c>
      <c r="F10" s="125" t="s">
        <v>338</v>
      </c>
    </row>
    <row r="11" spans="1:6" ht="294" customHeight="1">
      <c r="A11" s="127" t="s">
        <v>278</v>
      </c>
      <c r="B11" s="128" t="s">
        <v>278</v>
      </c>
      <c r="C11" s="125" t="s">
        <v>325</v>
      </c>
      <c r="D11" s="123" t="s">
        <v>333</v>
      </c>
      <c r="E11" s="123" t="s">
        <v>286</v>
      </c>
      <c r="F11" s="125" t="s">
        <v>334</v>
      </c>
    </row>
  </sheetData>
  <mergeCells count="3">
    <mergeCell ref="C1:E1"/>
    <mergeCell ref="C2:E2"/>
    <mergeCell ref="A4:A9"/>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9696-9033-46DD-B7F7-80254D8B476E}">
  <dimension ref="B2:G57"/>
  <sheetViews>
    <sheetView topLeftCell="A7" zoomScaleNormal="100" workbookViewId="0">
      <selection activeCell="D7" sqref="D7"/>
    </sheetView>
  </sheetViews>
  <sheetFormatPr defaultColWidth="9" defaultRowHeight="16.5"/>
  <cols>
    <col min="1" max="1" width="9" style="74"/>
    <col min="2" max="3" width="14" style="74" bestFit="1" customWidth="1"/>
    <col min="4" max="4" width="40.58203125" style="74" bestFit="1" customWidth="1"/>
    <col min="5" max="5" width="97.58203125" style="74" bestFit="1" customWidth="1"/>
    <col min="6" max="6" width="5.08203125" style="75" bestFit="1" customWidth="1"/>
    <col min="7" max="7" width="64.33203125" style="75" bestFit="1" customWidth="1"/>
    <col min="8" max="16384" width="9" style="74"/>
  </cols>
  <sheetData>
    <row r="2" spans="2:7" s="62" customFormat="1" ht="18.75" customHeight="1">
      <c r="B2" s="62" t="s">
        <v>264</v>
      </c>
      <c r="C2" s="62" t="s">
        <v>265</v>
      </c>
      <c r="F2" s="63"/>
      <c r="G2" s="63"/>
    </row>
    <row r="3" spans="2:7" s="64" customFormat="1" ht="18.75" customHeight="1">
      <c r="F3" s="65"/>
      <c r="G3" s="65"/>
    </row>
    <row r="4" spans="2:7" s="64" customFormat="1" ht="18.75" customHeight="1">
      <c r="B4" s="66" t="s">
        <v>266</v>
      </c>
      <c r="C4" s="66" t="s">
        <v>267</v>
      </c>
      <c r="D4" s="66" t="s">
        <v>268</v>
      </c>
      <c r="E4" s="67" t="s">
        <v>269</v>
      </c>
      <c r="F4" s="67" t="s">
        <v>270</v>
      </c>
    </row>
    <row r="5" spans="2:7" s="64" customFormat="1" ht="18.75" customHeight="1">
      <c r="B5" s="68">
        <v>45870</v>
      </c>
      <c r="C5" s="69" t="s">
        <v>307</v>
      </c>
      <c r="D5" s="69"/>
      <c r="E5" s="70" t="s">
        <v>271</v>
      </c>
      <c r="F5" s="71"/>
    </row>
    <row r="6" spans="2:7" s="64" customFormat="1" ht="18.75" customHeight="1">
      <c r="B6" s="72"/>
      <c r="C6" s="69"/>
      <c r="D6" s="69"/>
      <c r="E6" s="70"/>
      <c r="F6" s="71"/>
    </row>
    <row r="7" spans="2:7" s="64" customFormat="1" ht="18.75" customHeight="1">
      <c r="B7" s="72"/>
      <c r="C7" s="69"/>
      <c r="D7" s="69"/>
      <c r="E7" s="73"/>
      <c r="F7" s="71"/>
    </row>
    <row r="8" spans="2:7" s="64" customFormat="1" ht="18.75" customHeight="1">
      <c r="B8" s="68"/>
      <c r="C8" s="69"/>
      <c r="D8" s="69"/>
      <c r="E8" s="70"/>
      <c r="F8" s="73"/>
    </row>
    <row r="9" spans="2:7" s="64" customFormat="1" ht="18.75" customHeight="1">
      <c r="B9" s="68"/>
      <c r="C9" s="69"/>
      <c r="D9" s="69"/>
      <c r="E9" s="70"/>
      <c r="F9" s="71"/>
    </row>
    <row r="10" spans="2:7" s="64" customFormat="1" ht="18.75" customHeight="1">
      <c r="B10" s="68"/>
      <c r="C10" s="69"/>
      <c r="D10" s="69"/>
      <c r="E10" s="70"/>
      <c r="F10" s="73"/>
    </row>
    <row r="11" spans="2:7" s="64" customFormat="1" ht="18.75" customHeight="1">
      <c r="B11" s="68"/>
      <c r="C11" s="69"/>
      <c r="D11" s="69"/>
      <c r="E11" s="70"/>
      <c r="F11" s="73"/>
    </row>
    <row r="12" spans="2:7" s="64" customFormat="1" ht="18.75" customHeight="1">
      <c r="B12" s="68"/>
      <c r="C12" s="69"/>
      <c r="D12" s="69"/>
      <c r="E12" s="70"/>
      <c r="F12" s="73"/>
    </row>
    <row r="13" spans="2:7" s="64" customFormat="1" ht="18.75" customHeight="1">
      <c r="B13" s="68"/>
      <c r="C13" s="69"/>
      <c r="D13" s="69"/>
      <c r="E13" s="70"/>
      <c r="F13" s="70"/>
    </row>
    <row r="14" spans="2:7" s="64" customFormat="1" ht="18.75" customHeight="1">
      <c r="B14" s="68"/>
      <c r="C14" s="69"/>
      <c r="D14" s="69"/>
      <c r="E14" s="70"/>
      <c r="F14" s="70"/>
    </row>
    <row r="15" spans="2:7" s="64" customFormat="1" ht="18.75" customHeight="1">
      <c r="B15" s="68"/>
      <c r="C15" s="69"/>
      <c r="D15" s="69"/>
      <c r="E15" s="70"/>
      <c r="F15" s="70"/>
    </row>
    <row r="16" spans="2:7" s="64" customFormat="1" ht="18.75" customHeight="1">
      <c r="B16" s="68"/>
      <c r="C16" s="69"/>
      <c r="D16" s="69"/>
      <c r="E16" s="70"/>
      <c r="F16" s="70"/>
    </row>
    <row r="17" spans="2:6" s="64" customFormat="1" ht="18.75" customHeight="1">
      <c r="B17" s="68"/>
      <c r="C17" s="69"/>
      <c r="D17" s="69"/>
      <c r="E17" s="70"/>
      <c r="F17" s="70"/>
    </row>
    <row r="18" spans="2:6" s="64" customFormat="1" ht="18.75" customHeight="1">
      <c r="B18" s="68"/>
      <c r="C18" s="69"/>
      <c r="D18" s="69"/>
      <c r="E18" s="70"/>
      <c r="F18" s="70"/>
    </row>
    <row r="19" spans="2:6" s="64" customFormat="1" ht="18.75" customHeight="1">
      <c r="B19" s="68"/>
      <c r="C19" s="69"/>
      <c r="D19" s="69"/>
      <c r="E19" s="70"/>
      <c r="F19" s="70"/>
    </row>
    <row r="20" spans="2:6" s="64" customFormat="1" ht="18.75" customHeight="1">
      <c r="B20" s="71"/>
      <c r="C20" s="69"/>
      <c r="D20" s="69"/>
      <c r="E20" s="70"/>
      <c r="F20" s="70"/>
    </row>
    <row r="21" spans="2:6" s="64" customFormat="1" ht="18.75" customHeight="1">
      <c r="B21" s="71"/>
      <c r="C21" s="69"/>
      <c r="D21" s="69"/>
      <c r="E21" s="70"/>
      <c r="F21" s="70"/>
    </row>
    <row r="22" spans="2:6" s="64" customFormat="1" ht="18.75" customHeight="1">
      <c r="B22" s="71"/>
      <c r="C22" s="69"/>
      <c r="D22" s="69"/>
      <c r="E22" s="70"/>
      <c r="F22" s="70"/>
    </row>
    <row r="23" spans="2:6" s="64" customFormat="1" ht="18.75" customHeight="1">
      <c r="B23" s="71"/>
      <c r="C23" s="69"/>
      <c r="D23" s="69"/>
      <c r="E23" s="70"/>
      <c r="F23" s="70"/>
    </row>
    <row r="24" spans="2:6" s="64" customFormat="1" ht="18.75" customHeight="1">
      <c r="B24" s="71"/>
      <c r="C24" s="69"/>
      <c r="D24" s="69"/>
      <c r="E24" s="70"/>
      <c r="F24" s="70"/>
    </row>
    <row r="25" spans="2:6" s="64" customFormat="1" ht="18.75" customHeight="1">
      <c r="B25" s="71"/>
      <c r="C25" s="69"/>
      <c r="D25" s="69"/>
      <c r="E25" s="70"/>
      <c r="F25" s="70"/>
    </row>
    <row r="26" spans="2:6" s="64" customFormat="1" ht="18.75" customHeight="1">
      <c r="B26" s="71"/>
      <c r="C26" s="69"/>
      <c r="D26" s="69"/>
      <c r="E26" s="70"/>
      <c r="F26" s="70"/>
    </row>
    <row r="27" spans="2:6" s="64" customFormat="1" ht="18.75" customHeight="1">
      <c r="B27" s="71"/>
      <c r="C27" s="69"/>
      <c r="D27" s="69"/>
      <c r="E27" s="70"/>
      <c r="F27" s="70"/>
    </row>
    <row r="28" spans="2:6" s="64" customFormat="1" ht="18.75" customHeight="1">
      <c r="B28" s="71"/>
      <c r="C28" s="69"/>
      <c r="D28" s="69"/>
      <c r="E28" s="70"/>
      <c r="F28" s="70"/>
    </row>
    <row r="29" spans="2:6" s="64" customFormat="1" ht="18.75" customHeight="1">
      <c r="B29" s="71"/>
      <c r="C29" s="69"/>
      <c r="D29" s="69"/>
      <c r="E29" s="70"/>
      <c r="F29" s="70"/>
    </row>
    <row r="30" spans="2:6" s="64" customFormat="1" ht="18.75" customHeight="1">
      <c r="B30" s="71"/>
      <c r="C30" s="69"/>
      <c r="D30" s="69"/>
      <c r="E30" s="70"/>
      <c r="F30" s="70"/>
    </row>
    <row r="31" spans="2:6" s="64" customFormat="1" ht="18.75" customHeight="1">
      <c r="B31" s="71"/>
      <c r="C31" s="69"/>
      <c r="D31" s="69"/>
      <c r="E31" s="70"/>
      <c r="F31" s="70"/>
    </row>
    <row r="32" spans="2:6" s="64" customFormat="1" ht="18.75" customHeight="1">
      <c r="B32" s="71"/>
      <c r="C32" s="69"/>
      <c r="D32" s="69"/>
      <c r="E32" s="70"/>
      <c r="F32" s="70"/>
    </row>
    <row r="33" spans="2:6" s="64" customFormat="1" ht="18.75" customHeight="1">
      <c r="B33" s="71"/>
      <c r="C33" s="69"/>
      <c r="D33" s="69"/>
      <c r="E33" s="70"/>
      <c r="F33" s="70"/>
    </row>
    <row r="34" spans="2:6" s="64" customFormat="1" ht="18.75" customHeight="1">
      <c r="B34" s="71"/>
      <c r="C34" s="69"/>
      <c r="D34" s="69"/>
      <c r="E34" s="70"/>
      <c r="F34" s="70"/>
    </row>
    <row r="35" spans="2:6" s="64" customFormat="1" ht="18.75" customHeight="1">
      <c r="B35" s="71"/>
      <c r="C35" s="69"/>
      <c r="D35" s="69"/>
      <c r="E35" s="70"/>
      <c r="F35" s="70"/>
    </row>
    <row r="36" spans="2:6" s="64" customFormat="1" ht="18.75" customHeight="1">
      <c r="B36" s="71"/>
      <c r="C36" s="69"/>
      <c r="D36" s="69"/>
      <c r="E36" s="70"/>
      <c r="F36" s="70"/>
    </row>
    <row r="37" spans="2:6" s="64" customFormat="1" ht="18.75" customHeight="1">
      <c r="B37" s="71"/>
      <c r="C37" s="69"/>
      <c r="D37" s="69"/>
      <c r="E37" s="70"/>
      <c r="F37" s="70"/>
    </row>
    <row r="38" spans="2:6" s="64" customFormat="1" ht="18.75" customHeight="1">
      <c r="B38" s="71"/>
      <c r="C38" s="69"/>
      <c r="D38" s="69"/>
      <c r="E38" s="70"/>
      <c r="F38" s="70"/>
    </row>
    <row r="39" spans="2:6" s="64" customFormat="1" ht="18.75" customHeight="1">
      <c r="B39" s="71"/>
      <c r="C39" s="69"/>
      <c r="D39" s="69"/>
      <c r="E39" s="70"/>
      <c r="F39" s="70"/>
    </row>
    <row r="40" spans="2:6" s="64" customFormat="1" ht="18.75" customHeight="1">
      <c r="B40" s="71"/>
      <c r="C40" s="69"/>
      <c r="D40" s="69"/>
      <c r="E40" s="70"/>
      <c r="F40" s="70"/>
    </row>
    <row r="41" spans="2:6" s="64" customFormat="1" ht="18.75" customHeight="1">
      <c r="B41" s="71"/>
      <c r="C41" s="69"/>
      <c r="D41" s="69"/>
      <c r="E41" s="70"/>
      <c r="F41" s="70"/>
    </row>
    <row r="42" spans="2:6" s="64" customFormat="1" ht="18.75" customHeight="1">
      <c r="B42" s="71"/>
      <c r="C42" s="69"/>
      <c r="D42" s="69"/>
      <c r="E42" s="70"/>
      <c r="F42" s="70"/>
    </row>
    <row r="43" spans="2:6" s="64" customFormat="1" ht="18.75" customHeight="1">
      <c r="B43" s="71"/>
      <c r="C43" s="69"/>
      <c r="D43" s="69"/>
      <c r="E43" s="70"/>
      <c r="F43" s="70"/>
    </row>
    <row r="44" spans="2:6" s="64" customFormat="1" ht="18.75" customHeight="1">
      <c r="B44" s="71"/>
      <c r="C44" s="69"/>
      <c r="D44" s="69"/>
      <c r="E44" s="70"/>
      <c r="F44" s="70"/>
    </row>
    <row r="45" spans="2:6" s="64" customFormat="1" ht="18.75" customHeight="1">
      <c r="B45" s="71"/>
      <c r="C45" s="69"/>
      <c r="D45" s="69"/>
      <c r="E45" s="70"/>
      <c r="F45" s="70"/>
    </row>
    <row r="46" spans="2:6" s="64" customFormat="1" ht="18.75" customHeight="1">
      <c r="B46" s="71"/>
      <c r="C46" s="69"/>
      <c r="D46" s="69"/>
      <c r="E46" s="70"/>
      <c r="F46" s="70"/>
    </row>
    <row r="47" spans="2:6" s="64" customFormat="1" ht="18.75" customHeight="1">
      <c r="B47" s="71"/>
      <c r="C47" s="69"/>
      <c r="D47" s="69"/>
      <c r="E47" s="70"/>
      <c r="F47" s="70"/>
    </row>
    <row r="48" spans="2:6" s="64" customFormat="1" ht="18.75" customHeight="1">
      <c r="B48" s="71"/>
      <c r="C48" s="69"/>
      <c r="D48" s="69"/>
      <c r="E48" s="70"/>
      <c r="F48" s="70"/>
    </row>
    <row r="49" spans="2:6" s="64" customFormat="1" ht="18.75" customHeight="1">
      <c r="B49" s="71"/>
      <c r="C49" s="69"/>
      <c r="D49" s="69"/>
      <c r="E49" s="70"/>
      <c r="F49" s="70"/>
    </row>
    <row r="50" spans="2:6" s="64" customFormat="1" ht="18.75" customHeight="1">
      <c r="B50" s="71"/>
      <c r="C50" s="69"/>
      <c r="D50" s="69"/>
      <c r="E50" s="70"/>
      <c r="F50" s="70"/>
    </row>
    <row r="51" spans="2:6" s="64" customFormat="1" ht="18.75" customHeight="1">
      <c r="B51" s="71"/>
      <c r="C51" s="69"/>
      <c r="D51" s="69"/>
      <c r="E51" s="70"/>
      <c r="F51" s="70"/>
    </row>
    <row r="52" spans="2:6" s="64" customFormat="1" ht="18.75" customHeight="1">
      <c r="B52" s="71"/>
      <c r="C52" s="69"/>
      <c r="D52" s="69"/>
      <c r="E52" s="70"/>
      <c r="F52" s="70"/>
    </row>
    <row r="53" spans="2:6" s="64" customFormat="1" ht="18.75" customHeight="1">
      <c r="B53" s="71"/>
      <c r="C53" s="69"/>
      <c r="D53" s="69"/>
      <c r="E53" s="70"/>
      <c r="F53" s="70"/>
    </row>
    <row r="54" spans="2:6" s="64" customFormat="1" ht="18.75" customHeight="1">
      <c r="B54" s="71"/>
      <c r="C54" s="69"/>
      <c r="D54" s="69"/>
      <c r="E54" s="70"/>
      <c r="F54" s="70"/>
    </row>
    <row r="55" spans="2:6" s="64" customFormat="1" ht="18.75" customHeight="1">
      <c r="B55" s="69"/>
      <c r="C55" s="69"/>
      <c r="D55" s="69"/>
      <c r="E55" s="70"/>
      <c r="F55" s="70"/>
    </row>
    <row r="56" spans="2:6" s="64" customFormat="1" ht="18.75" customHeight="1">
      <c r="B56" s="69"/>
      <c r="C56" s="69"/>
      <c r="D56" s="69"/>
      <c r="E56" s="70"/>
      <c r="F56" s="70"/>
    </row>
    <row r="57" spans="2:6" s="64" customFormat="1" ht="18.75" customHeight="1">
      <c r="B57" s="69"/>
      <c r="C57" s="69"/>
      <c r="D57" s="69"/>
      <c r="E57" s="70"/>
      <c r="F57" s="70"/>
    </row>
  </sheetData>
  <phoneticPr fontId="3"/>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R 1 o B W 2 8 0 2 2 u l A A A A 9 w A A A B I A H A B D b 2 5 m a W c v U G F j a 2 F n Z S 5 4 b W w g o h g A K K A U A A A A A A A A A A A A A A A A A A A A A A A A A A A A h Y + x D o I w G I R f h X S n L Z X B k J 8 y u B l J S E y M a 1 M q V K E Y W i z v 5 u A j + Q p i F H V z u O H u v u H u f r 1 B N r Z N c F G 9 1 Z 1 J U Y Q p C p S R X a l N l a L B H c I l y j g U Q p 5 E p Y I J N j Y Z b Z m i 2 r l z Q o j 3 H v s F 7 v q K M E o j s s 8 3 W 1 m r V q A P r P / D o T b W C S M V 4 r B 7 j e E M R 3 E 8 i T J M g c w p 5 N p 8 C T Y N f r Y / I a y G x g 2 9 4 k c R r g s g s w X y P s E f U E s D B B Q A A g A I A E d a A 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W g F b K I p H u A 4 A A A A R A A A A E w A c A E Z v c m 1 1 b G F z L 1 N l Y 3 R p b 2 4 x L m 0 g o h g A K K A U A A A A A A A A A A A A A A A A A A A A A A A A A A A A K 0 5 N L s n M z 1 M I h t C G 1 g B Q S w E C L Q A U A A I A C A B H W g F b b z T b a 6 U A A A D 3 A A A A E g A A A A A A A A A A A A A A A A A A A A A A Q 2 9 u Z m l n L 1 B h Y 2 t h Z 2 U u e G 1 s U E s B A i 0 A F A A C A A g A R 1 o B W w / K 6 a u k A A A A 6 Q A A A B M A A A A A A A A A A A A A A A A A 8 Q A A A F t D b 2 5 0 Z W 5 0 X 1 R 5 c G V z X S 5 4 b W x Q S w E C L Q A U A A I A C A B H W g F 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c u S R m 1 Z P E S 7 2 y l g P K 2 U m A A A A A A C A A A A A A A Q Z g A A A A E A A C A A A A C A Q o I 5 V N V R 3 4 H R p c H H 1 6 A N a 8 D A L w B 3 6 5 Z y r 5 O g q F H X c w A A A A A O g A A A A A I A A C A A A A D W w 8 q Y b t U L g R P 1 G o / z + 5 s 8 W 7 q i u p j p R q k r K 6 j G j Q v / M 1 A A A A D 8 y / L G W b A X 2 x r 4 B D d + y w h d 2 q 8 1 8 2 t Q P A 8 n u L q / R 2 6 c N U W A j P 8 k h R J m j r w 5 X U 2 w 3 r O 3 V e Y A H E 2 3 F c 1 / 0 t 9 F B m 8 D B G X x L c I J 1 V s 2 7 j o D f F V n 0 U A A A A A m E w N T c u 1 6 G O 2 S g j 3 p i + V V 1 Y T / s w I O o L p S b z d 0 Y j 9 J L f e G 2 W P 6 V H s r j 3 W z M + Y 2 D I r b N m J U k H z D 0 P T n y g D R c i j I < / D a t a M a s h u p > 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ED353C60105F34DABBBF603193D9FD7" ma:contentTypeVersion="8" ma:contentTypeDescription="新しいドキュメントを作成します。" ma:contentTypeScope="" ma:versionID="ff96f1b83903b6ca69e21ae72ce65d29">
  <xsd:schema xmlns:xsd="http://www.w3.org/2001/XMLSchema" xmlns:xs="http://www.w3.org/2001/XMLSchema" xmlns:p="http://schemas.microsoft.com/office/2006/metadata/properties" xmlns:ns2="7e1b7570-88a0-44ee-ab1c-d900d3a9ef2f" xmlns:ns3="69806635-1477-418f-8922-2a2d0bbc39e0" targetNamespace="http://schemas.microsoft.com/office/2006/metadata/properties" ma:root="true" ma:fieldsID="dd34249053b4960b9f5dac26d98b1ad9" ns2:_="" ns3:_="">
    <xsd:import namespace="7e1b7570-88a0-44ee-ab1c-d900d3a9ef2f"/>
    <xsd:import namespace="69806635-1477-418f-8922-2a2d0bbc39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b7570-88a0-44ee-ab1c-d900d3a9e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9fc5150-9405-4c92-b675-a15574d83c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06635-1477-418f-8922-2a2d0bbc39e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e6c4ad-df8f-4506-bf29-55cef1bd293e}" ma:internalName="TaxCatchAll" ma:showField="CatchAllData" ma:web="69806635-1477-418f-8922-2a2d0bbc39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e1b7570-88a0-44ee-ab1c-d900d3a9ef2f">
      <Terms xmlns="http://schemas.microsoft.com/office/infopath/2007/PartnerControls"/>
    </lcf76f155ced4ddcb4097134ff3c332f>
    <TaxCatchAll xmlns="69806635-1477-418f-8922-2a2d0bbc39e0"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5A492F-DC13-495C-B7F9-10FB537C7E8E}">
  <ds:schemaRefs>
    <ds:schemaRef ds:uri="http://schemas.microsoft.com/DataMashup"/>
  </ds:schemaRefs>
</ds:datastoreItem>
</file>

<file path=customXml/itemProps2.xml><?xml version="1.0" encoding="utf-8"?>
<ds:datastoreItem xmlns:ds="http://schemas.openxmlformats.org/officeDocument/2006/customXml" ds:itemID="{7C04DD24-2E45-4DC0-B69F-E7DC5E36A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b7570-88a0-44ee-ab1c-d900d3a9ef2f"/>
    <ds:schemaRef ds:uri="69806635-1477-418f-8922-2a2d0bbc3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043C42-5D59-4A30-92A0-5EA74B604AF5}">
  <ds:schemaRefs>
    <ds:schemaRef ds:uri="http://schemas.microsoft.com/office/2006/metadata/properties"/>
    <ds:schemaRef ds:uri="http://schemas.microsoft.com/office/infopath/2007/PartnerControls"/>
    <ds:schemaRef ds:uri="7e1b7570-88a0-44ee-ab1c-d900d3a9ef2f"/>
    <ds:schemaRef ds:uri="69806635-1477-418f-8922-2a2d0bbc39e0"/>
  </ds:schemaRefs>
</ds:datastoreItem>
</file>

<file path=customXml/itemProps4.xml><?xml version="1.0" encoding="utf-8"?>
<ds:datastoreItem xmlns:ds="http://schemas.openxmlformats.org/officeDocument/2006/customXml" ds:itemID="{8F1080EF-91B6-417D-A249-69224D257C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要件定義（手入力 メタデータ項目リスト）_bak</vt:lpstr>
      <vt:lpstr>要件定義（構造化 メタデータ項目リスト）_bak</vt:lpstr>
      <vt:lpstr>ファイル命名規則</vt:lpstr>
      <vt:lpstr>要件定義（手入力 メタデータ項目リスト）</vt:lpstr>
      <vt:lpstr>要件定義（構造化 メタデータ項目リスト）</vt:lpstr>
      <vt:lpstr>要件定義（設定ファイル）</vt:lpstr>
      <vt:lpstr>要件定義（構造化詳細）</vt:lpstr>
      <vt:lpstr>改版履歴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nagao</dc:creator>
  <cp:keywords/>
  <dc:description/>
  <cp:lastModifiedBy>基盤 nims</cp:lastModifiedBy>
  <cp:revision/>
  <dcterms:created xsi:type="dcterms:W3CDTF">2015-06-05T18:19:34Z</dcterms:created>
  <dcterms:modified xsi:type="dcterms:W3CDTF">2025-08-01T07:40:01Z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0x0101000ED353C60105F34DABBBF603193D9FD7</vt:lpwstr>
  </property>
  <property fmtid="{D5CDD505-2E9C-101B-9397-08002B2CF9AE}" pid="3" name="MediaServiceImageTags">
    <vt:lpwstr/>
  </property>
</Properties>
</file>