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5"/>
  <workbookPr/>
  <mc:AlternateContent xmlns:mc="http://schemas.openxmlformats.org/markup-compatibility/2006">
    <mc:Choice Requires="x15">
      <x15ac:absPath xmlns:x15ac="http://schemas.microsoft.com/office/spreadsheetml/2010/11/ac" url="/Users/tosa/Documents/jobs/nims/gitlab/common_materials/rde_template_tools/docs/public/"/>
    </mc:Choice>
  </mc:AlternateContent>
  <xr:revisionPtr revIDLastSave="0" documentId="13_ncr:1_{DBEE45E9-0233-8B4A-BF11-F52D14EF48B3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説明" sheetId="13" r:id="rId1"/>
    <sheet name="要件定義(metadata-def.json)" sheetId="6" r:id="rId2"/>
    <sheet name="要件定義(catalog.schema.json)" sheetId="7" r:id="rId3"/>
    <sheet name="要件定義(invoice.schema.json)" sheetId="8" r:id="rId4"/>
    <sheet name="dict.term" sheetId="9" state="hidden" r:id="rId5"/>
    <sheet name="sample.general_sample_term" sheetId="10" state="hidden" r:id="rId6"/>
    <sheet name="sample.sample_class" sheetId="11" state="hidden" r:id="rId7"/>
    <sheet name="sample.specific_sample_term" sheetId="12" state="hidden" r:id="rId8"/>
  </sheets>
  <externalReferences>
    <externalReference r:id="rId9"/>
    <externalReference r:id="rId10"/>
    <externalReference r:id="rId11"/>
  </externalReferences>
  <definedNames>
    <definedName name="_xlnm._FilterDatabase" localSheetId="7" hidden="1">sample.specific_sample_term!$D$1:$D$36</definedName>
    <definedName name="cell">[1]Sheet2!$B$2:$B$3</definedName>
    <definedName name="ComputationalMethods">'[2]Computational methods'!$B$3:$B$20</definedName>
    <definedName name="data_origin">'[2]data origin'!$B$2:$B$6</definedName>
    <definedName name="DisclosureCategory">[2]mandatory_item!$C$54:$C$57</definedName>
    <definedName name="_xlnm.Extract" localSheetId="7">sample.specific_sample_term!#REF!</definedName>
    <definedName name="measurement_processing_category">'[2]Characterization&amp;Process'!$B$27:$AD$27</definedName>
    <definedName name="ProcessingEnvironment">'[2]Synthesis and processing'!$F$112:$F$120</definedName>
    <definedName name="PropertiesAddressed">'[2]Properties addressed'!$I$1:$X$1</definedName>
    <definedName name="RDE利用の目的">#REF!</definedName>
    <definedName name="SynthesisProcessing">'[2]Synthesis and processing'!$I$1:$T$1</definedName>
    <definedName name="技術分類">'[3]Characterization methods'!$J$24:$Z$24</definedName>
    <definedName name="計算手法">'[2]Computational methods'!$E$3:$E$20</definedName>
    <definedName name="計測技術分類">'[3]Characterization methods'!$J$24:$Z$24</definedName>
    <definedName name="構造的特徴">'[3]Structural features'!$I$25:$Q$25</definedName>
    <definedName name="合成・プロセス">'[2]Synthesis and processing'!$I$22:$T$22</definedName>
    <definedName name="処理環境">'[2]Synthesis and processing'!$G$112:$G$120</definedName>
    <definedName name="測定環境">'[3]Characterization methods'!$G$118:$G$126</definedName>
    <definedName name="特徴的性質">'[2]Properties addressed'!$I$28:$X$28</definedName>
    <definedName name="物質タイプ">'[3]Material types'!$J$17:$T$17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9" i="8"/>
  <c r="D10" i="8"/>
  <c r="D11" i="8"/>
  <c r="D7" i="8"/>
  <c r="C2" i="10"/>
  <c r="V27" i="8" s="1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2" i="12"/>
  <c r="E3" i="12"/>
  <c r="M3" i="12" s="1"/>
  <c r="E4" i="12"/>
  <c r="E5" i="12"/>
  <c r="M5" i="12" s="1"/>
  <c r="E6" i="12"/>
  <c r="E7" i="12"/>
  <c r="E8" i="12"/>
  <c r="E9" i="12"/>
  <c r="E10" i="12"/>
  <c r="E11" i="12"/>
  <c r="E12" i="12"/>
  <c r="E13" i="12"/>
  <c r="M13" i="12" s="1"/>
  <c r="E14" i="12"/>
  <c r="E15" i="12"/>
  <c r="E16" i="12"/>
  <c r="M16" i="12" s="1"/>
  <c r="E17" i="12"/>
  <c r="E18" i="12"/>
  <c r="E19" i="12"/>
  <c r="E20" i="12"/>
  <c r="E21" i="12"/>
  <c r="E22" i="12"/>
  <c r="E23" i="12"/>
  <c r="M23" i="12" s="1"/>
  <c r="E24" i="12"/>
  <c r="E25" i="12"/>
  <c r="M25" i="12" s="1"/>
  <c r="E26" i="12"/>
  <c r="E27" i="12"/>
  <c r="E28" i="12"/>
  <c r="E29" i="12"/>
  <c r="E30" i="12"/>
  <c r="E31" i="12"/>
  <c r="E32" i="12"/>
  <c r="E33" i="12"/>
  <c r="M33" i="12" s="1"/>
  <c r="E34" i="12"/>
  <c r="E35" i="12"/>
  <c r="E36" i="12"/>
  <c r="M36" i="12" s="1"/>
  <c r="E2" i="12"/>
  <c r="D3" i="12"/>
  <c r="D4" i="12"/>
  <c r="D5" i="12"/>
  <c r="D6" i="12"/>
  <c r="L6" i="12" s="1"/>
  <c r="D7" i="12"/>
  <c r="D8" i="12"/>
  <c r="L8" i="12" s="1"/>
  <c r="D9" i="12"/>
  <c r="D10" i="12"/>
  <c r="D11" i="12"/>
  <c r="L11" i="12" s="1"/>
  <c r="D12" i="12"/>
  <c r="D13" i="12"/>
  <c r="D14" i="12"/>
  <c r="D15" i="12"/>
  <c r="L15" i="12" s="1"/>
  <c r="D16" i="12"/>
  <c r="D17" i="12"/>
  <c r="D18" i="12"/>
  <c r="D19" i="12"/>
  <c r="D20" i="12"/>
  <c r="D21" i="12"/>
  <c r="L21" i="12" s="1"/>
  <c r="D22" i="12"/>
  <c r="D23" i="12"/>
  <c r="D24" i="12"/>
  <c r="D25" i="12"/>
  <c r="D26" i="12"/>
  <c r="D27" i="12"/>
  <c r="D28" i="12"/>
  <c r="L28" i="12" s="1"/>
  <c r="D29" i="12"/>
  <c r="D30" i="12"/>
  <c r="D31" i="12"/>
  <c r="L31" i="12" s="1"/>
  <c r="D32" i="12"/>
  <c r="D33" i="12"/>
  <c r="D34" i="12"/>
  <c r="D35" i="12"/>
  <c r="L35" i="12" s="1"/>
  <c r="D36" i="12"/>
  <c r="D2" i="12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" i="10"/>
  <c r="C3" i="10"/>
  <c r="V19" i="8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P11" i="8"/>
  <c r="P10" i="8"/>
  <c r="P9" i="8"/>
  <c r="P8" i="8"/>
  <c r="P7" i="8"/>
  <c r="J9" i="7"/>
  <c r="O8" i="8"/>
  <c r="O9" i="8"/>
  <c r="O10" i="8"/>
  <c r="O11" i="8"/>
  <c r="O7" i="8"/>
  <c r="I9" i="7"/>
  <c r="N11" i="8"/>
  <c r="N10" i="8"/>
  <c r="N9" i="8"/>
  <c r="N8" i="8"/>
  <c r="N7" i="8"/>
  <c r="H9" i="7"/>
  <c r="J10" i="7"/>
  <c r="J11" i="7"/>
  <c r="J12" i="7"/>
  <c r="J13" i="7"/>
  <c r="J14" i="7"/>
  <c r="J15" i="7"/>
  <c r="J16" i="7"/>
  <c r="J17" i="7"/>
  <c r="J18" i="7"/>
  <c r="I10" i="7"/>
  <c r="I11" i="7"/>
  <c r="I12" i="7"/>
  <c r="I13" i="7"/>
  <c r="I14" i="7"/>
  <c r="I15" i="7"/>
  <c r="I16" i="7"/>
  <c r="I17" i="7"/>
  <c r="I18" i="7"/>
  <c r="J3" i="6"/>
  <c r="H10" i="7"/>
  <c r="H11" i="7"/>
  <c r="H12" i="7"/>
  <c r="H13" i="7"/>
  <c r="H14" i="7"/>
  <c r="H15" i="7"/>
  <c r="H16" i="7"/>
  <c r="H17" i="7"/>
  <c r="H18" i="7"/>
  <c r="I3" i="6"/>
  <c r="I9" i="6"/>
  <c r="I11" i="6"/>
  <c r="I4" i="6"/>
  <c r="I5" i="6"/>
  <c r="I6" i="6"/>
  <c r="I7" i="6"/>
  <c r="I8" i="6"/>
  <c r="I10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B2" i="8"/>
  <c r="B5" i="7"/>
  <c r="B4" i="7"/>
  <c r="B2" i="7"/>
  <c r="M4" i="12"/>
  <c r="M7" i="12"/>
  <c r="M8" i="12"/>
  <c r="M9" i="12"/>
  <c r="M11" i="12"/>
  <c r="M12" i="12"/>
  <c r="M15" i="12"/>
  <c r="M17" i="12"/>
  <c r="M19" i="12"/>
  <c r="M20" i="12"/>
  <c r="M21" i="12"/>
  <c r="M24" i="12"/>
  <c r="M27" i="12"/>
  <c r="M28" i="12"/>
  <c r="M29" i="12"/>
  <c r="M31" i="12"/>
  <c r="M32" i="12"/>
  <c r="M35" i="12"/>
  <c r="L3" i="12"/>
  <c r="L4" i="12"/>
  <c r="L5" i="12"/>
  <c r="L7" i="12"/>
  <c r="L9" i="12"/>
  <c r="L12" i="12"/>
  <c r="L13" i="12"/>
  <c r="L16" i="12"/>
  <c r="L17" i="12"/>
  <c r="L19" i="12"/>
  <c r="L20" i="12"/>
  <c r="L23" i="12"/>
  <c r="L24" i="12"/>
  <c r="L25" i="12"/>
  <c r="L27" i="12"/>
  <c r="L29" i="12"/>
  <c r="L32" i="12"/>
  <c r="L33" i="12"/>
  <c r="D23" i="8" l="1"/>
  <c r="F21" i="8"/>
  <c r="G20" i="8"/>
  <c r="U27" i="8"/>
  <c r="V26" i="8"/>
  <c r="D22" i="8"/>
  <c r="F20" i="8"/>
  <c r="U26" i="8"/>
  <c r="V25" i="8"/>
  <c r="D21" i="8"/>
  <c r="G19" i="8"/>
  <c r="U25" i="8"/>
  <c r="V24" i="8"/>
  <c r="D20" i="8"/>
  <c r="F19" i="8"/>
  <c r="G27" i="8"/>
  <c r="U24" i="8"/>
  <c r="V23" i="8"/>
  <c r="L2" i="12"/>
  <c r="F27" i="8"/>
  <c r="G26" i="8"/>
  <c r="U23" i="8"/>
  <c r="V22" i="8"/>
  <c r="L36" i="12"/>
  <c r="D19" i="8"/>
  <c r="F26" i="8"/>
  <c r="G25" i="8"/>
  <c r="U22" i="8"/>
  <c r="V21" i="8"/>
  <c r="D27" i="8"/>
  <c r="F25" i="8"/>
  <c r="G24" i="8"/>
  <c r="U21" i="8"/>
  <c r="V20" i="8"/>
  <c r="D26" i="8"/>
  <c r="F24" i="8"/>
  <c r="G23" i="8"/>
  <c r="U20" i="8"/>
  <c r="D25" i="8"/>
  <c r="F23" i="8"/>
  <c r="G22" i="8"/>
  <c r="D24" i="8"/>
  <c r="F22" i="8"/>
  <c r="G21" i="8"/>
  <c r="U19" i="8"/>
  <c r="M34" i="12"/>
  <c r="M30" i="12"/>
  <c r="M26" i="12"/>
  <c r="M22" i="12"/>
  <c r="M18" i="12"/>
  <c r="M14" i="12"/>
  <c r="M10" i="12"/>
  <c r="M6" i="12"/>
  <c r="M2" i="12"/>
  <c r="L34" i="12"/>
  <c r="L30" i="12"/>
  <c r="L26" i="12"/>
  <c r="L22" i="12"/>
  <c r="L18" i="12"/>
  <c r="L14" i="12"/>
  <c r="L10" i="12"/>
  <c r="V34" i="8" l="1"/>
  <c r="U35" i="8"/>
  <c r="F29" i="8"/>
  <c r="D32" i="8"/>
  <c r="V35" i="8"/>
  <c r="U36" i="8"/>
  <c r="G29" i="8"/>
  <c r="F30" i="8"/>
  <c r="D33" i="8"/>
  <c r="V36" i="8"/>
  <c r="U28" i="8"/>
  <c r="G30" i="8"/>
  <c r="F31" i="8"/>
  <c r="D34" i="8"/>
  <c r="V28" i="8"/>
  <c r="G31" i="8"/>
  <c r="F32" i="8"/>
  <c r="D35" i="8"/>
  <c r="U29" i="8"/>
  <c r="G32" i="8"/>
  <c r="F33" i="8"/>
  <c r="D36" i="8"/>
  <c r="V29" i="8"/>
  <c r="U30" i="8"/>
  <c r="G33" i="8"/>
  <c r="F34" i="8"/>
  <c r="D28" i="8"/>
  <c r="V30" i="8"/>
  <c r="U31" i="8"/>
  <c r="G34" i="8"/>
  <c r="F35" i="8"/>
  <c r="V31" i="8"/>
  <c r="U32" i="8"/>
  <c r="G35" i="8"/>
  <c r="F36" i="8"/>
  <c r="D29" i="8"/>
  <c r="V32" i="8"/>
  <c r="U33" i="8"/>
  <c r="G36" i="8"/>
  <c r="F28" i="8"/>
  <c r="D30" i="8"/>
  <c r="V33" i="8"/>
  <c r="U34" i="8"/>
  <c r="G28" i="8"/>
  <c r="D31" i="8"/>
</calcChain>
</file>

<file path=xl/sharedStrings.xml><?xml version="1.0" encoding="utf-8"?>
<sst xmlns="http://schemas.openxmlformats.org/spreadsheetml/2006/main" count="2571" uniqueCount="1425">
  <si>
    <t>category</t>
    <phoneticPr fontId="2"/>
  </si>
  <si>
    <t>type</t>
    <phoneticPr fontId="2"/>
  </si>
  <si>
    <t>unit</t>
    <phoneticPr fontId="2"/>
  </si>
  <si>
    <t>uri</t>
    <phoneticPr fontId="2"/>
  </si>
  <si>
    <t>string</t>
  </si>
  <si>
    <t>custom</t>
    <phoneticPr fontId="2"/>
  </si>
  <si>
    <t>sample</t>
    <phoneticPr fontId="2"/>
  </si>
  <si>
    <t>試料名(ローカルID)</t>
  </si>
  <si>
    <t>Sample name (Local ID)</t>
    <phoneticPr fontId="2"/>
  </si>
  <si>
    <t>化学式・組成式・分子式など</t>
  </si>
  <si>
    <t>Chemical formula etc.</t>
  </si>
  <si>
    <t>試料管理者(所属)</t>
    <phoneticPr fontId="2"/>
  </si>
  <si>
    <t>Administrator (Affiliation)</t>
  </si>
  <si>
    <t>参考URL</t>
  </si>
  <si>
    <t>Reference URL</t>
  </si>
  <si>
    <t>関連試料</t>
  </si>
  <si>
    <t>Related samples</t>
  </si>
  <si>
    <t>タグ</t>
  </si>
  <si>
    <t>Tags</t>
  </si>
  <si>
    <t>試料の説明</t>
  </si>
  <si>
    <t xml:space="preserve">Description </t>
  </si>
  <si>
    <t>semiconductors</t>
  </si>
  <si>
    <t>$schema</t>
    <phoneticPr fontId="2"/>
  </si>
  <si>
    <t>https://json-schema.org/draft/2020-12/schema</t>
    <phoneticPr fontId="2"/>
  </si>
  <si>
    <t>$id</t>
    <phoneticPr fontId="2"/>
  </si>
  <si>
    <t>description</t>
    <phoneticPr fontId="2"/>
  </si>
  <si>
    <t>default</t>
    <phoneticPr fontId="2"/>
  </si>
  <si>
    <t>label/ja</t>
    <phoneticPr fontId="2"/>
  </si>
  <si>
    <t>label/en</t>
    <phoneticPr fontId="2"/>
  </si>
  <si>
    <t>required</t>
    <phoneticPr fontId="2"/>
  </si>
  <si>
    <t>description</t>
  </si>
  <si>
    <t>examples</t>
    <phoneticPr fontId="2"/>
  </si>
  <si>
    <t>options/widget</t>
    <phoneticPr fontId="2"/>
  </si>
  <si>
    <t>options/rows</t>
    <phoneticPr fontId="2"/>
  </si>
  <si>
    <t>options/unit</t>
    <phoneticPr fontId="2"/>
  </si>
  <si>
    <t>options/placeholder/ja</t>
    <phoneticPr fontId="2"/>
  </si>
  <si>
    <t>options/placeholder/en</t>
    <phoneticPr fontId="2"/>
  </si>
  <si>
    <t>データセット概要</t>
    <phoneticPr fontId="2"/>
  </si>
  <si>
    <t>データセット諸元</t>
    <phoneticPr fontId="2"/>
  </si>
  <si>
    <t>name/ja</t>
    <phoneticPr fontId="2"/>
  </si>
  <si>
    <t>name/en</t>
    <phoneticPr fontId="2"/>
  </si>
  <si>
    <t>parameter_name</t>
    <phoneticPr fontId="2"/>
  </si>
  <si>
    <t>original_name</t>
    <phoneticPr fontId="2"/>
  </si>
  <si>
    <t>taxonomy</t>
    <phoneticPr fontId="2"/>
  </si>
  <si>
    <t>format</t>
    <phoneticPr fontId="2"/>
  </si>
  <si>
    <t>mode</t>
    <phoneticPr fontId="2"/>
  </si>
  <si>
    <t>variable</t>
    <phoneticPr fontId="2"/>
  </si>
  <si>
    <t>計測メタ</t>
    <phoneticPr fontId="2"/>
  </si>
  <si>
    <t>主要パラメータ</t>
    <phoneticPr fontId="2"/>
  </si>
  <si>
    <t>サンプル</t>
    <phoneticPr fontId="2"/>
  </si>
  <si>
    <t>category_name</t>
    <phoneticPr fontId="2"/>
  </si>
  <si>
    <t>カテゴリー名</t>
    <rPh sb="5" eb="6">
      <t>メイ</t>
    </rPh>
    <phoneticPr fontId="2"/>
  </si>
  <si>
    <t>固有情報</t>
  </si>
  <si>
    <t>sample_name_(local_id)</t>
  </si>
  <si>
    <t>chemical_formula_etc.</t>
  </si>
  <si>
    <t>administrator_(affiliation)</t>
  </si>
  <si>
    <t>reference_url</t>
  </si>
  <si>
    <t>related_samples</t>
  </si>
  <si>
    <t>tags</t>
  </si>
  <si>
    <t>試料情報(一般項目)</t>
    <rPh sb="5" eb="7">
      <t>イッパン</t>
    </rPh>
    <rPh sb="7" eb="9">
      <t>コウモク</t>
    </rPh>
    <phoneticPr fontId="2"/>
  </si>
  <si>
    <t>試料情報(分類別項目)</t>
    <rPh sb="5" eb="7">
      <t>ブンルイ</t>
    </rPh>
    <rPh sb="7" eb="8">
      <t>ベツ</t>
    </rPh>
    <phoneticPr fontId="2"/>
  </si>
  <si>
    <t>term</t>
    <phoneticPr fontId="2"/>
  </si>
  <si>
    <t>output</t>
    <phoneticPr fontId="2"/>
  </si>
  <si>
    <t>OFF</t>
  </si>
  <si>
    <t>装置出力
(自由記述）</t>
    <rPh sb="0" eb="2">
      <t>ソウチ</t>
    </rPh>
    <rPh sb="2" eb="4">
      <t>シュツリョク</t>
    </rPh>
    <rPh sb="6" eb="8">
      <t>ジユウ</t>
    </rPh>
    <rPh sb="8" eb="10">
      <t>キジュツ</t>
    </rPh>
    <phoneticPr fontId="2"/>
  </si>
  <si>
    <t>カテゴリー
(自由記述）</t>
    <phoneticPr fontId="2"/>
  </si>
  <si>
    <t>タクソノミー
(番号記述）</t>
    <rPh sb="8" eb="10">
      <t>バンゴウ</t>
    </rPh>
    <rPh sb="10" eb="12">
      <t>キジュツ</t>
    </rPh>
    <phoneticPr fontId="2"/>
  </si>
  <si>
    <r>
      <t xml:space="preserve">パラメータ名
</t>
    </r>
    <r>
      <rPr>
        <b/>
        <sz val="11"/>
        <color rgb="FFFF0000"/>
        <rFont val="BIZ UDPゴシック"/>
        <family val="3"/>
        <charset val="128"/>
      </rPr>
      <t>(必ず記述)</t>
    </r>
    <rPh sb="5" eb="6">
      <t>メイ</t>
    </rPh>
    <rPh sb="8" eb="9">
      <t>カナラ</t>
    </rPh>
    <rPh sb="10" eb="12">
      <t>キジュツ</t>
    </rPh>
    <phoneticPr fontId="2"/>
  </si>
  <si>
    <r>
      <t xml:space="preserve">項目名(日本語)
</t>
    </r>
    <r>
      <rPr>
        <b/>
        <sz val="11"/>
        <color rgb="FFFF0000"/>
        <rFont val="BIZ UDPゴシック"/>
        <family val="3"/>
        <charset val="128"/>
      </rPr>
      <t>(必ず記述)</t>
    </r>
    <rPh sb="0" eb="2">
      <t>コウモク</t>
    </rPh>
    <rPh sb="2" eb="3">
      <t>メイ</t>
    </rPh>
    <rPh sb="4" eb="7">
      <t>ニホンゴ</t>
    </rPh>
    <phoneticPr fontId="2"/>
  </si>
  <si>
    <r>
      <t xml:space="preserve">項目名(英語)
</t>
    </r>
    <r>
      <rPr>
        <b/>
        <sz val="11"/>
        <color rgb="FFFF0000"/>
        <rFont val="BIZ UDPゴシック"/>
        <family val="3"/>
        <charset val="128"/>
      </rPr>
      <t>(必ず記述)</t>
    </r>
    <rPh sb="0" eb="2">
      <t>コウモク</t>
    </rPh>
    <rPh sb="2" eb="3">
      <t>メイ</t>
    </rPh>
    <rPh sb="4" eb="6">
      <t>エイゴ</t>
    </rPh>
    <phoneticPr fontId="2"/>
  </si>
  <si>
    <t>単位
(自由記述）</t>
    <rPh sb="0" eb="2">
      <t>タンイ</t>
    </rPh>
    <phoneticPr fontId="2"/>
  </si>
  <si>
    <t>説明
(自由記述）</t>
    <rPh sb="0" eb="2">
      <t>セツメイ</t>
    </rPh>
    <phoneticPr fontId="2"/>
  </si>
  <si>
    <t>URI
(自由記述）</t>
    <phoneticPr fontId="2"/>
  </si>
  <si>
    <t>測定モード
(自由記述）</t>
    <rPh sb="0" eb="2">
      <t>ソクテイ</t>
    </rPh>
    <phoneticPr fontId="2"/>
  </si>
  <si>
    <t>繰り返し
(選択リスト）</t>
    <rPh sb="0" eb="1">
      <t>ク</t>
    </rPh>
    <rPh sb="2" eb="3">
      <t>カエ</t>
    </rPh>
    <phoneticPr fontId="2"/>
  </si>
  <si>
    <t>固定値
(選択リスト）</t>
    <rPh sb="0" eb="2">
      <t>コテイ</t>
    </rPh>
    <rPh sb="2" eb="3">
      <t>アタイ</t>
    </rPh>
    <phoneticPr fontId="2"/>
  </si>
  <si>
    <t>　</t>
  </si>
  <si>
    <t>enum</t>
    <phoneticPr fontId="2"/>
  </si>
  <si>
    <t>maximum</t>
    <phoneticPr fontId="2"/>
  </si>
  <si>
    <t>exclusiveMaximum</t>
    <phoneticPr fontId="2"/>
  </si>
  <si>
    <t>minimum</t>
    <phoneticPr fontId="2"/>
  </si>
  <si>
    <t>exclusiveMinimum</t>
    <phoneticPr fontId="2"/>
  </si>
  <si>
    <t>maxLength</t>
    <phoneticPr fontId="2"/>
  </si>
  <si>
    <t>minLength</t>
    <phoneticPr fontId="2"/>
  </si>
  <si>
    <t>pattern</t>
    <phoneticPr fontId="2"/>
  </si>
  <si>
    <t>必須項目
(選択リスト）</t>
    <rPh sb="0" eb="2">
      <t>ヒッス</t>
    </rPh>
    <rPh sb="2" eb="4">
      <t>コウモク</t>
    </rPh>
    <phoneticPr fontId="2"/>
  </si>
  <si>
    <t>行数
(数値記述）</t>
    <rPh sb="0" eb="2">
      <t>ギョウスウ</t>
    </rPh>
    <rPh sb="4" eb="6">
      <t>スウチ</t>
    </rPh>
    <phoneticPr fontId="2"/>
  </si>
  <si>
    <t>内容サンプル
(自由記述）</t>
    <rPh sb="0" eb="2">
      <t>ナイヨウ</t>
    </rPh>
    <phoneticPr fontId="2"/>
  </si>
  <si>
    <t>初期値
(自由記述）</t>
    <rPh sb="0" eb="2">
      <t>ショキ</t>
    </rPh>
    <rPh sb="2" eb="3">
      <t>アタイ</t>
    </rPh>
    <phoneticPr fontId="2"/>
  </si>
  <si>
    <t>プレイスホルダ(日本語)
(自由記述）</t>
    <rPh sb="8" eb="11">
      <t>ニホンゴ</t>
    </rPh>
    <phoneticPr fontId="2"/>
  </si>
  <si>
    <t>プレイスホルダ(英語)
(自由記述）</t>
    <rPh sb="8" eb="10">
      <t>エイゴ</t>
    </rPh>
    <phoneticPr fontId="2"/>
  </si>
  <si>
    <t>数値上限(以下)
(数値記述）</t>
    <rPh sb="0" eb="2">
      <t>スウチ</t>
    </rPh>
    <rPh sb="2" eb="4">
      <t>ジョウゲン</t>
    </rPh>
    <rPh sb="5" eb="7">
      <t>イカ</t>
    </rPh>
    <phoneticPr fontId="2"/>
  </si>
  <si>
    <t>数値上限(未満)
(数値記述）</t>
    <rPh sb="5" eb="7">
      <t>ミマン</t>
    </rPh>
    <phoneticPr fontId="2"/>
  </si>
  <si>
    <t>数値下限(以上)
(数値記述）</t>
    <rPh sb="2" eb="4">
      <t>カゲン</t>
    </rPh>
    <rPh sb="5" eb="7">
      <t>イジョウ</t>
    </rPh>
    <phoneticPr fontId="2"/>
  </si>
  <si>
    <t>数値下限(より上)
(数値記述）</t>
    <phoneticPr fontId="2"/>
  </si>
  <si>
    <t>最大文字数
(数値記述）</t>
    <rPh sb="0" eb="2">
      <t>サイダイ</t>
    </rPh>
    <rPh sb="2" eb="5">
      <t>モジスウ</t>
    </rPh>
    <phoneticPr fontId="2"/>
  </si>
  <si>
    <t>最小文字数
(数値記述）</t>
    <rPh sb="0" eb="2">
      <t>サイショウ</t>
    </rPh>
    <phoneticPr fontId="2"/>
  </si>
  <si>
    <t>正規表現
(自由記述）</t>
    <rPh sb="0" eb="2">
      <t>セイキ</t>
    </rPh>
    <rPh sb="2" eb="4">
      <t>ヒョウゲン</t>
    </rPh>
    <phoneticPr fontId="2"/>
  </si>
  <si>
    <t>値のリスト
(カンマ区切り）</t>
    <rPh sb="0" eb="1">
      <t>アタイ</t>
    </rPh>
    <rPh sb="10" eb="12">
      <t>クギ</t>
    </rPh>
    <phoneticPr fontId="2"/>
  </si>
  <si>
    <t>試料情報(共通項目)</t>
    <rPh sb="5" eb="7">
      <t>キョウツウ</t>
    </rPh>
    <rPh sb="7" eb="9">
      <t>コウモク</t>
    </rPh>
    <rPh sb="9" eb="10">
      <t>ヒトメ</t>
    </rPh>
    <phoneticPr fontId="2"/>
  </si>
  <si>
    <t>header</t>
    <phoneticPr fontId="2"/>
  </si>
  <si>
    <t>ヘッダー</t>
    <phoneticPr fontId="2"/>
  </si>
  <si>
    <t>title/ja</t>
    <phoneticPr fontId="2"/>
  </si>
  <si>
    <t>title/en</t>
    <phoneticPr fontId="2"/>
  </si>
  <si>
    <t>const</t>
    <phoneticPr fontId="2"/>
  </si>
  <si>
    <t>固定値
(自由記述）</t>
    <rPh sb="0" eb="2">
      <t>コテイ</t>
    </rPh>
    <rPh sb="2" eb="3">
      <t>アタイ</t>
    </rPh>
    <phoneticPr fontId="2"/>
  </si>
  <si>
    <t>id</t>
  </si>
  <si>
    <t>name_ja</t>
  </si>
  <si>
    <t>name_en</t>
  </si>
  <si>
    <t>hint_ja</t>
  </si>
  <si>
    <t>hint_en</t>
  </si>
  <si>
    <t>term_uri</t>
  </si>
  <si>
    <t>created</t>
  </si>
  <si>
    <t>2f815032-c60b-2c42-46dd-cdb4624ede4b</t>
  </si>
  <si>
    <t>計測装置</t>
  </si>
  <si>
    <t>Characterization Instrument</t>
  </si>
  <si>
    <t>https://matvoc.nims.go.jp/entity/Q1885</t>
  </si>
  <si>
    <t>2022-07-11 04:36:42.734137+00</t>
  </si>
  <si>
    <t>2f7cdff7-bc05-6fb3-3d5e-30827a252aaa</t>
  </si>
  <si>
    <t>磁気共鳴</t>
  </si>
  <si>
    <t>Magnetic Resonance</t>
  </si>
  <si>
    <t>https://matvoc.nims.go.jp/entity/Q1888</t>
  </si>
  <si>
    <t>e6bbc4b0-a89c-a7d9-65b3-08777b320816</t>
  </si>
  <si>
    <t>核磁気共鳴装置</t>
  </si>
  <si>
    <t>Nuclear Magnetic Resonance</t>
  </si>
  <si>
    <t>https://matvoc.nims.go.jp/entity/Q2116</t>
  </si>
  <si>
    <t>9cac4bf4-b310-6840-499d-59dd515b5ab5</t>
  </si>
  <si>
    <t>磁気共鳴画像診断</t>
  </si>
  <si>
    <t>Magnetic Resonance Imaging</t>
  </si>
  <si>
    <t>https://matvoc.nims.go.jp/entity/Q2117</t>
  </si>
  <si>
    <t>6268c0bb-2636-4769-6ab0-a06ae0d03b61</t>
  </si>
  <si>
    <t>電子スピン共鳴</t>
  </si>
  <si>
    <t>Electron Spin Resonance</t>
  </si>
  <si>
    <t>https://matvoc.nims.go.jp/entity/Q2118</t>
  </si>
  <si>
    <t>388d9707-6c0f-3f0b-3770-c8959e21614b</t>
  </si>
  <si>
    <t>電子顕微鏡</t>
  </si>
  <si>
    <t>Electron Microscope</t>
  </si>
  <si>
    <t>https://matvoc.nims.go.jp/entity/Q1923</t>
  </si>
  <si>
    <t>b46a3376-3789-9ed3-d3a3-bff79de11501</t>
  </si>
  <si>
    <t>透過型電子顕微鏡</t>
  </si>
  <si>
    <t>Transmission Electron Microscope</t>
  </si>
  <si>
    <t>https://matvoc.nims.go.jp/entity/Q2119</t>
  </si>
  <si>
    <t>1359fc21-f043-ccdf-7d12-33117909f55f</t>
  </si>
  <si>
    <t>走査型透過電子顕微鏡</t>
  </si>
  <si>
    <t>Scanning Transmission Electron Microscope</t>
  </si>
  <si>
    <t>https://matvoc.nims.go.jp/entity/Q2120</t>
  </si>
  <si>
    <t>ae9aa759-1af2-2155-654f-c8a2bacba3f9</t>
  </si>
  <si>
    <t>走査型電子顕微鏡</t>
  </si>
  <si>
    <t>Scannning Electron Microscope</t>
  </si>
  <si>
    <t>https://matvoc.nims.go.jp/entity/Q2121</t>
  </si>
  <si>
    <t>b4f9c6b7-8b98-bef0-3148-b65bc67cf333</t>
  </si>
  <si>
    <t>超高圧電子顕微鏡</t>
  </si>
  <si>
    <t>Ultra-high Voltage Electron Microscope</t>
  </si>
  <si>
    <t>https://matvoc.nims.go.jp/entity/Q2122</t>
  </si>
  <si>
    <t>c611ca1d-9001-8c1f-d450-2542698c3d05</t>
  </si>
  <si>
    <t>クライオ電子顕微鏡</t>
  </si>
  <si>
    <t>Cryo-Electron Microscope</t>
  </si>
  <si>
    <t>https://matvoc.nims.go.jp/entity/Q2123</t>
  </si>
  <si>
    <t>b941b1db-8b17-69c8-2129-92f48dfe26f8</t>
  </si>
  <si>
    <t>三次元電子顕微鏡</t>
  </si>
  <si>
    <t>3D Electron Microscope</t>
  </si>
  <si>
    <t>https://matvoc.nims.go.jp/entity/Q2124</t>
  </si>
  <si>
    <t>b3e00b78-ec31-5c76-15af-588847077987</t>
  </si>
  <si>
    <t>光・電子相関顕微鏡</t>
  </si>
  <si>
    <t>Correlative Microscopy</t>
  </si>
  <si>
    <t>https://matvoc.nims.go.jp/entity/Q2125</t>
  </si>
  <si>
    <t>0ae3d47d-46ea-a25a-de9d-37ca74fa3b81</t>
  </si>
  <si>
    <t>光電子顕微鏡</t>
  </si>
  <si>
    <t>Photoemission Electron Microscope</t>
  </si>
  <si>
    <t>https://matvoc.nims.go.jp/entity/Q2126</t>
  </si>
  <si>
    <t>6077793a-dc55-803d-652d-408418fb6517</t>
  </si>
  <si>
    <t>低エネルギー電子顕微鏡</t>
  </si>
  <si>
    <t>Low-energy Electron Microscope</t>
  </si>
  <si>
    <t>https://matvoc.nims.go.jp/entity/Q2127</t>
  </si>
  <si>
    <t>7873dab9-7a2d-cf3f-bcd3-5b5341c539aa</t>
  </si>
  <si>
    <t>電子線プローブマイクロアナライザー</t>
  </si>
  <si>
    <t>Electron Probe Micro Analyzer</t>
  </si>
  <si>
    <t>https://matvoc.nims.go.jp/entity/Q2128</t>
  </si>
  <si>
    <t>918cee56-40cb-125d-0b25-697d61684bf5</t>
  </si>
  <si>
    <t>試料作成・加工</t>
  </si>
  <si>
    <t>Sample Prepration</t>
  </si>
  <si>
    <t>https://matvoc.nims.go.jp/entity/Q1924</t>
  </si>
  <si>
    <t>88bc6257-0765-f09d-b58d-8068d44c7fd7</t>
  </si>
  <si>
    <t>イオンミリング</t>
  </si>
  <si>
    <t>Ion Milling</t>
  </si>
  <si>
    <t>https://matvoc.nims.go.jp/entity/Q2129</t>
  </si>
  <si>
    <t>c91f5e74-a0ad-2cf3-48cd-da72769ad82a</t>
  </si>
  <si>
    <t>集束イオンビーム</t>
  </si>
  <si>
    <t>Focused Ion Beam</t>
  </si>
  <si>
    <t>https://matvoc.nims.go.jp/entity/Q2130</t>
  </si>
  <si>
    <t>d052fe39-bfd5-e7d2-e2a9-7435b30e0115</t>
  </si>
  <si>
    <t>ウルトラミクロトーム</t>
  </si>
  <si>
    <t>Ultramicrotome</t>
  </si>
  <si>
    <t>https://matvoc.nims.go.jp/entity/Q2131</t>
  </si>
  <si>
    <t>d7381d4f-c176-f6b5-5699-5a8861b21c85</t>
  </si>
  <si>
    <t>光学顕微鏡</t>
  </si>
  <si>
    <t>Optical Microscope</t>
  </si>
  <si>
    <t>https://matvoc.nims.go.jp/entity/Q1925</t>
  </si>
  <si>
    <t>407a48c0-4c56-c8f3-99eb-100d9048afe8</t>
  </si>
  <si>
    <t>共焦点レーザー走査型顕微鏡</t>
  </si>
  <si>
    <t>Confocal Laser Scanning Microscope</t>
  </si>
  <si>
    <t>https://matvoc.nims.go.jp/entity/Q2132</t>
  </si>
  <si>
    <t>f09a2f93-3b6f-a31f-a3eb-a3fa2dc36734</t>
  </si>
  <si>
    <t>蛍光顕微鏡</t>
  </si>
  <si>
    <t>Fluorescence Microscope</t>
  </si>
  <si>
    <t>https://matvoc.nims.go.jp/entity/Q2133</t>
  </si>
  <si>
    <t>0a44b837-a073-e2ba-0431-badf9a5cf3bc</t>
  </si>
  <si>
    <t>実体顕微鏡</t>
  </si>
  <si>
    <t>Stereoscopic Microscope</t>
  </si>
  <si>
    <t>https://matvoc.nims.go.jp/entity/Q2134</t>
  </si>
  <si>
    <t>8e5ebdad-0785-29cd-9075-0673bb3505a1</t>
  </si>
  <si>
    <t>超解像顕微鏡</t>
  </si>
  <si>
    <t>Super Resolution Microscope</t>
  </si>
  <si>
    <t>https://matvoc.nims.go.jp/entity/Q2135</t>
  </si>
  <si>
    <t>e0ea304f-deed-c4ac-010b-421eaa751ec7</t>
  </si>
  <si>
    <t>位相差顕微鏡</t>
  </si>
  <si>
    <t>Phase-contrast Microscope</t>
  </si>
  <si>
    <t>https://matvoc.nims.go.jp/entity/Q2136</t>
  </si>
  <si>
    <t>a47aa22d-5b0a-b02a-b884-7354225158e3</t>
  </si>
  <si>
    <t>走査型プローブ顕微鏡</t>
  </si>
  <si>
    <t>Scanning Probe Microscope</t>
  </si>
  <si>
    <t>https://matvoc.nims.go.jp/entity/Q1926</t>
  </si>
  <si>
    <t>b063acb0-ca84-83d0-4845-d9011c5c9cd7</t>
  </si>
  <si>
    <t>走査型トンネル顕微鏡</t>
  </si>
  <si>
    <t>Scanning Tunneling Microscope</t>
  </si>
  <si>
    <t>https://matvoc.nims.go.jp/entity/Q2137</t>
  </si>
  <si>
    <t>36c68412-4ce4-df29-c562-cdb0ca675708</t>
  </si>
  <si>
    <t>原子間力顕微鏡</t>
  </si>
  <si>
    <t>Atomic Force Microscope</t>
  </si>
  <si>
    <t>https://matvoc.nims.go.jp/entity/Q2138</t>
  </si>
  <si>
    <t>0bf7d077-2bb3-3776-fa8b-c22e3e593f9d</t>
  </si>
  <si>
    <t>クロマトグラフ</t>
  </si>
  <si>
    <t>Chromatograph</t>
  </si>
  <si>
    <t>https://matvoc.nims.go.jp/entity/Q1927</t>
  </si>
  <si>
    <t>4f9ed9a8-acb5-cb63-5c94-037529d3579a</t>
  </si>
  <si>
    <t>ガスクロマトグラフ</t>
  </si>
  <si>
    <t>Gas-phase Chromatograph</t>
  </si>
  <si>
    <t>https://matvoc.nims.go.jp/entity/Q2139</t>
  </si>
  <si>
    <t>6a29a5dc-7c02-e843-e490-b8f15509c0b4</t>
  </si>
  <si>
    <t>イオンクロマトグラフ</t>
  </si>
  <si>
    <t>Ion Chromatograph</t>
  </si>
  <si>
    <t>https://matvoc.nims.go.jp/entity/Q2140</t>
  </si>
  <si>
    <t>1d41f686-4714-663a-92c6-3ada8ba627e1</t>
  </si>
  <si>
    <t>液体クロマトグラフ</t>
  </si>
  <si>
    <t>Lliquid-phase Chromatograph</t>
  </si>
  <si>
    <t>https://matvoc.nims.go.jp/entity/Q2141</t>
  </si>
  <si>
    <t>006788db-aa32-7fb2-1e48-6498db5f2a7e</t>
  </si>
  <si>
    <t>ゲル浸透クロマトグラフ</t>
  </si>
  <si>
    <t xml:space="preserve">Gel Permeation Chromatograph </t>
  </si>
  <si>
    <t>https://matvoc.nims.go.jp/entity/Q2142</t>
  </si>
  <si>
    <t>0db24958-a5ce-ecd0-48bd-597c4916a6e0</t>
  </si>
  <si>
    <t>分光</t>
  </si>
  <si>
    <t>Spectroscopy</t>
  </si>
  <si>
    <t>https://matvoc.nims.go.jp/entity/Q1928</t>
  </si>
  <si>
    <t>63aed514-076d-5d2c-aa3f-4dc1f50133e7</t>
  </si>
  <si>
    <t>赤外分光</t>
  </si>
  <si>
    <t>Infrared Spectroscopy</t>
  </si>
  <si>
    <t>https://matvoc.nims.go.jp/entity/Q2143</t>
  </si>
  <si>
    <t>1baaae64-280d-cb4e-8ecd-f96b2e725317</t>
  </si>
  <si>
    <t>紫外・可視分光</t>
  </si>
  <si>
    <t>Ultraviolet Visible Spectroscopy</t>
  </si>
  <si>
    <t>https://matvoc.nims.go.jp/entity/Q2144</t>
  </si>
  <si>
    <t>b1f666d2-857a-722a-29d3-c904516d319f</t>
  </si>
  <si>
    <t>紫外可視近赤外分光</t>
  </si>
  <si>
    <t>Ultraviolet Visible Near-Infrared Spectroscopy</t>
  </si>
  <si>
    <t>https://matvoc.nims.go.jp/entity/Q2145</t>
  </si>
  <si>
    <t>dc4954fe-6a80-4a2b-0ce1-daba0c6258d9</t>
  </si>
  <si>
    <t>近赤外分光光度計</t>
  </si>
  <si>
    <t>Nnear‐Infrared Spectroscopy</t>
  </si>
  <si>
    <t>https://matvoc.nims.go.jp/entity/Q2146</t>
  </si>
  <si>
    <t>727867d3-2b27-6fa8-dc2c-c5c673b27c45</t>
  </si>
  <si>
    <t>蛍光分光</t>
  </si>
  <si>
    <t>Flourescence Spectroscopy</t>
  </si>
  <si>
    <t>https://matvoc.nims.go.jp/entity/Q2147</t>
  </si>
  <si>
    <t>345bc288-717d-64eb-8219-6d91f7d9807e</t>
  </si>
  <si>
    <t>誘導結合プラズマ発光分光分析計</t>
  </si>
  <si>
    <t>Inductively Coupled Plasma Atomic Emission Spectroscopy</t>
  </si>
  <si>
    <t>https://matvoc.nims.go.jp/entity/Q2148</t>
  </si>
  <si>
    <t>1945b49e-f335-db9c-23f7-6907e2098512</t>
  </si>
  <si>
    <t>X線蛍光分光分析</t>
  </si>
  <si>
    <t>X-Ray Flourescence Spectroscopy</t>
  </si>
  <si>
    <t>https://matvoc.nims.go.jp/entity/Q2149</t>
  </si>
  <si>
    <t>518f5c41-a04f-2aeb-adf2-8a18f58bd2a0</t>
  </si>
  <si>
    <t>ラマン分光</t>
  </si>
  <si>
    <t xml:space="preserve">Raman Spectroscopy </t>
  </si>
  <si>
    <t>https://matvoc.nims.go.jp/entity/Q2150</t>
  </si>
  <si>
    <t>4e28347c-896b-aa1e-4cf7-63efe2fa6029</t>
  </si>
  <si>
    <t>円二色性分光</t>
  </si>
  <si>
    <t>Circular Dichroism</t>
  </si>
  <si>
    <t>https://matvoc.nims.go.jp/entity/Q2151</t>
  </si>
  <si>
    <t>ebe86ea4-de1c-521e-31e9-3d4e65949a8c</t>
  </si>
  <si>
    <t>X線吸収分光</t>
  </si>
  <si>
    <t xml:space="preserve">X-Ray Absorption Spectroscopy </t>
  </si>
  <si>
    <t>https://matvoc.nims.go.jp/entity/Q2152</t>
  </si>
  <si>
    <t>11d8693b-b689-60ea-048e-9424d9aae2b4</t>
  </si>
  <si>
    <t>X線発光分光</t>
  </si>
  <si>
    <t xml:space="preserve">X-Ray Emission Spectroscopy </t>
  </si>
  <si>
    <t>https://matvoc.nims.go.jp/entity/Q2153</t>
  </si>
  <si>
    <t>e9a6df00-6c58-9c03-1ca2-1947701c1464</t>
  </si>
  <si>
    <t>X線光電子分光</t>
  </si>
  <si>
    <t>X-Ray Photoelectron  Spectroscopy</t>
  </si>
  <si>
    <t>https://matvoc.nims.go.jp/entity/Q2154</t>
  </si>
  <si>
    <t>43c0ebe4-0942-5198-d390-ec2ef9cee594</t>
  </si>
  <si>
    <t>オージェ電子分光</t>
  </si>
  <si>
    <t>Auger Electron  Spectroscopy</t>
  </si>
  <si>
    <t>https://matvoc.nims.go.jp/entity/Q2155</t>
  </si>
  <si>
    <t>630c766d-e6e6-4b8d-6afd-586a8d1c2d5a</t>
  </si>
  <si>
    <t>光電子分光</t>
  </si>
  <si>
    <t>Photoemission Electron  Spectroscopy</t>
  </si>
  <si>
    <t>https://matvoc.nims.go.jp/entity/Q2156</t>
  </si>
  <si>
    <t>96880150-009f-73bc-0234-d249ec2d901c</t>
  </si>
  <si>
    <t>走査型X線顕微鏡</t>
  </si>
  <si>
    <t>Scanning X-Ray Microscope</t>
  </si>
  <si>
    <t>https://matvoc.nims.go.jp/entity/Q2157</t>
  </si>
  <si>
    <t>2deb6563-25c6-09f9-502b-ff52969f0cfb</t>
  </si>
  <si>
    <t>放射光</t>
  </si>
  <si>
    <t>Synchrotron Radiation</t>
  </si>
  <si>
    <t>https://matvoc.nims.go.jp/entity/Q2072</t>
  </si>
  <si>
    <t>dc19e030-501b-0e58-ee46-8c71ecad0d03</t>
  </si>
  <si>
    <t>硬X線光電子分光法</t>
  </si>
  <si>
    <t>HardX-ray Photoelectron Spectroscopy</t>
  </si>
  <si>
    <t>https://matvoc.nims.go.jp/entity/Q2158</t>
  </si>
  <si>
    <t>aedb7f73-6b6c-a8da-db2a-86dcc260c152</t>
  </si>
  <si>
    <t>装置・広域X線吸収微細構造</t>
  </si>
  <si>
    <t>Extended X-ray Absorption Fine Structure</t>
  </si>
  <si>
    <t>https://matvoc.nims.go.jp/entity/Q2159</t>
  </si>
  <si>
    <t>34d49688-f97b-ddeb-422a-3ad4643524ea</t>
  </si>
  <si>
    <t>X線吸収端近傍構造</t>
  </si>
  <si>
    <t>X-ray Absorption Near Edge Structure</t>
  </si>
  <si>
    <t>https://matvoc.nims.go.jp/entity/Q2160</t>
  </si>
  <si>
    <t>09f70b65-778d-c5b2-efc4-f81ff4446a69</t>
  </si>
  <si>
    <t>X線回折装置(放射光)</t>
  </si>
  <si>
    <t>X-ray Diffraction-Synchrotron Radiation</t>
  </si>
  <si>
    <t>https://matvoc.nims.go.jp/entity/Q2161</t>
  </si>
  <si>
    <t>ce2101b1-1ab5-68bf-e2b5-8c1c74d43703</t>
  </si>
  <si>
    <t>質量分析</t>
  </si>
  <si>
    <t>Mass Spectrometer</t>
  </si>
  <si>
    <t>https://matvoc.nims.go.jp/entity/Q2073</t>
  </si>
  <si>
    <t>c2d31344-4058-283e-1836-7cc6c43adc32</t>
  </si>
  <si>
    <t>二重収束質量分析　</t>
  </si>
  <si>
    <t>Double-Focusing Mass Spectrometer</t>
  </si>
  <si>
    <t>https://matvoc.nims.go.jp/entity/Q2162</t>
  </si>
  <si>
    <t>d0fe9e27-b791-7f92-c555-571e8d5bd634</t>
  </si>
  <si>
    <t>四重極質量分析　</t>
  </si>
  <si>
    <t>Quadrupole Mass Analyzer; Quadrupole Mass Spectrometer</t>
  </si>
  <si>
    <t>https://matvoc.nims.go.jp/entity/Q2163</t>
  </si>
  <si>
    <t>26a161bf-d73a-f7cc-43ab-990c6a24b509</t>
  </si>
  <si>
    <t>飛行時間質量分析　</t>
  </si>
  <si>
    <t>Time-Of-Flight Mass Spectrometer</t>
  </si>
  <si>
    <t>https://matvoc.nims.go.jp/entity/Q2164</t>
  </si>
  <si>
    <t>65c88d6e-8d21-1c2d-eb90-0b702a886310</t>
  </si>
  <si>
    <t>イオントラップ質量分析　</t>
  </si>
  <si>
    <t>Ion Trap Mass Spectrometer</t>
  </si>
  <si>
    <t>https://matvoc.nims.go.jp/entity/Q2165</t>
  </si>
  <si>
    <t>94516365-6ff5-addb-4758-dbcaafb57e2c</t>
  </si>
  <si>
    <t>フーリエ変換イオンサイクロトロン共鳴質量分析　</t>
  </si>
  <si>
    <t>Fourier Transfom Ion Cyclotron Resonance Mass Spectrometer</t>
  </si>
  <si>
    <t>https://matvoc.nims.go.jp/entity/Q2166</t>
  </si>
  <si>
    <t>a8be5387-4b9f-5249-525c-a80cedd6469f</t>
  </si>
  <si>
    <t>飛行時間二次イオン質量分析　</t>
  </si>
  <si>
    <t>Time-Of-Flight Secondary Ion Mass Spectrometry</t>
  </si>
  <si>
    <t>https://matvoc.nims.go.jp/entity/Q2167</t>
  </si>
  <si>
    <t>f96f9f50-ea2d-4442-23ff-d4ab8b04f49e</t>
  </si>
  <si>
    <t>誘導結合プラズマ質量分析　</t>
  </si>
  <si>
    <t>Inductively Coupled Plasma Mass Spectrometry</t>
  </si>
  <si>
    <t>https://matvoc.nims.go.jp/entity/Q2168</t>
  </si>
  <si>
    <t>cac4338b-b084-2347-7df0-2f2a0dfd4e71</t>
  </si>
  <si>
    <t>マトリックス支援レーザー脱離イオン化質量分析</t>
  </si>
  <si>
    <t>Maldi-Tof Mass Spectrometer</t>
  </si>
  <si>
    <t>https://matvoc.nims.go.jp/entity/Q2169</t>
  </si>
  <si>
    <t>cf32eec6-fc80-ed17-0075-0b131de1a106</t>
  </si>
  <si>
    <t>二次イオン質量分析</t>
  </si>
  <si>
    <t>Secondary Ion Mass Spectrometer</t>
  </si>
  <si>
    <t>https://matvoc.nims.go.jp/entity/Q2170</t>
  </si>
  <si>
    <t>522a888f-49a3-994b-f15d-c5e32d9a87ec</t>
  </si>
  <si>
    <t>直接イオン化質量分析</t>
  </si>
  <si>
    <t>Direct Analysis In Real Time Mass Spectrometer</t>
  </si>
  <si>
    <t>https://matvoc.nims.go.jp/entity/Q2171</t>
  </si>
  <si>
    <t>2783b277-a2e2-4053-306b-ab5c46d07f64</t>
  </si>
  <si>
    <t>ガスクロマトグラフ質量分析　</t>
  </si>
  <si>
    <t xml:space="preserve">Gas Chromatography - Mass Spectorometer </t>
  </si>
  <si>
    <t>https://matvoc.nims.go.jp/entity/Q2172</t>
  </si>
  <si>
    <t>3c727b19-4b2e-d7e3-45c3-a41c6f7ee696</t>
  </si>
  <si>
    <t>液体クロマトグラフ質量分析　</t>
  </si>
  <si>
    <t xml:space="preserve">Liquid Chromatography - Mass Spectorometer </t>
  </si>
  <si>
    <t>https://matvoc.nims.go.jp/entity/Q2173</t>
  </si>
  <si>
    <t>0ea8cfd2-8575-3a57-1de7-dff3b783c539</t>
  </si>
  <si>
    <t>回折・散乱</t>
  </si>
  <si>
    <t xml:space="preserve">Scattering &amp; Diffraction </t>
  </si>
  <si>
    <t>https://matvoc.nims.go.jp/entity/Q2074</t>
  </si>
  <si>
    <t>eed4afb5-4780-a4a2-b97a-c2135bdfad63</t>
  </si>
  <si>
    <t>X線回折装置</t>
  </si>
  <si>
    <t>X-Ray Diffraction</t>
  </si>
  <si>
    <t>https://matvoc.nims.go.jp/entity/Q2263</t>
  </si>
  <si>
    <t>387d91ec-6bf5-07d8-a688-7b3741863fff</t>
  </si>
  <si>
    <t>単結晶X線回折</t>
  </si>
  <si>
    <t>Single Crystal X-Ray Diffraction</t>
  </si>
  <si>
    <t>https://matvoc.nims.go.jp/entity/Q2174</t>
  </si>
  <si>
    <t>b99e8b5a-a4be-8c6b-2e79-963ff6d69cf8</t>
  </si>
  <si>
    <t>中性子回折</t>
  </si>
  <si>
    <t>Neutron Diffraction</t>
  </si>
  <si>
    <t>https://matvoc.nims.go.jp/entity/Q2175</t>
  </si>
  <si>
    <t>ba0f4495-a44a-f197-00b6-fe7a453f11ef</t>
  </si>
  <si>
    <t>X線トポグラフィー</t>
  </si>
  <si>
    <t>X-Ray Topography</t>
  </si>
  <si>
    <t>https://matvoc.nims.go.jp/entity/Q2176</t>
  </si>
  <si>
    <t>9c87dc8d-356e-354e-f95e-b90175cf5331</t>
  </si>
  <si>
    <t>X線マイクロトモグラフィー</t>
  </si>
  <si>
    <t>X-Ray Microtomography</t>
  </si>
  <si>
    <t>https://matvoc.nims.go.jp/entity/Q2177</t>
  </si>
  <si>
    <t>22135010-ea10-7975-4342-e9d986d90026</t>
  </si>
  <si>
    <t>ラザフォード後方散乱</t>
  </si>
  <si>
    <t>Rutherford Backscattering Spectrometry</t>
  </si>
  <si>
    <t>https://matvoc.nims.go.jp/entity/Q2178</t>
  </si>
  <si>
    <t>8a92e317-dbbd-f9f8-c6bf-1ee6979ed197</t>
  </si>
  <si>
    <t>電子回折</t>
  </si>
  <si>
    <t>Electron Diffraction</t>
  </si>
  <si>
    <t>https://matvoc.nims.go.jp/entity/Q2179</t>
  </si>
  <si>
    <t>b93499a7-88e3-c519-1cf1-c56343d946c6</t>
  </si>
  <si>
    <t>磁気特性</t>
  </si>
  <si>
    <t>Magnetic Characteristic</t>
  </si>
  <si>
    <t>https://matvoc.nims.go.jp/entity/Q2075</t>
  </si>
  <si>
    <t>f842bcb7-d862-0176-4779-ce50cecdce28</t>
  </si>
  <si>
    <t>磁気特性測定システム</t>
  </si>
  <si>
    <t>Magnetic Property Measurement System</t>
  </si>
  <si>
    <t>https://matvoc.nims.go.jp/entity/Q2180</t>
  </si>
  <si>
    <t>ebb35844-3fe5-b4e1-37b0-a728e1e4c56b</t>
  </si>
  <si>
    <t>物理特性測定装置</t>
  </si>
  <si>
    <t>Physical Property Measurement System</t>
  </si>
  <si>
    <t>https://matvoc.nims.go.jp/entity/Q2181</t>
  </si>
  <si>
    <t>e0ba0414-6e5c-0b09-cf71-dcef51e0ae2d</t>
  </si>
  <si>
    <t>振動試料型磁束計</t>
  </si>
  <si>
    <t>Vibrating Sample Magnetometer</t>
  </si>
  <si>
    <t>https://matvoc.nims.go.jp/entity/Q2182</t>
  </si>
  <si>
    <t>7cb1e759-553f-0877-e14e-19f6bf968bb0</t>
  </si>
  <si>
    <t>バイオ装置</t>
  </si>
  <si>
    <t>Biological</t>
  </si>
  <si>
    <t>https://matvoc.nims.go.jp/entity/Q2076</t>
  </si>
  <si>
    <t>92f858fb-2cc4-769b-c70e-3cf2932d471f</t>
  </si>
  <si>
    <t>リアルタイムPCR装置</t>
  </si>
  <si>
    <t>Real-Time PCR</t>
  </si>
  <si>
    <t>https://matvoc.nims.go.jp/entity/Q2183</t>
  </si>
  <si>
    <t>66afb0dd-c2ef-d420-134b-28044b99140f</t>
  </si>
  <si>
    <t>PCR装置</t>
  </si>
  <si>
    <t>PCR</t>
  </si>
  <si>
    <t>https://matvoc.nims.go.jp/entity/Q2184</t>
  </si>
  <si>
    <t>4722490b-fa74-6d8a-d0a7-d41d16978e1f</t>
  </si>
  <si>
    <t>表面プラズモン共鳴装置</t>
  </si>
  <si>
    <t>Surface Plasmon Resonance (SPR)</t>
  </si>
  <si>
    <t>https://matvoc.nims.go.jp/entity/Q2185</t>
  </si>
  <si>
    <t>a15f8bd4-abe0-7e09-14eb-6a6ee6e89053</t>
  </si>
  <si>
    <t>プレートリーダー</t>
  </si>
  <si>
    <t>Plate Reader</t>
  </si>
  <si>
    <t>https://matvoc.nims.go.jp/entity/Q2186</t>
  </si>
  <si>
    <t>5455ac92-6dd7-74b7-7433-3f06a4aeac1e</t>
  </si>
  <si>
    <t>レーザースキャナー</t>
  </si>
  <si>
    <t>Laser Scanner</t>
  </si>
  <si>
    <t>https://matvoc.nims.go.jp/entity/Q2187</t>
  </si>
  <si>
    <t>3af82f29-b662-7a07-b753-83a033c828b1</t>
  </si>
  <si>
    <t>フローサイトメトリー</t>
  </si>
  <si>
    <t>Flow Cytometry</t>
  </si>
  <si>
    <t>https://matvoc.nims.go.jp/entity/Q2188</t>
  </si>
  <si>
    <t>659e8be1-701b-413c-8eb3-3988f050cddb</t>
  </si>
  <si>
    <t>セルソーター</t>
  </si>
  <si>
    <t>Cell Sorter</t>
  </si>
  <si>
    <t>https://matvoc.nims.go.jp/entity/Q2189</t>
  </si>
  <si>
    <t>f2a18d7c-65ff-67c5-982e-3413882e7db8</t>
  </si>
  <si>
    <t>電気泳動装置</t>
  </si>
  <si>
    <t>Electrophoresis</t>
  </si>
  <si>
    <t>https://matvoc.nims.go.jp/entity/Q2190</t>
  </si>
  <si>
    <t>a13bc408-1ab5-507a-aa32-4fd856823475</t>
  </si>
  <si>
    <t>ゲルイメージング装置</t>
  </si>
  <si>
    <t>Gel Imaging Device</t>
  </si>
  <si>
    <t>https://matvoc.nims.go.jp/entity/Q2191</t>
  </si>
  <si>
    <t>ff8d965d-2371-fc93-02e7-d9e5c665aabd</t>
  </si>
  <si>
    <t>レーザーマイクロダイセクション</t>
  </si>
  <si>
    <t>Laser Microdissection (LMD)</t>
  </si>
  <si>
    <t>https://matvoc.nims.go.jp/entity/Q2192</t>
  </si>
  <si>
    <t>ed43d7c0-3e8f-d1bb-410c-86fc8658ad60</t>
  </si>
  <si>
    <t>DNAシーケンサー</t>
  </si>
  <si>
    <t>DNA Sequencer</t>
  </si>
  <si>
    <t>https://matvoc.nims.go.jp/entity/Q2193</t>
  </si>
  <si>
    <t>8c184331-da7c-9487-389f-3f1e00712517</t>
  </si>
  <si>
    <t>その他分析装置</t>
  </si>
  <si>
    <t>Analysis</t>
  </si>
  <si>
    <t>https://matvoc.nims.go.jp/entity/Q2077</t>
  </si>
  <si>
    <t>0f3f95ea-7ec5-4bbc-de53-5229680baefc</t>
  </si>
  <si>
    <t>示差走査熱量分析</t>
  </si>
  <si>
    <t>Differential Scanning Calorimetry</t>
  </si>
  <si>
    <t>https://matvoc.nims.go.jp/entity/Q2194</t>
  </si>
  <si>
    <t>0aadfff2-37de-411f-883a-38b62b2abbce</t>
  </si>
  <si>
    <t>化学組成</t>
  </si>
  <si>
    <t>Chemical composition</t>
  </si>
  <si>
    <t>NULL</t>
  </si>
  <si>
    <t>2022-10-11 06:12:34.454294+00</t>
  </si>
  <si>
    <t>b2c7f83b-2d3e-b4fa-7713-c7d00be03694</t>
  </si>
  <si>
    <t>熱重量分析</t>
  </si>
  <si>
    <t>Thermal Gravimetric Analysis</t>
  </si>
  <si>
    <t>https://matvoc.nims.go.jp/entity/Q2195</t>
  </si>
  <si>
    <t>ef4d131a-caee-b971-a9de-8581650f1ebe</t>
  </si>
  <si>
    <t>示差熱・熱重量同時測定</t>
  </si>
  <si>
    <t>Thermal Gravimetric Differential Scanning Calorimetry</t>
  </si>
  <si>
    <t>https://matvoc.nims.go.jp/entity/Q2196</t>
  </si>
  <si>
    <t>88271e6e-7f12-0624-5728-93c4141649f3</t>
  </si>
  <si>
    <t>熱機械分析</t>
  </si>
  <si>
    <t>Thermomechanical Analyzer</t>
  </si>
  <si>
    <t>https://matvoc.nims.go.jp/entity/Q2197</t>
  </si>
  <si>
    <t>c809cf3c-c285-d2f7-a465-00e1db62c842</t>
  </si>
  <si>
    <t>粘弾性測定</t>
  </si>
  <si>
    <t>Viscoelasticity</t>
  </si>
  <si>
    <t>https://matvoc.nims.go.jp/entity/Q2198</t>
  </si>
  <si>
    <t>526fe0cb-d32c-152a-aa90-c02125fceec6</t>
  </si>
  <si>
    <t>段差計</t>
  </si>
  <si>
    <t>Profiler</t>
  </si>
  <si>
    <t>https://matvoc.nims.go.jp/entity/Q2199</t>
  </si>
  <si>
    <t>3cc18fdb-6113-bfac-9d4b-95bf2a2a1f0f</t>
  </si>
  <si>
    <t>膜厚測定</t>
  </si>
  <si>
    <t>Film Thickness Measurement</t>
  </si>
  <si>
    <t>https://matvoc.nims.go.jp/entity/Q2081</t>
  </si>
  <si>
    <t>8a9798a6-92d4-4eb5-c39d-f5e450d0fe4d</t>
  </si>
  <si>
    <t>エリプソメーター</t>
  </si>
  <si>
    <t>Ellipsometry</t>
  </si>
  <si>
    <t>https://matvoc.nims.go.jp/entity/Q2201</t>
  </si>
  <si>
    <t>227dc833-c1b7-eb0f-cc1a-00800ceeeb3d</t>
  </si>
  <si>
    <t>接触角計</t>
  </si>
  <si>
    <t xml:space="preserve">Contact Angle Meter </t>
  </si>
  <si>
    <t>https://matvoc.nims.go.jp/entity/Q2202</t>
  </si>
  <si>
    <t>6ddfae24-6434-d553-c04c-0829998bd1f8</t>
  </si>
  <si>
    <t>ゼータ電位</t>
  </si>
  <si>
    <t>Zeta Potential</t>
  </si>
  <si>
    <t>https://matvoc.nims.go.jp/entity/Q2203</t>
  </si>
  <si>
    <t>c148da80-56ae-b4c5-34d0-6316a08e25e2</t>
  </si>
  <si>
    <t>粒度分布測定（動的光散乱）</t>
  </si>
  <si>
    <t xml:space="preserve">Dynamic Light Scattering </t>
  </si>
  <si>
    <t>https://matvoc.nims.go.jp/entity/Q2204</t>
  </si>
  <si>
    <t>0245bde7-403f-2a17-4fb8-a950ac42a2a6</t>
  </si>
  <si>
    <t>粒度分布測定（静的光散乱）</t>
  </si>
  <si>
    <t xml:space="preserve">Static Light Scattering </t>
  </si>
  <si>
    <t>https://matvoc.nims.go.jp/entity/Q2205</t>
  </si>
  <si>
    <t>bf8a0661-6c3f-3d1d-1e99-121c54031f78</t>
  </si>
  <si>
    <t>蒸気圧式絶対分子量測定</t>
  </si>
  <si>
    <t>Vapor Pressure Osmometer</t>
  </si>
  <si>
    <t>https://matvoc.nims.go.jp/entity/Q2206</t>
  </si>
  <si>
    <t>7d1c841a-5fb3-ad87-1f64-d3f1f1a5c518</t>
  </si>
  <si>
    <t>電子物性評価</t>
  </si>
  <si>
    <t>Electronic Property</t>
  </si>
  <si>
    <t>https://matvoc.nims.go.jp/entity/Q2207</t>
  </si>
  <si>
    <t>7aff20e0-f4f1-1412-acff-8cd330e7a16a</t>
  </si>
  <si>
    <t>電子材料・デバイス評価</t>
  </si>
  <si>
    <t>Electronic Materials &amp; Device characterization</t>
  </si>
  <si>
    <t>https://matvoc.nims.go.jp/entity/Q2208</t>
  </si>
  <si>
    <t>691ba859-8db2-01b7-3b15-9dc4d041e36e</t>
  </si>
  <si>
    <t>メスバウアー分光</t>
  </si>
  <si>
    <t>Mössbauer Spectrometer</t>
  </si>
  <si>
    <t>https://matvoc.nims.go.jp/entity/Q2209</t>
  </si>
  <si>
    <t>107226ca-1ec2-55b8-0e1f-c63743d53cf4</t>
  </si>
  <si>
    <t>電気化学</t>
  </si>
  <si>
    <t>Electron Chemical</t>
  </si>
  <si>
    <t>https://matvoc.nims.go.jp/entity/Q2078</t>
  </si>
  <si>
    <t>cf609657-03b8-7602-a54f-075f7cd2deb5</t>
  </si>
  <si>
    <t>電流滴定</t>
  </si>
  <si>
    <t>Amoperometry</t>
  </si>
  <si>
    <t>https://matvoc.nims.go.jp/entity/Q2210</t>
  </si>
  <si>
    <t>5ddb5803-ee23-f31b-6f90-40b5d610ada9</t>
  </si>
  <si>
    <t>電位差測定</t>
  </si>
  <si>
    <t>Potentiometry</t>
  </si>
  <si>
    <t>https://matvoc.nims.go.jp/entity/Q2211</t>
  </si>
  <si>
    <t>2f015dcd-3c4f-848c-cc6e-6f7b51a33e14</t>
  </si>
  <si>
    <t>電流測定</t>
  </si>
  <si>
    <t>Voltammetry</t>
  </si>
  <si>
    <t>https://matvoc.nims.go.jp/entity/Q2212</t>
  </si>
  <si>
    <t>b9314e0a-65e5-51ba-af82-a3fbbc90318a</t>
  </si>
  <si>
    <t>機械特性</t>
  </si>
  <si>
    <t>Mechanical Properties</t>
  </si>
  <si>
    <t>https://matvoc.nims.go.jp/entity/Q2079</t>
  </si>
  <si>
    <t>bc3a9fc9-506f-240c-a4f8-6214b0d4ce3d</t>
  </si>
  <si>
    <t>圧縮試験</t>
  </si>
  <si>
    <t>Compression Test</t>
  </si>
  <si>
    <t>https://matvoc.nims.go.jp/entity/Q2213</t>
  </si>
  <si>
    <t>e8bd346d-97a0-de92-9d0b-1f38e9674f53</t>
  </si>
  <si>
    <t>クリープ試験</t>
  </si>
  <si>
    <t>Creep Test</t>
  </si>
  <si>
    <t>https://matvoc.nims.go.jp/entity/Q2214</t>
  </si>
  <si>
    <t>e5265dd1-573a-bbf3-ca13-d30493c81203</t>
  </si>
  <si>
    <t>動的機械分析</t>
  </si>
  <si>
    <t>Dynamic Mechanical Analysis</t>
  </si>
  <si>
    <t>https://matvoc.nims.go.jp/entity/Q2215</t>
  </si>
  <si>
    <t>efc7807d-5204-0c30-0d99-5cdcd489ac70</t>
  </si>
  <si>
    <t>疲労試験</t>
  </si>
  <si>
    <t>Fatigue Testing</t>
  </si>
  <si>
    <t>https://matvoc.nims.go.jp/entity/Q2216</t>
  </si>
  <si>
    <t>dc7e19ad-c389-6e13-9bfd-352dd0233a1a</t>
  </si>
  <si>
    <t>硬度計</t>
  </si>
  <si>
    <t>Hardness Testing</t>
  </si>
  <si>
    <t>https://matvoc.nims.go.jp/entity/Q2217</t>
  </si>
  <si>
    <t>61b86478-b8a2-cd75-5c2e-2a271c153af2</t>
  </si>
  <si>
    <t>ナノインデンテーション試験</t>
  </si>
  <si>
    <t>Nanoindentation</t>
  </si>
  <si>
    <t>https://matvoc.nims.go.jp/entity/Q2218</t>
  </si>
  <si>
    <t>ecc91ce2-55ab-bf8f-c6c3-6c50d277291a</t>
  </si>
  <si>
    <t>せん断　ねじれ</t>
  </si>
  <si>
    <t xml:space="preserve">Shear or Torsion </t>
  </si>
  <si>
    <t>https://matvoc.nims.go.jp/entity/Q2219</t>
  </si>
  <si>
    <t>2abe85d3-2b3a-4923-2cb8-8e7012830e90</t>
  </si>
  <si>
    <t>引っ張り試験</t>
  </si>
  <si>
    <t>Tension Test</t>
  </si>
  <si>
    <t>https://matvoc.nims.go.jp/entity/Q2220</t>
  </si>
  <si>
    <t>9f7882ce-a26f-0156-672c-dd8ff7c5eeeb</t>
  </si>
  <si>
    <t>計算</t>
  </si>
  <si>
    <t>Calculation</t>
  </si>
  <si>
    <t>https://matvoc.nims.go.jp/entity/Q1921</t>
  </si>
  <si>
    <t>9c0f62b3-cc76-dc89-3306-1dfafdbd210f</t>
  </si>
  <si>
    <t>理論計算・シミュレーション</t>
  </si>
  <si>
    <t>Theory Calculation,Simulation</t>
  </si>
  <si>
    <t>https://matvoc.nims.go.jp/entity/Q2080</t>
  </si>
  <si>
    <t>1afbb021-8315-7848-e762-574abe266cac</t>
  </si>
  <si>
    <t>理論計算</t>
  </si>
  <si>
    <t xml:space="preserve"> Theoritical Calculation</t>
  </si>
  <si>
    <t>https://matvoc.nims.go.jp/entity/Q2221</t>
  </si>
  <si>
    <t>52112a1c-05f8-8994-a1ab-eda4f2186bb7</t>
  </si>
  <si>
    <t>シミュレーション</t>
  </si>
  <si>
    <t>Simulation</t>
  </si>
  <si>
    <t>https://matvoc.nims.go.jp/entity/Q2222</t>
  </si>
  <si>
    <t>62b86c28-f65e-9033-8f4e-0b57d7d7c934</t>
  </si>
  <si>
    <t>CAD</t>
  </si>
  <si>
    <t>Computer-Aided Design</t>
  </si>
  <si>
    <t>https://matvoc.nims.go.jp/entity/Q2223</t>
  </si>
  <si>
    <t>e3e30902-355d-ac89-b710-16129b2120cd</t>
  </si>
  <si>
    <t>機械学習</t>
  </si>
  <si>
    <t>Machine Learning</t>
  </si>
  <si>
    <t>https://matvoc.nims.go.jp/entity/Q2224</t>
  </si>
  <si>
    <t>f61693c0-665e-dbaa-154d-960d1ada93ef</t>
  </si>
  <si>
    <t>合成・プロセス装置</t>
  </si>
  <si>
    <t>Synthesis and Processing Instruments</t>
  </si>
  <si>
    <t>https://matvoc.nims.go.jp/entity/Q1922</t>
  </si>
  <si>
    <t>7fd5bdad-ea92-e4ba-754b-2ed52f7deb6e</t>
  </si>
  <si>
    <t>蒸着・成膜装置</t>
  </si>
  <si>
    <t>Film formation, Deposition</t>
  </si>
  <si>
    <t>https://matvoc.nims.go.jp/entity/Q2200</t>
  </si>
  <si>
    <t>8f1e6770-bb84-104c-02c1-96b64c9af10a</t>
  </si>
  <si>
    <t>原子層堆積(ALD)装置</t>
  </si>
  <si>
    <t>Atomic Layer Deposition System</t>
  </si>
  <si>
    <t>https://matvoc.nims.go.jp/entity/Q2225</t>
  </si>
  <si>
    <t>09decd93-eca4-8840-4768-cfd0caa5b31a</t>
  </si>
  <si>
    <t>コーター</t>
  </si>
  <si>
    <t>Coater</t>
  </si>
  <si>
    <t>https://matvoc.nims.go.jp/entity/Q2226</t>
  </si>
  <si>
    <t>32844a1b-8d3a-525b-b2a8-59e1b9f8eb9b</t>
  </si>
  <si>
    <t>化学蒸着(CVD)装置</t>
  </si>
  <si>
    <t>Chemical Vapor Deposition System</t>
  </si>
  <si>
    <t>https://matvoc.nims.go.jp/entity/Q2227</t>
  </si>
  <si>
    <t>b1443f44-9102-ac2e-896b-62f89931bf10</t>
  </si>
  <si>
    <t>電着装置</t>
  </si>
  <si>
    <t>Electrodeposition System</t>
  </si>
  <si>
    <t>https://matvoc.nims.go.jp/entity/Q2228</t>
  </si>
  <si>
    <t>20dffae5-f7b4-5bed-d32c-830e62e412bb</t>
  </si>
  <si>
    <t>物理蒸着(PVD)装置</t>
  </si>
  <si>
    <t>Physical Vapor Deposition System</t>
  </si>
  <si>
    <t>https://matvoc.nims.go.jp/entity/Q2229</t>
  </si>
  <si>
    <t>900901bf-752c-9300-4dfc-fea09eb083ca</t>
  </si>
  <si>
    <t>インクジェット堆積装置</t>
  </si>
  <si>
    <t>Ink-Jet Deposition System</t>
  </si>
  <si>
    <t>https://matvoc.nims.go.jp/entity/Q2230</t>
  </si>
  <si>
    <t>0f878cc4-61a9-3515-bbb7-bd22a118b26b</t>
  </si>
  <si>
    <t>ラングミュア - ブロジェット膜堆積装置</t>
  </si>
  <si>
    <t>Langmuir-Blodgett Film Deposition System</t>
  </si>
  <si>
    <t>https://matvoc.nims.go.jp/entity/Q2231</t>
  </si>
  <si>
    <t>04947e2e-5453-fc90-a4c9-6bf6c26863d4</t>
  </si>
  <si>
    <t>プラズマ溶射装置</t>
  </si>
  <si>
    <t>Plasma Spray System</t>
  </si>
  <si>
    <t>https://matvoc.nims.go.jp/entity/Q2232</t>
  </si>
  <si>
    <t>a32b5e67-1976-600d-fcd1-481bafd442b5</t>
  </si>
  <si>
    <t>スッパタリング（スパッタ）</t>
  </si>
  <si>
    <t>Sputtering</t>
  </si>
  <si>
    <t>https://matvoc.nims.go.jp/entity/Q2233</t>
  </si>
  <si>
    <t>035262e0-9cc6-4af5-4e87-7bb451eefa69</t>
  </si>
  <si>
    <t>成形装置</t>
  </si>
  <si>
    <t>Molding,Forming</t>
  </si>
  <si>
    <t>https://matvoc.nims.go.jp/entity/Q2082</t>
  </si>
  <si>
    <t>517a8e5f-e8e4-7bfd-a4da-3a6fbcacecf1</t>
  </si>
  <si>
    <t>冷間圧延ローラー</t>
  </si>
  <si>
    <t>Cold Rollers</t>
  </si>
  <si>
    <t>https://matvoc.nims.go.jp/entity/Q2234</t>
  </si>
  <si>
    <t>5780fa89-658e-b898-f442-6ef06e82edb4</t>
  </si>
  <si>
    <t>引抜金型</t>
  </si>
  <si>
    <t>Drawing Die</t>
  </si>
  <si>
    <t>https://matvoc.nims.go.jp/entity/Q2235</t>
  </si>
  <si>
    <t>14183bf1-cdbc-6be8-f8a5-ad4df76d062b</t>
  </si>
  <si>
    <t>押出金型</t>
  </si>
  <si>
    <t>Extrusion Die</t>
  </si>
  <si>
    <t>https://matvoc.nims.go.jp/entity/Q2236</t>
  </si>
  <si>
    <t>e78aa7ec-19f7-922a-8f10-9322cac7842c</t>
  </si>
  <si>
    <t>鍛造機械</t>
  </si>
  <si>
    <t>Forging Equipment</t>
  </si>
  <si>
    <t>https://matvoc.nims.go.jp/entity/Q2237</t>
  </si>
  <si>
    <t>e8ff271e-ec9c-d122-0529-7aed2af0dbb7</t>
  </si>
  <si>
    <t>ホットプレス</t>
  </si>
  <si>
    <t>Hot Press</t>
  </si>
  <si>
    <t>https://matvoc.nims.go.jp/entity/Q2238</t>
  </si>
  <si>
    <t>42c1ae32-efe1-bd5b-d316-8aa804d3af7d</t>
  </si>
  <si>
    <t>熱間圧延ローラー</t>
  </si>
  <si>
    <t>Hot Rolling</t>
  </si>
  <si>
    <t>https://matvoc.nims.go.jp/entity/Q2239</t>
  </si>
  <si>
    <t>4bc5af9c-5b26-bba0-e038-e1ac1a3e5f9f</t>
  </si>
  <si>
    <t>粉砕機</t>
  </si>
  <si>
    <t>Mill</t>
  </si>
  <si>
    <t>https://matvoc.nims.go.jp/entity/Q2240</t>
  </si>
  <si>
    <t>04d740fc-90d9-37dc-e3a4-9d0e7c70dbbb</t>
  </si>
  <si>
    <t>鋳型</t>
  </si>
  <si>
    <t>Molding</t>
  </si>
  <si>
    <t>https://matvoc.nims.go.jp/entity/Q2262</t>
  </si>
  <si>
    <t>8cf7723e-dbc8-d23c-d0c5-9e94de12f98f</t>
  </si>
  <si>
    <t>3Dプリンタ</t>
  </si>
  <si>
    <t>3D Printer</t>
  </si>
  <si>
    <t>https://matvoc.nims.go.jp/entity/Q2241</t>
  </si>
  <si>
    <t>6e339ec0-31e9-0674-8a95-a7623ad41bea</t>
  </si>
  <si>
    <t>リソグラフィ</t>
  </si>
  <si>
    <t>Lithography</t>
  </si>
  <si>
    <t>https://matvoc.nims.go.jp/entity/Q2083</t>
  </si>
  <si>
    <t>f47a4970-5160-d114-691b-4e8da3509797</t>
  </si>
  <si>
    <t>光露光（マスクアライナ）</t>
  </si>
  <si>
    <t>Mask Aligner</t>
  </si>
  <si>
    <t>https://matvoc.nims.go.jp/entity/Q2242</t>
  </si>
  <si>
    <t>4f07320e-631e-6660-84b4-310edf8bdf53</t>
  </si>
  <si>
    <t>光露光（ステッパ）</t>
  </si>
  <si>
    <t>Stepper</t>
  </si>
  <si>
    <t>https://matvoc.nims.go.jp/entity/Q2243</t>
  </si>
  <si>
    <t>fa12e3c6-d3b1-7fb5-230c-e330b84a3b50</t>
  </si>
  <si>
    <t>光露光（マスクレス、直接描画）</t>
  </si>
  <si>
    <t>Maskless Exposure System</t>
  </si>
  <si>
    <t>https://matvoc.nims.go.jp/entity/Q2244</t>
  </si>
  <si>
    <t>351ff03e-330a-7c59-1053-c30417d3944e</t>
  </si>
  <si>
    <t>電子線描画（EB）</t>
  </si>
  <si>
    <t>Electron Beam Lithography</t>
  </si>
  <si>
    <t>https://matvoc.nims.go.jp/entity/Q2245</t>
  </si>
  <si>
    <t>bf99db62-9b22-8dbe-694b-263179fe42e2</t>
  </si>
  <si>
    <t>ナノインプリント</t>
  </si>
  <si>
    <t>Nanoimprint Lithography</t>
  </si>
  <si>
    <t>https://matvoc.nims.go.jp/entity/Q2246</t>
  </si>
  <si>
    <t>16eb7645-983e-a944-4664-46c838e24446</t>
  </si>
  <si>
    <t>膜加工・エッチング</t>
  </si>
  <si>
    <t>Etching</t>
  </si>
  <si>
    <t>https://matvoc.nims.go.jp/entity/Q2084</t>
  </si>
  <si>
    <t>d28cfd5c-9e50-3180-1641-076364e73e80</t>
  </si>
  <si>
    <t>ドライエッチング（RIE）</t>
  </si>
  <si>
    <t>Dry Etching(Reactive Ion Etching)</t>
  </si>
  <si>
    <t>https://matvoc.nims.go.jp/entity/Q2247</t>
  </si>
  <si>
    <t>da45157e-b388-bb07-3caf-3b526ac507b4</t>
  </si>
  <si>
    <t>ドライエッチング（ECR）</t>
  </si>
  <si>
    <t>Dry Etching(Electron Cyclotron Resonance-RIE)</t>
  </si>
  <si>
    <t>https://matvoc.nims.go.jp/entity/Q2248</t>
  </si>
  <si>
    <t>a96120be-a69f-8764-06a7-ec95b14a223e</t>
  </si>
  <si>
    <t>ドライエッチング（その他）</t>
  </si>
  <si>
    <t>Dry Etching(Others)</t>
  </si>
  <si>
    <t>https://matvoc.nims.go.jp/entity/Q2249</t>
  </si>
  <si>
    <t>55cfd3a1-8836-7b3a-5b06-23889ebd106c</t>
  </si>
  <si>
    <t>ウェット／ガスエッチング</t>
  </si>
  <si>
    <t>Wet Etching/Gas Etching</t>
  </si>
  <si>
    <t>https://matvoc.nims.go.jp/entity/Q2250</t>
  </si>
  <si>
    <t>4d3a79b3-1287-e2ab-bc10-9b1da7432adf</t>
  </si>
  <si>
    <t>レーザー加工</t>
  </si>
  <si>
    <t>Laser Processing</t>
  </si>
  <si>
    <t>https://matvoc.nims.go.jp/entity/Q2251</t>
  </si>
  <si>
    <t>c9149367-f39d-22f1-9577-e4240a27c70f</t>
  </si>
  <si>
    <t>その他加工装置</t>
  </si>
  <si>
    <t>Processing</t>
  </si>
  <si>
    <t>https://matvoc.nims.go.jp/entity/Q2085</t>
  </si>
  <si>
    <t>ba9be651-befc-dff1-e22a-cc1d5c84a186</t>
  </si>
  <si>
    <t>酸化</t>
  </si>
  <si>
    <t>Oxidization System</t>
  </si>
  <si>
    <t>https://matvoc.nims.go.jp/entity/Q2252</t>
  </si>
  <si>
    <t>3f8f4608-d113-7ef7-a144-91174584b282</t>
  </si>
  <si>
    <t>拡散</t>
  </si>
  <si>
    <t>Diffusion System</t>
  </si>
  <si>
    <t>https://matvoc.nims.go.jp/entity/Q2253</t>
  </si>
  <si>
    <t>916c0c78-49c9-6f7b-49aa-141bf801864e</t>
  </si>
  <si>
    <t>イオン注入</t>
  </si>
  <si>
    <t>Ion Implantation</t>
  </si>
  <si>
    <t>https://matvoc.nims.go.jp/entity/Q2254</t>
  </si>
  <si>
    <t>46ebcbe1-18a5-27a5-7679-f8fc689abd94</t>
  </si>
  <si>
    <t>接合</t>
  </si>
  <si>
    <t>Bonder</t>
  </si>
  <si>
    <t>https://matvoc.nims.go.jp/entity/Q2255</t>
  </si>
  <si>
    <t>6e378247-ad78-60aa-2886-bc1cd8d0395e</t>
  </si>
  <si>
    <t>レジスト塗布</t>
  </si>
  <si>
    <t>Photoresist Spin Coater</t>
  </si>
  <si>
    <t>https://matvoc.nims.go.jp/entity/Q2256</t>
  </si>
  <si>
    <t>33b7f895-2199-99b9-b2fb-c25db239d066</t>
  </si>
  <si>
    <t>現像装置</t>
  </si>
  <si>
    <t>Photoresist Developer</t>
  </si>
  <si>
    <t>https://matvoc.nims.go.jp/entity/Q2257</t>
  </si>
  <si>
    <t>b86dfaaa-7886-7cf0-1f53-08fd7da01420</t>
  </si>
  <si>
    <t>合成設備</t>
  </si>
  <si>
    <t>Synthesis</t>
  </si>
  <si>
    <t>https://matvoc.nims.go.jp/entity/Q2086</t>
  </si>
  <si>
    <t>830cdcce-a774-adbe-2bff-5d84984aa7b5</t>
  </si>
  <si>
    <t>分注機</t>
  </si>
  <si>
    <t>Dispenser</t>
  </si>
  <si>
    <t>https://matvoc.nims.go.jp/entity/Q2258</t>
  </si>
  <si>
    <t>36a0320c-aba2-e894-553f-fb0bb3ef3f12</t>
  </si>
  <si>
    <t>遠心機</t>
  </si>
  <si>
    <t>Centrifuge</t>
  </si>
  <si>
    <t>https://matvoc.nims.go.jp/entity/Q2259</t>
  </si>
  <si>
    <t>db84df1f-4e97-af57-99e6-ae160534c851</t>
  </si>
  <si>
    <t>撹拌機</t>
  </si>
  <si>
    <t>Stirrer</t>
  </si>
  <si>
    <t>https://matvoc.nims.go.jp/entity/Q2260</t>
  </si>
  <si>
    <t>632188be-71ec-c06f-f8ba-db77e162a2e0</t>
  </si>
  <si>
    <t>https://matvoc.nims.go.jp/entity/Q1884</t>
  </si>
  <si>
    <t>ce043f2f-1bc0-1a96-f854-c8d5c633dee4</t>
  </si>
  <si>
    <t>https://matvoc.nims.go.jp/entity/Q1886</t>
  </si>
  <si>
    <t>c3612d5d-72d8-3fb2-d278-f2fc48b24f34</t>
  </si>
  <si>
    <t>https://matvoc.nims.go.jp/entity/Q2108</t>
  </si>
  <si>
    <t>a154317d-f57a-ab21-0deb-dcec47e92b31</t>
  </si>
  <si>
    <t>https://matvoc.nims.go.jp/entity/Q1933</t>
  </si>
  <si>
    <t>2fa6eb12-2513-85b0-b4eb-18d655381120</t>
  </si>
  <si>
    <t>https://matvoc.nims.go.jp/entity/Q1929</t>
  </si>
  <si>
    <t>69b1984e-09b1-6f51-39f7-1cc828cdbe6f</t>
  </si>
  <si>
    <t>https://matvoc.nims.go.jp/entity/Q1889</t>
  </si>
  <si>
    <t>6d66f347-5d24-0714-7f7c-ce00ea124a9a</t>
  </si>
  <si>
    <t>https://matvoc.nims.go.jp/entity/Q1934</t>
  </si>
  <si>
    <t>9ac2c04c-e21f-4543-3c97-0a962d566460</t>
  </si>
  <si>
    <t>https://matvoc.nims.go.jp/entity/Q1935</t>
  </si>
  <si>
    <t>eefd0d7a-3bc9-2796-679c-ecc6f5d933f1</t>
  </si>
  <si>
    <t>https://matvoc.nims.go.jp/entity/Q1936</t>
  </si>
  <si>
    <t>cf621da8-59d1-f2a9-66a5-f1bf38613e0e</t>
  </si>
  <si>
    <t>https://matvoc.nims.go.jp/entity/Q1937</t>
  </si>
  <si>
    <t>7e882eec-11b0-e695-31ef-de2146c66375</t>
  </si>
  <si>
    <t>https://matvoc.nims.go.jp/entity/Q1938</t>
  </si>
  <si>
    <t>61c48cf4-3ec6-2e83-6680-fb83f800c306</t>
  </si>
  <si>
    <t>https://matvoc.nims.go.jp/entity/Q1939</t>
  </si>
  <si>
    <t>1bc80a36-7caa-f24b-7264-0dbcdf24e383</t>
  </si>
  <si>
    <t>https://matvoc.nims.go.jp/entity/Q1940</t>
  </si>
  <si>
    <t>3e1f1ec0-6610-3e79-846f-68120dca2758</t>
  </si>
  <si>
    <t>https://matvoc.nims.go.jp/entity/Q1941</t>
  </si>
  <si>
    <t>090d6535-655d-3e4a-da78-e80dca0bd0b5</t>
  </si>
  <si>
    <t>https://matvoc.nims.go.jp/entity/Q1942</t>
  </si>
  <si>
    <t>9ea607e7-01e2-3595-9aa5-5c443ead9572</t>
  </si>
  <si>
    <t>https://matvoc.nims.go.jp/entity/Q1930</t>
  </si>
  <si>
    <t>4e6a790c-5ced-53e9-183a-ec0f869d2a84</t>
  </si>
  <si>
    <t>https://matvoc.nims.go.jp/entity/Q1890</t>
  </si>
  <si>
    <t>2000a06d-8374-6660-acdb-7e5bb0856a85</t>
  </si>
  <si>
    <t>https://matvoc.nims.go.jp/entity/Q1943</t>
  </si>
  <si>
    <t>1c4526fa-7569-3baf-24dc-2ef00c5cfb77</t>
  </si>
  <si>
    <t>https://matvoc.nims.go.jp/entity/Q1944</t>
  </si>
  <si>
    <t>d901e594-40a8-e7a8-9c0e-9c1225662224</t>
  </si>
  <si>
    <t>https://matvoc.nims.go.jp/entity/Q1931</t>
  </si>
  <si>
    <t>760a79e1-54b1-c6ad-2fdf-87fe621bce35</t>
  </si>
  <si>
    <t>https://matvoc.nims.go.jp/entity/Q1891</t>
  </si>
  <si>
    <t>e55af366-adff-cbb0-8043-19503b20efb8</t>
  </si>
  <si>
    <t>https://matvoc.nims.go.jp/entity/Q1945</t>
  </si>
  <si>
    <t>388c2e56-3a10-8097-00cd-722408cb2288</t>
  </si>
  <si>
    <t>https://matvoc.nims.go.jp/entity/Q1946</t>
  </si>
  <si>
    <t>5e166ac4-bfcd-457a-84bc-8626abe9188f</t>
  </si>
  <si>
    <t>購入元</t>
  </si>
  <si>
    <t>Supplier</t>
  </si>
  <si>
    <t>2022-10-11 06:12:52.876335+00</t>
  </si>
  <si>
    <t>e854d8d4-a9ce-a6c2-fc35-aaa029d3ceee</t>
  </si>
  <si>
    <t>https://matvoc.nims.go.jp/entity/Q1947</t>
  </si>
  <si>
    <t>b7159996-c587-8b29-da03-e42f12361d33</t>
  </si>
  <si>
    <t>https://matvoc.nims.go.jp/entity/Q1948</t>
  </si>
  <si>
    <t>b8492720-a7e7-eec9-1a1a-bf07c0533620</t>
  </si>
  <si>
    <t>https://matvoc.nims.go.jp/entity/Q1932</t>
  </si>
  <si>
    <t>61380b4d-a946-e0bd-0f47-41d8e1a869a4</t>
  </si>
  <si>
    <t>https://matvoc.nims.go.jp/entity/Q1892</t>
  </si>
  <si>
    <t>ef9f8865-05ff-1b46-3a39-bc0a14f9a0ce</t>
  </si>
  <si>
    <t>https://matvoc.nims.go.jp/entity/Q1949</t>
  </si>
  <si>
    <t>f62e87bc-92aa-abc4-5471-cf467cb3912b</t>
  </si>
  <si>
    <t>https://matvoc.nims.go.jp/entity/Q1950</t>
  </si>
  <si>
    <t>e5cdc84b-5fab-f2b2-beb9-ee978d564d4d</t>
  </si>
  <si>
    <t>https://matvoc.nims.go.jp/entity/Q1893</t>
  </si>
  <si>
    <t>3022d0e8-8d0e-5af7-576e-cd5a85b5630b</t>
  </si>
  <si>
    <t>https://matvoc.nims.go.jp/entity/Q1951</t>
  </si>
  <si>
    <t>98431a8f-f9de-fcd5-2c3e-e92a4989e2af</t>
  </si>
  <si>
    <t>https://matvoc.nims.go.jp/entity/Q1952</t>
  </si>
  <si>
    <t>4d5f1b0b-cb28-a0f7-267f-4beb36ce312f</t>
  </si>
  <si>
    <t>https://matvoc.nims.go.jp/entity/Q1953</t>
  </si>
  <si>
    <t>e98fbe1d-3346-9c2a-0df6-6e74164c8c71</t>
  </si>
  <si>
    <t>https://matvoc.nims.go.jp/entity/Q1954</t>
  </si>
  <si>
    <t>12098051-b72a-87c5-1207-d92f960b53ce</t>
  </si>
  <si>
    <t>https://matvoc.nims.go.jp/entity/Q1894</t>
  </si>
  <si>
    <t>01c2ecf1-15b5-54a1-6ec6-6fd5298b3e6d</t>
  </si>
  <si>
    <t>https://matvoc.nims.go.jp/entity/Q1955</t>
  </si>
  <si>
    <t>fd8bdfa7-ac0a-3183-7ffd-bdcd3db75414</t>
  </si>
  <si>
    <t>https://matvoc.nims.go.jp/entity/Q1956</t>
  </si>
  <si>
    <t>b28a6b91-b052-cb6b-9912-404783e99b01</t>
  </si>
  <si>
    <t>https://matvoc.nims.go.jp/entity/Q1957</t>
  </si>
  <si>
    <t>360aafa3-2a5f-307a-d62b-d393396894fb</t>
  </si>
  <si>
    <t>https://matvoc.nims.go.jp/entity/Q1958</t>
  </si>
  <si>
    <t>ca72ee47-924e-2346-fe01-ac8ff51437dc</t>
  </si>
  <si>
    <t>https://matvoc.nims.go.jp/entity/Q1959</t>
  </si>
  <si>
    <t>1def78ea-86cc-c954-ccf8-a06c7d5adff8</t>
  </si>
  <si>
    <t>https://matvoc.nims.go.jp/entity/Q1960</t>
  </si>
  <si>
    <t>c0936a0f-678a-ef7d-3a64-eda1c3082d2a</t>
  </si>
  <si>
    <t>https://matvoc.nims.go.jp/entity/Q1966</t>
  </si>
  <si>
    <t>3aad993f-ed09-bf50-78d6-b5a0f768fe74</t>
  </si>
  <si>
    <t>https://matvoc.nims.go.jp/entity/Q1962</t>
  </si>
  <si>
    <t>7c46b215-c32e-ca99-3d2d-553375818dc8</t>
  </si>
  <si>
    <t>https://matvoc.nims.go.jp/entity/Q1963</t>
  </si>
  <si>
    <t>594ebf91-c422-6c96-69e0-67993820ebaf</t>
  </si>
  <si>
    <t>https://matvoc.nims.go.jp/entity/Q2114</t>
  </si>
  <si>
    <t>4408a09b-4afe-f469-8e59-11c5f6e8de21</t>
  </si>
  <si>
    <t>https://matvoc.nims.go.jp/entity/Q1989</t>
  </si>
  <si>
    <t>713666fe-b517-9271-e8ad-9ea9fd8d425a</t>
  </si>
  <si>
    <t>https://matvoc.nims.go.jp/entity/Q1972</t>
  </si>
  <si>
    <t>a89719fd-06d1-f3fc-355d-20c74fb5d41f</t>
  </si>
  <si>
    <t>https://matvoc.nims.go.jp/entity/Q1967</t>
  </si>
  <si>
    <t>7051bb5e-c223-b30d-e5d0-63fd7c9b77be</t>
  </si>
  <si>
    <t>https://matvoc.nims.go.jp/entity/Q1968</t>
  </si>
  <si>
    <t>8365d686-4134-cb63-8fad-7cbb49095241</t>
  </si>
  <si>
    <t>https://matvoc.nims.go.jp/entity/Q1969</t>
  </si>
  <si>
    <t>5f4213b0-bc8d-4e3e-72fb-972ff35c5033</t>
  </si>
  <si>
    <t>https://matvoc.nims.go.jp/entity/Q1896</t>
  </si>
  <si>
    <t>e2ce4573-c1ca-69a2-df77-d65b0f552715</t>
  </si>
  <si>
    <t>https://matvoc.nims.go.jp/entity/Q2029</t>
  </si>
  <si>
    <t>32be7300-40d6-b3c9-c88b-f07386c1c4de</t>
  </si>
  <si>
    <t>https://matvoc.nims.go.jp/entity/Q1971</t>
  </si>
  <si>
    <t>88cabb25-3401-e1fe-f320-c517b04f63f8</t>
  </si>
  <si>
    <t>https://matvoc.nims.go.jp/entity/Q1964</t>
  </si>
  <si>
    <t>03823a43-e4ab-8ae9-0a34-ad1758c39d0c</t>
  </si>
  <si>
    <t>https://matvoc.nims.go.jp/entity/Q1961</t>
  </si>
  <si>
    <t>ad23ce70-4d79-ef73-e810-f17d61be8d30</t>
  </si>
  <si>
    <t>https://matvoc.nims.go.jp/entity/Q1897</t>
  </si>
  <si>
    <t>0ee6ea78-522c-18e7-3115-033dbb6cd885</t>
  </si>
  <si>
    <t>https://matvoc.nims.go.jp/entity/Q1974</t>
  </si>
  <si>
    <t>d82dab4e-a2e4-1022-1513-3d1369c97d82</t>
  </si>
  <si>
    <t>https://matvoc.nims.go.jp/entity/Q1975</t>
  </si>
  <si>
    <t>bd783a01-03b8-a68c-e41c-2bbad3f782ce</t>
  </si>
  <si>
    <t>https://matvoc.nims.go.jp/entity/Q1976</t>
  </si>
  <si>
    <t>cb7d16df-4747-d79c-dd2f-2869cd14a62b</t>
  </si>
  <si>
    <t>https://matvoc.nims.go.jp/entity/Q1977</t>
  </si>
  <si>
    <t>4e1b9dfe-9d4e-c85b-b7d7-00c62e8e0f1f</t>
  </si>
  <si>
    <t>https://matvoc.nims.go.jp/entity/Q1978</t>
  </si>
  <si>
    <t>94b0ea79-4499-ef65-a4ee-142095f95527</t>
  </si>
  <si>
    <t>https://matvoc.nims.go.jp/entity/Q1979</t>
  </si>
  <si>
    <t>99d4cf2a-fd94-4aec-db0c-20905a9e0110</t>
  </si>
  <si>
    <t>https://matvoc.nims.go.jp/entity/Q1980</t>
  </si>
  <si>
    <t>de7d4b51-1294-aed2-2b00-52e9a6b68e2c</t>
  </si>
  <si>
    <t>https://matvoc.nims.go.jp/entity/Q1981</t>
  </si>
  <si>
    <t>725d3eac-3ec5-6653-bb0c-9fe49a309d02</t>
  </si>
  <si>
    <t>https://matvoc.nims.go.jp/entity/Q1982</t>
  </si>
  <si>
    <t>3263abcd-9e15-3ba1-1d6a-5b13b954b3ac</t>
  </si>
  <si>
    <t>https://matvoc.nims.go.jp/entity/Q2025</t>
  </si>
  <si>
    <t>926f3169-e302-ed92-770b-cbc2828e685e</t>
  </si>
  <si>
    <t>https://matvoc.nims.go.jp/entity/Q2064</t>
  </si>
  <si>
    <t>0de635ed-fe5b-63fa-2b02-aacb503ae4d5</t>
  </si>
  <si>
    <t>https://matvoc.nims.go.jp/entity/Q1984</t>
  </si>
  <si>
    <t>9dff9f03-5814-233f-bde6-431b633f6d9d</t>
  </si>
  <si>
    <t>https://matvoc.nims.go.jp/entity/Q1985</t>
  </si>
  <si>
    <t>6f44495b-841f-bcef-cc54-19684673500d</t>
  </si>
  <si>
    <t>https://matvoc.nims.go.jp/entity/Q1898</t>
  </si>
  <si>
    <t>3b92a0c1-805c-f355-4bb3-b37b3005a124</t>
  </si>
  <si>
    <t>https://matvoc.nims.go.jp/entity/Q1965</t>
  </si>
  <si>
    <t>1c36274a-4a39-32e8-59cd-0dee6215b609</t>
  </si>
  <si>
    <t>https://matvoc.nims.go.jp/entity/Q1986</t>
  </si>
  <si>
    <t>07493a76-c527-4cb5-79ff-d716460cfc65</t>
  </si>
  <si>
    <t>https://matvoc.nims.go.jp/entity/Q1987</t>
  </si>
  <si>
    <t>8230ebf2-26fe-d94d-37af-8b4aa3e7ef2e</t>
  </si>
  <si>
    <t>https://matvoc.nims.go.jp/entity/Q1973</t>
  </si>
  <si>
    <t>c2b58ea8-1409-5169-ae0c-921d7a6d95e9</t>
  </si>
  <si>
    <t>https://matvoc.nims.go.jp/entity/Q1988</t>
  </si>
  <si>
    <t>d48017cc-5673-fef3-6f9e-4d6a4db3bd83</t>
  </si>
  <si>
    <t>https://matvoc.nims.go.jp/entity/Q1990</t>
  </si>
  <si>
    <t>94f08db2-83ea-fb03-2f25-4e0136fbe1b3</t>
  </si>
  <si>
    <t>https://matvoc.nims.go.jp/entity/Q1991</t>
  </si>
  <si>
    <t>1dd1d570-026a-50f0-0246-b239fa67bd7d</t>
  </si>
  <si>
    <t>https://matvoc.nims.go.jp/entity/Q1899</t>
  </si>
  <si>
    <t>e8df29a4-5ea2-7aff-0e28-3395aaba5977</t>
  </si>
  <si>
    <t>https://matvoc.nims.go.jp/entity/Q1992</t>
  </si>
  <si>
    <t>c75d8bea-eb3f-89f0-5def-d17ce6e233dd</t>
  </si>
  <si>
    <t>https://matvoc.nims.go.jp/entity/Q1993</t>
  </si>
  <si>
    <t>10be6760-cb99-7ccd-d2ba-680e2342658b</t>
  </si>
  <si>
    <t>https://matvoc.nims.go.jp/entity/Q1994</t>
  </si>
  <si>
    <t>0e18cddd-933d-75b5-df32-12b248b1849c</t>
  </si>
  <si>
    <t>https://matvoc.nims.go.jp/entity/Q1900</t>
  </si>
  <si>
    <t>1bc28a78-67e8-49eb-6fbf-6a783f8b118a</t>
  </si>
  <si>
    <t>https://matvoc.nims.go.jp/entity/Q1995</t>
  </si>
  <si>
    <t>f4501971-df1c-8747-a28f-af9461076603</t>
  </si>
  <si>
    <t>https://matvoc.nims.go.jp/entity/Q1996</t>
  </si>
  <si>
    <t>d7f4b22f-01f1-bc2f-c126-cfe8e12b0733</t>
  </si>
  <si>
    <t>https://matvoc.nims.go.jp/entity/Q1997</t>
  </si>
  <si>
    <t>47029be4-87f5-86cc-d377-c2ca02f86b5a</t>
  </si>
  <si>
    <t>https://matvoc.nims.go.jp/entity/Q1998</t>
  </si>
  <si>
    <t>7437fbfb-f560-a6fc-cffc-59c71e545df1</t>
  </si>
  <si>
    <t>https://matvoc.nims.go.jp/entity/Q1999</t>
  </si>
  <si>
    <t>cc234f68-9550-8e9a-498f-d2facd27d695</t>
  </si>
  <si>
    <t>https://matvoc.nims.go.jp/entity/Q2000</t>
  </si>
  <si>
    <t>8e62e286-74e9-4bb5-2f14-92da1307d85a</t>
  </si>
  <si>
    <t>https://matvoc.nims.go.jp/entity/Q2001</t>
  </si>
  <si>
    <t>3b7eb9da-a70e-a642-ffc0-58088896e031</t>
  </si>
  <si>
    <t>https://matvoc.nims.go.jp/entity/Q2002</t>
  </si>
  <si>
    <t>add609ce-b567-b8b0-6ad8-985f437ae67f</t>
  </si>
  <si>
    <t>https://matvoc.nims.go.jp/entity/Q2003</t>
  </si>
  <si>
    <t>f23cb703-edf0-d6eb-45a7-d33559403c63</t>
  </si>
  <si>
    <t>https://matvoc.nims.go.jp/entity/Q2004</t>
  </si>
  <si>
    <t>95b4e6c9-ff2d-0720-2a02-28943f3c40d3</t>
  </si>
  <si>
    <t>https://matvoc.nims.go.jp/entity/Q2069</t>
  </si>
  <si>
    <t>8b7640a6-e0bf-6f06-b922-cd326b6efb85</t>
  </si>
  <si>
    <t>https://matvoc.nims.go.jp/entity/Q1901</t>
  </si>
  <si>
    <t>a2f98642-c00f-cd3d-1ef8-42c4d7ae7273</t>
  </si>
  <si>
    <t>https://matvoc.nims.go.jp/entity/Q2005</t>
  </si>
  <si>
    <t>c888a3e5-4289-910f-eb48-c608b62ae1d9</t>
  </si>
  <si>
    <t>https://matvoc.nims.go.jp/entity/Q2007</t>
  </si>
  <si>
    <t>1279c879-6248-f95c-31b7-9326af7c4437</t>
  </si>
  <si>
    <t>https://matvoc.nims.go.jp/entity/Q2008</t>
  </si>
  <si>
    <t>6bf2aae3-fc95-8f75-c3d1-02ad10eb6247</t>
  </si>
  <si>
    <t>https://matvoc.nims.go.jp/entity/Q2009</t>
  </si>
  <si>
    <t>598e6174-490e-071a-61bc-99c2dde91ee1</t>
  </si>
  <si>
    <t>https://matvoc.nims.go.jp/entity/Q2010</t>
  </si>
  <si>
    <t>e60fa979-8ebc-939b-1598-5a1bdd417c94</t>
  </si>
  <si>
    <t>https://matvoc.nims.go.jp/entity/Q2011</t>
  </si>
  <si>
    <t>9262aab9-c744-88c9-f733-e86808781737</t>
  </si>
  <si>
    <t>https://matvoc.nims.go.jp/entity/Q1905</t>
  </si>
  <si>
    <t>7989a34c-db48-246b-819a-858afa68c320</t>
  </si>
  <si>
    <t>https://matvoc.nims.go.jp/entity/Q2013</t>
  </si>
  <si>
    <t>2d3e316d-dd35-29ee-08ad-fd3823d7a8d5</t>
  </si>
  <si>
    <t>https://matvoc.nims.go.jp/entity/Q2014</t>
  </si>
  <si>
    <t>f13d554d-312e-84da-bb53-503a1b83c4a8</t>
  </si>
  <si>
    <t>https://matvoc.nims.go.jp/entity/Q2015</t>
  </si>
  <si>
    <t>8a0d08d1-fd78-40ef-863b-ba44fa677679</t>
  </si>
  <si>
    <t>https://matvoc.nims.go.jp/entity/Q2016</t>
  </si>
  <si>
    <t>966072e7-7240-f3d7-daf4-828b7487823a</t>
  </si>
  <si>
    <t>https://matvoc.nims.go.jp/entity/Q2017</t>
  </si>
  <si>
    <t>e8b0dcc6-1f15-922e-2e8b-c79805365118</t>
  </si>
  <si>
    <t>https://matvoc.nims.go.jp/entity/Q2018</t>
  </si>
  <si>
    <t>6803eaa1-665b-7a38-8aa5-366a1ddbf4cb</t>
  </si>
  <si>
    <t>https://matvoc.nims.go.jp/entity/Q2019</t>
  </si>
  <si>
    <t>7d7175d7-854b-a755-11f0-2ee943529a60</t>
  </si>
  <si>
    <t>https://matvoc.nims.go.jp/entity/Q2020</t>
  </si>
  <si>
    <t>4f4f5685-b2ea-2e67-b2b1-7abf26f4e783</t>
  </si>
  <si>
    <t>https://matvoc.nims.go.jp/entity/Q2021</t>
  </si>
  <si>
    <t>b3dcd540-8cdf-b9c1-cbe1-2e8216602f44</t>
  </si>
  <si>
    <t>https://matvoc.nims.go.jp/entity/Q1902</t>
  </si>
  <si>
    <t>adff1337-48fb-9f45-37f0-de44ae226633</t>
  </si>
  <si>
    <t>https://matvoc.nims.go.jp/entity/Q2022</t>
  </si>
  <si>
    <t>c799b331-1491-54af-46e8-9aa9e85a7c4b</t>
  </si>
  <si>
    <t>https://matvoc.nims.go.jp/entity/Q2023</t>
  </si>
  <si>
    <t>ed565c88-79d2-4f8f-e8a0-0adf8e6a6534</t>
  </si>
  <si>
    <t>https://matvoc.nims.go.jp/entity/Q2024</t>
  </si>
  <si>
    <t>bdc34fc6-b18c-3875-f5eb-8ce3c8840057</t>
  </si>
  <si>
    <t>https://matvoc.nims.go.jp/entity/Q1903</t>
  </si>
  <si>
    <t>59172962-ea0e-95af-792a-cf4ae7bedcbd</t>
  </si>
  <si>
    <t>https://matvoc.nims.go.jp/entity/Q2026</t>
  </si>
  <si>
    <t>c03fdeea-75f7-fef8-2440-7295a75e8eca</t>
  </si>
  <si>
    <t>https://matvoc.nims.go.jp/entity/Q2027</t>
  </si>
  <si>
    <t>7f646c8d-de85-fc2c-4a2d-9a1bc38fd401</t>
  </si>
  <si>
    <t>https://matvoc.nims.go.jp/entity/Q2028</t>
  </si>
  <si>
    <t>e40de2c3-b59f-3cf2-a849-0a5f438691bd</t>
  </si>
  <si>
    <t>https://matvoc.nims.go.jp/entity/Q1970</t>
  </si>
  <si>
    <t>e3494e3d-0535-91f2-5293-7c0cfb4f31ec</t>
  </si>
  <si>
    <t>https://matvoc.nims.go.jp/entity/Q2030</t>
  </si>
  <si>
    <t>c043a655-36c9-311a-41b1-afa9757d6107</t>
  </si>
  <si>
    <t>https://matvoc.nims.go.jp/entity/Q2031</t>
  </si>
  <si>
    <t>630ee7e1-97b6-2315-3f06-af7515431897</t>
  </si>
  <si>
    <t>https://matvoc.nims.go.jp/entity/Q2032</t>
  </si>
  <si>
    <t>4bbc1d52-da05-f095-8f1d-31bd0a69b46f</t>
  </si>
  <si>
    <t>https://matvoc.nims.go.jp/entity/Q1913</t>
  </si>
  <si>
    <t>964f9f3f-bf68-28e2-5cb2-0c67689fbdd8</t>
  </si>
  <si>
    <t>https://matvoc.nims.go.jp/entity/Q1904</t>
  </si>
  <si>
    <t>486feb96-191a-74b5-76d4-52c641f24c0a</t>
  </si>
  <si>
    <t>https://matvoc.nims.go.jp/entity/Q2109</t>
  </si>
  <si>
    <t>ebfbb965-7b4b-df13-0263-7b4e47a28ffc</t>
  </si>
  <si>
    <t>https://matvoc.nims.go.jp/entity/Q2058</t>
  </si>
  <si>
    <t>241a5166-d0f4-7834-495e-b4f44852852a</t>
  </si>
  <si>
    <t>https://matvoc.nims.go.jp/entity/Q2033</t>
  </si>
  <si>
    <t>1c58e25b-976d-884e-57c0-df7777e1b911</t>
  </si>
  <si>
    <t>https://matvoc.nims.go.jp/entity/Q2034</t>
  </si>
  <si>
    <t>16a0dea1-6815-a98d-12ab-4c8b264e1492</t>
  </si>
  <si>
    <t>https://matvoc.nims.go.jp/entity/Q1914</t>
  </si>
  <si>
    <t>a6bee1ed-79c5-0e51-5baa-aab2c3090183</t>
  </si>
  <si>
    <t>https://matvoc.nims.go.jp/entity/Q2012</t>
  </si>
  <si>
    <t>aa874ed9-ad8d-21ef-552f-8a1942675bf1</t>
  </si>
  <si>
    <t>https://matvoc.nims.go.jp/entity/Q2035</t>
  </si>
  <si>
    <t>3b26b536-fd4a-6df7-0a0e-029246dcc16b</t>
  </si>
  <si>
    <t>https://matvoc.nims.go.jp/entity/Q2036</t>
  </si>
  <si>
    <t>17ea69fc-df0c-47a3-7c0d-aaf4646664d3</t>
  </si>
  <si>
    <t>https://matvoc.nims.go.jp/entity/Q2037</t>
  </si>
  <si>
    <t>6fdbb537-38b2-905e-e34f-77f7525b0a2a</t>
  </si>
  <si>
    <t>https://matvoc.nims.go.jp/entity/Q2038</t>
  </si>
  <si>
    <t>261b2899-48cd-f0d8-689f-b68edeb26d66</t>
  </si>
  <si>
    <t>https://matvoc.nims.go.jp/entity/Q2039</t>
  </si>
  <si>
    <t>1703dc22-1da0-c5b7-92aa-a127acb2b588</t>
  </si>
  <si>
    <t>https://matvoc.nims.go.jp/entity/Q2040</t>
  </si>
  <si>
    <t>9da4fb00-3ca8-e68f-ad9e-3724af25bfe4</t>
  </si>
  <si>
    <t>https://matvoc.nims.go.jp/entity/Q2041</t>
  </si>
  <si>
    <t>745c14bb-d34a-8dfa-bd0e-d9a84fb56460</t>
  </si>
  <si>
    <t>https://matvoc.nims.go.jp/entity/Q2042</t>
  </si>
  <si>
    <t>bdddc620-e6dc-0df9-a4ee-30277f1bcc93</t>
  </si>
  <si>
    <t>https://matvoc.nims.go.jp/entity/Q2043</t>
  </si>
  <si>
    <t>9dc8b43b-18f0-44b6-c5d2-76fb844a174e</t>
  </si>
  <si>
    <t>https://matvoc.nims.go.jp/entity/Q1916</t>
  </si>
  <si>
    <t>1a0effaf-3afa-ad1a-2b77-15c7f774e26a</t>
  </si>
  <si>
    <t>https://matvoc.nims.go.jp/entity/Q2044</t>
  </si>
  <si>
    <t>98f5224f-05a6-493b-d187-4b05be541af5</t>
  </si>
  <si>
    <t>https://matvoc.nims.go.jp/entity/Q2045</t>
  </si>
  <si>
    <t>6a8a60ff-b96b-1819-3de7-ce60cfa024d0</t>
  </si>
  <si>
    <t>https://matvoc.nims.go.jp/entity/Q2046</t>
  </si>
  <si>
    <t>ff9fa4eb-3252-9490-1527-82d461ed2718</t>
  </si>
  <si>
    <t>https://matvoc.nims.go.jp/entity/Q2047</t>
  </si>
  <si>
    <t>bb82de8a-2302-2661-6ccf-d7837d7057bc</t>
  </si>
  <si>
    <t>https://matvoc.nims.go.jp/entity/Q2048</t>
  </si>
  <si>
    <t>032a6ca0-c366-85e0-7e99-6adc47e3c7a3</t>
  </si>
  <si>
    <t>https://matvoc.nims.go.jp/entity/Q2049</t>
  </si>
  <si>
    <t>0143e014-fad3-2e8c-801a-926e408a0a05</t>
  </si>
  <si>
    <t>https://matvoc.nims.go.jp/entity/Q2050</t>
  </si>
  <si>
    <t>49cb3a34-99c5-6d2b-7a40-e2a5e1f7401d</t>
  </si>
  <si>
    <t>https://matvoc.nims.go.jp/entity/Q2110</t>
  </si>
  <si>
    <t>b240ce65-8f2b-93cd-adcc-9d9efac455a6</t>
  </si>
  <si>
    <t>https://matvoc.nims.go.jp/entity/Q2051</t>
  </si>
  <si>
    <t>e83fea69-d559-dbf9-3bac-54baba3c4ef0</t>
  </si>
  <si>
    <t>https://matvoc.nims.go.jp/entity/Q1917</t>
  </si>
  <si>
    <t>db29daf1-9110-36fb-abc8-3800bedb14be</t>
  </si>
  <si>
    <t>https://matvoc.nims.go.jp/entity/Q2052</t>
  </si>
  <si>
    <t>61e1c4a0-c646-ffad-276b-34491b7b44dd</t>
  </si>
  <si>
    <t>https://matvoc.nims.go.jp/entity/Q2053</t>
  </si>
  <si>
    <t>f20b6729-0916-671d-37d5-2c996184d526</t>
  </si>
  <si>
    <t>https://matvoc.nims.go.jp/entity/Q2054</t>
  </si>
  <si>
    <t>e826ffd0-412c-94f6-fdf5-bed7e00fe9af</t>
  </si>
  <si>
    <t>https://matvoc.nims.go.jp/entity/Q2055</t>
  </si>
  <si>
    <t>ba60962a-7513-b3a2-35fe-47c97df06535</t>
  </si>
  <si>
    <t>https://matvoc.nims.go.jp/entity/Q2056</t>
  </si>
  <si>
    <t>cdd484ac-8e28-4fd7-6f64-6e8ed02740f0</t>
  </si>
  <si>
    <t>https://matvoc.nims.go.jp/entity/Q1918</t>
  </si>
  <si>
    <t>4136d70b-55ea-66b6-86f3-649c42c3196c</t>
  </si>
  <si>
    <t>https://matvoc.nims.go.jp/entity/Q2057</t>
  </si>
  <si>
    <t>49de9448-5281-2018-684c-4f665bb19953</t>
  </si>
  <si>
    <t>https://matvoc.nims.go.jp/entity/Q2059</t>
  </si>
  <si>
    <t>8fe177e6-cbad-d31d-304c-c61a459a1703</t>
  </si>
  <si>
    <t>https://matvoc.nims.go.jp/entity/Q2060</t>
  </si>
  <si>
    <t>e8cddaaf-3b36-1fb4-0749-f389088e40fc</t>
  </si>
  <si>
    <t>https://matvoc.nims.go.jp/entity/Q2061</t>
  </si>
  <si>
    <t>ff720d56-381a-7b0f-a308-3912b3630caa</t>
  </si>
  <si>
    <t>https://matvoc.nims.go.jp/entity/Q2062</t>
  </si>
  <si>
    <t>f15fb97f-ba7f-8733-3862-b847511b1728</t>
  </si>
  <si>
    <t>https://matvoc.nims.go.jp/entity/Q1919</t>
  </si>
  <si>
    <t>916e4a01-1b70-433f-344d-ae06716c9677</t>
  </si>
  <si>
    <t>https://matvoc.nims.go.jp/entity/Q2063</t>
  </si>
  <si>
    <t>d38611ff-baee-02b8-c3e3-2984cbb452ec</t>
  </si>
  <si>
    <t>https://matvoc.nims.go.jp/entity/Q2006</t>
  </si>
  <si>
    <t>a6dc608d-330d-2399-0d56-635163221e2e</t>
  </si>
  <si>
    <t>https://matvoc.nims.go.jp/entity/Q2065</t>
  </si>
  <si>
    <t>1720c881-c98c-1d0c-b2c7-4822326679bd</t>
  </si>
  <si>
    <t>https://matvoc.nims.go.jp/entity/Q2066</t>
  </si>
  <si>
    <t>7951f619-5c3a-6d47-ea9f-721d448585c2</t>
  </si>
  <si>
    <t>https://matvoc.nims.go.jp/entity/Q2067</t>
  </si>
  <si>
    <t>f8b19a20-1f10-e948-12c6-093e3145b0c1</t>
  </si>
  <si>
    <t>https://matvoc.nims.go.jp/entity/Q2068</t>
  </si>
  <si>
    <t>f20292de-998e-e192-da8b-95e4ab800ed8</t>
  </si>
  <si>
    <t>https://matvoc.nims.go.jp/entity/Q1920</t>
  </si>
  <si>
    <t>49591a89-a59d-8d3f-d7cd-a4742f239339</t>
  </si>
  <si>
    <t>https://matvoc.nims.go.jp/entity/Q1983</t>
  </si>
  <si>
    <t>ebc1ce7d-6359-3d35-0e0b-73e848504393</t>
  </si>
  <si>
    <t>https://matvoc.nims.go.jp/entity/Q2070</t>
  </si>
  <si>
    <t>4a684b87-c1db-005f-9935-f75b4e2f9056</t>
  </si>
  <si>
    <t>https://matvoc.nims.go.jp/entity/Q2071</t>
  </si>
  <si>
    <t>33c6e9dc-5787-0f96-7683-f39281c60419</t>
  </si>
  <si>
    <t>化学式、組成式、分子式など</t>
  </si>
  <si>
    <t>Chemical formula, composition formula, molecular formula, etc.</t>
  </si>
  <si>
    <t>化学式、組成式、分子式などを入力してください</t>
  </si>
  <si>
    <t>Please enter Chemical formula, composition formula, molecular formula, etc.</t>
  </si>
  <si>
    <t>f2d5e89e-01f0-66a2-5d8e-623a4fc31698</t>
  </si>
  <si>
    <t>物質名</t>
  </si>
  <si>
    <t>Material name</t>
  </si>
  <si>
    <t>物質名を入力してください</t>
  </si>
  <si>
    <t>Please enter Material name</t>
  </si>
  <si>
    <t>a7a6fc7b-ed46-88b0-bba8-a1e34857a049</t>
  </si>
  <si>
    <t>試料別名</t>
  </si>
  <si>
    <t>Another sample name</t>
  </si>
  <si>
    <t>試料別名を入力してください</t>
  </si>
  <si>
    <t>Please enter Another sample name</t>
  </si>
  <si>
    <t>f207e704-9308-42f0-b090-98e2db81c757</t>
  </si>
  <si>
    <t>グロー放電質量分析法</t>
  </si>
  <si>
    <t>Glow Discharge Mass Spectrometry</t>
  </si>
  <si>
    <t>https://matvoc.nims.go.jp/entity/Q2839</t>
  </si>
  <si>
    <t>2022-09-05 04:02:31.114117+00</t>
  </si>
  <si>
    <t>0d0417a3-3c3b-496a-b0fb-5a26f8a74166</t>
  </si>
  <si>
    <t>ロット番号、製造番号など</t>
  </si>
  <si>
    <t>Lot number or product number etc</t>
  </si>
  <si>
    <t>2022-10-11 06:13:06.860778+00</t>
  </si>
  <si>
    <t>e2d20d02-2e38-2cd3-b1b3-66fdb8a11057</t>
  </si>
  <si>
    <t>CAS番号</t>
  </si>
  <si>
    <t>CAS Number</t>
  </si>
  <si>
    <t>CAS番号を入力してください</t>
  </si>
  <si>
    <t>Please enter CAS Number</t>
  </si>
  <si>
    <t>1e70d11d-cbdd-bfd1-9301-9612c29b4060</t>
  </si>
  <si>
    <t>試料購入日</t>
  </si>
  <si>
    <t>Purchase date</t>
  </si>
  <si>
    <t>試料購入日を入力してください</t>
  </si>
  <si>
    <t>Please enter Purchase date</t>
  </si>
  <si>
    <t>1d3cab05-3eaa-cb9b-9a3f-20eb0ca26963</t>
  </si>
  <si>
    <t>結晶状態</t>
  </si>
  <si>
    <t>Crystalline state</t>
  </si>
  <si>
    <t>結晶状態を入力してください</t>
  </si>
  <si>
    <t>Please enter Crystalline state</t>
  </si>
  <si>
    <t>efcf34e7-4308-c195-6691-6f4d28ffc9bb</t>
  </si>
  <si>
    <t>結晶構造</t>
  </si>
  <si>
    <t>Crystal structure</t>
  </si>
  <si>
    <t>結晶構造を入力してください</t>
  </si>
  <si>
    <t>Please enter Crystal structure</t>
  </si>
  <si>
    <t>e9617207-7f74-ef45-9b05-74eef6e4ecbb</t>
  </si>
  <si>
    <t>ピアソン記号</t>
  </si>
  <si>
    <t>Pearson symbol</t>
  </si>
  <si>
    <t>ピアソン記号を入力してください</t>
  </si>
  <si>
    <t>Please enter Pearson symbol</t>
  </si>
  <si>
    <t>f63149a4-e57c-4273-4c1e-dffa41356d28</t>
  </si>
  <si>
    <t>空間群</t>
  </si>
  <si>
    <t>Space group</t>
  </si>
  <si>
    <t>空間群を入力してください</t>
  </si>
  <si>
    <t>Please enter Space group</t>
  </si>
  <si>
    <t>https://matvoc.nims.go.jp/wiki/Item:Q224</t>
  </si>
  <si>
    <t>7cc57dfb-8b70-4b3a-5315-fbce4cbf73d0</t>
  </si>
  <si>
    <t>試料形状</t>
  </si>
  <si>
    <t>Sample shape</t>
  </si>
  <si>
    <t>試料形状を入力してください</t>
  </si>
  <si>
    <t>Please enter Sample shape</t>
  </si>
  <si>
    <t>3250c45d-0ed6-1438-43b5-eb679918604a</t>
  </si>
  <si>
    <t>化学式</t>
  </si>
  <si>
    <t>Chemical formula</t>
  </si>
  <si>
    <t>化学式を入力してください</t>
  </si>
  <si>
    <t>Please enter Chemical formula</t>
  </si>
  <si>
    <t>70c2c751-5404-19b7-4a5e-981e6cebbb15</t>
  </si>
  <si>
    <t>名称</t>
  </si>
  <si>
    <t>Name</t>
  </si>
  <si>
    <t>名称を入力してください</t>
  </si>
  <si>
    <t>Please enter Name</t>
  </si>
  <si>
    <t>518e26a0-4262-86f5-3598-80e18e6ff2af</t>
  </si>
  <si>
    <t>PubChem</t>
  </si>
  <si>
    <t>PubChemを入力してください</t>
  </si>
  <si>
    <t>Please enter PubChem</t>
  </si>
  <si>
    <t>3a775d54-5c13-fe66-6405-29c05bc931ce</t>
  </si>
  <si>
    <t>粘度</t>
  </si>
  <si>
    <t>viscosity</t>
  </si>
  <si>
    <t>粘度を入力してください</t>
  </si>
  <si>
    <t>Please enter viscosity</t>
  </si>
  <si>
    <t>https://matvoc.nims.go.jp/wiki/Item:Q284</t>
  </si>
  <si>
    <t>659da80e-c2ee-2986-41ce-68201b3bc4dd</t>
  </si>
  <si>
    <t>沸点</t>
  </si>
  <si>
    <t>boiling point</t>
  </si>
  <si>
    <t>沸点を入力してください</t>
  </si>
  <si>
    <t>Please enter boiling point</t>
  </si>
  <si>
    <t>4efc4c3b-727c-c752-cf28-701b55dba1af</t>
  </si>
  <si>
    <t>融点</t>
  </si>
  <si>
    <t>Melting temperature</t>
  </si>
  <si>
    <t>融点を入力してください</t>
  </si>
  <si>
    <t>Please enter Melting temperature</t>
  </si>
  <si>
    <t>https://matvoc.nims.go.jp/wiki/Item:Q297</t>
  </si>
  <si>
    <t>dc27a956-263e-f920-e574-5beec912a247</t>
  </si>
  <si>
    <t>分子量</t>
  </si>
  <si>
    <t>molecular weight</t>
  </si>
  <si>
    <t>分子量を入力してください</t>
  </si>
  <si>
    <t>Please enter molecular weight</t>
  </si>
  <si>
    <t>https://matvoc.nims.go.jp/entity/Q551</t>
  </si>
  <si>
    <t>2022-08-01 09:29:30.179916+00</t>
  </si>
  <si>
    <t>efc6a0d5-313e-1871-190c-baaff7d1bf6c</t>
  </si>
  <si>
    <t>SMILES String</t>
  </si>
  <si>
    <t>SMILES Stringを入力してください</t>
  </si>
  <si>
    <t>Please enter SMILES String</t>
  </si>
  <si>
    <t>2022-08-01 09:32:47.462801+00</t>
  </si>
  <si>
    <t>3edadcff-8a85-51d9-708f-8f76bf055377</t>
  </si>
  <si>
    <t>InChI key</t>
  </si>
  <si>
    <t>InChI keyを入力してください</t>
  </si>
  <si>
    <t>Please enter InChI key</t>
  </si>
  <si>
    <t>0444cf53-db47-b208-7b5f-54429291a140</t>
  </si>
  <si>
    <t>試料分類</t>
  </si>
  <si>
    <t>Sample type</t>
  </si>
  <si>
    <t>試料分類を入力してください</t>
  </si>
  <si>
    <t>Please enter Sample type</t>
  </si>
  <si>
    <t>2022-08-09 02:57:35.896387+00</t>
  </si>
  <si>
    <t>fc30c31d-12a3-591a-c837-4f06ab458de0</t>
  </si>
  <si>
    <t>生物種</t>
  </si>
  <si>
    <t>Taxonomy</t>
  </si>
  <si>
    <t>生物種を入力してください</t>
  </si>
  <si>
    <t>Please enter Taxonomy</t>
  </si>
  <si>
    <t>9a23002a-c398-e521-081a-24b6cd32dbbd</t>
  </si>
  <si>
    <t>細胞株</t>
  </si>
  <si>
    <t>Cell line</t>
  </si>
  <si>
    <t>細胞株を入力してください</t>
  </si>
  <si>
    <t>Please enter Cell line</t>
  </si>
  <si>
    <t>b4ce4016-e2bf-e5a1-7cae-ed496c7a776f</t>
  </si>
  <si>
    <t>タンパク名</t>
  </si>
  <si>
    <t>Protein name</t>
  </si>
  <si>
    <t>タンパク名を入力してください</t>
  </si>
  <si>
    <t>Please enter Protein name</t>
  </si>
  <si>
    <t>8c9b1a88-1530-24d3-4b2e-5441eee5c24f</t>
  </si>
  <si>
    <t>遺伝子名</t>
  </si>
  <si>
    <t>Gene name</t>
  </si>
  <si>
    <t>遺伝子名を入力してください</t>
  </si>
  <si>
    <t>Please enter Gene name</t>
  </si>
  <si>
    <t>047e30f3-f294-e58d-cbe4-6bb588bf4cf8</t>
  </si>
  <si>
    <t>NCBIアクセッション番号</t>
  </si>
  <si>
    <t>NCBI accession number</t>
  </si>
  <si>
    <t>NCBIアクセッション番号を入力してください</t>
  </si>
  <si>
    <t>Please enter NCBI accession number</t>
  </si>
  <si>
    <t>3adf9874-7bcb-e5f8-99cb-3d6fd9d7b55e</t>
  </si>
  <si>
    <t>一般名称</t>
  </si>
  <si>
    <t>General name</t>
  </si>
  <si>
    <t>一般名称を入力してください</t>
  </si>
  <si>
    <t>Please enter General name</t>
  </si>
  <si>
    <t>2022-08-24 01:04:54.879136+00</t>
  </si>
  <si>
    <t>9270879d-d94e-4d3f-2d5c-19568e040004</t>
  </si>
  <si>
    <t>InChI</t>
  </si>
  <si>
    <t>InChIを入力してください</t>
  </si>
  <si>
    <t>Please enter InChI</t>
  </si>
  <si>
    <t>term_id</t>
  </si>
  <si>
    <t>key_name</t>
  </si>
  <si>
    <t>sample.general.composiiton</t>
  </si>
  <si>
    <t>sample.general.material-name</t>
  </si>
  <si>
    <t>sample.general.sample-alias</t>
  </si>
  <si>
    <t>sample.general.cas-number</t>
  </si>
  <si>
    <t>sample.general.purchase-date</t>
  </si>
  <si>
    <t>sample.general.crystalline-state</t>
  </si>
  <si>
    <t>sample.general.crystal-structure</t>
  </si>
  <si>
    <t>sample.general.pearson-symbol</t>
  </si>
  <si>
    <t>sample.general.space-group</t>
  </si>
  <si>
    <t>sample.general.sample-shape</t>
  </si>
  <si>
    <t>sample.general.smiles-string</t>
  </si>
  <si>
    <t>sample.general.inchi</t>
  </si>
  <si>
    <t>sample.general.inchi-key</t>
  </si>
  <si>
    <t>sample.general.molecular-weight</t>
  </si>
  <si>
    <t>sample.general.sample-type</t>
  </si>
  <si>
    <t>sample.general.taxonomy</t>
  </si>
  <si>
    <t>sample.general.cell-line</t>
  </si>
  <si>
    <t>sample.general.protein-name</t>
  </si>
  <si>
    <t>sample.general.gene-name</t>
  </si>
  <si>
    <t>sample.general.ncbi-accession-number</t>
  </si>
  <si>
    <t>sample.general.general-name</t>
  </si>
  <si>
    <t>sample.general.chemical-composition</t>
  </si>
  <si>
    <t>sample.general.supplier</t>
  </si>
  <si>
    <t>sample.general.lot-number-or-product-number-etc</t>
  </si>
  <si>
    <t>01cb3c01-37a4-5a43-d8ca-f523ca99a75b</t>
  </si>
  <si>
    <t>有機材料</t>
  </si>
  <si>
    <t>organic material</t>
  </si>
  <si>
    <t>932e4fe1-9724-305f-ffc5-1908c31c83e5</t>
  </si>
  <si>
    <t>無機材料</t>
  </si>
  <si>
    <t>inorganic material</t>
  </si>
  <si>
    <t>a674a8ef-efa8-9497-4ed4-74de55fafddb</t>
  </si>
  <si>
    <t>金属・合金</t>
  </si>
  <si>
    <t>metals and alloys</t>
  </si>
  <si>
    <t>342ba516-4d02-171c-9bc4-70a3134b47a8</t>
  </si>
  <si>
    <t>ポリマー</t>
  </si>
  <si>
    <t>polymers</t>
  </si>
  <si>
    <t>52148afb-6759-23e8-c8b8-33912ec5bfcf</t>
  </si>
  <si>
    <t>半導体</t>
  </si>
  <si>
    <t>961c9637-9b83-0e9d-e60e-ffc1e2517afd</t>
  </si>
  <si>
    <t>セラミックス</t>
  </si>
  <si>
    <t>ceramics</t>
  </si>
  <si>
    <t>0dde5969-3039-739b-b33b-97df40450790</t>
  </si>
  <si>
    <t>生物学的物質</t>
  </si>
  <si>
    <t>biological</t>
  </si>
  <si>
    <t>sample.specific.organic.chemical-formula</t>
  </si>
  <si>
    <t>sample.specific.organic.name</t>
  </si>
  <si>
    <t>sample.specific.organic.cas-number</t>
  </si>
  <si>
    <t>sample.specific.organic.pubchem</t>
  </si>
  <si>
    <t>sample.specific.organic.viscosity</t>
  </si>
  <si>
    <t>sample.specific.organic.boiling-point</t>
  </si>
  <si>
    <t>sample.specific.organic.melting-temperature</t>
  </si>
  <si>
    <t>sample.specific.inorganic.name</t>
  </si>
  <si>
    <t>sample.specific.inorganic.chemical-formula</t>
  </si>
  <si>
    <t>sample.specific.inorganic.space-group</t>
  </si>
  <si>
    <t>sample.specific.metals.chemical-formula</t>
  </si>
  <si>
    <t>sample.specific.metals.name</t>
  </si>
  <si>
    <t>sample.specific.metals.cas-number</t>
  </si>
  <si>
    <t>sample.specific.metals.space-group</t>
  </si>
  <si>
    <t>sample.specific.metals.crystal-structure</t>
  </si>
  <si>
    <t>sample.specific.metals.boiling-point</t>
  </si>
  <si>
    <t>sample.specific.metals.melting-temperature</t>
  </si>
  <si>
    <t>sample.specific.polymers.chemical-formula</t>
  </si>
  <si>
    <t>sample.specific.polymers.name</t>
  </si>
  <si>
    <t>sample.specific.polymers.cas-number</t>
  </si>
  <si>
    <t>sample.specific.polymers.pubchem</t>
  </si>
  <si>
    <t>sample.specific.polymers.melting-temperature</t>
  </si>
  <si>
    <t>sample.specific.semiconductors.name</t>
  </si>
  <si>
    <t>sample.specific.ceramics.name</t>
  </si>
  <si>
    <t>sample.specific.biological.name</t>
  </si>
  <si>
    <t>sample.specific.organic-material.molecular-weight</t>
  </si>
  <si>
    <t>sample.specific.organic-material.SMILES-String</t>
  </si>
  <si>
    <t>sample.specific.biological.sample-type</t>
  </si>
  <si>
    <t>sample.specific.biological.taxonomy</t>
  </si>
  <si>
    <t>sample.specific.biological.cell-line</t>
  </si>
  <si>
    <t>sample.specific.biological.protein-name</t>
  </si>
  <si>
    <t>sample.specific.biological.gene-name</t>
  </si>
  <si>
    <t>sample.specific.biological.ncbi-accession-number</t>
  </si>
  <si>
    <t>sample.specific.organic-material.inchi</t>
  </si>
  <si>
    <t>sample.specific.organic-material.inchi-key</t>
  </si>
  <si>
    <t>dict.term.name_ja</t>
    <phoneticPr fontId="2"/>
  </si>
  <si>
    <t>dict.term.name_en</t>
    <phoneticPr fontId="2"/>
  </si>
  <si>
    <t>dict.term.hint_ja</t>
    <phoneticPr fontId="2"/>
  </si>
  <si>
    <t>dict.term.hint_en</t>
    <phoneticPr fontId="2"/>
  </si>
  <si>
    <t>dict.term.term_uri</t>
    <phoneticPr fontId="2"/>
  </si>
  <si>
    <t>dict.term.created</t>
    <phoneticPr fontId="2"/>
  </si>
  <si>
    <t>0aadfff2-37de-411f-883a-38b62b2abbce</t>
    <phoneticPr fontId="2"/>
  </si>
  <si>
    <t>01cb3c01-37a4-5a43-d8ca-f523ca99a75b</t>
    <phoneticPr fontId="2"/>
  </si>
  <si>
    <t>id</t>
    <phoneticPr fontId="2"/>
  </si>
  <si>
    <t>name_ja</t>
    <phoneticPr fontId="2"/>
  </si>
  <si>
    <t>sample.sample_class.name_ja</t>
    <phoneticPr fontId="2"/>
  </si>
  <si>
    <t>name_en</t>
    <phoneticPr fontId="2"/>
  </si>
  <si>
    <t>sample.sample_class.name_en</t>
    <phoneticPr fontId="2"/>
  </si>
  <si>
    <t>bind_class_and_term_ja</t>
    <phoneticPr fontId="2"/>
  </si>
  <si>
    <t>bind_class_and_term_en</t>
    <phoneticPr fontId="2"/>
  </si>
  <si>
    <t>sample_common</t>
    <phoneticPr fontId="2"/>
  </si>
  <si>
    <t>sample_general</t>
    <phoneticPr fontId="2"/>
  </si>
  <si>
    <t>sample_specific</t>
    <phoneticPr fontId="2"/>
  </si>
  <si>
    <t>sample_class_id</t>
    <phoneticPr fontId="2"/>
  </si>
  <si>
    <t>データセットテンプレート名</t>
    <phoneticPr fontId="2"/>
  </si>
  <si>
    <t>各定義ファイルのdescriptionに利用されます</t>
    <rPh sb="0" eb="1">
      <t xml:space="preserve">カク </t>
    </rPh>
    <rPh sb="20" eb="22">
      <t xml:space="preserve">リヨウ </t>
    </rPh>
    <phoneticPr fontId="2"/>
  </si>
  <si>
    <r>
      <t>データセットテンプレート名</t>
    </r>
    <r>
      <rPr>
        <b/>
        <sz val="11"/>
        <color theme="1"/>
        <rFont val="Yu Gothic"/>
        <family val="3"/>
        <charset val="128"/>
        <scheme val="minor"/>
      </rPr>
      <t>(</t>
    </r>
    <r>
      <rPr>
        <b/>
        <sz val="11"/>
        <color theme="1"/>
        <rFont val="Yu Gothic"/>
        <family val="2"/>
        <scheme val="minor"/>
      </rPr>
      <t>英</t>
    </r>
    <r>
      <rPr>
        <b/>
        <sz val="11"/>
        <color theme="1"/>
        <rFont val="Yu Gothic"/>
        <family val="3"/>
        <charset val="128"/>
        <scheme val="minor"/>
      </rPr>
      <t>)</t>
    </r>
    <rPh sb="14" eb="15">
      <t xml:space="preserve">エイ </t>
    </rPh>
    <phoneticPr fontId="2"/>
  </si>
  <si>
    <r>
      <t>データセットテンプレート</t>
    </r>
    <r>
      <rPr>
        <b/>
        <sz val="11"/>
        <color theme="1"/>
        <rFont val="Yu Gothic"/>
        <family val="3"/>
        <charset val="128"/>
        <scheme val="minor"/>
      </rPr>
      <t>ID</t>
    </r>
    <phoneticPr fontId="2"/>
  </si>
  <si>
    <t>$idで利用されます</t>
    <rPh sb="4" eb="6">
      <t xml:space="preserve">リヨウ </t>
    </rPh>
    <phoneticPr fontId="2"/>
  </si>
  <si>
    <t>概要</t>
    <rPh sb="0" eb="2">
      <t xml:space="preserve">ガイヨウ </t>
    </rPh>
    <phoneticPr fontId="2"/>
  </si>
  <si>
    <t>作成日</t>
    <rPh sb="0" eb="3">
      <t xml:space="preserve">サクセイビ </t>
    </rPh>
    <phoneticPr fontId="2"/>
  </si>
  <si>
    <t>作成者</t>
    <rPh sb="0" eb="1">
      <t xml:space="preserve">サクセイシャ </t>
    </rPh>
    <phoneticPr fontId="2"/>
  </si>
  <si>
    <t>最終更新日</t>
    <rPh sb="0" eb="5">
      <t xml:space="preserve">サイシュウコウシンビ </t>
    </rPh>
    <phoneticPr fontId="2"/>
  </si>
  <si>
    <t>最終更新者</t>
    <rPh sb="0" eb="1">
      <t xml:space="preserve">サイシュウコウシンシャ </t>
    </rPh>
    <phoneticPr fontId="2"/>
  </si>
  <si>
    <t>顧客指名</t>
    <rPh sb="0" eb="2">
      <t xml:space="preserve">コキャク </t>
    </rPh>
    <rPh sb="2" eb="4">
      <t xml:space="preserve">シメイ </t>
    </rPh>
    <phoneticPr fontId="2"/>
  </si>
  <si>
    <t>担当</t>
    <rPh sb="0" eb="2">
      <t xml:space="preserve">タントウ </t>
    </rPh>
    <phoneticPr fontId="2"/>
  </si>
  <si>
    <t>typeformat</t>
    <phoneticPr fontId="2"/>
  </si>
  <si>
    <t>データ型
(自動入力）</t>
    <rPh sb="3" eb="4">
      <t>ガタ</t>
    </rPh>
    <rPh sb="6" eb="8">
      <t>ジドウ</t>
    </rPh>
    <rPh sb="8" eb="10">
      <t>ニュウリョク</t>
    </rPh>
    <phoneticPr fontId="2"/>
  </si>
  <si>
    <t>フォーマット
(自動入力）</t>
    <phoneticPr fontId="2"/>
  </si>
  <si>
    <r>
      <t xml:space="preserve">データ形式
</t>
    </r>
    <r>
      <rPr>
        <b/>
        <sz val="11"/>
        <color rgb="FFFF0000"/>
        <rFont val="BIZ UDPゴシック"/>
        <family val="3"/>
        <charset val="128"/>
      </rPr>
      <t>(必ず選択)</t>
    </r>
    <rPh sb="3" eb="5">
      <t>ケイシキ</t>
    </rPh>
    <rPh sb="9" eb="11">
      <t>センタク</t>
    </rPh>
    <phoneticPr fontId="2"/>
  </si>
  <si>
    <r>
      <t xml:space="preserve">出力制御
</t>
    </r>
    <r>
      <rPr>
        <b/>
        <sz val="11"/>
        <color rgb="FFFF0000"/>
        <rFont val="BIZ UDPゴシック"/>
        <family val="3"/>
        <charset val="128"/>
      </rPr>
      <t>(必ず選択)</t>
    </r>
    <rPh sb="0" eb="2">
      <t>シュツリョク</t>
    </rPh>
    <rPh sb="2" eb="4">
      <t>セイギョ</t>
    </rPh>
    <rPh sb="8" eb="10">
      <t>センタク</t>
    </rPh>
    <phoneticPr fontId="2"/>
  </si>
  <si>
    <t>データ型
(自動入力）</t>
    <rPh sb="3" eb="4">
      <t>ガタ</t>
    </rPh>
    <phoneticPr fontId="2"/>
  </si>
  <si>
    <t>テキストエリア
(自動入力）</t>
    <phoneticPr fontId="2"/>
  </si>
  <si>
    <r>
      <t xml:space="preserve">用語名
</t>
    </r>
    <r>
      <rPr>
        <b/>
        <sz val="11"/>
        <color rgb="FFFF0000"/>
        <rFont val="BIZ UDPゴシック"/>
        <family val="3"/>
        <charset val="128"/>
      </rPr>
      <t>(必ず選択)</t>
    </r>
    <rPh sb="0" eb="2">
      <t>ヨウゴ</t>
    </rPh>
    <rPh sb="2" eb="3">
      <t>メイ</t>
    </rPh>
    <phoneticPr fontId="2"/>
  </si>
  <si>
    <r>
      <t xml:space="preserve">パラメータ名
</t>
    </r>
    <r>
      <rPr>
        <b/>
        <sz val="11"/>
        <color rgb="FFFF0000"/>
        <rFont val="BIZ UDPゴシック"/>
        <family val="3"/>
        <charset val="128"/>
      </rPr>
      <t>(必ず記述)</t>
    </r>
    <rPh sb="5" eb="6">
      <t>メイ</t>
    </rPh>
    <phoneticPr fontId="2"/>
  </si>
  <si>
    <t>ver.2025.03.22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</si>
</sst>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1"/>
      <color theme="1"/>
      <name val="BIZ UDPゴシック"/>
      <family val="3"/>
      <charset val="128"/>
    </font>
    <font>
      <sz val="11"/>
      <color rgb="FF000000"/>
      <name val="BIZ UDPゴシック"/>
      <family val="3"/>
      <charset val="128"/>
    </font>
    <font>
      <b/>
      <sz val="11"/>
      <color theme="1"/>
      <name val="BIZ UDPゴシック"/>
      <family val="3"/>
      <charset val="128"/>
    </font>
    <font>
      <b/>
      <sz val="11"/>
      <color rgb="FFFF0000"/>
      <name val="BIZ UDPゴシック"/>
      <family val="3"/>
      <charset val="128"/>
    </font>
    <font>
      <sz val="11"/>
      <color rgb="FF24292E"/>
      <name val="BIZ UDPゴシック"/>
      <family val="3"/>
      <charset val="128"/>
    </font>
    <font>
      <b/>
      <sz val="11"/>
      <color theme="0"/>
      <name val="BIZ UDPゴシック"/>
      <family val="3"/>
      <charset val="128"/>
    </font>
    <font>
      <b/>
      <sz val="11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/>
  </cellStyleXfs>
  <cellXfs count="60">
    <xf numFmtId="0" fontId="0" fillId="0" borderId="0" xfId="0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5" fillId="0" borderId="1" xfId="0" quotePrefix="1" applyFont="1" applyBorder="1" applyAlignment="1">
      <alignment vertical="center"/>
    </xf>
    <xf numFmtId="0" fontId="5" fillId="3" borderId="1" xfId="2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4" fillId="3" borderId="1" xfId="2" applyFont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6" fillId="2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/>
    <xf numFmtId="0" fontId="5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5" fillId="3" borderId="1" xfId="2" applyFont="1" applyFill="1" applyBorder="1"/>
    <xf numFmtId="0" fontId="4" fillId="0" borderId="1" xfId="0" applyFont="1" applyBorder="1" applyAlignment="1">
      <alignment horizontal="center"/>
    </xf>
    <xf numFmtId="0" fontId="9" fillId="4" borderId="1" xfId="0" applyFont="1" applyFill="1" applyBorder="1"/>
    <xf numFmtId="0" fontId="4" fillId="5" borderId="1" xfId="0" applyFont="1" applyFill="1" applyBorder="1"/>
    <xf numFmtId="0" fontId="0" fillId="0" borderId="1" xfId="0" applyBorder="1" applyAlignment="1">
      <alignment vertical="center"/>
    </xf>
    <xf numFmtId="0" fontId="10" fillId="0" borderId="0" xfId="0" applyFont="1"/>
    <xf numFmtId="0" fontId="5" fillId="0" borderId="1" xfId="0" applyFont="1" applyBorder="1" applyAlignment="1">
      <alignment horizontal="left" vertical="center"/>
    </xf>
    <xf numFmtId="0" fontId="9" fillId="6" borderId="1" xfId="0" applyFont="1" applyFill="1" applyBorder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/>
    <xf numFmtId="0" fontId="6" fillId="0" borderId="3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9" fillId="4" borderId="5" xfId="0" applyFont="1" applyFill="1" applyBorder="1" applyAlignment="1">
      <alignment horizontal="left"/>
    </xf>
    <xf numFmtId="0" fontId="9" fillId="4" borderId="6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</cellXfs>
  <cellStyles count="3">
    <cellStyle name="標準" xfId="0" builtinId="0"/>
    <cellStyle name="標準 2" xfId="1" xr:uid="{40251804-E9E9-43A3-956E-E079063D14C4}"/>
    <cellStyle name="標準 4" xfId="2" xr:uid="{965AAE8D-7E1A-4798-B53C-4043C6350A54}"/>
  </cellStyles>
  <dxfs count="28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00FF"/>
      <color rgb="FFE2F0F3"/>
      <color rgb="FF167F92"/>
      <color rgb="FF438C9B"/>
      <color rgb="FF6DB2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19051</xdr:rowOff>
    </xdr:from>
    <xdr:to>
      <xdr:col>16</xdr:col>
      <xdr:colOff>504825</xdr:colOff>
      <xdr:row>27</xdr:row>
      <xdr:rowOff>133351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47BD19D3-E3C5-CBF2-9A10-9D6D6C8C2E87}"/>
            </a:ext>
          </a:extLst>
        </xdr:cNvPr>
        <xdr:cNvSpPr/>
      </xdr:nvSpPr>
      <xdr:spPr>
        <a:xfrm>
          <a:off x="8943975" y="257176"/>
          <a:ext cx="8705850" cy="6305550"/>
        </a:xfrm>
        <a:prstGeom prst="rect">
          <a:avLst/>
        </a:prstGeom>
        <a:ln w="57150">
          <a:solidFill>
            <a:srgbClr val="0000FF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【</a:t>
          </a:r>
          <a:r>
            <a:rPr kumimoji="1"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説明</a:t>
          </a:r>
          <a:r>
            <a:rPr kumimoji="1"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】</a:t>
          </a:r>
        </a:p>
        <a:p>
          <a:pPr algn="l"/>
          <a:endParaRPr kumimoji="1"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この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Excel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ファイルは、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excel2template.exe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の入力ファイルです。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次の</a:t>
          </a:r>
          <a:r>
            <a:rPr kumimoji="1" lang="en-US" altLang="ja-JP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4</a:t>
          </a:r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つのシートで構成されています。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en-US" altLang="ja-JP" sz="14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・説明</a:t>
          </a:r>
          <a:endParaRPr lang="en-US" altLang="ja-JP" sz="2000" b="0" i="0">
            <a:solidFill>
              <a:schemeClr val="dk1"/>
            </a:solidFill>
            <a:effectLst/>
            <a:latin typeface="BIZ UDゴシック" panose="020B0400000000000000" pitchFamily="49" charset="-128"/>
            <a:ea typeface="BIZ UDゴシック" panose="020B0400000000000000" pitchFamily="49" charset="-128"/>
            <a:cs typeface="+mn-cs"/>
          </a:endParaRPr>
        </a:p>
        <a:p>
          <a:pPr algn="l"/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(metadata-def.json)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(catalog.schema.json)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r>
            <a:rPr lang="ja-JP" altLang="en-US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・要件定義</a:t>
          </a:r>
          <a:r>
            <a:rPr lang="en-US" altLang="ja-JP" sz="2000" b="0" i="0">
              <a:solidFill>
                <a:schemeClr val="dk1"/>
              </a:solidFill>
              <a:effectLst/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rPr>
            <a:t>(invoice.schema.json)</a:t>
          </a:r>
          <a:br>
            <a:rPr lang="en-US" altLang="ja-JP" sz="2000">
              <a:latin typeface="BIZ UDゴシック" panose="020B0400000000000000" pitchFamily="49" charset="-128"/>
              <a:ea typeface="BIZ UDゴシック" panose="020B0400000000000000" pitchFamily="49" charset="-128"/>
            </a:rPr>
          </a:br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セルの色には以下の意味があります。</a:t>
          </a:r>
          <a:endParaRPr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必須記入欄</a:t>
          </a:r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オプション記入欄（場合によって記入）</a:t>
          </a: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自動記入欄（ユーザは入力不要）</a:t>
          </a:r>
        </a:p>
        <a:p>
          <a:pPr algn="l"/>
          <a:r>
            <a:rPr lang="ja-JP" altLang="en-US" sz="2000">
              <a:latin typeface="BIZ UDゴシック" panose="020B0400000000000000" pitchFamily="49" charset="-128"/>
              <a:ea typeface="BIZ UDゴシック" panose="020B0400000000000000" pitchFamily="49" charset="-128"/>
            </a:rPr>
            <a:t>　　　　　　　記入不要欄（入力不要）</a:t>
          </a:r>
        </a:p>
        <a:p>
          <a:pPr algn="l"/>
          <a:endParaRPr lang="en-US" altLang="ja-JP" sz="20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en-US" altLang="ja-JP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列の削除は禁止です。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r>
            <a:rPr kumimoji="1" lang="ja-JP" altLang="en-US" sz="1600">
              <a:latin typeface="BIZ UDゴシック" panose="020B0400000000000000" pitchFamily="49" charset="-128"/>
              <a:ea typeface="BIZ UDゴシック" panose="020B0400000000000000" pitchFamily="49" charset="-128"/>
            </a:rPr>
            <a:t>また、必須項目が入力されていない場合はエラーになるので必ず記入をお願いします。</a:t>
          </a:r>
          <a:endParaRPr kumimoji="1" lang="en-US" altLang="ja-JP" sz="1600">
            <a:latin typeface="BIZ UDゴシック" panose="020B0400000000000000" pitchFamily="49" charset="-128"/>
            <a:ea typeface="BIZ UDゴシック" panose="020B0400000000000000" pitchFamily="49" charset="-128"/>
          </a:endParaRPr>
        </a:p>
        <a:p>
          <a:pPr algn="l"/>
          <a:endParaRPr kumimoji="1" lang="ja-JP" altLang="en-US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</xdr:txBody>
    </xdr:sp>
    <xdr:clientData/>
  </xdr:twoCellAnchor>
  <xdr:twoCellAnchor>
    <xdr:from>
      <xdr:col>4</xdr:col>
      <xdr:colOff>485775</xdr:colOff>
      <xdr:row>16</xdr:row>
      <xdr:rowOff>209550</xdr:rowOff>
    </xdr:from>
    <xdr:to>
      <xdr:col>6</xdr:col>
      <xdr:colOff>374175</xdr:colOff>
      <xdr:row>17</xdr:row>
      <xdr:rowOff>223425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8F5B943-173D-8C1B-5BA4-0D5BFC4AD8C8}"/>
            </a:ext>
          </a:extLst>
        </xdr:cNvPr>
        <xdr:cNvSpPr/>
      </xdr:nvSpPr>
      <xdr:spPr>
        <a:xfrm>
          <a:off x="9401175" y="4019550"/>
          <a:ext cx="1260000" cy="252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485775</xdr:colOff>
      <xdr:row>18</xdr:row>
      <xdr:rowOff>66675</xdr:rowOff>
    </xdr:from>
    <xdr:to>
      <xdr:col>6</xdr:col>
      <xdr:colOff>374175</xdr:colOff>
      <xdr:row>19</xdr:row>
      <xdr:rowOff>80550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D453BAE-F618-4BFA-B3BA-0FE0DC325607}"/>
            </a:ext>
          </a:extLst>
        </xdr:cNvPr>
        <xdr:cNvSpPr/>
      </xdr:nvSpPr>
      <xdr:spPr>
        <a:xfrm>
          <a:off x="9401175" y="4352925"/>
          <a:ext cx="1260000" cy="25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485775</xdr:colOff>
      <xdr:row>19</xdr:row>
      <xdr:rowOff>161925</xdr:rowOff>
    </xdr:from>
    <xdr:to>
      <xdr:col>6</xdr:col>
      <xdr:colOff>374175</xdr:colOff>
      <xdr:row>20</xdr:row>
      <xdr:rowOff>175800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CFCB0AD-5AF6-4500-8ABD-2BF50714C6F6}"/>
            </a:ext>
          </a:extLst>
        </xdr:cNvPr>
        <xdr:cNvSpPr/>
      </xdr:nvSpPr>
      <xdr:spPr>
        <a:xfrm>
          <a:off x="9401175" y="4686300"/>
          <a:ext cx="1260000" cy="252000"/>
        </a:xfrm>
        <a:prstGeom prst="rect">
          <a:avLst/>
        </a:prstGeom>
        <a:solidFill>
          <a:srgbClr val="0070C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485775</xdr:colOff>
      <xdr:row>21</xdr:row>
      <xdr:rowOff>19050</xdr:rowOff>
    </xdr:from>
    <xdr:to>
      <xdr:col>6</xdr:col>
      <xdr:colOff>374175</xdr:colOff>
      <xdr:row>22</xdr:row>
      <xdr:rowOff>32925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0B0E9F0-C94E-40DB-8E98-B1A327DA9A75}"/>
            </a:ext>
          </a:extLst>
        </xdr:cNvPr>
        <xdr:cNvSpPr/>
      </xdr:nvSpPr>
      <xdr:spPr>
        <a:xfrm>
          <a:off x="9401175" y="5019675"/>
          <a:ext cx="1260000" cy="25200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180975</xdr:colOff>
      <xdr:row>15</xdr:row>
      <xdr:rowOff>171449</xdr:rowOff>
    </xdr:from>
    <xdr:to>
      <xdr:col>16</xdr:col>
      <xdr:colOff>400050</xdr:colOff>
      <xdr:row>23</xdr:row>
      <xdr:rowOff>9524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8EB6D45A-A350-495D-9BEE-86A99172711E}"/>
            </a:ext>
          </a:extLst>
        </xdr:cNvPr>
        <xdr:cNvSpPr/>
      </xdr:nvSpPr>
      <xdr:spPr>
        <a:xfrm>
          <a:off x="9096375" y="3743324"/>
          <a:ext cx="8448675" cy="1743075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latin typeface="BIZ UDゴシック" panose="020B0400000000000000" pitchFamily="49" charset="-128"/>
            <a:ea typeface="BIZ UDゴシック" panose="020B0400000000000000" pitchFamily="49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cuments/DCS-Viewer/&#30707;&#20117;&#12373;&#12435;&#36899;&#25658;/sample/XAFS_excel_inv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cuments/M-DaC(&#20027;&#35201;&#12497;&#12521;&#12513;&#12540;&#12479;&#31649;&#29702;)/DPF&#12513;&#12479;&#26908;&#35342;2001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Users/nagao/Downloads/DCS&#30331;&#37682;&#29992;&#12486;&#12531;&#12503;&#12524;&#12540;&#12488;_mi20200809-20210406&#20462;&#27491;-MDR&#36861;&#21152;&#29256;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ndatory_item"/>
      <sheetName val="必須メタ案-ユースケース（計算）"/>
      <sheetName val="必須メタ案-ユースケース（ナノプラ）"/>
      <sheetName val="必須メタ案-WG検討"/>
      <sheetName val="InPutMode"/>
      <sheetName val="物質材料（試料）メタ"/>
      <sheetName val="試料記述詳細版"/>
      <sheetName val="試料記述超簡易版"/>
      <sheetName val="特性メタ"/>
      <sheetName val="計測メタ"/>
      <sheetName val="合成・プロセスメタ"/>
      <sheetName val="計算メタ"/>
      <sheetName val="original"/>
      <sheetName val="original (mod)"/>
      <sheetName val="original (mod) (2)Eng"/>
      <sheetName val="original (mod) (2)Jpn"/>
      <sheetName val="data origin"/>
      <sheetName val="Material types"/>
      <sheetName val="Structural features"/>
      <sheetName val="Properties addressed"/>
      <sheetName val="Computational methods"/>
      <sheetName val="Characterization methods"/>
      <sheetName val="Synthesis and processing"/>
      <sheetName val="Characterization&amp;Proce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acterization methods"/>
      <sheetName val="Material types"/>
      <sheetName val="Structural features"/>
      <sheetName val="改版履歴"/>
      <sheetName val="データセット用テンプレート"/>
      <sheetName val="ユーザー情報用テンプレート"/>
      <sheetName val="装置情報用テンプレート"/>
      <sheetName val="インボイスリストテンプレート"/>
      <sheetName val="試料用テンプレート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json-schema.org/draft/2020-12/schem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json-schema.org/draft/2020-12/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4EBA-5223-4569-A9B8-7F66B093A1B9}">
  <dimension ref="A1:C15"/>
  <sheetViews>
    <sheetView tabSelected="1" workbookViewId="0">
      <selection activeCell="A16" sqref="A16"/>
    </sheetView>
  </sheetViews>
  <sheetFormatPr baseColWidth="10" defaultColWidth="8.83203125" defaultRowHeight="17"/>
  <cols>
    <col min="1" max="1" width="31.6640625" bestFit="1" customWidth="1"/>
    <col min="2" max="2" width="33.83203125" bestFit="1" customWidth="1"/>
    <col min="3" max="3" width="42.5" bestFit="1" customWidth="1"/>
  </cols>
  <sheetData>
    <row r="1" spans="1:3">
      <c r="A1" s="2" t="s">
        <v>1403</v>
      </c>
      <c r="B1" s="17"/>
      <c r="C1" s="33" t="s">
        <v>1404</v>
      </c>
    </row>
    <row r="2" spans="1:3" ht="18">
      <c r="A2" s="2" t="s">
        <v>1405</v>
      </c>
      <c r="B2" s="17"/>
      <c r="C2" s="33" t="s">
        <v>1404</v>
      </c>
    </row>
    <row r="3" spans="1:3" ht="18">
      <c r="A3" s="2" t="s">
        <v>1406</v>
      </c>
      <c r="B3" s="17"/>
      <c r="C3" s="33" t="s">
        <v>1407</v>
      </c>
    </row>
    <row r="4" spans="1:3">
      <c r="A4" s="2" t="s">
        <v>1408</v>
      </c>
      <c r="B4" s="33"/>
      <c r="C4" s="33"/>
    </row>
    <row r="5" spans="1:3" ht="18">
      <c r="A5" s="32"/>
    </row>
    <row r="6" spans="1:3">
      <c r="A6" s="2" t="s">
        <v>1409</v>
      </c>
      <c r="B6" s="33"/>
      <c r="C6" s="33"/>
    </row>
    <row r="7" spans="1:3">
      <c r="A7" s="2" t="s">
        <v>1410</v>
      </c>
      <c r="B7" s="33"/>
      <c r="C7" s="33"/>
    </row>
    <row r="8" spans="1:3">
      <c r="A8" s="2" t="s">
        <v>1411</v>
      </c>
      <c r="B8" s="33"/>
      <c r="C8" s="33"/>
    </row>
    <row r="9" spans="1:3">
      <c r="A9" s="2" t="s">
        <v>1412</v>
      </c>
      <c r="B9" s="33"/>
      <c r="C9" s="33"/>
    </row>
    <row r="11" spans="1:3">
      <c r="A11" s="2" t="s">
        <v>1413</v>
      </c>
      <c r="B11" s="33"/>
      <c r="C11" s="33"/>
    </row>
    <row r="12" spans="1:3">
      <c r="A12" s="2" t="s">
        <v>1414</v>
      </c>
      <c r="B12" s="33"/>
      <c r="C12" s="33"/>
    </row>
    <row r="15" spans="1:3">
      <c r="A15" t="s">
        <v>1424</v>
      </c>
    </row>
  </sheetData>
  <phoneticPr fontId="2"/>
  <conditionalFormatting sqref="B1:C4">
    <cfRule type="expression" dxfId="27" priority="3">
      <formula>AND($B1="ON",ISBLANK(B1))</formula>
    </cfRule>
  </conditionalFormatting>
  <conditionalFormatting sqref="B6:C9">
    <cfRule type="expression" dxfId="26" priority="2">
      <formula>AND($B6="ON",ISBLANK(B6))</formula>
    </cfRule>
  </conditionalFormatting>
  <conditionalFormatting sqref="B11:C12">
    <cfRule type="expression" dxfId="25" priority="1">
      <formula>AND($B11="ON",ISBLANK(B11))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A9FF-3E2A-4816-B225-73A91309AAFB}">
  <dimension ref="A1:Q44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2" sqref="K2"/>
    </sheetView>
  </sheetViews>
  <sheetFormatPr baseColWidth="10" defaultColWidth="8.83203125" defaultRowHeight="17"/>
  <cols>
    <col min="1" max="1" width="15.5" bestFit="1" customWidth="1"/>
    <col min="2" max="2" width="15.5" customWidth="1"/>
    <col min="3" max="3" width="65.1640625" customWidth="1"/>
    <col min="4" max="4" width="31.1640625" customWidth="1"/>
    <col min="5" max="5" width="29.33203125" bestFit="1" customWidth="1"/>
    <col min="6" max="6" width="55.5" bestFit="1" customWidth="1"/>
    <col min="7" max="7" width="12.33203125" bestFit="1" customWidth="1"/>
    <col min="8" max="8" width="14" bestFit="1" customWidth="1"/>
    <col min="9" max="9" width="12.33203125" customWidth="1"/>
    <col min="10" max="10" width="13.33203125" bestFit="1" customWidth="1"/>
    <col min="11" max="11" width="10.33203125" customWidth="1"/>
    <col min="12" max="12" width="14.1640625" bestFit="1" customWidth="1"/>
    <col min="13" max="13" width="19.5" customWidth="1"/>
    <col min="14" max="14" width="11.1640625" bestFit="1" customWidth="1"/>
    <col min="15" max="15" width="13.1640625" customWidth="1"/>
    <col min="16" max="16" width="12.5" customWidth="1"/>
    <col min="17" max="17" width="49.1640625" bestFit="1" customWidth="1"/>
  </cols>
  <sheetData>
    <row r="1" spans="1:17">
      <c r="A1" s="2" t="s">
        <v>0</v>
      </c>
      <c r="B1" s="2" t="s">
        <v>62</v>
      </c>
      <c r="C1" s="2" t="s">
        <v>41</v>
      </c>
      <c r="D1" s="2" t="s">
        <v>42</v>
      </c>
      <c r="E1" s="2" t="s">
        <v>39</v>
      </c>
      <c r="F1" s="2" t="s">
        <v>40</v>
      </c>
      <c r="G1" s="2" t="s">
        <v>43</v>
      </c>
      <c r="H1" s="2" t="s">
        <v>1415</v>
      </c>
      <c r="I1" s="2" t="s">
        <v>1</v>
      </c>
      <c r="J1" s="2" t="s">
        <v>44</v>
      </c>
      <c r="K1" s="2" t="s">
        <v>2</v>
      </c>
      <c r="L1" s="2" t="s">
        <v>25</v>
      </c>
      <c r="M1" s="2" t="s">
        <v>3</v>
      </c>
      <c r="N1" s="2" t="s">
        <v>45</v>
      </c>
      <c r="O1" s="2" t="s">
        <v>46</v>
      </c>
      <c r="P1" s="2" t="s">
        <v>26</v>
      </c>
      <c r="Q1" s="2" t="s">
        <v>6</v>
      </c>
    </row>
    <row r="2" spans="1:17" ht="46.5" customHeight="1">
      <c r="A2" s="3" t="s">
        <v>65</v>
      </c>
      <c r="B2" s="3" t="s">
        <v>1419</v>
      </c>
      <c r="C2" s="3" t="s">
        <v>67</v>
      </c>
      <c r="D2" s="3" t="s">
        <v>64</v>
      </c>
      <c r="E2" s="3" t="s">
        <v>68</v>
      </c>
      <c r="F2" s="3" t="s">
        <v>69</v>
      </c>
      <c r="G2" s="3" t="s">
        <v>66</v>
      </c>
      <c r="H2" s="3" t="s">
        <v>1418</v>
      </c>
      <c r="I2" s="3" t="s">
        <v>1416</v>
      </c>
      <c r="J2" s="3" t="s">
        <v>1417</v>
      </c>
      <c r="K2" s="3" t="s">
        <v>70</v>
      </c>
      <c r="L2" s="3" t="s">
        <v>71</v>
      </c>
      <c r="M2" s="3" t="s">
        <v>72</v>
      </c>
      <c r="N2" s="3" t="s">
        <v>73</v>
      </c>
      <c r="O2" s="3" t="s">
        <v>74</v>
      </c>
      <c r="P2" s="3" t="s">
        <v>75</v>
      </c>
      <c r="Q2" s="2" t="s">
        <v>49</v>
      </c>
    </row>
    <row r="3" spans="1:17">
      <c r="A3" s="41" t="s">
        <v>47</v>
      </c>
      <c r="B3" s="4" t="s">
        <v>63</v>
      </c>
      <c r="C3" s="17"/>
      <c r="D3" s="6"/>
      <c r="E3" s="5"/>
      <c r="F3" s="5"/>
      <c r="G3" s="6"/>
      <c r="H3" s="7" t="s">
        <v>4</v>
      </c>
      <c r="I3" s="34" t="str">
        <f>_xlfn.IFS(H3="integer","integer",H3="number","number",H3="array","array",TRUE,"string")</f>
        <v>string</v>
      </c>
      <c r="J3" s="34" t="str">
        <f>_xlfn.IFS(H3="datetime","date-time",H3="duration","duration",TRUE,"")</f>
        <v/>
      </c>
      <c r="K3" s="8"/>
      <c r="L3" s="8"/>
      <c r="M3" s="8"/>
      <c r="N3" s="8"/>
      <c r="O3" s="8" t="s">
        <v>76</v>
      </c>
      <c r="P3" s="8" t="s">
        <v>76</v>
      </c>
      <c r="Q3" s="9"/>
    </row>
    <row r="4" spans="1:17">
      <c r="A4" s="42"/>
      <c r="B4" s="4" t="s">
        <v>63</v>
      </c>
      <c r="C4" s="17"/>
      <c r="D4" s="6"/>
      <c r="E4" s="5"/>
      <c r="F4" s="5"/>
      <c r="G4" s="6"/>
      <c r="H4" s="7" t="s">
        <v>4</v>
      </c>
      <c r="I4" s="34" t="str">
        <f t="shared" ref="I4:I43" si="0">_xlfn.IFS(H4="integer","integer",H4="number","number",H4="array","array",TRUE,"string")</f>
        <v>string</v>
      </c>
      <c r="J4" s="34" t="str">
        <f t="shared" ref="J4:J43" si="1">_xlfn.IFS(H4="datetime","date-time",H4="duration","duration",TRUE,"")</f>
        <v/>
      </c>
      <c r="K4" s="8"/>
      <c r="L4" s="8"/>
      <c r="M4" s="8"/>
      <c r="N4" s="8"/>
      <c r="O4" s="8" t="s">
        <v>76</v>
      </c>
      <c r="P4" s="8" t="s">
        <v>76</v>
      </c>
      <c r="Q4" s="9"/>
    </row>
    <row r="5" spans="1:17">
      <c r="A5" s="42"/>
      <c r="B5" s="4" t="s">
        <v>63</v>
      </c>
      <c r="C5" s="17"/>
      <c r="D5" s="6"/>
      <c r="E5" s="5"/>
      <c r="F5" s="5"/>
      <c r="G5" s="6"/>
      <c r="H5" s="7" t="s">
        <v>4</v>
      </c>
      <c r="I5" s="34" t="str">
        <f t="shared" si="0"/>
        <v>string</v>
      </c>
      <c r="J5" s="34" t="str">
        <f t="shared" si="1"/>
        <v/>
      </c>
      <c r="K5" s="8"/>
      <c r="L5" s="8"/>
      <c r="M5" s="8"/>
      <c r="N5" s="8"/>
      <c r="O5" s="8" t="s">
        <v>76</v>
      </c>
      <c r="P5" s="8" t="s">
        <v>76</v>
      </c>
      <c r="Q5" s="9"/>
    </row>
    <row r="6" spans="1:17">
      <c r="A6" s="42"/>
      <c r="B6" s="4" t="s">
        <v>63</v>
      </c>
      <c r="C6" s="17"/>
      <c r="D6" s="6"/>
      <c r="E6" s="5"/>
      <c r="F6" s="5"/>
      <c r="G6" s="6"/>
      <c r="H6" s="7" t="s">
        <v>4</v>
      </c>
      <c r="I6" s="34" t="str">
        <f t="shared" si="0"/>
        <v>string</v>
      </c>
      <c r="J6" s="34" t="str">
        <f t="shared" si="1"/>
        <v/>
      </c>
      <c r="K6" s="8"/>
      <c r="L6" s="8"/>
      <c r="M6" s="8"/>
      <c r="N6" s="8"/>
      <c r="O6" s="8" t="s">
        <v>76</v>
      </c>
      <c r="P6" s="8" t="s">
        <v>76</v>
      </c>
      <c r="Q6" s="9"/>
    </row>
    <row r="7" spans="1:17">
      <c r="A7" s="42"/>
      <c r="B7" s="4" t="s">
        <v>63</v>
      </c>
      <c r="C7" s="17"/>
      <c r="D7" s="6"/>
      <c r="E7" s="5"/>
      <c r="F7" s="5"/>
      <c r="G7" s="6"/>
      <c r="H7" s="7" t="s">
        <v>4</v>
      </c>
      <c r="I7" s="34" t="str">
        <f t="shared" si="0"/>
        <v>string</v>
      </c>
      <c r="J7" s="34" t="str">
        <f t="shared" si="1"/>
        <v/>
      </c>
      <c r="K7" s="8"/>
      <c r="L7" s="8"/>
      <c r="M7" s="8"/>
      <c r="N7" s="8"/>
      <c r="O7" s="8" t="s">
        <v>76</v>
      </c>
      <c r="P7" s="8" t="s">
        <v>76</v>
      </c>
      <c r="Q7" s="9"/>
    </row>
    <row r="8" spans="1:17">
      <c r="A8" s="42"/>
      <c r="B8" s="4" t="s">
        <v>63</v>
      </c>
      <c r="C8" s="17"/>
      <c r="D8" s="6"/>
      <c r="E8" s="5"/>
      <c r="F8" s="5"/>
      <c r="G8" s="6"/>
      <c r="H8" s="7" t="s">
        <v>4</v>
      </c>
      <c r="I8" s="34" t="str">
        <f t="shared" si="0"/>
        <v>string</v>
      </c>
      <c r="J8" s="34" t="str">
        <f t="shared" si="1"/>
        <v/>
      </c>
      <c r="K8" s="8"/>
      <c r="L8" s="8"/>
      <c r="M8" s="8"/>
      <c r="N8" s="8"/>
      <c r="O8" s="8" t="s">
        <v>76</v>
      </c>
      <c r="P8" s="8" t="s">
        <v>76</v>
      </c>
      <c r="Q8" s="9"/>
    </row>
    <row r="9" spans="1:17">
      <c r="A9" s="42"/>
      <c r="B9" s="4" t="s">
        <v>63</v>
      </c>
      <c r="C9" s="17"/>
      <c r="D9" s="6"/>
      <c r="E9" s="5"/>
      <c r="F9" s="5"/>
      <c r="G9" s="6"/>
      <c r="H9" s="7" t="s">
        <v>4</v>
      </c>
      <c r="I9" s="34" t="str">
        <f t="shared" si="0"/>
        <v>string</v>
      </c>
      <c r="J9" s="34" t="str">
        <f t="shared" si="1"/>
        <v/>
      </c>
      <c r="K9" s="8"/>
      <c r="L9" s="8"/>
      <c r="M9" s="8"/>
      <c r="N9" s="8"/>
      <c r="O9" s="8" t="s">
        <v>76</v>
      </c>
      <c r="P9" s="8" t="s">
        <v>76</v>
      </c>
      <c r="Q9" s="9"/>
    </row>
    <row r="10" spans="1:17">
      <c r="A10" s="42"/>
      <c r="B10" s="4" t="s">
        <v>63</v>
      </c>
      <c r="C10" s="17"/>
      <c r="D10" s="6"/>
      <c r="E10" s="5"/>
      <c r="F10" s="5"/>
      <c r="G10" s="6"/>
      <c r="H10" s="7" t="s">
        <v>4</v>
      </c>
      <c r="I10" s="34" t="str">
        <f t="shared" si="0"/>
        <v>string</v>
      </c>
      <c r="J10" s="34" t="str">
        <f t="shared" si="1"/>
        <v/>
      </c>
      <c r="K10" s="8"/>
      <c r="L10" s="8"/>
      <c r="M10" s="8"/>
      <c r="N10" s="8"/>
      <c r="O10" s="8" t="s">
        <v>76</v>
      </c>
      <c r="P10" s="8" t="s">
        <v>76</v>
      </c>
      <c r="Q10" s="9"/>
    </row>
    <row r="11" spans="1:17">
      <c r="A11" s="42"/>
      <c r="B11" s="4" t="s">
        <v>63</v>
      </c>
      <c r="C11" s="17"/>
      <c r="D11" s="6"/>
      <c r="E11" s="5"/>
      <c r="F11" s="5"/>
      <c r="G11" s="6"/>
      <c r="H11" s="7" t="s">
        <v>4</v>
      </c>
      <c r="I11" s="34" t="str">
        <f t="shared" si="0"/>
        <v>string</v>
      </c>
      <c r="J11" s="34" t="str">
        <f t="shared" si="1"/>
        <v/>
      </c>
      <c r="K11" s="8"/>
      <c r="L11" s="8"/>
      <c r="M11" s="8"/>
      <c r="N11" s="8"/>
      <c r="O11" s="8" t="s">
        <v>76</v>
      </c>
      <c r="P11" s="8" t="s">
        <v>76</v>
      </c>
      <c r="Q11" s="9"/>
    </row>
    <row r="12" spans="1:17">
      <c r="A12" s="42"/>
      <c r="B12" s="4" t="s">
        <v>63</v>
      </c>
      <c r="C12" s="17"/>
      <c r="D12" s="6"/>
      <c r="E12" s="5"/>
      <c r="F12" s="5"/>
      <c r="G12" s="6"/>
      <c r="H12" s="7" t="s">
        <v>4</v>
      </c>
      <c r="I12" s="34" t="str">
        <f t="shared" si="0"/>
        <v>string</v>
      </c>
      <c r="J12" s="34" t="str">
        <f t="shared" si="1"/>
        <v/>
      </c>
      <c r="K12" s="8"/>
      <c r="L12" s="8"/>
      <c r="M12" s="8"/>
      <c r="N12" s="8"/>
      <c r="O12" s="8" t="s">
        <v>76</v>
      </c>
      <c r="P12" s="8" t="s">
        <v>76</v>
      </c>
      <c r="Q12" s="9"/>
    </row>
    <row r="13" spans="1:17">
      <c r="A13" s="43"/>
      <c r="B13" s="4" t="s">
        <v>63</v>
      </c>
      <c r="C13" s="17"/>
      <c r="D13" s="6"/>
      <c r="E13" s="5"/>
      <c r="F13" s="5"/>
      <c r="G13" s="6"/>
      <c r="H13" s="7" t="s">
        <v>4</v>
      </c>
      <c r="I13" s="34" t="str">
        <f t="shared" si="0"/>
        <v>string</v>
      </c>
      <c r="J13" s="34" t="str">
        <f t="shared" si="1"/>
        <v/>
      </c>
      <c r="K13" s="8"/>
      <c r="L13" s="8"/>
      <c r="M13" s="8"/>
      <c r="N13" s="8"/>
      <c r="O13" s="8" t="s">
        <v>76</v>
      </c>
      <c r="P13" s="8" t="s">
        <v>76</v>
      </c>
      <c r="Q13" s="9"/>
    </row>
    <row r="14" spans="1:17">
      <c r="A14" s="41" t="s">
        <v>48</v>
      </c>
      <c r="B14" s="4" t="s">
        <v>63</v>
      </c>
      <c r="C14" s="22"/>
      <c r="D14" s="10"/>
      <c r="E14" s="11"/>
      <c r="F14" s="11"/>
      <c r="G14" s="6"/>
      <c r="H14" s="7" t="s">
        <v>4</v>
      </c>
      <c r="I14" s="34" t="str">
        <f t="shared" si="0"/>
        <v>string</v>
      </c>
      <c r="J14" s="34" t="str">
        <f t="shared" si="1"/>
        <v/>
      </c>
      <c r="K14" s="12"/>
      <c r="L14" s="8"/>
      <c r="M14" s="8"/>
      <c r="N14" s="8"/>
      <c r="O14" s="8" t="s">
        <v>76</v>
      </c>
      <c r="P14" s="8" t="s">
        <v>76</v>
      </c>
      <c r="Q14" s="9"/>
    </row>
    <row r="15" spans="1:17">
      <c r="A15" s="42"/>
      <c r="B15" s="4" t="s">
        <v>63</v>
      </c>
      <c r="C15" s="22"/>
      <c r="D15" s="10"/>
      <c r="E15" s="7"/>
      <c r="F15" s="11"/>
      <c r="G15" s="6"/>
      <c r="H15" s="7" t="s">
        <v>4</v>
      </c>
      <c r="I15" s="34" t="str">
        <f t="shared" si="0"/>
        <v>string</v>
      </c>
      <c r="J15" s="34" t="str">
        <f t="shared" si="1"/>
        <v/>
      </c>
      <c r="K15" s="8"/>
      <c r="L15" s="8"/>
      <c r="M15" s="8"/>
      <c r="N15" s="8"/>
      <c r="O15" s="8" t="s">
        <v>76</v>
      </c>
      <c r="P15" s="8" t="s">
        <v>76</v>
      </c>
      <c r="Q15" s="9"/>
    </row>
    <row r="16" spans="1:17">
      <c r="A16" s="42"/>
      <c r="B16" s="4" t="s">
        <v>63</v>
      </c>
      <c r="C16" s="22"/>
      <c r="D16" s="13"/>
      <c r="E16" s="14"/>
      <c r="F16" s="14"/>
      <c r="G16" s="15"/>
      <c r="H16" s="7" t="s">
        <v>4</v>
      </c>
      <c r="I16" s="34" t="str">
        <f t="shared" si="0"/>
        <v>string</v>
      </c>
      <c r="J16" s="34" t="str">
        <f t="shared" si="1"/>
        <v/>
      </c>
      <c r="K16" s="9"/>
      <c r="L16" s="8"/>
      <c r="M16" s="8"/>
      <c r="N16" s="8"/>
      <c r="O16" s="8" t="s">
        <v>76</v>
      </c>
      <c r="P16" s="8" t="s">
        <v>76</v>
      </c>
      <c r="Q16" s="9"/>
    </row>
    <row r="17" spans="1:17">
      <c r="A17" s="42"/>
      <c r="B17" s="4" t="s">
        <v>63</v>
      </c>
      <c r="C17" s="22"/>
      <c r="D17" s="13"/>
      <c r="E17" s="14"/>
      <c r="F17" s="14"/>
      <c r="G17" s="15"/>
      <c r="H17" s="7" t="s">
        <v>4</v>
      </c>
      <c r="I17" s="34" t="str">
        <f t="shared" si="0"/>
        <v>string</v>
      </c>
      <c r="J17" s="34" t="str">
        <f t="shared" si="1"/>
        <v/>
      </c>
      <c r="K17" s="8"/>
      <c r="L17" s="8"/>
      <c r="M17" s="8"/>
      <c r="N17" s="8"/>
      <c r="O17" s="8" t="s">
        <v>76</v>
      </c>
      <c r="P17" s="8" t="s">
        <v>76</v>
      </c>
      <c r="Q17" s="9"/>
    </row>
    <row r="18" spans="1:17">
      <c r="A18" s="42"/>
      <c r="B18" s="4" t="s">
        <v>63</v>
      </c>
      <c r="C18" s="22"/>
      <c r="D18" s="13"/>
      <c r="E18" s="14"/>
      <c r="F18" s="14"/>
      <c r="G18" s="15"/>
      <c r="H18" s="7" t="s">
        <v>4</v>
      </c>
      <c r="I18" s="34" t="str">
        <f t="shared" si="0"/>
        <v>string</v>
      </c>
      <c r="J18" s="34" t="str">
        <f t="shared" si="1"/>
        <v/>
      </c>
      <c r="K18" s="8"/>
      <c r="L18" s="8"/>
      <c r="M18" s="8"/>
      <c r="N18" s="8"/>
      <c r="O18" s="8" t="s">
        <v>76</v>
      </c>
      <c r="P18" s="8" t="s">
        <v>76</v>
      </c>
      <c r="Q18" s="9"/>
    </row>
    <row r="19" spans="1:17">
      <c r="A19" s="42"/>
      <c r="B19" s="4" t="s">
        <v>63</v>
      </c>
      <c r="C19" s="22"/>
      <c r="D19" s="13"/>
      <c r="E19" s="14"/>
      <c r="F19" s="11"/>
      <c r="G19" s="15"/>
      <c r="H19" s="7" t="s">
        <v>4</v>
      </c>
      <c r="I19" s="34" t="str">
        <f t="shared" si="0"/>
        <v>string</v>
      </c>
      <c r="J19" s="34" t="str">
        <f t="shared" si="1"/>
        <v/>
      </c>
      <c r="K19" s="6"/>
      <c r="L19" s="8"/>
      <c r="M19" s="8"/>
      <c r="N19" s="8"/>
      <c r="O19" s="8" t="s">
        <v>76</v>
      </c>
      <c r="P19" s="8" t="s">
        <v>76</v>
      </c>
      <c r="Q19" s="9"/>
    </row>
    <row r="20" spans="1:17">
      <c r="A20" s="42"/>
      <c r="B20" s="4" t="s">
        <v>63</v>
      </c>
      <c r="C20" s="22"/>
      <c r="D20" s="13"/>
      <c r="E20" s="14"/>
      <c r="F20" s="14"/>
      <c r="G20" s="15"/>
      <c r="H20" s="7" t="s">
        <v>4</v>
      </c>
      <c r="I20" s="34" t="str">
        <f t="shared" si="0"/>
        <v>string</v>
      </c>
      <c r="J20" s="34" t="str">
        <f t="shared" si="1"/>
        <v/>
      </c>
      <c r="K20" s="6"/>
      <c r="L20" s="8"/>
      <c r="M20" s="8"/>
      <c r="N20" s="8"/>
      <c r="O20" s="8" t="s">
        <v>76</v>
      </c>
      <c r="P20" s="8" t="s">
        <v>76</v>
      </c>
      <c r="Q20" s="9"/>
    </row>
    <row r="21" spans="1:17">
      <c r="A21" s="42"/>
      <c r="B21" s="4" t="s">
        <v>63</v>
      </c>
      <c r="C21" s="22"/>
      <c r="D21" s="6"/>
      <c r="E21" s="7"/>
      <c r="F21" s="7"/>
      <c r="G21" s="8"/>
      <c r="H21" s="7" t="s">
        <v>4</v>
      </c>
      <c r="I21" s="34" t="str">
        <f t="shared" si="0"/>
        <v>string</v>
      </c>
      <c r="J21" s="34" t="str">
        <f t="shared" si="1"/>
        <v/>
      </c>
      <c r="K21" s="6"/>
      <c r="L21" s="8"/>
      <c r="M21" s="8"/>
      <c r="N21" s="8"/>
      <c r="O21" s="8" t="s">
        <v>76</v>
      </c>
      <c r="P21" s="8" t="s">
        <v>76</v>
      </c>
      <c r="Q21" s="9"/>
    </row>
    <row r="22" spans="1:17">
      <c r="A22" s="42"/>
      <c r="B22" s="4" t="s">
        <v>63</v>
      </c>
      <c r="C22" s="22"/>
      <c r="D22" s="6"/>
      <c r="E22" s="7"/>
      <c r="F22" s="7"/>
      <c r="G22" s="8"/>
      <c r="H22" s="7" t="s">
        <v>4</v>
      </c>
      <c r="I22" s="34" t="str">
        <f t="shared" si="0"/>
        <v>string</v>
      </c>
      <c r="J22" s="34" t="str">
        <f t="shared" si="1"/>
        <v/>
      </c>
      <c r="K22" s="8"/>
      <c r="L22" s="8"/>
      <c r="M22" s="8"/>
      <c r="N22" s="8"/>
      <c r="O22" s="8" t="s">
        <v>76</v>
      </c>
      <c r="P22" s="8" t="s">
        <v>76</v>
      </c>
      <c r="Q22" s="9"/>
    </row>
    <row r="23" spans="1:17">
      <c r="A23" s="42"/>
      <c r="B23" s="4" t="s">
        <v>63</v>
      </c>
      <c r="C23" s="16"/>
      <c r="D23" s="8"/>
      <c r="E23" s="7"/>
      <c r="F23" s="7"/>
      <c r="G23" s="8"/>
      <c r="H23" s="7" t="s">
        <v>4</v>
      </c>
      <c r="I23" s="34" t="str">
        <f t="shared" si="0"/>
        <v>string</v>
      </c>
      <c r="J23" s="34" t="str">
        <f t="shared" si="1"/>
        <v/>
      </c>
      <c r="K23" s="8"/>
      <c r="L23" s="8"/>
      <c r="M23" s="8"/>
      <c r="N23" s="8"/>
      <c r="O23" s="8" t="s">
        <v>76</v>
      </c>
      <c r="P23" s="8" t="s">
        <v>76</v>
      </c>
      <c r="Q23" s="9"/>
    </row>
    <row r="24" spans="1:17">
      <c r="A24" s="42"/>
      <c r="B24" s="4" t="s">
        <v>63</v>
      </c>
      <c r="C24" s="16"/>
      <c r="D24" s="8"/>
      <c r="E24" s="7"/>
      <c r="F24" s="7"/>
      <c r="G24" s="8"/>
      <c r="H24" s="7" t="s">
        <v>4</v>
      </c>
      <c r="I24" s="34" t="str">
        <f t="shared" si="0"/>
        <v>string</v>
      </c>
      <c r="J24" s="34" t="str">
        <f t="shared" si="1"/>
        <v/>
      </c>
      <c r="K24" s="8"/>
      <c r="L24" s="8"/>
      <c r="M24" s="8"/>
      <c r="N24" s="8"/>
      <c r="O24" s="8" t="s">
        <v>76</v>
      </c>
      <c r="P24" s="8" t="s">
        <v>76</v>
      </c>
      <c r="Q24" s="9"/>
    </row>
    <row r="25" spans="1:17">
      <c r="A25" s="42"/>
      <c r="B25" s="4" t="s">
        <v>63</v>
      </c>
      <c r="C25" s="16"/>
      <c r="D25" s="8"/>
      <c r="E25" s="7"/>
      <c r="F25" s="7"/>
      <c r="G25" s="8"/>
      <c r="H25" s="7" t="s">
        <v>4</v>
      </c>
      <c r="I25" s="34" t="str">
        <f t="shared" si="0"/>
        <v>string</v>
      </c>
      <c r="J25" s="34" t="str">
        <f t="shared" si="1"/>
        <v/>
      </c>
      <c r="K25" s="8"/>
      <c r="L25" s="8"/>
      <c r="M25" s="8"/>
      <c r="N25" s="8"/>
      <c r="O25" s="8" t="s">
        <v>76</v>
      </c>
      <c r="P25" s="8" t="s">
        <v>76</v>
      </c>
      <c r="Q25" s="9"/>
    </row>
    <row r="26" spans="1:17">
      <c r="A26" s="42"/>
      <c r="B26" s="4" t="s">
        <v>63</v>
      </c>
      <c r="C26" s="16"/>
      <c r="D26" s="8"/>
      <c r="E26" s="7"/>
      <c r="F26" s="7"/>
      <c r="G26" s="8"/>
      <c r="H26" s="7" t="s">
        <v>4</v>
      </c>
      <c r="I26" s="34" t="str">
        <f t="shared" si="0"/>
        <v>string</v>
      </c>
      <c r="J26" s="34" t="str">
        <f t="shared" si="1"/>
        <v/>
      </c>
      <c r="K26" s="8"/>
      <c r="L26" s="8"/>
      <c r="M26" s="8"/>
      <c r="N26" s="8"/>
      <c r="O26" s="8" t="s">
        <v>76</v>
      </c>
      <c r="P26" s="8" t="s">
        <v>76</v>
      </c>
      <c r="Q26" s="9"/>
    </row>
    <row r="27" spans="1:17">
      <c r="A27" s="42"/>
      <c r="B27" s="4" t="s">
        <v>63</v>
      </c>
      <c r="C27" s="16"/>
      <c r="D27" s="8"/>
      <c r="E27" s="7"/>
      <c r="F27" s="7"/>
      <c r="G27" s="8"/>
      <c r="H27" s="7" t="s">
        <v>4</v>
      </c>
      <c r="I27" s="34" t="str">
        <f t="shared" si="0"/>
        <v>string</v>
      </c>
      <c r="J27" s="34" t="str">
        <f t="shared" si="1"/>
        <v/>
      </c>
      <c r="K27" s="8"/>
      <c r="L27" s="8"/>
      <c r="M27" s="8"/>
      <c r="N27" s="8"/>
      <c r="O27" s="8" t="s">
        <v>76</v>
      </c>
      <c r="P27" s="8" t="s">
        <v>76</v>
      </c>
      <c r="Q27" s="9"/>
    </row>
    <row r="28" spans="1:17">
      <c r="A28" s="42"/>
      <c r="B28" s="4" t="s">
        <v>63</v>
      </c>
      <c r="C28" s="16"/>
      <c r="D28" s="8"/>
      <c r="E28" s="7"/>
      <c r="F28" s="7"/>
      <c r="G28" s="8"/>
      <c r="H28" s="7" t="s">
        <v>4</v>
      </c>
      <c r="I28" s="34" t="str">
        <f t="shared" si="0"/>
        <v>string</v>
      </c>
      <c r="J28" s="34" t="str">
        <f t="shared" si="1"/>
        <v/>
      </c>
      <c r="K28" s="8"/>
      <c r="L28" s="8"/>
      <c r="M28" s="8"/>
      <c r="N28" s="8"/>
      <c r="O28" s="8" t="s">
        <v>76</v>
      </c>
      <c r="P28" s="8" t="s">
        <v>76</v>
      </c>
      <c r="Q28" s="9"/>
    </row>
    <row r="29" spans="1:17">
      <c r="A29" s="42"/>
      <c r="B29" s="4" t="s">
        <v>63</v>
      </c>
      <c r="C29" s="16"/>
      <c r="D29" s="8"/>
      <c r="E29" s="7"/>
      <c r="F29" s="7"/>
      <c r="G29" s="8"/>
      <c r="H29" s="7" t="s">
        <v>4</v>
      </c>
      <c r="I29" s="34" t="str">
        <f t="shared" si="0"/>
        <v>string</v>
      </c>
      <c r="J29" s="34" t="str">
        <f t="shared" si="1"/>
        <v/>
      </c>
      <c r="K29" s="8"/>
      <c r="L29" s="8"/>
      <c r="M29" s="8"/>
      <c r="N29" s="8"/>
      <c r="O29" s="8" t="s">
        <v>76</v>
      </c>
      <c r="P29" s="8" t="s">
        <v>76</v>
      </c>
      <c r="Q29" s="9"/>
    </row>
    <row r="30" spans="1:17">
      <c r="A30" s="42"/>
      <c r="B30" s="4" t="s">
        <v>63</v>
      </c>
      <c r="C30" s="16"/>
      <c r="D30" s="8"/>
      <c r="E30" s="7"/>
      <c r="F30" s="7"/>
      <c r="G30" s="8"/>
      <c r="H30" s="7" t="s">
        <v>4</v>
      </c>
      <c r="I30" s="34" t="str">
        <f t="shared" si="0"/>
        <v>string</v>
      </c>
      <c r="J30" s="34" t="str">
        <f t="shared" si="1"/>
        <v/>
      </c>
      <c r="K30" s="8"/>
      <c r="L30" s="8"/>
      <c r="M30" s="8"/>
      <c r="N30" s="8"/>
      <c r="O30" s="8" t="s">
        <v>76</v>
      </c>
      <c r="P30" s="8" t="s">
        <v>76</v>
      </c>
      <c r="Q30" s="9"/>
    </row>
    <row r="31" spans="1:17">
      <c r="A31" s="42"/>
      <c r="B31" s="4" t="s">
        <v>63</v>
      </c>
      <c r="C31" s="16"/>
      <c r="D31" s="8"/>
      <c r="E31" s="7"/>
      <c r="F31" s="7"/>
      <c r="G31" s="8"/>
      <c r="H31" s="7" t="s">
        <v>4</v>
      </c>
      <c r="I31" s="34" t="str">
        <f t="shared" si="0"/>
        <v>string</v>
      </c>
      <c r="J31" s="34" t="str">
        <f t="shared" si="1"/>
        <v/>
      </c>
      <c r="K31" s="8"/>
      <c r="L31" s="8"/>
      <c r="M31" s="8"/>
      <c r="N31" s="8"/>
      <c r="O31" s="8" t="s">
        <v>76</v>
      </c>
      <c r="P31" s="8" t="s">
        <v>76</v>
      </c>
      <c r="Q31" s="9"/>
    </row>
    <row r="32" spans="1:17">
      <c r="A32" s="42"/>
      <c r="B32" s="4" t="s">
        <v>63</v>
      </c>
      <c r="C32" s="16"/>
      <c r="D32" s="8"/>
      <c r="E32" s="7"/>
      <c r="F32" s="7"/>
      <c r="G32" s="8"/>
      <c r="H32" s="7" t="s">
        <v>4</v>
      </c>
      <c r="I32" s="34" t="str">
        <f t="shared" si="0"/>
        <v>string</v>
      </c>
      <c r="J32" s="34" t="str">
        <f t="shared" si="1"/>
        <v/>
      </c>
      <c r="K32" s="8"/>
      <c r="L32" s="8"/>
      <c r="M32" s="8"/>
      <c r="N32" s="8"/>
      <c r="O32" s="8" t="s">
        <v>76</v>
      </c>
      <c r="P32" s="8" t="s">
        <v>76</v>
      </c>
      <c r="Q32" s="9"/>
    </row>
    <row r="33" spans="1:17">
      <c r="A33" s="42"/>
      <c r="B33" s="4" t="s">
        <v>63</v>
      </c>
      <c r="C33" s="16"/>
      <c r="D33" s="8"/>
      <c r="E33" s="7"/>
      <c r="F33" s="7"/>
      <c r="G33" s="8"/>
      <c r="H33" s="7" t="s">
        <v>4</v>
      </c>
      <c r="I33" s="34" t="str">
        <f t="shared" si="0"/>
        <v>string</v>
      </c>
      <c r="J33" s="34" t="str">
        <f t="shared" si="1"/>
        <v/>
      </c>
      <c r="K33" s="8"/>
      <c r="L33" s="8"/>
      <c r="M33" s="8"/>
      <c r="N33" s="8"/>
      <c r="O33" s="8" t="s">
        <v>76</v>
      </c>
      <c r="P33" s="8" t="s">
        <v>76</v>
      </c>
      <c r="Q33" s="9"/>
    </row>
    <row r="34" spans="1:17">
      <c r="A34" s="42"/>
      <c r="B34" s="4" t="s">
        <v>63</v>
      </c>
      <c r="C34" s="16"/>
      <c r="D34" s="8"/>
      <c r="E34" s="7"/>
      <c r="F34" s="7"/>
      <c r="G34" s="8"/>
      <c r="H34" s="7" t="s">
        <v>4</v>
      </c>
      <c r="I34" s="34" t="str">
        <f t="shared" si="0"/>
        <v>string</v>
      </c>
      <c r="J34" s="34" t="str">
        <f t="shared" si="1"/>
        <v/>
      </c>
      <c r="K34" s="8"/>
      <c r="L34" s="8"/>
      <c r="M34" s="8"/>
      <c r="N34" s="8"/>
      <c r="O34" s="8" t="s">
        <v>76</v>
      </c>
      <c r="P34" s="8" t="s">
        <v>76</v>
      </c>
      <c r="Q34" s="9"/>
    </row>
    <row r="35" spans="1:17">
      <c r="A35" s="42"/>
      <c r="B35" s="4" t="s">
        <v>63</v>
      </c>
      <c r="C35" s="16"/>
      <c r="D35" s="8"/>
      <c r="E35" s="7"/>
      <c r="F35" s="7"/>
      <c r="G35" s="8"/>
      <c r="H35" s="7" t="s">
        <v>4</v>
      </c>
      <c r="I35" s="34" t="str">
        <f t="shared" si="0"/>
        <v>string</v>
      </c>
      <c r="J35" s="34" t="str">
        <f t="shared" si="1"/>
        <v/>
      </c>
      <c r="K35" s="8"/>
      <c r="L35" s="8"/>
      <c r="M35" s="8"/>
      <c r="N35" s="8"/>
      <c r="O35" s="8" t="s">
        <v>76</v>
      </c>
      <c r="P35" s="8" t="s">
        <v>76</v>
      </c>
      <c r="Q35" s="9"/>
    </row>
    <row r="36" spans="1:17">
      <c r="A36" s="42"/>
      <c r="B36" s="4" t="s">
        <v>63</v>
      </c>
      <c r="C36" s="16"/>
      <c r="D36" s="8"/>
      <c r="E36" s="7"/>
      <c r="F36" s="7"/>
      <c r="G36" s="8"/>
      <c r="H36" s="7" t="s">
        <v>4</v>
      </c>
      <c r="I36" s="34" t="str">
        <f t="shared" si="0"/>
        <v>string</v>
      </c>
      <c r="J36" s="34" t="str">
        <f t="shared" si="1"/>
        <v/>
      </c>
      <c r="K36" s="8"/>
      <c r="L36" s="8"/>
      <c r="M36" s="8"/>
      <c r="N36" s="8"/>
      <c r="O36" s="8" t="s">
        <v>76</v>
      </c>
      <c r="P36" s="8" t="s">
        <v>76</v>
      </c>
      <c r="Q36" s="9"/>
    </row>
    <row r="37" spans="1:17">
      <c r="A37" s="42"/>
      <c r="B37" s="4" t="s">
        <v>63</v>
      </c>
      <c r="C37" s="16"/>
      <c r="D37" s="8"/>
      <c r="E37" s="7"/>
      <c r="F37" s="7"/>
      <c r="G37" s="8"/>
      <c r="H37" s="7" t="s">
        <v>4</v>
      </c>
      <c r="I37" s="34" t="str">
        <f t="shared" si="0"/>
        <v>string</v>
      </c>
      <c r="J37" s="34" t="str">
        <f t="shared" si="1"/>
        <v/>
      </c>
      <c r="K37" s="8"/>
      <c r="L37" s="8"/>
      <c r="M37" s="8"/>
      <c r="N37" s="8"/>
      <c r="O37" s="8" t="s">
        <v>76</v>
      </c>
      <c r="P37" s="8" t="s">
        <v>76</v>
      </c>
      <c r="Q37" s="9"/>
    </row>
    <row r="38" spans="1:17">
      <c r="A38" s="42"/>
      <c r="B38" s="4" t="s">
        <v>63</v>
      </c>
      <c r="C38" s="16"/>
      <c r="D38" s="8"/>
      <c r="E38" s="7"/>
      <c r="F38" s="7"/>
      <c r="G38" s="8"/>
      <c r="H38" s="7" t="s">
        <v>4</v>
      </c>
      <c r="I38" s="34" t="str">
        <f t="shared" si="0"/>
        <v>string</v>
      </c>
      <c r="J38" s="34" t="str">
        <f t="shared" si="1"/>
        <v/>
      </c>
      <c r="K38" s="8"/>
      <c r="L38" s="8"/>
      <c r="M38" s="8"/>
      <c r="N38" s="8"/>
      <c r="O38" s="8" t="s">
        <v>76</v>
      </c>
      <c r="P38" s="8" t="s">
        <v>76</v>
      </c>
      <c r="Q38" s="9"/>
    </row>
    <row r="39" spans="1:17">
      <c r="A39" s="42"/>
      <c r="B39" s="4" t="s">
        <v>63</v>
      </c>
      <c r="C39" s="16"/>
      <c r="D39" s="8"/>
      <c r="E39" s="7"/>
      <c r="F39" s="7"/>
      <c r="G39" s="8"/>
      <c r="H39" s="7" t="s">
        <v>4</v>
      </c>
      <c r="I39" s="34" t="str">
        <f t="shared" si="0"/>
        <v>string</v>
      </c>
      <c r="J39" s="34" t="str">
        <f t="shared" si="1"/>
        <v/>
      </c>
      <c r="K39" s="8"/>
      <c r="L39" s="8"/>
      <c r="M39" s="8"/>
      <c r="N39" s="8"/>
      <c r="O39" s="8" t="s">
        <v>76</v>
      </c>
      <c r="P39" s="8" t="s">
        <v>76</v>
      </c>
      <c r="Q39" s="9"/>
    </row>
    <row r="40" spans="1:17">
      <c r="A40" s="42"/>
      <c r="B40" s="4" t="s">
        <v>63</v>
      </c>
      <c r="C40" s="16"/>
      <c r="D40" s="8"/>
      <c r="E40" s="7"/>
      <c r="F40" s="7"/>
      <c r="G40" s="8"/>
      <c r="H40" s="7" t="s">
        <v>4</v>
      </c>
      <c r="I40" s="34" t="str">
        <f t="shared" si="0"/>
        <v>string</v>
      </c>
      <c r="J40" s="34" t="str">
        <f t="shared" si="1"/>
        <v/>
      </c>
      <c r="K40" s="8"/>
      <c r="L40" s="8"/>
      <c r="M40" s="8"/>
      <c r="N40" s="8"/>
      <c r="O40" s="8" t="s">
        <v>76</v>
      </c>
      <c r="P40" s="8" t="s">
        <v>76</v>
      </c>
      <c r="Q40" s="9"/>
    </row>
    <row r="41" spans="1:17">
      <c r="A41" s="42"/>
      <c r="B41" s="4" t="s">
        <v>63</v>
      </c>
      <c r="C41" s="16"/>
      <c r="D41" s="8"/>
      <c r="E41" s="7"/>
      <c r="F41" s="7"/>
      <c r="G41" s="8"/>
      <c r="H41" s="7" t="s">
        <v>4</v>
      </c>
      <c r="I41" s="34" t="str">
        <f t="shared" si="0"/>
        <v>string</v>
      </c>
      <c r="J41" s="34" t="str">
        <f t="shared" si="1"/>
        <v/>
      </c>
      <c r="K41" s="8"/>
      <c r="L41" s="8"/>
      <c r="M41" s="8"/>
      <c r="N41" s="8"/>
      <c r="O41" s="8" t="s">
        <v>76</v>
      </c>
      <c r="P41" s="8" t="s">
        <v>76</v>
      </c>
      <c r="Q41" s="9"/>
    </row>
    <row r="42" spans="1:17">
      <c r="A42" s="42"/>
      <c r="B42" s="4" t="s">
        <v>63</v>
      </c>
      <c r="C42" s="16"/>
      <c r="D42" s="8"/>
      <c r="E42" s="7"/>
      <c r="F42" s="7"/>
      <c r="G42" s="8"/>
      <c r="H42" s="7" t="s">
        <v>4</v>
      </c>
      <c r="I42" s="34" t="str">
        <f t="shared" si="0"/>
        <v>string</v>
      </c>
      <c r="J42" s="34" t="str">
        <f t="shared" si="1"/>
        <v/>
      </c>
      <c r="K42" s="8"/>
      <c r="L42" s="8"/>
      <c r="M42" s="8"/>
      <c r="N42" s="8"/>
      <c r="O42" s="8" t="s">
        <v>76</v>
      </c>
      <c r="P42" s="8" t="s">
        <v>76</v>
      </c>
      <c r="Q42" s="9"/>
    </row>
    <row r="43" spans="1:17">
      <c r="A43" s="43"/>
      <c r="B43" s="4" t="s">
        <v>63</v>
      </c>
      <c r="C43" s="16"/>
      <c r="D43" s="8"/>
      <c r="E43" s="7"/>
      <c r="F43" s="7"/>
      <c r="G43" s="8"/>
      <c r="H43" s="7" t="s">
        <v>4</v>
      </c>
      <c r="I43" s="34" t="str">
        <f t="shared" si="0"/>
        <v>string</v>
      </c>
      <c r="J43" s="34" t="str">
        <f t="shared" si="1"/>
        <v/>
      </c>
      <c r="K43" s="8"/>
      <c r="L43" s="8"/>
      <c r="M43" s="8"/>
      <c r="N43" s="8"/>
      <c r="O43" s="8" t="s">
        <v>76</v>
      </c>
      <c r="P43" s="8" t="s">
        <v>76</v>
      </c>
      <c r="Q43" s="9"/>
    </row>
    <row r="44" spans="1:17">
      <c r="B44" s="38"/>
    </row>
  </sheetData>
  <mergeCells count="2">
    <mergeCell ref="A3:A13"/>
    <mergeCell ref="A14:A43"/>
  </mergeCells>
  <phoneticPr fontId="2"/>
  <conditionalFormatting sqref="B1:B1048576">
    <cfRule type="cellIs" dxfId="24" priority="2" operator="equal">
      <formula>"OFF"</formula>
    </cfRule>
    <cfRule type="cellIs" dxfId="23" priority="3" operator="equal">
      <formula>"ON"</formula>
    </cfRule>
  </conditionalFormatting>
  <conditionalFormatting sqref="C1:C1048576 E1:F1048576 H1:H1048576">
    <cfRule type="expression" dxfId="22" priority="1">
      <formula>AND($B1="ON",ISBLANK(C1))</formula>
    </cfRule>
  </conditionalFormatting>
  <dataValidations count="3">
    <dataValidation type="list" allowBlank="1" showInputMessage="1" showErrorMessage="1" sqref="B3:B43" xr:uid="{C77DE921-00C9-402E-B063-7FE813E1C579}">
      <formula1>"ON,OFF"</formula1>
    </dataValidation>
    <dataValidation type="list" allowBlank="1" showInputMessage="1" showErrorMessage="1" sqref="O3:P43" xr:uid="{973D0976-273D-4B1E-AD82-53B3E7F58099}">
      <formula1>"　,TRUE"</formula1>
    </dataValidation>
    <dataValidation type="list" allowBlank="1" showInputMessage="1" showErrorMessage="1" sqref="H3:H43" xr:uid="{7F3341BD-571A-42EF-B5B0-5136DE7D8398}">
      <formula1>"string,datetime,duration,integer,number,array"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22F99-B59B-4D69-9661-508AD2B5EFA1}">
  <dimension ref="A1:Z18"/>
  <sheetViews>
    <sheetView zoomScale="115" zoomScaleNormal="115" workbookViewId="0">
      <pane xSplit="3" ySplit="8" topLeftCell="D9" activePane="bottomRight" state="frozen"/>
      <selection pane="topRight" activeCell="D1" sqref="D1"/>
      <selection pane="bottomLeft" activeCell="A9" sqref="A9"/>
      <selection pane="bottomRight"/>
    </sheetView>
  </sheetViews>
  <sheetFormatPr baseColWidth="10" defaultColWidth="8.83203125" defaultRowHeight="17"/>
  <cols>
    <col min="1" max="1" width="16.1640625" bestFit="1" customWidth="1"/>
    <col min="2" max="2" width="23" customWidth="1"/>
    <col min="3" max="5" width="28.83203125" bestFit="1" customWidth="1"/>
    <col min="6" max="7" width="15.6640625" customWidth="1"/>
    <col min="8" max="9" width="14.1640625" bestFit="1" customWidth="1"/>
    <col min="10" max="10" width="18.6640625" bestFit="1" customWidth="1"/>
    <col min="11" max="11" width="15.6640625" bestFit="1" customWidth="1"/>
    <col min="12" max="12" width="18.6640625" bestFit="1" customWidth="1"/>
    <col min="13" max="14" width="13.1640625" bestFit="1" customWidth="1"/>
    <col min="15" max="15" width="18.6640625" bestFit="1" customWidth="1"/>
    <col min="16" max="16" width="18.6640625" customWidth="1"/>
    <col min="17" max="19" width="29" bestFit="1" customWidth="1"/>
    <col min="20" max="20" width="22.5" hidden="1" customWidth="1"/>
    <col min="21" max="21" width="15.5" hidden="1" customWidth="1"/>
    <col min="22" max="23" width="22" hidden="1" customWidth="1"/>
    <col min="24" max="24" width="13" hidden="1" customWidth="1"/>
    <col min="25" max="25" width="14.1640625" hidden="1" customWidth="1"/>
    <col min="26" max="26" width="11.33203125" hidden="1" customWidth="1"/>
  </cols>
  <sheetData>
    <row r="1" spans="1:26">
      <c r="A1" s="21" t="s">
        <v>22</v>
      </c>
      <c r="B1" s="45" t="s">
        <v>23</v>
      </c>
      <c r="C1" s="45"/>
      <c r="D1" s="45"/>
      <c r="E1" s="45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6">
      <c r="A2" s="21" t="s">
        <v>24</v>
      </c>
      <c r="B2" s="46">
        <f>説明!B3</f>
        <v>0</v>
      </c>
      <c r="C2" s="46"/>
      <c r="D2" s="46"/>
      <c r="E2" s="46"/>
      <c r="F2" s="37"/>
      <c r="G2" s="35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1:26">
      <c r="A3" s="21" t="s">
        <v>25</v>
      </c>
      <c r="B3" s="47"/>
      <c r="C3" s="47"/>
      <c r="D3" s="47"/>
      <c r="E3" s="47"/>
      <c r="F3" s="19"/>
      <c r="G3" s="36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 spans="1:26">
      <c r="A4" s="21" t="s">
        <v>102</v>
      </c>
      <c r="B4" s="46">
        <f>説明!B1</f>
        <v>0</v>
      </c>
      <c r="C4" s="46"/>
      <c r="D4" s="46"/>
      <c r="E4" s="46"/>
      <c r="F4" s="37"/>
      <c r="G4" s="35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6">
      <c r="A5" s="21" t="s">
        <v>103</v>
      </c>
      <c r="B5" s="46">
        <f>説明!B2</f>
        <v>0</v>
      </c>
      <c r="C5" s="46"/>
      <c r="D5" s="46"/>
      <c r="E5" s="46"/>
      <c r="F5" s="37"/>
      <c r="G5" s="35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1.75" customHeight="1">
      <c r="A7" s="2" t="s">
        <v>100</v>
      </c>
      <c r="B7" s="2" t="s">
        <v>62</v>
      </c>
      <c r="C7" s="2" t="s">
        <v>41</v>
      </c>
      <c r="D7" s="2" t="s">
        <v>27</v>
      </c>
      <c r="E7" s="2" t="s">
        <v>28</v>
      </c>
      <c r="F7" s="2" t="s">
        <v>29</v>
      </c>
      <c r="G7" s="2" t="s">
        <v>1415</v>
      </c>
      <c r="H7" s="2" t="s">
        <v>1</v>
      </c>
      <c r="I7" s="2" t="s">
        <v>44</v>
      </c>
      <c r="J7" s="2" t="s">
        <v>32</v>
      </c>
      <c r="K7" s="2" t="s">
        <v>33</v>
      </c>
      <c r="L7" s="2" t="s">
        <v>77</v>
      </c>
      <c r="M7" s="2" t="s">
        <v>25</v>
      </c>
      <c r="N7" s="2" t="s">
        <v>31</v>
      </c>
      <c r="O7" s="2" t="s">
        <v>26</v>
      </c>
      <c r="P7" s="2" t="s">
        <v>104</v>
      </c>
      <c r="Q7" s="2" t="s">
        <v>34</v>
      </c>
      <c r="R7" s="2" t="s">
        <v>35</v>
      </c>
      <c r="S7" s="2" t="s">
        <v>36</v>
      </c>
      <c r="T7" s="2" t="s">
        <v>78</v>
      </c>
      <c r="U7" s="2" t="s">
        <v>79</v>
      </c>
      <c r="V7" s="2" t="s">
        <v>80</v>
      </c>
      <c r="W7" s="2" t="s">
        <v>81</v>
      </c>
      <c r="X7" s="2" t="s">
        <v>82</v>
      </c>
      <c r="Y7" s="2" t="s">
        <v>83</v>
      </c>
      <c r="Z7" s="2" t="s">
        <v>84</v>
      </c>
    </row>
    <row r="8" spans="1:26" ht="36.75" customHeight="1">
      <c r="A8" s="2" t="s">
        <v>101</v>
      </c>
      <c r="B8" s="3" t="s">
        <v>1419</v>
      </c>
      <c r="C8" s="3" t="s">
        <v>67</v>
      </c>
      <c r="D8" s="3" t="s">
        <v>68</v>
      </c>
      <c r="E8" s="3" t="s">
        <v>69</v>
      </c>
      <c r="F8" s="3" t="s">
        <v>85</v>
      </c>
      <c r="G8" s="3" t="s">
        <v>1418</v>
      </c>
      <c r="H8" s="3" t="s">
        <v>1420</v>
      </c>
      <c r="I8" s="3" t="s">
        <v>1417</v>
      </c>
      <c r="J8" s="3" t="s">
        <v>1421</v>
      </c>
      <c r="K8" s="3" t="s">
        <v>86</v>
      </c>
      <c r="L8" s="3" t="s">
        <v>98</v>
      </c>
      <c r="M8" s="3" t="s">
        <v>71</v>
      </c>
      <c r="N8" s="3" t="s">
        <v>87</v>
      </c>
      <c r="O8" s="3" t="s">
        <v>88</v>
      </c>
      <c r="P8" s="3" t="s">
        <v>105</v>
      </c>
      <c r="Q8" s="3" t="s">
        <v>70</v>
      </c>
      <c r="R8" s="3" t="s">
        <v>89</v>
      </c>
      <c r="S8" s="3" t="s">
        <v>90</v>
      </c>
      <c r="T8" s="3" t="s">
        <v>91</v>
      </c>
      <c r="U8" s="3" t="s">
        <v>92</v>
      </c>
      <c r="V8" s="3" t="s">
        <v>93</v>
      </c>
      <c r="W8" s="3" t="s">
        <v>94</v>
      </c>
      <c r="X8" s="3" t="s">
        <v>95</v>
      </c>
      <c r="Y8" s="3" t="s">
        <v>96</v>
      </c>
      <c r="Z8" s="3" t="s">
        <v>97</v>
      </c>
    </row>
    <row r="9" spans="1:26">
      <c r="A9" s="44" t="s">
        <v>37</v>
      </c>
      <c r="B9" s="4" t="s">
        <v>63</v>
      </c>
      <c r="C9" s="18"/>
      <c r="D9" s="18"/>
      <c r="E9" s="18"/>
      <c r="F9" s="8" t="s">
        <v>76</v>
      </c>
      <c r="G9" s="7" t="s">
        <v>4</v>
      </c>
      <c r="H9" s="39" t="str">
        <f>_xlfn.IFS(G9="integer","integer",G9="number","number",G9="boolean","boolean",TRUE,"string")</f>
        <v>string</v>
      </c>
      <c r="I9" s="39" t="str">
        <f>_xlfn.IFS(G9="date","date",G9="markdown","markdown",G9="time", "time",G9="uri","uri",G9="uuid","uuid",TRUE,"")</f>
        <v/>
      </c>
      <c r="J9" s="39" t="str">
        <f t="shared" ref="J9:J18" si="0">_xlfn.IFS(G9="textarea","textarea",TRUE,"")</f>
        <v/>
      </c>
      <c r="K9" s="30"/>
      <c r="L9" s="3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>
      <c r="A10" s="44"/>
      <c r="B10" s="4" t="s">
        <v>63</v>
      </c>
      <c r="C10" s="18"/>
      <c r="D10" s="18"/>
      <c r="E10" s="18"/>
      <c r="F10" s="8" t="s">
        <v>76</v>
      </c>
      <c r="G10" s="7" t="s">
        <v>4</v>
      </c>
      <c r="H10" s="39" t="str">
        <f t="shared" ref="H10:H18" si="1">_xlfn.IFS(G10="integer","integer",G10="number","number",G10="boolean","boolean",TRUE,"string")</f>
        <v>string</v>
      </c>
      <c r="I10" s="39" t="str">
        <f t="shared" ref="I10:I18" si="2">_xlfn.IFS(G10="date","date",G10="markdown","markdown",G10="time", "time",G10="uri","uri",G10="uuid","uuid",TRUE,"")</f>
        <v/>
      </c>
      <c r="J10" s="39" t="str">
        <f t="shared" si="0"/>
        <v/>
      </c>
      <c r="K10" s="30"/>
      <c r="L10" s="3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8.75" customHeight="1">
      <c r="A11" s="44"/>
      <c r="B11" s="4" t="s">
        <v>63</v>
      </c>
      <c r="C11" s="18"/>
      <c r="D11" s="18"/>
      <c r="E11" s="18"/>
      <c r="F11" s="8" t="s">
        <v>76</v>
      </c>
      <c r="G11" s="7" t="s">
        <v>4</v>
      </c>
      <c r="H11" s="39" t="str">
        <f t="shared" si="1"/>
        <v>string</v>
      </c>
      <c r="I11" s="39" t="str">
        <f t="shared" si="2"/>
        <v/>
      </c>
      <c r="J11" s="39" t="str">
        <f t="shared" si="0"/>
        <v/>
      </c>
      <c r="K11" s="30"/>
      <c r="L11" s="3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>
      <c r="A12" s="44"/>
      <c r="B12" s="4" t="s">
        <v>63</v>
      </c>
      <c r="C12" s="18"/>
      <c r="D12" s="18"/>
      <c r="E12" s="18"/>
      <c r="F12" s="8" t="s">
        <v>76</v>
      </c>
      <c r="G12" s="7" t="s">
        <v>4</v>
      </c>
      <c r="H12" s="39" t="str">
        <f t="shared" si="1"/>
        <v>string</v>
      </c>
      <c r="I12" s="39" t="str">
        <f t="shared" si="2"/>
        <v/>
      </c>
      <c r="J12" s="39" t="str">
        <f t="shared" si="0"/>
        <v/>
      </c>
      <c r="K12" s="30"/>
      <c r="L12" s="3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>
      <c r="A13" s="44"/>
      <c r="B13" s="4" t="s">
        <v>63</v>
      </c>
      <c r="C13" s="18"/>
      <c r="D13" s="18"/>
      <c r="E13" s="18"/>
      <c r="F13" s="8" t="s">
        <v>76</v>
      </c>
      <c r="G13" s="7" t="s">
        <v>4</v>
      </c>
      <c r="H13" s="39" t="str">
        <f t="shared" si="1"/>
        <v>string</v>
      </c>
      <c r="I13" s="39" t="str">
        <f t="shared" si="2"/>
        <v/>
      </c>
      <c r="J13" s="39" t="str">
        <f t="shared" si="0"/>
        <v/>
      </c>
      <c r="K13" s="30"/>
      <c r="L13" s="3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>
      <c r="A14" s="44"/>
      <c r="B14" s="4" t="s">
        <v>63</v>
      </c>
      <c r="C14" s="18"/>
      <c r="D14" s="18"/>
      <c r="E14" s="18"/>
      <c r="F14" s="8" t="s">
        <v>76</v>
      </c>
      <c r="G14" s="7" t="s">
        <v>4</v>
      </c>
      <c r="H14" s="39" t="str">
        <f t="shared" si="1"/>
        <v>string</v>
      </c>
      <c r="I14" s="39" t="str">
        <f t="shared" si="2"/>
        <v/>
      </c>
      <c r="J14" s="39" t="str">
        <f t="shared" si="0"/>
        <v/>
      </c>
      <c r="K14" s="30"/>
      <c r="L14" s="3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>
      <c r="A15" s="44" t="s">
        <v>38</v>
      </c>
      <c r="B15" s="4" t="s">
        <v>63</v>
      </c>
      <c r="C15" s="18"/>
      <c r="D15" s="18"/>
      <c r="E15" s="18"/>
      <c r="F15" s="8" t="s">
        <v>76</v>
      </c>
      <c r="G15" s="7" t="s">
        <v>4</v>
      </c>
      <c r="H15" s="39" t="str">
        <f t="shared" si="1"/>
        <v>string</v>
      </c>
      <c r="I15" s="39" t="str">
        <f t="shared" si="2"/>
        <v/>
      </c>
      <c r="J15" s="39" t="str">
        <f t="shared" si="0"/>
        <v/>
      </c>
      <c r="K15" s="30"/>
      <c r="L15" s="3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>
      <c r="A16" s="44"/>
      <c r="B16" s="4" t="s">
        <v>63</v>
      </c>
      <c r="C16" s="18"/>
      <c r="D16" s="18"/>
      <c r="E16" s="18"/>
      <c r="F16" s="8" t="s">
        <v>76</v>
      </c>
      <c r="G16" s="7" t="s">
        <v>4</v>
      </c>
      <c r="H16" s="39" t="str">
        <f t="shared" si="1"/>
        <v>string</v>
      </c>
      <c r="I16" s="39" t="str">
        <f t="shared" si="2"/>
        <v/>
      </c>
      <c r="J16" s="39" t="str">
        <f t="shared" si="0"/>
        <v/>
      </c>
      <c r="K16" s="30"/>
      <c r="L16" s="3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>
      <c r="A17" s="44"/>
      <c r="B17" s="4" t="s">
        <v>63</v>
      </c>
      <c r="C17" s="18"/>
      <c r="D17" s="18"/>
      <c r="E17" s="18"/>
      <c r="F17" s="8" t="s">
        <v>76</v>
      </c>
      <c r="G17" s="7" t="s">
        <v>4</v>
      </c>
      <c r="H17" s="39" t="str">
        <f t="shared" si="1"/>
        <v>string</v>
      </c>
      <c r="I17" s="39" t="str">
        <f t="shared" si="2"/>
        <v/>
      </c>
      <c r="J17" s="39" t="str">
        <f t="shared" si="0"/>
        <v/>
      </c>
      <c r="K17" s="30"/>
      <c r="L17" s="3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>
      <c r="A18" s="44"/>
      <c r="B18" s="4" t="s">
        <v>63</v>
      </c>
      <c r="C18" s="18"/>
      <c r="D18" s="18"/>
      <c r="E18" s="18"/>
      <c r="F18" s="8" t="s">
        <v>76</v>
      </c>
      <c r="G18" s="7" t="s">
        <v>4</v>
      </c>
      <c r="H18" s="39" t="str">
        <f t="shared" si="1"/>
        <v>string</v>
      </c>
      <c r="I18" s="39" t="str">
        <f t="shared" si="2"/>
        <v/>
      </c>
      <c r="J18" s="39" t="str">
        <f t="shared" si="0"/>
        <v/>
      </c>
      <c r="K18" s="30"/>
      <c r="L18" s="3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</sheetData>
  <mergeCells count="7">
    <mergeCell ref="A15:A18"/>
    <mergeCell ref="A9:A14"/>
    <mergeCell ref="B1:E1"/>
    <mergeCell ref="B2:E2"/>
    <mergeCell ref="B3:E3"/>
    <mergeCell ref="B4:E4"/>
    <mergeCell ref="B5:E5"/>
  </mergeCells>
  <phoneticPr fontId="2"/>
  <conditionalFormatting sqref="B1">
    <cfRule type="expression" dxfId="21" priority="9">
      <formula>AND($B1="ON",ISBLANK(B1))</formula>
    </cfRule>
  </conditionalFormatting>
  <conditionalFormatting sqref="B1:B1048576">
    <cfRule type="cellIs" dxfId="20" priority="14" operator="equal">
      <formula>"OFF"</formula>
    </cfRule>
    <cfRule type="cellIs" dxfId="19" priority="15" operator="equal">
      <formula>"ON"</formula>
    </cfRule>
  </conditionalFormatting>
  <conditionalFormatting sqref="C1:E1048576 G1:G1048576">
    <cfRule type="expression" dxfId="18" priority="10">
      <formula>AND($B1="ON",ISBLANK(C1))</formula>
    </cfRule>
  </conditionalFormatting>
  <conditionalFormatting sqref="K1:K1048576">
    <cfRule type="expression" dxfId="17" priority="1">
      <formula>AND($B1="ON",$G1&lt;&gt;"textarea")</formula>
    </cfRule>
    <cfRule type="expression" dxfId="16" priority="4">
      <formula>AND($B1="ON",$G1="textarea",ISBLANK($K1))</formula>
    </cfRule>
    <cfRule type="expression" dxfId="15" priority="18">
      <formula>AND($B1="ON",$G1="textarea")</formula>
    </cfRule>
  </conditionalFormatting>
  <conditionalFormatting sqref="L1:L1048576">
    <cfRule type="expression" dxfId="14" priority="2">
      <formula>AND($B1="ON",$G1&lt;&gt;"list")</formula>
    </cfRule>
    <cfRule type="expression" dxfId="13" priority="7">
      <formula>AND($B1="ON",$G1="list",ISBLANK($L1))</formula>
    </cfRule>
    <cfRule type="expression" dxfId="12" priority="19">
      <formula>AND($B1="ON",$G1="list")</formula>
    </cfRule>
  </conditionalFormatting>
  <dataValidations count="3">
    <dataValidation type="list" allowBlank="1" showInputMessage="1" showErrorMessage="1" sqref="F9:F18" xr:uid="{AAD77850-2096-4BF9-A3E0-48AA44B95980}">
      <formula1>"　,TRUE"</formula1>
    </dataValidation>
    <dataValidation type="list" allowBlank="1" showInputMessage="1" showErrorMessage="1" sqref="B9:B18" xr:uid="{403DDAFF-6BD0-4775-A61F-59790837B626}">
      <formula1>"ON,OFF"</formula1>
    </dataValidation>
    <dataValidation type="list" allowBlank="1" showInputMessage="1" showErrorMessage="1" sqref="G9:G18" xr:uid="{480F9CC8-8FDD-4AC8-BAA0-6DBEC451943C}">
      <formula1>"string,textarea,number,integer,list,date,markdown,time,boolean,uri,uuid"</formula1>
    </dataValidation>
  </dataValidations>
  <hyperlinks>
    <hyperlink ref="B1" r:id="rId1" xr:uid="{97F2DC79-C74A-4348-B67D-5B2720A2774A}"/>
  </hyperlinks>
  <pageMargins left="0.7" right="0.7" top="0.75" bottom="0.75" header="0.3" footer="0.3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56A6-0373-4E3B-A4AF-75C0533D8867}">
  <dimension ref="A1:AC36"/>
  <sheetViews>
    <sheetView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4" sqref="A4"/>
    </sheetView>
  </sheetViews>
  <sheetFormatPr baseColWidth="10" defaultColWidth="8.83203125" defaultRowHeight="17"/>
  <cols>
    <col min="1" max="1" width="19.5" bestFit="1" customWidth="1"/>
    <col min="2" max="2" width="21.6640625" bestFit="1" customWidth="1"/>
    <col min="3" max="3" width="18.83203125" customWidth="1"/>
    <col min="4" max="4" width="45" bestFit="1" customWidth="1"/>
    <col min="5" max="5" width="45" customWidth="1"/>
    <col min="6" max="6" width="25.83203125" bestFit="1" customWidth="1"/>
    <col min="7" max="7" width="40.83203125" bestFit="1" customWidth="1"/>
    <col min="8" max="8" width="30.5" bestFit="1" customWidth="1"/>
    <col min="9" max="9" width="13.1640625" bestFit="1" customWidth="1"/>
    <col min="10" max="10" width="15.6640625" bestFit="1" customWidth="1"/>
    <col min="11" max="11" width="12.33203125" bestFit="1" customWidth="1"/>
    <col min="12" max="12" width="12.6640625" bestFit="1" customWidth="1"/>
    <col min="13" max="13" width="12.6640625" customWidth="1"/>
    <col min="14" max="14" width="11.33203125" bestFit="1" customWidth="1"/>
    <col min="15" max="15" width="12.6640625" bestFit="1" customWidth="1"/>
    <col min="16" max="16" width="18.6640625" bestFit="1" customWidth="1"/>
    <col min="17" max="17" width="16.5" bestFit="1" customWidth="1"/>
    <col min="18" max="18" width="14.83203125" bestFit="1" customWidth="1"/>
    <col min="19" max="20" width="11.33203125" bestFit="1" customWidth="1"/>
    <col min="21" max="21" width="28.1640625" bestFit="1" customWidth="1"/>
    <col min="22" max="22" width="29" bestFit="1" customWidth="1"/>
    <col min="23" max="23" width="15.5" hidden="1" customWidth="1"/>
    <col min="24" max="24" width="22.5" hidden="1" customWidth="1"/>
    <col min="25" max="25" width="15.5" hidden="1" customWidth="1"/>
    <col min="26" max="26" width="22" hidden="1" customWidth="1"/>
    <col min="27" max="27" width="13.33203125" hidden="1" customWidth="1"/>
    <col min="28" max="28" width="13" hidden="1" customWidth="1"/>
    <col min="29" max="29" width="11.33203125" hidden="1" customWidth="1"/>
  </cols>
  <sheetData>
    <row r="1" spans="1:29">
      <c r="A1" s="21" t="s">
        <v>22</v>
      </c>
      <c r="B1" s="48" t="s">
        <v>23</v>
      </c>
      <c r="C1" s="49"/>
      <c r="D1" s="49"/>
      <c r="E1" s="50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9">
      <c r="A2" s="21" t="s">
        <v>24</v>
      </c>
      <c r="B2" s="54">
        <f>説明!B3</f>
        <v>0</v>
      </c>
      <c r="C2" s="55"/>
      <c r="D2" s="55"/>
      <c r="E2" s="56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</row>
    <row r="3" spans="1:29">
      <c r="A3" s="21" t="s">
        <v>25</v>
      </c>
      <c r="B3" s="51"/>
      <c r="C3" s="52"/>
      <c r="D3" s="52"/>
      <c r="E3" s="53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</row>
    <row r="4" spans="1:29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</row>
    <row r="5" spans="1:29">
      <c r="A5" s="2" t="s">
        <v>100</v>
      </c>
      <c r="B5" s="2" t="s">
        <v>50</v>
      </c>
      <c r="C5" s="2" t="s">
        <v>62</v>
      </c>
      <c r="D5" s="2" t="s">
        <v>41</v>
      </c>
      <c r="E5" s="2" t="s">
        <v>61</v>
      </c>
      <c r="F5" s="2" t="s">
        <v>27</v>
      </c>
      <c r="G5" s="2" t="s">
        <v>28</v>
      </c>
      <c r="H5" s="2" t="s">
        <v>25</v>
      </c>
      <c r="I5" s="2" t="s">
        <v>31</v>
      </c>
      <c r="J5" s="2" t="s">
        <v>34</v>
      </c>
      <c r="K5" s="2" t="s">
        <v>43</v>
      </c>
      <c r="L5" s="2" t="s">
        <v>29</v>
      </c>
      <c r="M5" s="2" t="s">
        <v>1415</v>
      </c>
      <c r="N5" s="2" t="s">
        <v>1</v>
      </c>
      <c r="O5" s="2" t="s">
        <v>44</v>
      </c>
      <c r="P5" s="2" t="s">
        <v>32</v>
      </c>
      <c r="Q5" s="2" t="s">
        <v>33</v>
      </c>
      <c r="R5" s="2" t="s">
        <v>77</v>
      </c>
      <c r="S5" s="2" t="s">
        <v>26</v>
      </c>
      <c r="T5" s="2" t="s">
        <v>104</v>
      </c>
      <c r="U5" s="2" t="s">
        <v>35</v>
      </c>
      <c r="V5" s="2" t="s">
        <v>36</v>
      </c>
      <c r="W5" s="2" t="s">
        <v>78</v>
      </c>
      <c r="X5" s="2" t="s">
        <v>79</v>
      </c>
      <c r="Y5" s="2" t="s">
        <v>80</v>
      </c>
      <c r="Z5" s="2" t="s">
        <v>81</v>
      </c>
      <c r="AA5" s="2" t="s">
        <v>82</v>
      </c>
      <c r="AB5" s="2" t="s">
        <v>83</v>
      </c>
      <c r="AC5" s="2" t="s">
        <v>84</v>
      </c>
    </row>
    <row r="6" spans="1:29" ht="31.5" customHeight="1">
      <c r="A6" s="2" t="s">
        <v>101</v>
      </c>
      <c r="B6" s="2" t="s">
        <v>51</v>
      </c>
      <c r="C6" s="3" t="s">
        <v>1419</v>
      </c>
      <c r="D6" s="3" t="s">
        <v>1423</v>
      </c>
      <c r="E6" s="3" t="s">
        <v>1422</v>
      </c>
      <c r="F6" s="3" t="s">
        <v>68</v>
      </c>
      <c r="G6" s="3" t="s">
        <v>69</v>
      </c>
      <c r="H6" s="3" t="s">
        <v>71</v>
      </c>
      <c r="I6" s="3" t="s">
        <v>87</v>
      </c>
      <c r="J6" s="3" t="s">
        <v>70</v>
      </c>
      <c r="K6" s="3" t="s">
        <v>66</v>
      </c>
      <c r="L6" s="3" t="s">
        <v>85</v>
      </c>
      <c r="M6" s="3" t="s">
        <v>1418</v>
      </c>
      <c r="N6" s="3" t="s">
        <v>1420</v>
      </c>
      <c r="O6" s="3" t="s">
        <v>1417</v>
      </c>
      <c r="P6" s="3" t="s">
        <v>1421</v>
      </c>
      <c r="Q6" s="3" t="s">
        <v>86</v>
      </c>
      <c r="R6" s="3" t="s">
        <v>98</v>
      </c>
      <c r="S6" s="3" t="s">
        <v>88</v>
      </c>
      <c r="T6" s="3" t="s">
        <v>105</v>
      </c>
      <c r="U6" s="3" t="s">
        <v>89</v>
      </c>
      <c r="V6" s="3" t="s">
        <v>90</v>
      </c>
      <c r="W6" s="3" t="s">
        <v>91</v>
      </c>
      <c r="X6" s="3" t="s">
        <v>92</v>
      </c>
      <c r="Y6" s="3" t="s">
        <v>93</v>
      </c>
      <c r="Z6" s="3" t="s">
        <v>94</v>
      </c>
      <c r="AA6" s="3" t="s">
        <v>95</v>
      </c>
      <c r="AB6" s="3" t="s">
        <v>96</v>
      </c>
      <c r="AC6" s="3" t="s">
        <v>97</v>
      </c>
    </row>
    <row r="7" spans="1:29">
      <c r="A7" s="44" t="s">
        <v>5</v>
      </c>
      <c r="B7" s="44" t="s">
        <v>52</v>
      </c>
      <c r="C7" s="4" t="s">
        <v>63</v>
      </c>
      <c r="D7" s="29" t="str">
        <f>SUBSTITUTE(LOWER(G7)," ","_")</f>
        <v/>
      </c>
      <c r="E7" s="30"/>
      <c r="F7" s="24"/>
      <c r="G7" s="24"/>
      <c r="H7" s="20"/>
      <c r="I7" s="20"/>
      <c r="J7" s="20"/>
      <c r="K7" s="25"/>
      <c r="L7" s="8" t="s">
        <v>76</v>
      </c>
      <c r="M7" s="7" t="s">
        <v>4</v>
      </c>
      <c r="N7" s="40" t="str">
        <f>_xlfn.IFS(M7="integer","integer",M7="number","number",M7="boolean","boolean",TRUE,"string")</f>
        <v>string</v>
      </c>
      <c r="O7" s="40" t="str">
        <f>_xlfn.IFS(M7="date","date",M7="markdown","markdown",M7="time", "time",M7="uri","uri",M7="uuid","uuid",TRUE,"")</f>
        <v/>
      </c>
      <c r="P7" s="40" t="str">
        <f>_xlfn.IFS(M7="textarea","textarea",TRUE,"")</f>
        <v/>
      </c>
      <c r="Q7" s="30"/>
      <c r="R7" s="3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 spans="1:29">
      <c r="A8" s="44"/>
      <c r="B8" s="44"/>
      <c r="C8" s="4" t="s">
        <v>63</v>
      </c>
      <c r="D8" s="29" t="str">
        <f t="shared" ref="D8:D11" si="0">SUBSTITUTE(LOWER(G8)," ","_")</f>
        <v/>
      </c>
      <c r="E8" s="30"/>
      <c r="F8" s="24"/>
      <c r="G8" s="24"/>
      <c r="H8" s="26"/>
      <c r="I8" s="20"/>
      <c r="J8" s="20"/>
      <c r="K8" s="25"/>
      <c r="L8" s="8" t="s">
        <v>76</v>
      </c>
      <c r="M8" s="7" t="s">
        <v>4</v>
      </c>
      <c r="N8" s="40" t="str">
        <f t="shared" ref="N8:N11" si="1">_xlfn.IFS(M8="integer","integer",M8="number","number",M8="boolean","boolean",TRUE,"string")</f>
        <v>string</v>
      </c>
      <c r="O8" s="40" t="str">
        <f t="shared" ref="O8:O11" si="2">_xlfn.IFS(M8="date","date",M8="markdown","markdown",M8="time", "time",M8="uri","uri",M8="uuid","uuid",TRUE,"")</f>
        <v/>
      </c>
      <c r="P8" s="40" t="str">
        <f t="shared" ref="P8:P11" si="3">_xlfn.IFS(M8="textarea","textarea",TRUE,"")</f>
        <v/>
      </c>
      <c r="Q8" s="30"/>
      <c r="R8" s="30"/>
      <c r="S8" s="20"/>
      <c r="T8" s="20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44"/>
      <c r="B9" s="44"/>
      <c r="C9" s="4" t="s">
        <v>63</v>
      </c>
      <c r="D9" s="29" t="str">
        <f t="shared" si="0"/>
        <v/>
      </c>
      <c r="E9" s="30"/>
      <c r="F9" s="24"/>
      <c r="G9" s="24"/>
      <c r="H9" s="26"/>
      <c r="I9" s="20"/>
      <c r="J9" s="20"/>
      <c r="K9" s="25"/>
      <c r="L9" s="8" t="s">
        <v>76</v>
      </c>
      <c r="M9" s="7" t="s">
        <v>4</v>
      </c>
      <c r="N9" s="40" t="str">
        <f t="shared" si="1"/>
        <v>string</v>
      </c>
      <c r="O9" s="40" t="str">
        <f t="shared" si="2"/>
        <v/>
      </c>
      <c r="P9" s="40" t="str">
        <f t="shared" si="3"/>
        <v/>
      </c>
      <c r="Q9" s="30"/>
      <c r="R9" s="30"/>
      <c r="S9" s="20"/>
      <c r="T9" s="20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44"/>
      <c r="B10" s="44"/>
      <c r="C10" s="4" t="s">
        <v>63</v>
      </c>
      <c r="D10" s="29" t="str">
        <f t="shared" si="0"/>
        <v/>
      </c>
      <c r="E10" s="30"/>
      <c r="F10" s="24"/>
      <c r="G10" s="24"/>
      <c r="H10" s="26"/>
      <c r="I10" s="20"/>
      <c r="J10" s="20"/>
      <c r="K10" s="25"/>
      <c r="L10" s="8" t="s">
        <v>76</v>
      </c>
      <c r="M10" s="7" t="s">
        <v>4</v>
      </c>
      <c r="N10" s="40" t="str">
        <f t="shared" si="1"/>
        <v>string</v>
      </c>
      <c r="O10" s="40" t="str">
        <f t="shared" si="2"/>
        <v/>
      </c>
      <c r="P10" s="40" t="str">
        <f t="shared" si="3"/>
        <v/>
      </c>
      <c r="Q10" s="30"/>
      <c r="R10" s="30"/>
      <c r="S10" s="20"/>
      <c r="T10" s="20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44"/>
      <c r="B11" s="44"/>
      <c r="C11" s="4" t="s">
        <v>63</v>
      </c>
      <c r="D11" s="29" t="str">
        <f t="shared" si="0"/>
        <v/>
      </c>
      <c r="E11" s="30"/>
      <c r="F11" s="27"/>
      <c r="G11" s="27"/>
      <c r="H11" s="26"/>
      <c r="I11" s="20"/>
      <c r="J11" s="20"/>
      <c r="K11" s="25"/>
      <c r="L11" s="8" t="s">
        <v>76</v>
      </c>
      <c r="M11" s="7" t="s">
        <v>4</v>
      </c>
      <c r="N11" s="40" t="str">
        <f t="shared" si="1"/>
        <v>string</v>
      </c>
      <c r="O11" s="40" t="str">
        <f t="shared" si="2"/>
        <v/>
      </c>
      <c r="P11" s="40" t="str">
        <f t="shared" si="3"/>
        <v/>
      </c>
      <c r="Q11" s="30"/>
      <c r="R11" s="30"/>
      <c r="S11" s="20"/>
      <c r="T11" s="20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57" t="s">
        <v>1399</v>
      </c>
      <c r="B12" s="44" t="s">
        <v>99</v>
      </c>
      <c r="C12" s="4" t="s">
        <v>63</v>
      </c>
      <c r="D12" s="24" t="s">
        <v>53</v>
      </c>
      <c r="E12" s="30"/>
      <c r="F12" s="24" t="s">
        <v>7</v>
      </c>
      <c r="G12" s="24" t="s">
        <v>8</v>
      </c>
      <c r="H12" s="20"/>
      <c r="I12" s="20"/>
      <c r="J12" s="30"/>
      <c r="K12" s="25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>
      <c r="A13" s="58"/>
      <c r="B13" s="44"/>
      <c r="C13" s="4" t="s">
        <v>63</v>
      </c>
      <c r="D13" s="24" t="s">
        <v>54</v>
      </c>
      <c r="E13" s="30"/>
      <c r="F13" s="24" t="s">
        <v>9</v>
      </c>
      <c r="G13" s="24" t="s">
        <v>10</v>
      </c>
      <c r="H13" s="20"/>
      <c r="I13" s="20"/>
      <c r="J13" s="30"/>
      <c r="K13" s="28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>
      <c r="A14" s="58"/>
      <c r="B14" s="44"/>
      <c r="C14" s="4" t="s">
        <v>63</v>
      </c>
      <c r="D14" s="24" t="s">
        <v>55</v>
      </c>
      <c r="E14" s="30"/>
      <c r="F14" s="24" t="s">
        <v>11</v>
      </c>
      <c r="G14" s="24" t="s">
        <v>12</v>
      </c>
      <c r="H14" s="20"/>
      <c r="I14" s="20"/>
      <c r="J14" s="30"/>
      <c r="K14" s="28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>
      <c r="A15" s="58"/>
      <c r="B15" s="44"/>
      <c r="C15" s="4" t="s">
        <v>63</v>
      </c>
      <c r="D15" s="24" t="s">
        <v>56</v>
      </c>
      <c r="E15" s="30"/>
      <c r="F15" s="24" t="s">
        <v>13</v>
      </c>
      <c r="G15" s="24" t="s">
        <v>14</v>
      </c>
      <c r="H15" s="20"/>
      <c r="I15" s="20"/>
      <c r="J15" s="30"/>
      <c r="K15" s="28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>
      <c r="A16" s="58"/>
      <c r="B16" s="44"/>
      <c r="C16" s="4" t="s">
        <v>63</v>
      </c>
      <c r="D16" s="24" t="s">
        <v>57</v>
      </c>
      <c r="E16" s="30"/>
      <c r="F16" s="24" t="s">
        <v>15</v>
      </c>
      <c r="G16" s="24" t="s">
        <v>16</v>
      </c>
      <c r="H16" s="20"/>
      <c r="I16" s="20"/>
      <c r="J16" s="30"/>
      <c r="K16" s="28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>
      <c r="A17" s="58"/>
      <c r="B17" s="44"/>
      <c r="C17" s="4" t="s">
        <v>63</v>
      </c>
      <c r="D17" s="24" t="s">
        <v>58</v>
      </c>
      <c r="E17" s="30"/>
      <c r="F17" s="24" t="s">
        <v>17</v>
      </c>
      <c r="G17" s="24" t="s">
        <v>18</v>
      </c>
      <c r="H17" s="20"/>
      <c r="I17" s="20"/>
      <c r="J17" s="30"/>
      <c r="K17" s="28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59"/>
      <c r="B18" s="44"/>
      <c r="C18" s="4" t="s">
        <v>63</v>
      </c>
      <c r="D18" s="24" t="s">
        <v>30</v>
      </c>
      <c r="E18" s="30"/>
      <c r="F18" s="24" t="s">
        <v>19</v>
      </c>
      <c r="G18" s="24" t="s">
        <v>20</v>
      </c>
      <c r="H18" s="20"/>
      <c r="I18" s="20"/>
      <c r="J18" s="30"/>
      <c r="K18" s="28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57" t="s">
        <v>1400</v>
      </c>
      <c r="B19" s="44" t="s">
        <v>59</v>
      </c>
      <c r="C19" s="4" t="s">
        <v>63</v>
      </c>
      <c r="D19" s="29" t="str">
        <f>IFERROR(INDEX(sample.general_sample_term!A:H,MATCH($E19,sample.general_sample_term!C:C,FALSE),2),"")</f>
        <v/>
      </c>
      <c r="E19" s="23"/>
      <c r="F19" s="29" t="str">
        <f>IFERROR(INDEX(sample.general_sample_term!A:H,MATCH($E19,sample.general_sample_term!C:C,FALSE),3),"")</f>
        <v/>
      </c>
      <c r="G19" s="29" t="str">
        <f>IFERROR(INDEX(sample.general_sample_term!A:H,MATCH($E19,sample.general_sample_term!C:C,FALSE),4),"")</f>
        <v/>
      </c>
      <c r="H19" s="20"/>
      <c r="I19" s="20"/>
      <c r="J19" s="30"/>
      <c r="K19" s="28"/>
      <c r="L19" s="30"/>
      <c r="M19" s="30"/>
      <c r="N19" s="30"/>
      <c r="O19" s="30"/>
      <c r="P19" s="30"/>
      <c r="Q19" s="30"/>
      <c r="R19" s="30"/>
      <c r="S19" s="30"/>
      <c r="T19" s="30"/>
      <c r="U19" s="29" t="str">
        <f>IFERROR(INDEX(sample.general_sample_term!A:H,MATCH($E19,sample.general_sample_term!C:C,FALSE),5),"")</f>
        <v/>
      </c>
      <c r="V19" s="29" t="str">
        <f>IFERROR(INDEX(sample.general_sample_term!A:H,MATCH($E19,sample.general_sample_term!C:C,FALSE),6),"")</f>
        <v/>
      </c>
      <c r="W19" s="30"/>
      <c r="X19" s="30"/>
      <c r="Y19" s="30"/>
      <c r="Z19" s="30"/>
      <c r="AA19" s="30"/>
      <c r="AB19" s="30"/>
      <c r="AC19" s="30"/>
    </row>
    <row r="20" spans="1:29">
      <c r="A20" s="58"/>
      <c r="B20" s="44"/>
      <c r="C20" s="4" t="s">
        <v>63</v>
      </c>
      <c r="D20" s="29" t="str">
        <f>IFERROR(INDEX(sample.general_sample_term!A:H,MATCH($E20,sample.general_sample_term!C:C,FALSE),2),"")</f>
        <v/>
      </c>
      <c r="E20" s="23"/>
      <c r="F20" s="29" t="str">
        <f>IFERROR(INDEX(sample.general_sample_term!A:H,MATCH($E20,sample.general_sample_term!C:C,FALSE),3),"")</f>
        <v/>
      </c>
      <c r="G20" s="29" t="str">
        <f>IFERROR(INDEX(sample.general_sample_term!A:H,MATCH($E20,sample.general_sample_term!C:C,FALSE),4),"")</f>
        <v/>
      </c>
      <c r="H20" s="20"/>
      <c r="I20" s="20"/>
      <c r="J20" s="30"/>
      <c r="K20" s="28"/>
      <c r="L20" s="30"/>
      <c r="M20" s="30"/>
      <c r="N20" s="30"/>
      <c r="O20" s="30"/>
      <c r="P20" s="30"/>
      <c r="Q20" s="30"/>
      <c r="R20" s="30"/>
      <c r="S20" s="30"/>
      <c r="T20" s="30"/>
      <c r="U20" s="29" t="str">
        <f>IFERROR(INDEX(sample.general_sample_term!A:H,MATCH($E20,sample.general_sample_term!C:C,FALSE),5),"")</f>
        <v/>
      </c>
      <c r="V20" s="29" t="str">
        <f>IFERROR(INDEX(sample.general_sample_term!A:H,MATCH($E20,sample.general_sample_term!C:C,FALSE),6),"")</f>
        <v/>
      </c>
      <c r="W20" s="30"/>
      <c r="X20" s="30"/>
      <c r="Y20" s="30"/>
      <c r="Z20" s="30"/>
      <c r="AA20" s="30"/>
      <c r="AB20" s="30"/>
      <c r="AC20" s="30"/>
    </row>
    <row r="21" spans="1:29">
      <c r="A21" s="58"/>
      <c r="B21" s="44"/>
      <c r="C21" s="4" t="s">
        <v>63</v>
      </c>
      <c r="D21" s="29" t="str">
        <f>IFERROR(INDEX(sample.general_sample_term!A:H,MATCH($E21,sample.general_sample_term!C:C,FALSE),2),"")</f>
        <v/>
      </c>
      <c r="E21" s="23"/>
      <c r="F21" s="29" t="str">
        <f>IFERROR(INDEX(sample.general_sample_term!A:H,MATCH($E21,sample.general_sample_term!C:C,FALSE),3),"")</f>
        <v/>
      </c>
      <c r="G21" s="29" t="str">
        <f>IFERROR(INDEX(sample.general_sample_term!A:H,MATCH($E21,sample.general_sample_term!C:C,FALSE),4),"")</f>
        <v/>
      </c>
      <c r="H21" s="20"/>
      <c r="I21" s="20"/>
      <c r="J21" s="30"/>
      <c r="K21" s="28"/>
      <c r="L21" s="30"/>
      <c r="M21" s="30"/>
      <c r="N21" s="30"/>
      <c r="O21" s="30"/>
      <c r="P21" s="30"/>
      <c r="Q21" s="30"/>
      <c r="R21" s="30"/>
      <c r="S21" s="30"/>
      <c r="T21" s="30"/>
      <c r="U21" s="29" t="str">
        <f>IFERROR(INDEX(sample.general_sample_term!A:H,MATCH($E21,sample.general_sample_term!C:C,FALSE),5),"")</f>
        <v/>
      </c>
      <c r="V21" s="29" t="str">
        <f>IFERROR(INDEX(sample.general_sample_term!A:H,MATCH($E21,sample.general_sample_term!C:C,FALSE),6),"")</f>
        <v/>
      </c>
      <c r="W21" s="30"/>
      <c r="X21" s="30"/>
      <c r="Y21" s="30"/>
      <c r="Z21" s="30"/>
      <c r="AA21" s="30"/>
      <c r="AB21" s="30"/>
      <c r="AC21" s="30"/>
    </row>
    <row r="22" spans="1:29">
      <c r="A22" s="58"/>
      <c r="B22" s="44"/>
      <c r="C22" s="4" t="s">
        <v>63</v>
      </c>
      <c r="D22" s="29" t="str">
        <f>IFERROR(INDEX(sample.general_sample_term!A:H,MATCH($E22,sample.general_sample_term!C:C,FALSE),2),"")</f>
        <v/>
      </c>
      <c r="E22" s="23"/>
      <c r="F22" s="29" t="str">
        <f>IFERROR(INDEX(sample.general_sample_term!A:H,MATCH($E22,sample.general_sample_term!C:C,FALSE),3),"")</f>
        <v/>
      </c>
      <c r="G22" s="29" t="str">
        <f>IFERROR(INDEX(sample.general_sample_term!A:H,MATCH($E22,sample.general_sample_term!C:C,FALSE),4),"")</f>
        <v/>
      </c>
      <c r="H22" s="20"/>
      <c r="I22" s="20"/>
      <c r="J22" s="30"/>
      <c r="K22" s="28"/>
      <c r="L22" s="30"/>
      <c r="M22" s="30"/>
      <c r="N22" s="30"/>
      <c r="O22" s="30"/>
      <c r="P22" s="30"/>
      <c r="Q22" s="30"/>
      <c r="R22" s="30"/>
      <c r="S22" s="30"/>
      <c r="T22" s="30"/>
      <c r="U22" s="29" t="str">
        <f>IFERROR(INDEX(sample.general_sample_term!A:H,MATCH($E22,sample.general_sample_term!C:C,FALSE),5),"")</f>
        <v/>
      </c>
      <c r="V22" s="29" t="str">
        <f>IFERROR(INDEX(sample.general_sample_term!A:H,MATCH($E22,sample.general_sample_term!C:C,FALSE),6),"")</f>
        <v/>
      </c>
      <c r="W22" s="30"/>
      <c r="X22" s="30"/>
      <c r="Y22" s="30"/>
      <c r="Z22" s="30"/>
      <c r="AA22" s="30"/>
      <c r="AB22" s="30"/>
      <c r="AC22" s="30"/>
    </row>
    <row r="23" spans="1:29">
      <c r="A23" s="58"/>
      <c r="B23" s="44"/>
      <c r="C23" s="4" t="s">
        <v>63</v>
      </c>
      <c r="D23" s="29" t="str">
        <f>IFERROR(INDEX(sample.general_sample_term!A:H,MATCH($E23,sample.general_sample_term!C:C,FALSE),2),"")</f>
        <v/>
      </c>
      <c r="E23" s="23"/>
      <c r="F23" s="29" t="str">
        <f>IFERROR(INDEX(sample.general_sample_term!A:H,MATCH($E23,sample.general_sample_term!C:C,FALSE),3),"")</f>
        <v/>
      </c>
      <c r="G23" s="29" t="str">
        <f>IFERROR(INDEX(sample.general_sample_term!A:H,MATCH($E23,sample.general_sample_term!C:C,FALSE),4),"")</f>
        <v/>
      </c>
      <c r="H23" s="20"/>
      <c r="I23" s="20"/>
      <c r="J23" s="30"/>
      <c r="K23" s="28"/>
      <c r="L23" s="30"/>
      <c r="M23" s="30"/>
      <c r="N23" s="30"/>
      <c r="O23" s="30"/>
      <c r="P23" s="30"/>
      <c r="Q23" s="30"/>
      <c r="R23" s="30"/>
      <c r="S23" s="30"/>
      <c r="T23" s="30"/>
      <c r="U23" s="29" t="str">
        <f>IFERROR(INDEX(sample.general_sample_term!A:H,MATCH($E23,sample.general_sample_term!C:C,FALSE),5),"")</f>
        <v/>
      </c>
      <c r="V23" s="29" t="str">
        <f>IFERROR(INDEX(sample.general_sample_term!A:H,MATCH($E23,sample.general_sample_term!C:C,FALSE),6),"")</f>
        <v/>
      </c>
      <c r="W23" s="30"/>
      <c r="X23" s="30"/>
      <c r="Y23" s="30"/>
      <c r="Z23" s="30"/>
      <c r="AA23" s="30"/>
      <c r="AB23" s="30"/>
      <c r="AC23" s="30"/>
    </row>
    <row r="24" spans="1:29">
      <c r="A24" s="58"/>
      <c r="B24" s="44"/>
      <c r="C24" s="4" t="s">
        <v>63</v>
      </c>
      <c r="D24" s="29" t="str">
        <f>IFERROR(INDEX(sample.general_sample_term!A:H,MATCH($E24,sample.general_sample_term!C:C,FALSE),2),"")</f>
        <v/>
      </c>
      <c r="E24" s="23"/>
      <c r="F24" s="29" t="str">
        <f>IFERROR(INDEX(sample.general_sample_term!A:H,MATCH($E24,sample.general_sample_term!C:C,FALSE),3),"")</f>
        <v/>
      </c>
      <c r="G24" s="29" t="str">
        <f>IFERROR(INDEX(sample.general_sample_term!A:H,MATCH($E24,sample.general_sample_term!C:C,FALSE),4),"")</f>
        <v/>
      </c>
      <c r="H24" s="20"/>
      <c r="I24" s="20"/>
      <c r="J24" s="30"/>
      <c r="K24" s="28"/>
      <c r="L24" s="30"/>
      <c r="M24" s="30"/>
      <c r="N24" s="30"/>
      <c r="O24" s="30"/>
      <c r="P24" s="30"/>
      <c r="Q24" s="30"/>
      <c r="R24" s="30"/>
      <c r="S24" s="30"/>
      <c r="T24" s="30"/>
      <c r="U24" s="29" t="str">
        <f>IFERROR(INDEX(sample.general_sample_term!A:H,MATCH($E24,sample.general_sample_term!C:C,FALSE),5),"")</f>
        <v/>
      </c>
      <c r="V24" s="29" t="str">
        <f>IFERROR(INDEX(sample.general_sample_term!A:H,MATCH($E24,sample.general_sample_term!C:C,FALSE),6),"")</f>
        <v/>
      </c>
      <c r="W24" s="30"/>
      <c r="X24" s="30"/>
      <c r="Y24" s="30"/>
      <c r="Z24" s="30"/>
      <c r="AA24" s="30"/>
      <c r="AB24" s="30"/>
      <c r="AC24" s="30"/>
    </row>
    <row r="25" spans="1:29">
      <c r="A25" s="58"/>
      <c r="B25" s="44"/>
      <c r="C25" s="4" t="s">
        <v>63</v>
      </c>
      <c r="D25" s="29" t="str">
        <f>IFERROR(INDEX(sample.general_sample_term!A:H,MATCH($E25,sample.general_sample_term!C:C,FALSE),2),"")</f>
        <v/>
      </c>
      <c r="E25" s="23"/>
      <c r="F25" s="29" t="str">
        <f>IFERROR(INDEX(sample.general_sample_term!A:H,MATCH($E25,sample.general_sample_term!C:C,FALSE),3),"")</f>
        <v/>
      </c>
      <c r="G25" s="29" t="str">
        <f>IFERROR(INDEX(sample.general_sample_term!A:H,MATCH($E25,sample.general_sample_term!C:C,FALSE),4),"")</f>
        <v/>
      </c>
      <c r="H25" s="20"/>
      <c r="I25" s="20"/>
      <c r="J25" s="30"/>
      <c r="K25" s="28"/>
      <c r="L25" s="30"/>
      <c r="M25" s="30"/>
      <c r="N25" s="30"/>
      <c r="O25" s="30"/>
      <c r="P25" s="30"/>
      <c r="Q25" s="30"/>
      <c r="R25" s="30"/>
      <c r="S25" s="30"/>
      <c r="T25" s="30"/>
      <c r="U25" s="29" t="str">
        <f>IFERROR(INDEX(sample.general_sample_term!A:H,MATCH($E25,sample.general_sample_term!C:C,FALSE),5),"")</f>
        <v/>
      </c>
      <c r="V25" s="29" t="str">
        <f>IFERROR(INDEX(sample.general_sample_term!A:H,MATCH($E25,sample.general_sample_term!C:C,FALSE),6),"")</f>
        <v/>
      </c>
      <c r="W25" s="30"/>
      <c r="X25" s="30"/>
      <c r="Y25" s="30"/>
      <c r="Z25" s="30"/>
      <c r="AA25" s="30"/>
      <c r="AB25" s="30"/>
      <c r="AC25" s="30"/>
    </row>
    <row r="26" spans="1:29">
      <c r="A26" s="58"/>
      <c r="B26" s="44"/>
      <c r="C26" s="4" t="s">
        <v>63</v>
      </c>
      <c r="D26" s="29" t="str">
        <f>IFERROR(INDEX(sample.general_sample_term!A:H,MATCH($E26,sample.general_sample_term!C:C,FALSE),2),"")</f>
        <v/>
      </c>
      <c r="E26" s="23"/>
      <c r="F26" s="29" t="str">
        <f>IFERROR(INDEX(sample.general_sample_term!A:H,MATCH($E26,sample.general_sample_term!C:C,FALSE),3),"")</f>
        <v/>
      </c>
      <c r="G26" s="29" t="str">
        <f>IFERROR(INDEX(sample.general_sample_term!A:H,MATCH($E26,sample.general_sample_term!C:C,FALSE),4),"")</f>
        <v/>
      </c>
      <c r="H26" s="20"/>
      <c r="I26" s="20"/>
      <c r="J26" s="30"/>
      <c r="K26" s="28"/>
      <c r="L26" s="30"/>
      <c r="M26" s="30"/>
      <c r="N26" s="30"/>
      <c r="O26" s="30"/>
      <c r="P26" s="30"/>
      <c r="Q26" s="30"/>
      <c r="R26" s="30"/>
      <c r="S26" s="30"/>
      <c r="T26" s="30"/>
      <c r="U26" s="29" t="str">
        <f>IFERROR(INDEX(sample.general_sample_term!A:H,MATCH($E26,sample.general_sample_term!C:C,FALSE),5),"")</f>
        <v/>
      </c>
      <c r="V26" s="29" t="str">
        <f>IFERROR(INDEX(sample.general_sample_term!A:H,MATCH($E26,sample.general_sample_term!C:C,FALSE),6),"")</f>
        <v/>
      </c>
      <c r="W26" s="30"/>
      <c r="X26" s="30"/>
      <c r="Y26" s="30"/>
      <c r="Z26" s="30"/>
      <c r="AA26" s="30"/>
      <c r="AB26" s="30"/>
      <c r="AC26" s="30"/>
    </row>
    <row r="27" spans="1:29">
      <c r="A27" s="59"/>
      <c r="B27" s="44"/>
      <c r="C27" s="4" t="s">
        <v>63</v>
      </c>
      <c r="D27" s="29" t="str">
        <f>IFERROR(INDEX(sample.general_sample_term!A:H,MATCH($E27,sample.general_sample_term!C:C,FALSE),2),"")</f>
        <v/>
      </c>
      <c r="E27" s="23"/>
      <c r="F27" s="29" t="str">
        <f>IFERROR(INDEX(sample.general_sample_term!A:H,MATCH($E27,sample.general_sample_term!C:C,FALSE),3),"")</f>
        <v/>
      </c>
      <c r="G27" s="29" t="str">
        <f>IFERROR(INDEX(sample.general_sample_term!A:H,MATCH($E27,sample.general_sample_term!C:C,FALSE),4),"")</f>
        <v/>
      </c>
      <c r="H27" s="20"/>
      <c r="I27" s="20"/>
      <c r="J27" s="30"/>
      <c r="K27" s="28"/>
      <c r="L27" s="30"/>
      <c r="M27" s="30"/>
      <c r="N27" s="30"/>
      <c r="O27" s="30"/>
      <c r="P27" s="30"/>
      <c r="Q27" s="30"/>
      <c r="R27" s="30"/>
      <c r="S27" s="30"/>
      <c r="T27" s="30"/>
      <c r="U27" s="29" t="str">
        <f>IFERROR(INDEX(sample.general_sample_term!A:H,MATCH($E27,sample.general_sample_term!C:C,FALSE),5),"")</f>
        <v/>
      </c>
      <c r="V27" s="29" t="str">
        <f>IFERROR(INDEX(sample.general_sample_term!A:H,MATCH($E27,sample.general_sample_term!C:C,FALSE),6),"")</f>
        <v/>
      </c>
      <c r="W27" s="30"/>
      <c r="X27" s="30"/>
      <c r="Y27" s="30"/>
      <c r="Z27" s="30"/>
      <c r="AA27" s="30"/>
      <c r="AB27" s="30"/>
      <c r="AC27" s="30"/>
    </row>
    <row r="28" spans="1:29">
      <c r="A28" s="57" t="s">
        <v>1401</v>
      </c>
      <c r="B28" s="44" t="s">
        <v>60</v>
      </c>
      <c r="C28" s="4" t="s">
        <v>63</v>
      </c>
      <c r="D28" s="29" t="str">
        <f>IFERROR(INDEX(sample.specific_sample_term!A:M,MATCH($E28,sample.specific_sample_term!L:L,FALSE),3),"")</f>
        <v/>
      </c>
      <c r="E28" s="23"/>
      <c r="F28" s="29" t="str">
        <f>IFERROR(INDEX(sample.specific_sample_term!A:M,MATCH($E28,sample.specific_sample_term!L:L,FALSE),12),"")</f>
        <v/>
      </c>
      <c r="G28" s="29" t="str">
        <f>IFERROR(INDEX(sample.specific_sample_term!A:M,MATCH($E28,sample.specific_sample_term!L:L,FALSE),13),"")</f>
        <v/>
      </c>
      <c r="H28" s="20"/>
      <c r="I28" s="20"/>
      <c r="J28" s="30"/>
      <c r="K28" s="28"/>
      <c r="L28" s="30"/>
      <c r="M28" s="30"/>
      <c r="N28" s="30"/>
      <c r="O28" s="30"/>
      <c r="P28" s="30"/>
      <c r="Q28" s="30"/>
      <c r="R28" s="30"/>
      <c r="S28" s="30"/>
      <c r="T28" s="30"/>
      <c r="U28" s="29" t="str">
        <f>IFERROR(INDEX(sample.specific_sample_term!A:M,MATCH($E28,sample.specific_sample_term!L:L,FALSE),8),"")</f>
        <v/>
      </c>
      <c r="V28" s="29" t="str">
        <f>IFERROR(INDEX(sample.specific_sample_term!A:M,MATCH($E28,sample.specific_sample_term!L:L,FALSE),9),"")</f>
        <v/>
      </c>
      <c r="W28" s="30"/>
      <c r="X28" s="30"/>
      <c r="Y28" s="30"/>
      <c r="Z28" s="30"/>
      <c r="AA28" s="30"/>
      <c r="AB28" s="30"/>
      <c r="AC28" s="30"/>
    </row>
    <row r="29" spans="1:29">
      <c r="A29" s="58"/>
      <c r="B29" s="44"/>
      <c r="C29" s="4" t="s">
        <v>63</v>
      </c>
      <c r="D29" s="29" t="str">
        <f>IFERROR(INDEX(sample.specific_sample_term!A:M,MATCH($E29,sample.specific_sample_term!L:L,FALSE),3),"")</f>
        <v/>
      </c>
      <c r="E29" s="23"/>
      <c r="F29" s="29" t="str">
        <f>IFERROR(INDEX(sample.specific_sample_term!A:M,MATCH($E29,sample.specific_sample_term!L:L,FALSE),12),"")</f>
        <v/>
      </c>
      <c r="G29" s="29" t="str">
        <f>IFERROR(INDEX(sample.specific_sample_term!A:M,MATCH($E29,sample.specific_sample_term!L:L,FALSE),13),"")</f>
        <v/>
      </c>
      <c r="H29" s="20"/>
      <c r="I29" s="20"/>
      <c r="J29" s="30"/>
      <c r="K29" s="28"/>
      <c r="L29" s="30"/>
      <c r="M29" s="30"/>
      <c r="N29" s="30"/>
      <c r="O29" s="30"/>
      <c r="P29" s="30"/>
      <c r="Q29" s="30"/>
      <c r="R29" s="30"/>
      <c r="S29" s="30"/>
      <c r="T29" s="30"/>
      <c r="U29" s="29" t="str">
        <f>IFERROR(INDEX(sample.specific_sample_term!A:M,MATCH($E29,sample.specific_sample_term!L:L,FALSE),8),"")</f>
        <v/>
      </c>
      <c r="V29" s="29" t="str">
        <f>IFERROR(INDEX(sample.specific_sample_term!A:M,MATCH($E29,sample.specific_sample_term!L:L,FALSE),9),"")</f>
        <v/>
      </c>
      <c r="W29" s="30"/>
      <c r="X29" s="30"/>
      <c r="Y29" s="30"/>
      <c r="Z29" s="30"/>
      <c r="AA29" s="30"/>
      <c r="AB29" s="30"/>
      <c r="AC29" s="30"/>
    </row>
    <row r="30" spans="1:29">
      <c r="A30" s="58"/>
      <c r="B30" s="44"/>
      <c r="C30" s="4" t="s">
        <v>63</v>
      </c>
      <c r="D30" s="29" t="str">
        <f>IFERROR(INDEX(sample.specific_sample_term!A:M,MATCH($E30,sample.specific_sample_term!L:L,FALSE),3),"")</f>
        <v/>
      </c>
      <c r="E30" s="23"/>
      <c r="F30" s="29" t="str">
        <f>IFERROR(INDEX(sample.specific_sample_term!A:M,MATCH($E30,sample.specific_sample_term!L:L,FALSE),12),"")</f>
        <v/>
      </c>
      <c r="G30" s="29" t="str">
        <f>IFERROR(INDEX(sample.specific_sample_term!A:M,MATCH($E30,sample.specific_sample_term!L:L,FALSE),13),"")</f>
        <v/>
      </c>
      <c r="H30" s="20"/>
      <c r="I30" s="20"/>
      <c r="J30" s="30"/>
      <c r="K30" s="28"/>
      <c r="L30" s="30"/>
      <c r="M30" s="30"/>
      <c r="N30" s="30"/>
      <c r="O30" s="30"/>
      <c r="P30" s="30"/>
      <c r="Q30" s="30"/>
      <c r="R30" s="30"/>
      <c r="S30" s="30"/>
      <c r="T30" s="30"/>
      <c r="U30" s="29" t="str">
        <f>IFERROR(INDEX(sample.specific_sample_term!A:M,MATCH($E30,sample.specific_sample_term!L:L,FALSE),8),"")</f>
        <v/>
      </c>
      <c r="V30" s="29" t="str">
        <f>IFERROR(INDEX(sample.specific_sample_term!A:M,MATCH($E30,sample.specific_sample_term!L:L,FALSE),9),"")</f>
        <v/>
      </c>
      <c r="W30" s="30"/>
      <c r="X30" s="30"/>
      <c r="Y30" s="30"/>
      <c r="Z30" s="30"/>
      <c r="AA30" s="30"/>
      <c r="AB30" s="30"/>
      <c r="AC30" s="30"/>
    </row>
    <row r="31" spans="1:29">
      <c r="A31" s="58"/>
      <c r="B31" s="44"/>
      <c r="C31" s="4" t="s">
        <v>63</v>
      </c>
      <c r="D31" s="29" t="str">
        <f>IFERROR(INDEX(sample.specific_sample_term!A:M,MATCH($E31,sample.specific_sample_term!L:L,FALSE),3),"")</f>
        <v/>
      </c>
      <c r="E31" s="23"/>
      <c r="F31" s="29" t="str">
        <f>IFERROR(INDEX(sample.specific_sample_term!A:M,MATCH($E31,sample.specific_sample_term!L:L,FALSE),12),"")</f>
        <v/>
      </c>
      <c r="G31" s="29" t="str">
        <f>IFERROR(INDEX(sample.specific_sample_term!A:M,MATCH($E31,sample.specific_sample_term!L:L,FALSE),13),"")</f>
        <v/>
      </c>
      <c r="H31" s="20"/>
      <c r="I31" s="20"/>
      <c r="J31" s="30"/>
      <c r="K31" s="28"/>
      <c r="L31" s="30"/>
      <c r="M31" s="30"/>
      <c r="N31" s="30"/>
      <c r="O31" s="30"/>
      <c r="P31" s="30"/>
      <c r="Q31" s="30"/>
      <c r="R31" s="30"/>
      <c r="S31" s="30"/>
      <c r="T31" s="30"/>
      <c r="U31" s="29" t="str">
        <f>IFERROR(INDEX(sample.specific_sample_term!A:M,MATCH($E31,sample.specific_sample_term!L:L,FALSE),8),"")</f>
        <v/>
      </c>
      <c r="V31" s="29" t="str">
        <f>IFERROR(INDEX(sample.specific_sample_term!A:M,MATCH($E31,sample.specific_sample_term!L:L,FALSE),9),"")</f>
        <v/>
      </c>
      <c r="W31" s="30"/>
      <c r="X31" s="30"/>
      <c r="Y31" s="30"/>
      <c r="Z31" s="30"/>
      <c r="AA31" s="30"/>
      <c r="AB31" s="30"/>
      <c r="AC31" s="30"/>
    </row>
    <row r="32" spans="1:29">
      <c r="A32" s="58"/>
      <c r="B32" s="44"/>
      <c r="C32" s="4" t="s">
        <v>63</v>
      </c>
      <c r="D32" s="29" t="str">
        <f>IFERROR(INDEX(sample.specific_sample_term!A:M,MATCH($E32,sample.specific_sample_term!L:L,FALSE),3),"")</f>
        <v/>
      </c>
      <c r="E32" s="23"/>
      <c r="F32" s="29" t="str">
        <f>IFERROR(INDEX(sample.specific_sample_term!A:M,MATCH($E32,sample.specific_sample_term!L:L,FALSE),12),"")</f>
        <v/>
      </c>
      <c r="G32" s="29" t="str">
        <f>IFERROR(INDEX(sample.specific_sample_term!A:M,MATCH($E32,sample.specific_sample_term!L:L,FALSE),13),"")</f>
        <v/>
      </c>
      <c r="H32" s="20"/>
      <c r="I32" s="20"/>
      <c r="J32" s="30"/>
      <c r="K32" s="28"/>
      <c r="L32" s="30"/>
      <c r="M32" s="30"/>
      <c r="N32" s="30"/>
      <c r="O32" s="30"/>
      <c r="P32" s="30"/>
      <c r="Q32" s="30"/>
      <c r="R32" s="30"/>
      <c r="S32" s="30"/>
      <c r="T32" s="30"/>
      <c r="U32" s="29" t="str">
        <f>IFERROR(INDEX(sample.specific_sample_term!A:M,MATCH($E32,sample.specific_sample_term!L:L,FALSE),8),"")</f>
        <v/>
      </c>
      <c r="V32" s="29" t="str">
        <f>IFERROR(INDEX(sample.specific_sample_term!A:M,MATCH($E32,sample.specific_sample_term!L:L,FALSE),9),"")</f>
        <v/>
      </c>
      <c r="W32" s="30"/>
      <c r="X32" s="30"/>
      <c r="Y32" s="30"/>
      <c r="Z32" s="30"/>
      <c r="AA32" s="30"/>
      <c r="AB32" s="30"/>
      <c r="AC32" s="30"/>
    </row>
    <row r="33" spans="1:29">
      <c r="A33" s="58"/>
      <c r="B33" s="44"/>
      <c r="C33" s="4" t="s">
        <v>63</v>
      </c>
      <c r="D33" s="29" t="str">
        <f>IFERROR(INDEX(sample.specific_sample_term!A:M,MATCH($E33,sample.specific_sample_term!L:L,FALSE),3),"")</f>
        <v/>
      </c>
      <c r="E33" s="23"/>
      <c r="F33" s="29" t="str">
        <f>IFERROR(INDEX(sample.specific_sample_term!A:M,MATCH($E33,sample.specific_sample_term!L:L,FALSE),12),"")</f>
        <v/>
      </c>
      <c r="G33" s="29" t="str">
        <f>IFERROR(INDEX(sample.specific_sample_term!A:M,MATCH($E33,sample.specific_sample_term!L:L,FALSE),13),"")</f>
        <v/>
      </c>
      <c r="H33" s="20"/>
      <c r="I33" s="20"/>
      <c r="J33" s="30"/>
      <c r="K33" s="28"/>
      <c r="L33" s="30"/>
      <c r="M33" s="30"/>
      <c r="N33" s="30"/>
      <c r="O33" s="30"/>
      <c r="P33" s="30"/>
      <c r="Q33" s="30"/>
      <c r="R33" s="30"/>
      <c r="S33" s="30"/>
      <c r="T33" s="30"/>
      <c r="U33" s="29" t="str">
        <f>IFERROR(INDEX(sample.specific_sample_term!A:M,MATCH($E33,sample.specific_sample_term!L:L,FALSE),8),"")</f>
        <v/>
      </c>
      <c r="V33" s="29" t="str">
        <f>IFERROR(INDEX(sample.specific_sample_term!A:M,MATCH($E33,sample.specific_sample_term!L:L,FALSE),9),"")</f>
        <v/>
      </c>
      <c r="W33" s="30"/>
      <c r="X33" s="30"/>
      <c r="Y33" s="30"/>
      <c r="Z33" s="30"/>
      <c r="AA33" s="30"/>
      <c r="AB33" s="30"/>
      <c r="AC33" s="30"/>
    </row>
    <row r="34" spans="1:29">
      <c r="A34" s="58"/>
      <c r="B34" s="44"/>
      <c r="C34" s="4" t="s">
        <v>63</v>
      </c>
      <c r="D34" s="29" t="str">
        <f>IFERROR(INDEX(sample.specific_sample_term!A:M,MATCH($E34,sample.specific_sample_term!L:L,FALSE),3),"")</f>
        <v/>
      </c>
      <c r="E34" s="23"/>
      <c r="F34" s="29" t="str">
        <f>IFERROR(INDEX(sample.specific_sample_term!A:M,MATCH($E34,sample.specific_sample_term!L:L,FALSE),12),"")</f>
        <v/>
      </c>
      <c r="G34" s="29" t="str">
        <f>IFERROR(INDEX(sample.specific_sample_term!A:M,MATCH($E34,sample.specific_sample_term!L:L,FALSE),13),"")</f>
        <v/>
      </c>
      <c r="H34" s="20"/>
      <c r="I34" s="20"/>
      <c r="J34" s="30"/>
      <c r="K34" s="28"/>
      <c r="L34" s="30"/>
      <c r="M34" s="30"/>
      <c r="N34" s="30"/>
      <c r="O34" s="30"/>
      <c r="P34" s="30"/>
      <c r="Q34" s="30"/>
      <c r="R34" s="30"/>
      <c r="S34" s="30"/>
      <c r="T34" s="30"/>
      <c r="U34" s="29" t="str">
        <f>IFERROR(INDEX(sample.specific_sample_term!A:M,MATCH($E34,sample.specific_sample_term!L:L,FALSE),8),"")</f>
        <v/>
      </c>
      <c r="V34" s="29" t="str">
        <f>IFERROR(INDEX(sample.specific_sample_term!A:M,MATCH($E34,sample.specific_sample_term!L:L,FALSE),9),"")</f>
        <v/>
      </c>
      <c r="W34" s="30"/>
      <c r="X34" s="30"/>
      <c r="Y34" s="30"/>
      <c r="Z34" s="30"/>
      <c r="AA34" s="30"/>
      <c r="AB34" s="30"/>
      <c r="AC34" s="30"/>
    </row>
    <row r="35" spans="1:29">
      <c r="A35" s="58"/>
      <c r="B35" s="44"/>
      <c r="C35" s="4" t="s">
        <v>63</v>
      </c>
      <c r="D35" s="29" t="str">
        <f>IFERROR(INDEX(sample.specific_sample_term!A:M,MATCH($E35,sample.specific_sample_term!L:L,FALSE),3),"")</f>
        <v/>
      </c>
      <c r="E35" s="23"/>
      <c r="F35" s="29" t="str">
        <f>IFERROR(INDEX(sample.specific_sample_term!A:M,MATCH($E35,sample.specific_sample_term!L:L,FALSE),12),"")</f>
        <v/>
      </c>
      <c r="G35" s="29" t="str">
        <f>IFERROR(INDEX(sample.specific_sample_term!A:M,MATCH($E35,sample.specific_sample_term!L:L,FALSE),13),"")</f>
        <v/>
      </c>
      <c r="H35" s="20"/>
      <c r="I35" s="20"/>
      <c r="J35" s="30"/>
      <c r="K35" s="28"/>
      <c r="L35" s="30"/>
      <c r="M35" s="30"/>
      <c r="N35" s="30"/>
      <c r="O35" s="30"/>
      <c r="P35" s="30"/>
      <c r="Q35" s="30"/>
      <c r="R35" s="30"/>
      <c r="S35" s="30"/>
      <c r="T35" s="30"/>
      <c r="U35" s="29" t="str">
        <f>IFERROR(INDEX(sample.specific_sample_term!A:M,MATCH($E35,sample.specific_sample_term!L:L,FALSE),8),"")</f>
        <v/>
      </c>
      <c r="V35" s="29" t="str">
        <f>IFERROR(INDEX(sample.specific_sample_term!A:M,MATCH($E35,sample.specific_sample_term!L:L,FALSE),9),"")</f>
        <v/>
      </c>
      <c r="W35" s="30"/>
      <c r="X35" s="30"/>
      <c r="Y35" s="30"/>
      <c r="Z35" s="30"/>
      <c r="AA35" s="30"/>
      <c r="AB35" s="30"/>
      <c r="AC35" s="30"/>
    </row>
    <row r="36" spans="1:29">
      <c r="A36" s="59"/>
      <c r="B36" s="44"/>
      <c r="C36" s="4" t="s">
        <v>63</v>
      </c>
      <c r="D36" s="29" t="str">
        <f>IFERROR(INDEX(sample.specific_sample_term!A:M,MATCH($E36,sample.specific_sample_term!L:L,FALSE),3),"")</f>
        <v/>
      </c>
      <c r="E36" s="23"/>
      <c r="F36" s="29" t="str">
        <f>IFERROR(INDEX(sample.specific_sample_term!A:M,MATCH($E36,sample.specific_sample_term!L:L,FALSE),12),"")</f>
        <v/>
      </c>
      <c r="G36" s="29" t="str">
        <f>IFERROR(INDEX(sample.specific_sample_term!A:M,MATCH($E36,sample.specific_sample_term!L:L,FALSE),13),"")</f>
        <v/>
      </c>
      <c r="H36" s="20"/>
      <c r="I36" s="20"/>
      <c r="J36" s="30"/>
      <c r="K36" s="28"/>
      <c r="L36" s="30"/>
      <c r="M36" s="30"/>
      <c r="N36" s="30"/>
      <c r="O36" s="30"/>
      <c r="P36" s="30"/>
      <c r="Q36" s="30"/>
      <c r="R36" s="30"/>
      <c r="S36" s="30"/>
      <c r="T36" s="30"/>
      <c r="U36" s="29" t="str">
        <f>IFERROR(INDEX(sample.specific_sample_term!A:M,MATCH($E36,sample.specific_sample_term!L:L,FALSE),8),"")</f>
        <v/>
      </c>
      <c r="V36" s="29" t="str">
        <f>IFERROR(INDEX(sample.specific_sample_term!A:M,MATCH($E36,sample.specific_sample_term!L:L,FALSE),9),"")</f>
        <v/>
      </c>
      <c r="W36" s="30"/>
      <c r="X36" s="30"/>
      <c r="Y36" s="30"/>
      <c r="Z36" s="30"/>
      <c r="AA36" s="30"/>
      <c r="AB36" s="30"/>
      <c r="AC36" s="30"/>
    </row>
  </sheetData>
  <mergeCells count="11">
    <mergeCell ref="B28:B36"/>
    <mergeCell ref="B7:B11"/>
    <mergeCell ref="A12:A18"/>
    <mergeCell ref="A19:A27"/>
    <mergeCell ref="A28:A36"/>
    <mergeCell ref="B1:E1"/>
    <mergeCell ref="B3:E3"/>
    <mergeCell ref="A7:A11"/>
    <mergeCell ref="B19:B27"/>
    <mergeCell ref="B12:B18"/>
    <mergeCell ref="B2:E2"/>
  </mergeCells>
  <phoneticPr fontId="2"/>
  <conditionalFormatting sqref="C7:C36">
    <cfRule type="cellIs" dxfId="11" priority="18" operator="equal">
      <formula>"OFF"</formula>
    </cfRule>
    <cfRule type="cellIs" dxfId="10" priority="19" operator="equal">
      <formula>"ON"</formula>
    </cfRule>
  </conditionalFormatting>
  <conditionalFormatting sqref="D12:D18">
    <cfRule type="expression" dxfId="9" priority="2">
      <formula>AND($C12="ON",ISBLANK(D12))</formula>
    </cfRule>
  </conditionalFormatting>
  <conditionalFormatting sqref="F7:G18">
    <cfRule type="expression" dxfId="8" priority="1">
      <formula>AND($C7="ON",ISBLANK(F7))</formula>
    </cfRule>
  </conditionalFormatting>
  <conditionalFormatting sqref="M7:M11 E19:E36">
    <cfRule type="expression" dxfId="7" priority="16">
      <formula>AND($C7="ON",ISBLANK(E7))</formula>
    </cfRule>
  </conditionalFormatting>
  <conditionalFormatting sqref="N7:O11">
    <cfRule type="cellIs" dxfId="6" priority="15" operator="equal">
      <formula>"ON"</formula>
    </cfRule>
  </conditionalFormatting>
  <conditionalFormatting sqref="Q7:Q11">
    <cfRule type="expression" dxfId="5" priority="3">
      <formula>AND($C7="ON",$M7&lt;&gt;"textarea")</formula>
    </cfRule>
    <cfRule type="expression" dxfId="4" priority="5">
      <formula>AND($C7="ON",$M7="textarea",ISBLANK($Q7))</formula>
    </cfRule>
    <cfRule type="expression" dxfId="3" priority="7">
      <formula>AND($C7="ON",$M7="textarea")</formula>
    </cfRule>
  </conditionalFormatting>
  <conditionalFormatting sqref="R7:R11">
    <cfRule type="expression" dxfId="2" priority="4">
      <formula>AND($C7="ON",$M7&lt;&gt;"list")</formula>
    </cfRule>
    <cfRule type="expression" dxfId="1" priority="6">
      <formula>AND($C7="ON",$M7="list",ISBLANK($R7))</formula>
    </cfRule>
    <cfRule type="expression" dxfId="0" priority="8">
      <formula>AND($C7="ON",$M7="list")</formula>
    </cfRule>
  </conditionalFormatting>
  <dataValidations count="3">
    <dataValidation type="list" allowBlank="1" showInputMessage="1" showErrorMessage="1" sqref="C7:C36" xr:uid="{D103B42B-2B1F-416E-8C7B-4013E132CF6F}">
      <formula1>"ON,OFF"</formula1>
    </dataValidation>
    <dataValidation type="list" allowBlank="1" showInputMessage="1" showErrorMessage="1" sqref="L7:L11" xr:uid="{2D4AA448-C361-40D4-AD5E-FB8A11DF009A}">
      <formula1>"　,TRUE"</formula1>
    </dataValidation>
    <dataValidation type="list" allowBlank="1" showInputMessage="1" showErrorMessage="1" sqref="M7:M11" xr:uid="{5FE6F0C0-307E-46F0-BDAA-579DADBA61A0}">
      <formula1>"string,textarea,number,integer,list,date,markdown,time,boolean,uri,uuid"</formula1>
    </dataValidation>
  </dataValidations>
  <hyperlinks>
    <hyperlink ref="B1" r:id="rId1" xr:uid="{8BBAC5F4-A264-4144-A46D-4B839AE5C8F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BB022A1-A625-429F-ADE7-C5850801348E}">
          <x14:formula1>
            <xm:f>sample.general_sample_term!$C$2:$C$25</xm:f>
          </x14:formula1>
          <xm:sqref>E19:E27</xm:sqref>
        </x14:dataValidation>
        <x14:dataValidation type="list" allowBlank="1" showInputMessage="1" showErrorMessage="1" xr:uid="{9FF3C392-A5E8-408D-9130-F3865023C296}">
          <x14:formula1>
            <xm:f>sample.specific_sample_term!$L$2:$L$36</xm:f>
          </x14:formula1>
          <xm:sqref>E28:E36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C555-5AB8-4DD3-85B1-E048EC06BBB1}">
  <dimension ref="A1:G376"/>
  <sheetViews>
    <sheetView zoomScale="85" zoomScaleNormal="85" workbookViewId="0">
      <selection activeCell="C47" sqref="C47"/>
    </sheetView>
  </sheetViews>
  <sheetFormatPr baseColWidth="10" defaultColWidth="8.83203125" defaultRowHeight="17"/>
  <cols>
    <col min="1" max="1" width="40.83203125" bestFit="1" customWidth="1"/>
    <col min="2" max="2" width="48.33203125" bestFit="1" customWidth="1"/>
    <col min="3" max="3" width="53.1640625" customWidth="1"/>
    <col min="4" max="4" width="29.6640625" customWidth="1"/>
    <col min="5" max="5" width="25.6640625" customWidth="1"/>
    <col min="6" max="6" width="40.6640625" bestFit="1" customWidth="1"/>
    <col min="7" max="7" width="30.6640625" bestFit="1" customWidth="1"/>
  </cols>
  <sheetData>
    <row r="1" spans="1:7">
      <c r="A1" s="31" t="s">
        <v>106</v>
      </c>
      <c r="B1" s="31" t="s">
        <v>107</v>
      </c>
      <c r="C1" s="31" t="s">
        <v>108</v>
      </c>
      <c r="D1" s="31" t="s">
        <v>109</v>
      </c>
      <c r="E1" s="31" t="s">
        <v>110</v>
      </c>
      <c r="F1" s="31" t="s">
        <v>111</v>
      </c>
      <c r="G1" s="31" t="s">
        <v>112</v>
      </c>
    </row>
    <row r="2" spans="1:7">
      <c r="A2" s="31" t="s">
        <v>113</v>
      </c>
      <c r="B2" s="31" t="s">
        <v>114</v>
      </c>
      <c r="C2" s="31" t="s">
        <v>115</v>
      </c>
      <c r="D2" s="31"/>
      <c r="E2" s="31"/>
      <c r="F2" s="31" t="s">
        <v>116</v>
      </c>
      <c r="G2" s="31" t="s">
        <v>117</v>
      </c>
    </row>
    <row r="3" spans="1:7">
      <c r="A3" s="31" t="s">
        <v>118</v>
      </c>
      <c r="B3" s="31" t="s">
        <v>119</v>
      </c>
      <c r="C3" s="31" t="s">
        <v>120</v>
      </c>
      <c r="D3" s="31"/>
      <c r="E3" s="31"/>
      <c r="F3" s="31" t="s">
        <v>121</v>
      </c>
      <c r="G3" s="31" t="s">
        <v>117</v>
      </c>
    </row>
    <row r="4" spans="1:7">
      <c r="A4" s="31" t="s">
        <v>122</v>
      </c>
      <c r="B4" s="31" t="s">
        <v>123</v>
      </c>
      <c r="C4" s="31" t="s">
        <v>124</v>
      </c>
      <c r="D4" s="31"/>
      <c r="E4" s="31"/>
      <c r="F4" s="31" t="s">
        <v>125</v>
      </c>
      <c r="G4" s="31" t="s">
        <v>117</v>
      </c>
    </row>
    <row r="5" spans="1:7">
      <c r="A5" s="31" t="s">
        <v>126</v>
      </c>
      <c r="B5" s="31" t="s">
        <v>127</v>
      </c>
      <c r="C5" s="31" t="s">
        <v>128</v>
      </c>
      <c r="D5" s="31"/>
      <c r="E5" s="31"/>
      <c r="F5" s="31" t="s">
        <v>129</v>
      </c>
      <c r="G5" s="31" t="s">
        <v>117</v>
      </c>
    </row>
    <row r="6" spans="1:7">
      <c r="A6" s="31" t="s">
        <v>130</v>
      </c>
      <c r="B6" s="31" t="s">
        <v>131</v>
      </c>
      <c r="C6" s="31" t="s">
        <v>132</v>
      </c>
      <c r="D6" s="31"/>
      <c r="E6" s="31"/>
      <c r="F6" s="31" t="s">
        <v>133</v>
      </c>
      <c r="G6" s="31" t="s">
        <v>117</v>
      </c>
    </row>
    <row r="7" spans="1:7">
      <c r="A7" s="31" t="s">
        <v>134</v>
      </c>
      <c r="B7" s="31" t="s">
        <v>135</v>
      </c>
      <c r="C7" s="31" t="s">
        <v>136</v>
      </c>
      <c r="D7" s="31"/>
      <c r="E7" s="31"/>
      <c r="F7" s="31" t="s">
        <v>137</v>
      </c>
      <c r="G7" s="31" t="s">
        <v>117</v>
      </c>
    </row>
    <row r="8" spans="1:7">
      <c r="A8" s="31" t="s">
        <v>138</v>
      </c>
      <c r="B8" s="31" t="s">
        <v>139</v>
      </c>
      <c r="C8" s="31" t="s">
        <v>140</v>
      </c>
      <c r="D8" s="31"/>
      <c r="E8" s="31"/>
      <c r="F8" s="31" t="s">
        <v>141</v>
      </c>
      <c r="G8" s="31" t="s">
        <v>117</v>
      </c>
    </row>
    <row r="9" spans="1:7">
      <c r="A9" s="31" t="s">
        <v>142</v>
      </c>
      <c r="B9" s="31" t="s">
        <v>143</v>
      </c>
      <c r="C9" s="31" t="s">
        <v>144</v>
      </c>
      <c r="D9" s="31"/>
      <c r="E9" s="31"/>
      <c r="F9" s="31" t="s">
        <v>145</v>
      </c>
      <c r="G9" s="31" t="s">
        <v>117</v>
      </c>
    </row>
    <row r="10" spans="1:7">
      <c r="A10" s="31" t="s">
        <v>146</v>
      </c>
      <c r="B10" s="31" t="s">
        <v>147</v>
      </c>
      <c r="C10" s="31" t="s">
        <v>148</v>
      </c>
      <c r="D10" s="31"/>
      <c r="E10" s="31"/>
      <c r="F10" s="31" t="s">
        <v>149</v>
      </c>
      <c r="G10" s="31" t="s">
        <v>117</v>
      </c>
    </row>
    <row r="11" spans="1:7">
      <c r="A11" s="31" t="s">
        <v>150</v>
      </c>
      <c r="B11" s="31" t="s">
        <v>151</v>
      </c>
      <c r="C11" s="31" t="s">
        <v>152</v>
      </c>
      <c r="D11" s="31"/>
      <c r="E11" s="31"/>
      <c r="F11" s="31" t="s">
        <v>153</v>
      </c>
      <c r="G11" s="31" t="s">
        <v>117</v>
      </c>
    </row>
    <row r="12" spans="1:7">
      <c r="A12" s="31" t="s">
        <v>154</v>
      </c>
      <c r="B12" s="31" t="s">
        <v>155</v>
      </c>
      <c r="C12" s="31" t="s">
        <v>156</v>
      </c>
      <c r="D12" s="31"/>
      <c r="E12" s="31"/>
      <c r="F12" s="31" t="s">
        <v>157</v>
      </c>
      <c r="G12" s="31" t="s">
        <v>117</v>
      </c>
    </row>
    <row r="13" spans="1:7">
      <c r="A13" s="31" t="s">
        <v>158</v>
      </c>
      <c r="B13" s="31" t="s">
        <v>159</v>
      </c>
      <c r="C13" s="31" t="s">
        <v>160</v>
      </c>
      <c r="D13" s="31"/>
      <c r="E13" s="31"/>
      <c r="F13" s="31" t="s">
        <v>161</v>
      </c>
      <c r="G13" s="31" t="s">
        <v>117</v>
      </c>
    </row>
    <row r="14" spans="1:7">
      <c r="A14" s="31" t="s">
        <v>162</v>
      </c>
      <c r="B14" s="31" t="s">
        <v>163</v>
      </c>
      <c r="C14" s="31" t="s">
        <v>164</v>
      </c>
      <c r="D14" s="31"/>
      <c r="E14" s="31"/>
      <c r="F14" s="31" t="s">
        <v>165</v>
      </c>
      <c r="G14" s="31" t="s">
        <v>117</v>
      </c>
    </row>
    <row r="15" spans="1:7">
      <c r="A15" s="31" t="s">
        <v>166</v>
      </c>
      <c r="B15" s="31" t="s">
        <v>167</v>
      </c>
      <c r="C15" s="31" t="s">
        <v>168</v>
      </c>
      <c r="D15" s="31"/>
      <c r="E15" s="31"/>
      <c r="F15" s="31" t="s">
        <v>169</v>
      </c>
      <c r="G15" s="31" t="s">
        <v>117</v>
      </c>
    </row>
    <row r="16" spans="1:7">
      <c r="A16" s="31" t="s">
        <v>170</v>
      </c>
      <c r="B16" s="31" t="s">
        <v>171</v>
      </c>
      <c r="C16" s="31" t="s">
        <v>172</v>
      </c>
      <c r="D16" s="31"/>
      <c r="E16" s="31"/>
      <c r="F16" s="31" t="s">
        <v>173</v>
      </c>
      <c r="G16" s="31" t="s">
        <v>117</v>
      </c>
    </row>
    <row r="17" spans="1:7">
      <c r="A17" s="31" t="s">
        <v>174</v>
      </c>
      <c r="B17" s="31" t="s">
        <v>175</v>
      </c>
      <c r="C17" s="31" t="s">
        <v>176</v>
      </c>
      <c r="D17" s="31"/>
      <c r="E17" s="31"/>
      <c r="F17" s="31" t="s">
        <v>177</v>
      </c>
      <c r="G17" s="31" t="s">
        <v>117</v>
      </c>
    </row>
    <row r="18" spans="1:7">
      <c r="A18" s="31" t="s">
        <v>178</v>
      </c>
      <c r="B18" s="31" t="s">
        <v>179</v>
      </c>
      <c r="C18" s="31" t="s">
        <v>180</v>
      </c>
      <c r="D18" s="31"/>
      <c r="E18" s="31"/>
      <c r="F18" s="31" t="s">
        <v>181</v>
      </c>
      <c r="G18" s="31" t="s">
        <v>117</v>
      </c>
    </row>
    <row r="19" spans="1:7">
      <c r="A19" s="31" t="s">
        <v>182</v>
      </c>
      <c r="B19" s="31" t="s">
        <v>183</v>
      </c>
      <c r="C19" s="31" t="s">
        <v>184</v>
      </c>
      <c r="D19" s="31"/>
      <c r="E19" s="31"/>
      <c r="F19" s="31" t="s">
        <v>185</v>
      </c>
      <c r="G19" s="31" t="s">
        <v>117</v>
      </c>
    </row>
    <row r="20" spans="1:7">
      <c r="A20" s="31" t="s">
        <v>186</v>
      </c>
      <c r="B20" s="31" t="s">
        <v>187</v>
      </c>
      <c r="C20" s="31" t="s">
        <v>188</v>
      </c>
      <c r="D20" s="31"/>
      <c r="E20" s="31"/>
      <c r="F20" s="31" t="s">
        <v>189</v>
      </c>
      <c r="G20" s="31" t="s">
        <v>117</v>
      </c>
    </row>
    <row r="21" spans="1:7">
      <c r="A21" s="31" t="s">
        <v>190</v>
      </c>
      <c r="B21" s="31" t="s">
        <v>191</v>
      </c>
      <c r="C21" s="31" t="s">
        <v>192</v>
      </c>
      <c r="D21" s="31"/>
      <c r="E21" s="31"/>
      <c r="F21" s="31" t="s">
        <v>193</v>
      </c>
      <c r="G21" s="31" t="s">
        <v>117</v>
      </c>
    </row>
    <row r="22" spans="1:7">
      <c r="A22" s="31" t="s">
        <v>194</v>
      </c>
      <c r="B22" s="31" t="s">
        <v>195</v>
      </c>
      <c r="C22" s="31" t="s">
        <v>196</v>
      </c>
      <c r="D22" s="31"/>
      <c r="E22" s="31"/>
      <c r="F22" s="31" t="s">
        <v>197</v>
      </c>
      <c r="G22" s="31" t="s">
        <v>117</v>
      </c>
    </row>
    <row r="23" spans="1:7">
      <c r="A23" s="31" t="s">
        <v>198</v>
      </c>
      <c r="B23" s="31" t="s">
        <v>199</v>
      </c>
      <c r="C23" s="31" t="s">
        <v>200</v>
      </c>
      <c r="D23" s="31"/>
      <c r="E23" s="31"/>
      <c r="F23" s="31" t="s">
        <v>201</v>
      </c>
      <c r="G23" s="31" t="s">
        <v>117</v>
      </c>
    </row>
    <row r="24" spans="1:7">
      <c r="A24" s="31" t="s">
        <v>202</v>
      </c>
      <c r="B24" s="31" t="s">
        <v>203</v>
      </c>
      <c r="C24" s="31" t="s">
        <v>204</v>
      </c>
      <c r="D24" s="31"/>
      <c r="E24" s="31"/>
      <c r="F24" s="31" t="s">
        <v>205</v>
      </c>
      <c r="G24" s="31" t="s">
        <v>117</v>
      </c>
    </row>
    <row r="25" spans="1:7">
      <c r="A25" s="31" t="s">
        <v>206</v>
      </c>
      <c r="B25" s="31" t="s">
        <v>207</v>
      </c>
      <c r="C25" s="31" t="s">
        <v>208</v>
      </c>
      <c r="D25" s="31"/>
      <c r="E25" s="31"/>
      <c r="F25" s="31" t="s">
        <v>209</v>
      </c>
      <c r="G25" s="31" t="s">
        <v>117</v>
      </c>
    </row>
    <row r="26" spans="1:7">
      <c r="A26" s="31" t="s">
        <v>210</v>
      </c>
      <c r="B26" s="31" t="s">
        <v>211</v>
      </c>
      <c r="C26" s="31" t="s">
        <v>212</v>
      </c>
      <c r="D26" s="31"/>
      <c r="E26" s="31"/>
      <c r="F26" s="31" t="s">
        <v>213</v>
      </c>
      <c r="G26" s="31" t="s">
        <v>117</v>
      </c>
    </row>
    <row r="27" spans="1:7">
      <c r="A27" s="31" t="s">
        <v>214</v>
      </c>
      <c r="B27" s="31" t="s">
        <v>215</v>
      </c>
      <c r="C27" s="31" t="s">
        <v>216</v>
      </c>
      <c r="D27" s="31"/>
      <c r="E27" s="31"/>
      <c r="F27" s="31" t="s">
        <v>217</v>
      </c>
      <c r="G27" s="31" t="s">
        <v>117</v>
      </c>
    </row>
    <row r="28" spans="1:7">
      <c r="A28" s="31" t="s">
        <v>218</v>
      </c>
      <c r="B28" s="31" t="s">
        <v>219</v>
      </c>
      <c r="C28" s="31" t="s">
        <v>220</v>
      </c>
      <c r="D28" s="31"/>
      <c r="E28" s="31"/>
      <c r="F28" s="31" t="s">
        <v>221</v>
      </c>
      <c r="G28" s="31" t="s">
        <v>117</v>
      </c>
    </row>
    <row r="29" spans="1:7">
      <c r="A29" s="31" t="s">
        <v>222</v>
      </c>
      <c r="B29" s="31" t="s">
        <v>223</v>
      </c>
      <c r="C29" s="31" t="s">
        <v>224</v>
      </c>
      <c r="D29" s="31"/>
      <c r="E29" s="31"/>
      <c r="F29" s="31" t="s">
        <v>225</v>
      </c>
      <c r="G29" s="31" t="s">
        <v>117</v>
      </c>
    </row>
    <row r="30" spans="1:7">
      <c r="A30" s="31" t="s">
        <v>226</v>
      </c>
      <c r="B30" s="31" t="s">
        <v>227</v>
      </c>
      <c r="C30" s="31" t="s">
        <v>228</v>
      </c>
      <c r="D30" s="31"/>
      <c r="E30" s="31"/>
      <c r="F30" s="31" t="s">
        <v>229</v>
      </c>
      <c r="G30" s="31" t="s">
        <v>117</v>
      </c>
    </row>
    <row r="31" spans="1:7">
      <c r="A31" s="31" t="s">
        <v>230</v>
      </c>
      <c r="B31" s="31" t="s">
        <v>231</v>
      </c>
      <c r="C31" s="31" t="s">
        <v>232</v>
      </c>
      <c r="D31" s="31"/>
      <c r="E31" s="31"/>
      <c r="F31" s="31" t="s">
        <v>233</v>
      </c>
      <c r="G31" s="31" t="s">
        <v>117</v>
      </c>
    </row>
    <row r="32" spans="1:7">
      <c r="A32" s="31" t="s">
        <v>234</v>
      </c>
      <c r="B32" s="31" t="s">
        <v>235</v>
      </c>
      <c r="C32" s="31" t="s">
        <v>236</v>
      </c>
      <c r="D32" s="31"/>
      <c r="E32" s="31"/>
      <c r="F32" s="31" t="s">
        <v>237</v>
      </c>
      <c r="G32" s="31" t="s">
        <v>117</v>
      </c>
    </row>
    <row r="33" spans="1:7">
      <c r="A33" s="31" t="s">
        <v>238</v>
      </c>
      <c r="B33" s="31" t="s">
        <v>239</v>
      </c>
      <c r="C33" s="31" t="s">
        <v>240</v>
      </c>
      <c r="D33" s="31"/>
      <c r="E33" s="31"/>
      <c r="F33" s="31" t="s">
        <v>241</v>
      </c>
      <c r="G33" s="31" t="s">
        <v>117</v>
      </c>
    </row>
    <row r="34" spans="1:7">
      <c r="A34" s="31" t="s">
        <v>242</v>
      </c>
      <c r="B34" s="31" t="s">
        <v>243</v>
      </c>
      <c r="C34" s="31" t="s">
        <v>244</v>
      </c>
      <c r="D34" s="31"/>
      <c r="E34" s="31"/>
      <c r="F34" s="31" t="s">
        <v>245</v>
      </c>
      <c r="G34" s="31" t="s">
        <v>117</v>
      </c>
    </row>
    <row r="35" spans="1:7">
      <c r="A35" s="31" t="s">
        <v>246</v>
      </c>
      <c r="B35" s="31" t="s">
        <v>247</v>
      </c>
      <c r="C35" s="31" t="s">
        <v>248</v>
      </c>
      <c r="D35" s="31"/>
      <c r="E35" s="31"/>
      <c r="F35" s="31" t="s">
        <v>249</v>
      </c>
      <c r="G35" s="31" t="s">
        <v>117</v>
      </c>
    </row>
    <row r="36" spans="1:7">
      <c r="A36" s="31" t="s">
        <v>250</v>
      </c>
      <c r="B36" s="31" t="s">
        <v>251</v>
      </c>
      <c r="C36" s="31" t="s">
        <v>252</v>
      </c>
      <c r="D36" s="31"/>
      <c r="E36" s="31"/>
      <c r="F36" s="31" t="s">
        <v>253</v>
      </c>
      <c r="G36" s="31" t="s">
        <v>117</v>
      </c>
    </row>
    <row r="37" spans="1:7">
      <c r="A37" s="31" t="s">
        <v>254</v>
      </c>
      <c r="B37" s="31" t="s">
        <v>255</v>
      </c>
      <c r="C37" s="31" t="s">
        <v>256</v>
      </c>
      <c r="D37" s="31"/>
      <c r="E37" s="31"/>
      <c r="F37" s="31" t="s">
        <v>257</v>
      </c>
      <c r="G37" s="31" t="s">
        <v>117</v>
      </c>
    </row>
    <row r="38" spans="1:7">
      <c r="A38" s="31" t="s">
        <v>258</v>
      </c>
      <c r="B38" s="31" t="s">
        <v>259</v>
      </c>
      <c r="C38" s="31" t="s">
        <v>260</v>
      </c>
      <c r="D38" s="31"/>
      <c r="E38" s="31"/>
      <c r="F38" s="31" t="s">
        <v>261</v>
      </c>
      <c r="G38" s="31" t="s">
        <v>117</v>
      </c>
    </row>
    <row r="39" spans="1:7">
      <c r="A39" s="31" t="s">
        <v>262</v>
      </c>
      <c r="B39" s="31" t="s">
        <v>263</v>
      </c>
      <c r="C39" s="31" t="s">
        <v>264</v>
      </c>
      <c r="D39" s="31"/>
      <c r="E39" s="31"/>
      <c r="F39" s="31" t="s">
        <v>265</v>
      </c>
      <c r="G39" s="31" t="s">
        <v>117</v>
      </c>
    </row>
    <row r="40" spans="1:7">
      <c r="A40" s="31" t="s">
        <v>266</v>
      </c>
      <c r="B40" s="31" t="s">
        <v>267</v>
      </c>
      <c r="C40" s="31" t="s">
        <v>268</v>
      </c>
      <c r="D40" s="31"/>
      <c r="E40" s="31"/>
      <c r="F40" s="31" t="s">
        <v>269</v>
      </c>
      <c r="G40" s="31" t="s">
        <v>117</v>
      </c>
    </row>
    <row r="41" spans="1:7">
      <c r="A41" s="31" t="s">
        <v>270</v>
      </c>
      <c r="B41" s="31" t="s">
        <v>271</v>
      </c>
      <c r="C41" s="31" t="s">
        <v>272</v>
      </c>
      <c r="D41" s="31"/>
      <c r="E41" s="31"/>
      <c r="F41" s="31" t="s">
        <v>273</v>
      </c>
      <c r="G41" s="31" t="s">
        <v>117</v>
      </c>
    </row>
    <row r="42" spans="1:7">
      <c r="A42" s="31" t="s">
        <v>274</v>
      </c>
      <c r="B42" s="31" t="s">
        <v>275</v>
      </c>
      <c r="C42" s="31" t="s">
        <v>276</v>
      </c>
      <c r="D42" s="31"/>
      <c r="E42" s="31"/>
      <c r="F42" s="31" t="s">
        <v>277</v>
      </c>
      <c r="G42" s="31" t="s">
        <v>117</v>
      </c>
    </row>
    <row r="43" spans="1:7">
      <c r="A43" s="31" t="s">
        <v>278</v>
      </c>
      <c r="B43" s="31" t="s">
        <v>279</v>
      </c>
      <c r="C43" s="31" t="s">
        <v>280</v>
      </c>
      <c r="D43" s="31"/>
      <c r="E43" s="31"/>
      <c r="F43" s="31" t="s">
        <v>281</v>
      </c>
      <c r="G43" s="31" t="s">
        <v>117</v>
      </c>
    </row>
    <row r="44" spans="1:7">
      <c r="A44" s="31" t="s">
        <v>282</v>
      </c>
      <c r="B44" s="31" t="s">
        <v>283</v>
      </c>
      <c r="C44" s="31" t="s">
        <v>284</v>
      </c>
      <c r="D44" s="31"/>
      <c r="E44" s="31"/>
      <c r="F44" s="31" t="s">
        <v>285</v>
      </c>
      <c r="G44" s="31" t="s">
        <v>117</v>
      </c>
    </row>
    <row r="45" spans="1:7">
      <c r="A45" s="31" t="s">
        <v>286</v>
      </c>
      <c r="B45" s="31" t="s">
        <v>287</v>
      </c>
      <c r="C45" s="31" t="s">
        <v>288</v>
      </c>
      <c r="D45" s="31"/>
      <c r="E45" s="31"/>
      <c r="F45" s="31" t="s">
        <v>289</v>
      </c>
      <c r="G45" s="31" t="s">
        <v>117</v>
      </c>
    </row>
    <row r="46" spans="1:7">
      <c r="A46" s="31" t="s">
        <v>290</v>
      </c>
      <c r="B46" s="31" t="s">
        <v>291</v>
      </c>
      <c r="C46" s="31" t="s">
        <v>292</v>
      </c>
      <c r="D46" s="31"/>
      <c r="E46" s="31"/>
      <c r="F46" s="31" t="s">
        <v>293</v>
      </c>
      <c r="G46" s="31" t="s">
        <v>117</v>
      </c>
    </row>
    <row r="47" spans="1:7">
      <c r="A47" s="31" t="s">
        <v>294</v>
      </c>
      <c r="B47" s="31" t="s">
        <v>295</v>
      </c>
      <c r="C47" s="31" t="s">
        <v>296</v>
      </c>
      <c r="D47" s="31"/>
      <c r="E47" s="31"/>
      <c r="F47" s="31" t="s">
        <v>297</v>
      </c>
      <c r="G47" s="31" t="s">
        <v>117</v>
      </c>
    </row>
    <row r="48" spans="1:7">
      <c r="A48" s="31" t="s">
        <v>298</v>
      </c>
      <c r="B48" s="31" t="s">
        <v>299</v>
      </c>
      <c r="C48" s="31" t="s">
        <v>300</v>
      </c>
      <c r="D48" s="31"/>
      <c r="E48" s="31"/>
      <c r="F48" s="31" t="s">
        <v>301</v>
      </c>
      <c r="G48" s="31" t="s">
        <v>117</v>
      </c>
    </row>
    <row r="49" spans="1:7">
      <c r="A49" s="31" t="s">
        <v>302</v>
      </c>
      <c r="B49" s="31" t="s">
        <v>303</v>
      </c>
      <c r="C49" s="31" t="s">
        <v>304</v>
      </c>
      <c r="D49" s="31"/>
      <c r="E49" s="31"/>
      <c r="F49" s="31" t="s">
        <v>305</v>
      </c>
      <c r="G49" s="31" t="s">
        <v>117</v>
      </c>
    </row>
    <row r="50" spans="1:7">
      <c r="A50" s="31" t="s">
        <v>306</v>
      </c>
      <c r="B50" s="31" t="s">
        <v>307</v>
      </c>
      <c r="C50" s="31" t="s">
        <v>308</v>
      </c>
      <c r="D50" s="31"/>
      <c r="E50" s="31"/>
      <c r="F50" s="31" t="s">
        <v>309</v>
      </c>
      <c r="G50" s="31" t="s">
        <v>117</v>
      </c>
    </row>
    <row r="51" spans="1:7">
      <c r="A51" s="31" t="s">
        <v>310</v>
      </c>
      <c r="B51" s="31" t="s">
        <v>311</v>
      </c>
      <c r="C51" s="31" t="s">
        <v>312</v>
      </c>
      <c r="D51" s="31"/>
      <c r="E51" s="31"/>
      <c r="F51" s="31" t="s">
        <v>313</v>
      </c>
      <c r="G51" s="31" t="s">
        <v>117</v>
      </c>
    </row>
    <row r="52" spans="1:7">
      <c r="A52" s="31" t="s">
        <v>314</v>
      </c>
      <c r="B52" s="31" t="s">
        <v>315</v>
      </c>
      <c r="C52" s="31" t="s">
        <v>316</v>
      </c>
      <c r="D52" s="31"/>
      <c r="E52" s="31"/>
      <c r="F52" s="31" t="s">
        <v>317</v>
      </c>
      <c r="G52" s="31" t="s">
        <v>117</v>
      </c>
    </row>
    <row r="53" spans="1:7">
      <c r="A53" s="31" t="s">
        <v>318</v>
      </c>
      <c r="B53" s="31" t="s">
        <v>319</v>
      </c>
      <c r="C53" s="31" t="s">
        <v>320</v>
      </c>
      <c r="D53" s="31"/>
      <c r="E53" s="31"/>
      <c r="F53" s="31" t="s">
        <v>321</v>
      </c>
      <c r="G53" s="31" t="s">
        <v>117</v>
      </c>
    </row>
    <row r="54" spans="1:7">
      <c r="A54" s="31" t="s">
        <v>322</v>
      </c>
      <c r="B54" s="31" t="s">
        <v>323</v>
      </c>
      <c r="C54" s="31" t="s">
        <v>324</v>
      </c>
      <c r="D54" s="31"/>
      <c r="E54" s="31"/>
      <c r="F54" s="31" t="s">
        <v>325</v>
      </c>
      <c r="G54" s="31" t="s">
        <v>117</v>
      </c>
    </row>
    <row r="55" spans="1:7">
      <c r="A55" s="31" t="s">
        <v>326</v>
      </c>
      <c r="B55" s="31" t="s">
        <v>327</v>
      </c>
      <c r="C55" s="31" t="s">
        <v>328</v>
      </c>
      <c r="D55" s="31"/>
      <c r="E55" s="31"/>
      <c r="F55" s="31" t="s">
        <v>329</v>
      </c>
      <c r="G55" s="31" t="s">
        <v>117</v>
      </c>
    </row>
    <row r="56" spans="1:7">
      <c r="A56" s="31" t="s">
        <v>330</v>
      </c>
      <c r="B56" s="31" t="s">
        <v>331</v>
      </c>
      <c r="C56" s="31" t="s">
        <v>332</v>
      </c>
      <c r="D56" s="31"/>
      <c r="E56" s="31"/>
      <c r="F56" s="31" t="s">
        <v>333</v>
      </c>
      <c r="G56" s="31" t="s">
        <v>117</v>
      </c>
    </row>
    <row r="57" spans="1:7">
      <c r="A57" s="31" t="s">
        <v>334</v>
      </c>
      <c r="B57" s="31" t="s">
        <v>335</v>
      </c>
      <c r="C57" s="31" t="s">
        <v>336</v>
      </c>
      <c r="D57" s="31"/>
      <c r="E57" s="31"/>
      <c r="F57" s="31" t="s">
        <v>337</v>
      </c>
      <c r="G57" s="31" t="s">
        <v>117</v>
      </c>
    </row>
    <row r="58" spans="1:7">
      <c r="A58" s="31" t="s">
        <v>338</v>
      </c>
      <c r="B58" s="31" t="s">
        <v>339</v>
      </c>
      <c r="C58" s="31" t="s">
        <v>340</v>
      </c>
      <c r="D58" s="31"/>
      <c r="E58" s="31"/>
      <c r="F58" s="31" t="s">
        <v>341</v>
      </c>
      <c r="G58" s="31" t="s">
        <v>117</v>
      </c>
    </row>
    <row r="59" spans="1:7">
      <c r="A59" s="31" t="s">
        <v>342</v>
      </c>
      <c r="B59" s="31" t="s">
        <v>343</v>
      </c>
      <c r="C59" s="31" t="s">
        <v>344</v>
      </c>
      <c r="D59" s="31"/>
      <c r="E59" s="31"/>
      <c r="F59" s="31" t="s">
        <v>345</v>
      </c>
      <c r="G59" s="31" t="s">
        <v>117</v>
      </c>
    </row>
    <row r="60" spans="1:7">
      <c r="A60" s="31" t="s">
        <v>346</v>
      </c>
      <c r="B60" s="31" t="s">
        <v>347</v>
      </c>
      <c r="C60" s="31" t="s">
        <v>348</v>
      </c>
      <c r="D60" s="31"/>
      <c r="E60" s="31"/>
      <c r="F60" s="31" t="s">
        <v>349</v>
      </c>
      <c r="G60" s="31" t="s">
        <v>117</v>
      </c>
    </row>
    <row r="61" spans="1:7">
      <c r="A61" s="31" t="s">
        <v>350</v>
      </c>
      <c r="B61" s="31" t="s">
        <v>351</v>
      </c>
      <c r="C61" s="31" t="s">
        <v>352</v>
      </c>
      <c r="D61" s="31"/>
      <c r="E61" s="31"/>
      <c r="F61" s="31" t="s">
        <v>353</v>
      </c>
      <c r="G61" s="31" t="s">
        <v>117</v>
      </c>
    </row>
    <row r="62" spans="1:7">
      <c r="A62" s="31" t="s">
        <v>354</v>
      </c>
      <c r="B62" s="31" t="s">
        <v>355</v>
      </c>
      <c r="C62" s="31" t="s">
        <v>356</v>
      </c>
      <c r="D62" s="31"/>
      <c r="E62" s="31"/>
      <c r="F62" s="31" t="s">
        <v>357</v>
      </c>
      <c r="G62" s="31" t="s">
        <v>117</v>
      </c>
    </row>
    <row r="63" spans="1:7">
      <c r="A63" s="31" t="s">
        <v>358</v>
      </c>
      <c r="B63" s="31" t="s">
        <v>359</v>
      </c>
      <c r="C63" s="31" t="s">
        <v>360</v>
      </c>
      <c r="D63" s="31"/>
      <c r="E63" s="31"/>
      <c r="F63" s="31" t="s">
        <v>361</v>
      </c>
      <c r="G63" s="31" t="s">
        <v>117</v>
      </c>
    </row>
    <row r="64" spans="1:7">
      <c r="A64" s="31" t="s">
        <v>362</v>
      </c>
      <c r="B64" s="31" t="s">
        <v>363</v>
      </c>
      <c r="C64" s="31" t="s">
        <v>364</v>
      </c>
      <c r="D64" s="31"/>
      <c r="E64" s="31"/>
      <c r="F64" s="31" t="s">
        <v>365</v>
      </c>
      <c r="G64" s="31" t="s">
        <v>117</v>
      </c>
    </row>
    <row r="65" spans="1:7">
      <c r="A65" s="31" t="s">
        <v>366</v>
      </c>
      <c r="B65" s="31" t="s">
        <v>367</v>
      </c>
      <c r="C65" s="31" t="s">
        <v>368</v>
      </c>
      <c r="D65" s="31"/>
      <c r="E65" s="31"/>
      <c r="F65" s="31" t="s">
        <v>369</v>
      </c>
      <c r="G65" s="31" t="s">
        <v>117</v>
      </c>
    </row>
    <row r="66" spans="1:7">
      <c r="A66" s="31" t="s">
        <v>370</v>
      </c>
      <c r="B66" s="31" t="s">
        <v>371</v>
      </c>
      <c r="C66" s="31" t="s">
        <v>372</v>
      </c>
      <c r="D66" s="31"/>
      <c r="E66" s="31"/>
      <c r="F66" s="31" t="s">
        <v>373</v>
      </c>
      <c r="G66" s="31" t="s">
        <v>117</v>
      </c>
    </row>
    <row r="67" spans="1:7">
      <c r="A67" s="31" t="s">
        <v>374</v>
      </c>
      <c r="B67" s="31" t="s">
        <v>375</v>
      </c>
      <c r="C67" s="31" t="s">
        <v>376</v>
      </c>
      <c r="D67" s="31"/>
      <c r="E67" s="31"/>
      <c r="F67" s="31" t="s">
        <v>377</v>
      </c>
      <c r="G67" s="31" t="s">
        <v>117</v>
      </c>
    </row>
    <row r="68" spans="1:7">
      <c r="A68" s="31" t="s">
        <v>378</v>
      </c>
      <c r="B68" s="31" t="s">
        <v>379</v>
      </c>
      <c r="C68" s="31" t="s">
        <v>380</v>
      </c>
      <c r="D68" s="31"/>
      <c r="E68" s="31"/>
      <c r="F68" s="31" t="s">
        <v>381</v>
      </c>
      <c r="G68" s="31" t="s">
        <v>117</v>
      </c>
    </row>
    <row r="69" spans="1:7">
      <c r="A69" s="31" t="s">
        <v>382</v>
      </c>
      <c r="B69" s="31" t="s">
        <v>383</v>
      </c>
      <c r="C69" s="31" t="s">
        <v>384</v>
      </c>
      <c r="D69" s="31"/>
      <c r="E69" s="31"/>
      <c r="F69" s="31" t="s">
        <v>385</v>
      </c>
      <c r="G69" s="31" t="s">
        <v>117</v>
      </c>
    </row>
    <row r="70" spans="1:7">
      <c r="A70" s="31" t="s">
        <v>386</v>
      </c>
      <c r="B70" s="31" t="s">
        <v>387</v>
      </c>
      <c r="C70" s="31" t="s">
        <v>388</v>
      </c>
      <c r="D70" s="31"/>
      <c r="E70" s="31"/>
      <c r="F70" s="31" t="s">
        <v>389</v>
      </c>
      <c r="G70" s="31" t="s">
        <v>117</v>
      </c>
    </row>
    <row r="71" spans="1:7">
      <c r="A71" s="31" t="s">
        <v>390</v>
      </c>
      <c r="B71" s="31" t="s">
        <v>391</v>
      </c>
      <c r="C71" s="31" t="s">
        <v>392</v>
      </c>
      <c r="D71" s="31"/>
      <c r="E71" s="31"/>
      <c r="F71" s="31" t="s">
        <v>393</v>
      </c>
      <c r="G71" s="31" t="s">
        <v>117</v>
      </c>
    </row>
    <row r="72" spans="1:7">
      <c r="A72" s="31" t="s">
        <v>394</v>
      </c>
      <c r="B72" s="31" t="s">
        <v>395</v>
      </c>
      <c r="C72" s="31" t="s">
        <v>396</v>
      </c>
      <c r="D72" s="31"/>
      <c r="E72" s="31"/>
      <c r="F72" s="31" t="s">
        <v>397</v>
      </c>
      <c r="G72" s="31" t="s">
        <v>117</v>
      </c>
    </row>
    <row r="73" spans="1:7">
      <c r="A73" s="31" t="s">
        <v>398</v>
      </c>
      <c r="B73" s="31" t="s">
        <v>399</v>
      </c>
      <c r="C73" s="31" t="s">
        <v>400</v>
      </c>
      <c r="D73" s="31"/>
      <c r="E73" s="31"/>
      <c r="F73" s="31" t="s">
        <v>401</v>
      </c>
      <c r="G73" s="31" t="s">
        <v>117</v>
      </c>
    </row>
    <row r="74" spans="1:7">
      <c r="A74" s="31" t="s">
        <v>402</v>
      </c>
      <c r="B74" s="31" t="s">
        <v>403</v>
      </c>
      <c r="C74" s="31" t="s">
        <v>404</v>
      </c>
      <c r="D74" s="31"/>
      <c r="E74" s="31"/>
      <c r="F74" s="31" t="s">
        <v>405</v>
      </c>
      <c r="G74" s="31" t="s">
        <v>117</v>
      </c>
    </row>
    <row r="75" spans="1:7">
      <c r="A75" s="31" t="s">
        <v>406</v>
      </c>
      <c r="B75" s="31" t="s">
        <v>407</v>
      </c>
      <c r="C75" s="31" t="s">
        <v>408</v>
      </c>
      <c r="D75" s="31"/>
      <c r="E75" s="31"/>
      <c r="F75" s="31" t="s">
        <v>409</v>
      </c>
      <c r="G75" s="31" t="s">
        <v>117</v>
      </c>
    </row>
    <row r="76" spans="1:7">
      <c r="A76" s="31" t="s">
        <v>410</v>
      </c>
      <c r="B76" s="31" t="s">
        <v>411</v>
      </c>
      <c r="C76" s="31" t="s">
        <v>412</v>
      </c>
      <c r="D76" s="31"/>
      <c r="E76" s="31"/>
      <c r="F76" s="31" t="s">
        <v>413</v>
      </c>
      <c r="G76" s="31" t="s">
        <v>117</v>
      </c>
    </row>
    <row r="77" spans="1:7">
      <c r="A77" s="31" t="s">
        <v>414</v>
      </c>
      <c r="B77" s="31" t="s">
        <v>415</v>
      </c>
      <c r="C77" s="31" t="s">
        <v>416</v>
      </c>
      <c r="D77" s="31"/>
      <c r="E77" s="31"/>
      <c r="F77" s="31" t="s">
        <v>417</v>
      </c>
      <c r="G77" s="31" t="s">
        <v>117</v>
      </c>
    </row>
    <row r="78" spans="1:7">
      <c r="A78" s="31" t="s">
        <v>418</v>
      </c>
      <c r="B78" s="31" t="s">
        <v>419</v>
      </c>
      <c r="C78" s="31" t="s">
        <v>420</v>
      </c>
      <c r="D78" s="31"/>
      <c r="E78" s="31"/>
      <c r="F78" s="31" t="s">
        <v>421</v>
      </c>
      <c r="G78" s="31" t="s">
        <v>117</v>
      </c>
    </row>
    <row r="79" spans="1:7">
      <c r="A79" s="31" t="s">
        <v>422</v>
      </c>
      <c r="B79" s="31" t="s">
        <v>423</v>
      </c>
      <c r="C79" s="31" t="s">
        <v>424</v>
      </c>
      <c r="D79" s="31"/>
      <c r="E79" s="31"/>
      <c r="F79" s="31" t="s">
        <v>425</v>
      </c>
      <c r="G79" s="31" t="s">
        <v>117</v>
      </c>
    </row>
    <row r="80" spans="1:7">
      <c r="A80" s="31" t="s">
        <v>426</v>
      </c>
      <c r="B80" s="31" t="s">
        <v>427</v>
      </c>
      <c r="C80" s="31" t="s">
        <v>428</v>
      </c>
      <c r="D80" s="31"/>
      <c r="E80" s="31"/>
      <c r="F80" s="31" t="s">
        <v>429</v>
      </c>
      <c r="G80" s="31" t="s">
        <v>117</v>
      </c>
    </row>
    <row r="81" spans="1:7">
      <c r="A81" s="31" t="s">
        <v>430</v>
      </c>
      <c r="B81" s="31" t="s">
        <v>431</v>
      </c>
      <c r="C81" s="31" t="s">
        <v>432</v>
      </c>
      <c r="D81" s="31"/>
      <c r="E81" s="31"/>
      <c r="F81" s="31" t="s">
        <v>433</v>
      </c>
      <c r="G81" s="31" t="s">
        <v>117</v>
      </c>
    </row>
    <row r="82" spans="1:7">
      <c r="A82" s="31" t="s">
        <v>434</v>
      </c>
      <c r="B82" s="31" t="s">
        <v>435</v>
      </c>
      <c r="C82" s="31" t="s">
        <v>436</v>
      </c>
      <c r="D82" s="31"/>
      <c r="E82" s="31"/>
      <c r="F82" s="31" t="s">
        <v>437</v>
      </c>
      <c r="G82" s="31" t="s">
        <v>117</v>
      </c>
    </row>
    <row r="83" spans="1:7">
      <c r="A83" s="31" t="s">
        <v>438</v>
      </c>
      <c r="B83" s="31" t="s">
        <v>439</v>
      </c>
      <c r="C83" s="31" t="s">
        <v>440</v>
      </c>
      <c r="D83" s="31"/>
      <c r="E83" s="31"/>
      <c r="F83" s="31" t="s">
        <v>441</v>
      </c>
      <c r="G83" s="31" t="s">
        <v>117</v>
      </c>
    </row>
    <row r="84" spans="1:7">
      <c r="A84" s="31" t="s">
        <v>442</v>
      </c>
      <c r="B84" s="31" t="s">
        <v>443</v>
      </c>
      <c r="C84" s="31" t="s">
        <v>444</v>
      </c>
      <c r="D84" s="31"/>
      <c r="E84" s="31"/>
      <c r="F84" s="31" t="s">
        <v>445</v>
      </c>
      <c r="G84" s="31" t="s">
        <v>117</v>
      </c>
    </row>
    <row r="85" spans="1:7">
      <c r="A85" s="31" t="s">
        <v>446</v>
      </c>
      <c r="B85" s="31" t="s">
        <v>447</v>
      </c>
      <c r="C85" s="31" t="s">
        <v>448</v>
      </c>
      <c r="D85" s="31"/>
      <c r="E85" s="31"/>
      <c r="F85" s="31" t="s">
        <v>449</v>
      </c>
      <c r="G85" s="31" t="s">
        <v>117</v>
      </c>
    </row>
    <row r="86" spans="1:7">
      <c r="A86" s="31" t="s">
        <v>450</v>
      </c>
      <c r="B86" s="31" t="s">
        <v>451</v>
      </c>
      <c r="C86" s="31" t="s">
        <v>452</v>
      </c>
      <c r="D86" s="31"/>
      <c r="E86" s="31"/>
      <c r="F86" s="31" t="s">
        <v>453</v>
      </c>
      <c r="G86" s="31" t="s">
        <v>117</v>
      </c>
    </row>
    <row r="87" spans="1:7">
      <c r="A87" s="31" t="s">
        <v>454</v>
      </c>
      <c r="B87" s="31" t="s">
        <v>455</v>
      </c>
      <c r="C87" s="31" t="s">
        <v>456</v>
      </c>
      <c r="D87" s="31"/>
      <c r="E87" s="31"/>
      <c r="F87" s="31" t="s">
        <v>457</v>
      </c>
      <c r="G87" s="31" t="s">
        <v>117</v>
      </c>
    </row>
    <row r="88" spans="1:7">
      <c r="A88" s="31" t="s">
        <v>458</v>
      </c>
      <c r="B88" s="31" t="s">
        <v>459</v>
      </c>
      <c r="C88" s="31" t="s">
        <v>460</v>
      </c>
      <c r="D88" s="31"/>
      <c r="E88" s="31"/>
      <c r="F88" s="31" t="s">
        <v>461</v>
      </c>
      <c r="G88" s="31" t="s">
        <v>117</v>
      </c>
    </row>
    <row r="89" spans="1:7">
      <c r="A89" s="31" t="s">
        <v>462</v>
      </c>
      <c r="B89" s="31" t="s">
        <v>463</v>
      </c>
      <c r="C89" s="31" t="s">
        <v>464</v>
      </c>
      <c r="D89" s="31"/>
      <c r="E89" s="31"/>
      <c r="F89" s="31" t="s">
        <v>465</v>
      </c>
      <c r="G89" s="31" t="s">
        <v>117</v>
      </c>
    </row>
    <row r="90" spans="1:7">
      <c r="A90" s="31" t="s">
        <v>466</v>
      </c>
      <c r="B90" s="31" t="s">
        <v>467</v>
      </c>
      <c r="C90" s="31" t="s">
        <v>468</v>
      </c>
      <c r="D90" s="31"/>
      <c r="E90" s="31"/>
      <c r="F90" s="31" t="s">
        <v>469</v>
      </c>
      <c r="G90" s="31" t="s">
        <v>117</v>
      </c>
    </row>
    <row r="91" spans="1:7">
      <c r="A91" s="31" t="s">
        <v>470</v>
      </c>
      <c r="B91" s="31" t="s">
        <v>471</v>
      </c>
      <c r="C91" s="31" t="s">
        <v>472</v>
      </c>
      <c r="D91" s="31"/>
      <c r="E91" s="31"/>
      <c r="F91" s="31" t="s">
        <v>473</v>
      </c>
      <c r="G91" s="31" t="s">
        <v>117</v>
      </c>
    </row>
    <row r="92" spans="1:7">
      <c r="A92" s="31" t="s">
        <v>474</v>
      </c>
      <c r="B92" s="31" t="s">
        <v>475</v>
      </c>
      <c r="C92" s="31" t="s">
        <v>476</v>
      </c>
      <c r="D92" s="31"/>
      <c r="E92" s="31"/>
      <c r="F92" s="31" t="s">
        <v>477</v>
      </c>
      <c r="G92" s="31" t="s">
        <v>117</v>
      </c>
    </row>
    <row r="93" spans="1:7">
      <c r="A93" s="31" t="s">
        <v>478</v>
      </c>
      <c r="B93" s="31" t="s">
        <v>479</v>
      </c>
      <c r="C93" s="31" t="s">
        <v>480</v>
      </c>
      <c r="D93" s="31"/>
      <c r="E93" s="31"/>
      <c r="F93" s="31" t="s">
        <v>481</v>
      </c>
      <c r="G93" s="31" t="s">
        <v>117</v>
      </c>
    </row>
    <row r="94" spans="1:7">
      <c r="A94" s="31" t="s">
        <v>482</v>
      </c>
      <c r="B94" s="31" t="s">
        <v>483</v>
      </c>
      <c r="C94" s="31" t="s">
        <v>484</v>
      </c>
      <c r="D94" s="31"/>
      <c r="E94" s="31"/>
      <c r="F94" s="31" t="s">
        <v>485</v>
      </c>
      <c r="G94" s="31" t="s">
        <v>117</v>
      </c>
    </row>
    <row r="95" spans="1:7">
      <c r="A95" s="31" t="s">
        <v>486</v>
      </c>
      <c r="B95" s="31" t="s">
        <v>487</v>
      </c>
      <c r="C95" s="31" t="s">
        <v>488</v>
      </c>
      <c r="D95" s="31"/>
      <c r="E95" s="31"/>
      <c r="F95" s="31" t="s">
        <v>489</v>
      </c>
      <c r="G95" s="31" t="s">
        <v>117</v>
      </c>
    </row>
    <row r="96" spans="1:7">
      <c r="A96" s="31" t="s">
        <v>490</v>
      </c>
      <c r="B96" s="31" t="s">
        <v>491</v>
      </c>
      <c r="C96" s="31" t="s">
        <v>492</v>
      </c>
      <c r="D96" s="31"/>
      <c r="E96" s="31"/>
      <c r="F96" s="31" t="s">
        <v>493</v>
      </c>
      <c r="G96" s="31" t="s">
        <v>494</v>
      </c>
    </row>
    <row r="97" spans="1:7">
      <c r="A97" s="31" t="s">
        <v>495</v>
      </c>
      <c r="B97" s="31" t="s">
        <v>496</v>
      </c>
      <c r="C97" s="31" t="s">
        <v>497</v>
      </c>
      <c r="D97" s="31"/>
      <c r="E97" s="31"/>
      <c r="F97" s="31" t="s">
        <v>498</v>
      </c>
      <c r="G97" s="31" t="s">
        <v>117</v>
      </c>
    </row>
    <row r="98" spans="1:7">
      <c r="A98" s="31" t="s">
        <v>499</v>
      </c>
      <c r="B98" s="31" t="s">
        <v>500</v>
      </c>
      <c r="C98" s="31" t="s">
        <v>501</v>
      </c>
      <c r="D98" s="31"/>
      <c r="E98" s="31"/>
      <c r="F98" s="31" t="s">
        <v>502</v>
      </c>
      <c r="G98" s="31" t="s">
        <v>117</v>
      </c>
    </row>
    <row r="99" spans="1:7">
      <c r="A99" s="31" t="s">
        <v>503</v>
      </c>
      <c r="B99" s="31" t="s">
        <v>504</v>
      </c>
      <c r="C99" s="31" t="s">
        <v>505</v>
      </c>
      <c r="D99" s="31"/>
      <c r="E99" s="31"/>
      <c r="F99" s="31" t="s">
        <v>506</v>
      </c>
      <c r="G99" s="31" t="s">
        <v>117</v>
      </c>
    </row>
    <row r="100" spans="1:7">
      <c r="A100" s="31" t="s">
        <v>507</v>
      </c>
      <c r="B100" s="31" t="s">
        <v>508</v>
      </c>
      <c r="C100" s="31" t="s">
        <v>509</v>
      </c>
      <c r="D100" s="31"/>
      <c r="E100" s="31"/>
      <c r="F100" s="31" t="s">
        <v>510</v>
      </c>
      <c r="G100" s="31" t="s">
        <v>117</v>
      </c>
    </row>
    <row r="101" spans="1:7">
      <c r="A101" s="31" t="s">
        <v>511</v>
      </c>
      <c r="B101" s="31" t="s">
        <v>512</v>
      </c>
      <c r="C101" s="31" t="s">
        <v>513</v>
      </c>
      <c r="D101" s="31"/>
      <c r="E101" s="31"/>
      <c r="F101" s="31" t="s">
        <v>514</v>
      </c>
      <c r="G101" s="31" t="s">
        <v>117</v>
      </c>
    </row>
    <row r="102" spans="1:7">
      <c r="A102" s="31" t="s">
        <v>515</v>
      </c>
      <c r="B102" s="31" t="s">
        <v>516</v>
      </c>
      <c r="C102" s="31" t="s">
        <v>517</v>
      </c>
      <c r="D102" s="31"/>
      <c r="E102" s="31"/>
      <c r="F102" s="31" t="s">
        <v>518</v>
      </c>
      <c r="G102" s="31" t="s">
        <v>117</v>
      </c>
    </row>
    <row r="103" spans="1:7">
      <c r="A103" s="31" t="s">
        <v>519</v>
      </c>
      <c r="B103" s="31" t="s">
        <v>520</v>
      </c>
      <c r="C103" s="31" t="s">
        <v>521</v>
      </c>
      <c r="D103" s="31"/>
      <c r="E103" s="31"/>
      <c r="F103" s="31" t="s">
        <v>522</v>
      </c>
      <c r="G103" s="31" t="s">
        <v>117</v>
      </c>
    </row>
    <row r="104" spans="1:7">
      <c r="A104" s="31" t="s">
        <v>523</v>
      </c>
      <c r="B104" s="31" t="s">
        <v>524</v>
      </c>
      <c r="C104" s="31" t="s">
        <v>525</v>
      </c>
      <c r="D104" s="31"/>
      <c r="E104" s="31"/>
      <c r="F104" s="31" t="s">
        <v>526</v>
      </c>
      <c r="G104" s="31" t="s">
        <v>117</v>
      </c>
    </row>
    <row r="105" spans="1:7">
      <c r="A105" s="31" t="s">
        <v>527</v>
      </c>
      <c r="B105" s="31" t="s">
        <v>528</v>
      </c>
      <c r="C105" s="31" t="s">
        <v>529</v>
      </c>
      <c r="D105" s="31"/>
      <c r="E105" s="31"/>
      <c r="F105" s="31" t="s">
        <v>530</v>
      </c>
      <c r="G105" s="31" t="s">
        <v>117</v>
      </c>
    </row>
    <row r="106" spans="1:7">
      <c r="A106" s="31" t="s">
        <v>531</v>
      </c>
      <c r="B106" s="31" t="s">
        <v>532</v>
      </c>
      <c r="C106" s="31" t="s">
        <v>533</v>
      </c>
      <c r="D106" s="31"/>
      <c r="E106" s="31"/>
      <c r="F106" s="31" t="s">
        <v>534</v>
      </c>
      <c r="G106" s="31" t="s">
        <v>117</v>
      </c>
    </row>
    <row r="107" spans="1:7">
      <c r="A107" s="31" t="s">
        <v>535</v>
      </c>
      <c r="B107" s="31" t="s">
        <v>536</v>
      </c>
      <c r="C107" s="31" t="s">
        <v>537</v>
      </c>
      <c r="D107" s="31"/>
      <c r="E107" s="31"/>
      <c r="F107" s="31" t="s">
        <v>538</v>
      </c>
      <c r="G107" s="31" t="s">
        <v>117</v>
      </c>
    </row>
    <row r="108" spans="1:7">
      <c r="A108" s="31" t="s">
        <v>539</v>
      </c>
      <c r="B108" s="31" t="s">
        <v>540</v>
      </c>
      <c r="C108" s="31" t="s">
        <v>541</v>
      </c>
      <c r="D108" s="31"/>
      <c r="E108" s="31"/>
      <c r="F108" s="31" t="s">
        <v>542</v>
      </c>
      <c r="G108" s="31" t="s">
        <v>117</v>
      </c>
    </row>
    <row r="109" spans="1:7">
      <c r="A109" s="31" t="s">
        <v>543</v>
      </c>
      <c r="B109" s="31" t="s">
        <v>544</v>
      </c>
      <c r="C109" s="31" t="s">
        <v>545</v>
      </c>
      <c r="D109" s="31"/>
      <c r="E109" s="31"/>
      <c r="F109" s="31" t="s">
        <v>546</v>
      </c>
      <c r="G109" s="31" t="s">
        <v>117</v>
      </c>
    </row>
    <row r="110" spans="1:7">
      <c r="A110" s="31" t="s">
        <v>547</v>
      </c>
      <c r="B110" s="31" t="s">
        <v>548</v>
      </c>
      <c r="C110" s="31" t="s">
        <v>549</v>
      </c>
      <c r="D110" s="31"/>
      <c r="E110" s="31"/>
      <c r="F110" s="31" t="s">
        <v>550</v>
      </c>
      <c r="G110" s="31" t="s">
        <v>117</v>
      </c>
    </row>
    <row r="111" spans="1:7">
      <c r="A111" s="31" t="s">
        <v>551</v>
      </c>
      <c r="B111" s="31" t="s">
        <v>552</v>
      </c>
      <c r="C111" s="31" t="s">
        <v>553</v>
      </c>
      <c r="D111" s="31"/>
      <c r="E111" s="31"/>
      <c r="F111" s="31" t="s">
        <v>554</v>
      </c>
      <c r="G111" s="31" t="s">
        <v>117</v>
      </c>
    </row>
    <row r="112" spans="1:7">
      <c r="A112" s="31" t="s">
        <v>555</v>
      </c>
      <c r="B112" s="31" t="s">
        <v>556</v>
      </c>
      <c r="C112" s="31" t="s">
        <v>557</v>
      </c>
      <c r="D112" s="31"/>
      <c r="E112" s="31"/>
      <c r="F112" s="31" t="s">
        <v>558</v>
      </c>
      <c r="G112" s="31" t="s">
        <v>117</v>
      </c>
    </row>
    <row r="113" spans="1:7">
      <c r="A113" s="31" t="s">
        <v>559</v>
      </c>
      <c r="B113" s="31" t="s">
        <v>560</v>
      </c>
      <c r="C113" s="31" t="s">
        <v>561</v>
      </c>
      <c r="D113" s="31"/>
      <c r="E113" s="31"/>
      <c r="F113" s="31" t="s">
        <v>562</v>
      </c>
      <c r="G113" s="31" t="s">
        <v>117</v>
      </c>
    </row>
    <row r="114" spans="1:7">
      <c r="A114" s="31" t="s">
        <v>563</v>
      </c>
      <c r="B114" s="31" t="s">
        <v>564</v>
      </c>
      <c r="C114" s="31" t="s">
        <v>565</v>
      </c>
      <c r="D114" s="31"/>
      <c r="E114" s="31"/>
      <c r="F114" s="31" t="s">
        <v>566</v>
      </c>
      <c r="G114" s="31" t="s">
        <v>117</v>
      </c>
    </row>
    <row r="115" spans="1:7">
      <c r="A115" s="31" t="s">
        <v>567</v>
      </c>
      <c r="B115" s="31" t="s">
        <v>568</v>
      </c>
      <c r="C115" s="31" t="s">
        <v>569</v>
      </c>
      <c r="D115" s="31"/>
      <c r="E115" s="31"/>
      <c r="F115" s="31" t="s">
        <v>570</v>
      </c>
      <c r="G115" s="31" t="s">
        <v>117</v>
      </c>
    </row>
    <row r="116" spans="1:7">
      <c r="A116" s="31" t="s">
        <v>571</v>
      </c>
      <c r="B116" s="31" t="s">
        <v>572</v>
      </c>
      <c r="C116" s="31" t="s">
        <v>573</v>
      </c>
      <c r="D116" s="31"/>
      <c r="E116" s="31"/>
      <c r="F116" s="31" t="s">
        <v>574</v>
      </c>
      <c r="G116" s="31" t="s">
        <v>117</v>
      </c>
    </row>
    <row r="117" spans="1:7">
      <c r="A117" s="31" t="s">
        <v>575</v>
      </c>
      <c r="B117" s="31" t="s">
        <v>576</v>
      </c>
      <c r="C117" s="31" t="s">
        <v>577</v>
      </c>
      <c r="D117" s="31"/>
      <c r="E117" s="31"/>
      <c r="F117" s="31" t="s">
        <v>578</v>
      </c>
      <c r="G117" s="31" t="s">
        <v>117</v>
      </c>
    </row>
    <row r="118" spans="1:7">
      <c r="A118" s="31" t="s">
        <v>579</v>
      </c>
      <c r="B118" s="31" t="s">
        <v>580</v>
      </c>
      <c r="C118" s="31" t="s">
        <v>581</v>
      </c>
      <c r="D118" s="31"/>
      <c r="E118" s="31"/>
      <c r="F118" s="31" t="s">
        <v>582</v>
      </c>
      <c r="G118" s="31" t="s">
        <v>117</v>
      </c>
    </row>
    <row r="119" spans="1:7">
      <c r="A119" s="31" t="s">
        <v>583</v>
      </c>
      <c r="B119" s="31" t="s">
        <v>584</v>
      </c>
      <c r="C119" s="31" t="s">
        <v>585</v>
      </c>
      <c r="D119" s="31"/>
      <c r="E119" s="31"/>
      <c r="F119" s="31" t="s">
        <v>586</v>
      </c>
      <c r="G119" s="31" t="s">
        <v>117</v>
      </c>
    </row>
    <row r="120" spans="1:7">
      <c r="A120" s="31" t="s">
        <v>587</v>
      </c>
      <c r="B120" s="31" t="s">
        <v>588</v>
      </c>
      <c r="C120" s="31" t="s">
        <v>589</v>
      </c>
      <c r="D120" s="31"/>
      <c r="E120" s="31"/>
      <c r="F120" s="31" t="s">
        <v>590</v>
      </c>
      <c r="G120" s="31" t="s">
        <v>117</v>
      </c>
    </row>
    <row r="121" spans="1:7">
      <c r="A121" s="31" t="s">
        <v>591</v>
      </c>
      <c r="B121" s="31" t="s">
        <v>592</v>
      </c>
      <c r="C121" s="31" t="s">
        <v>593</v>
      </c>
      <c r="D121" s="31"/>
      <c r="E121" s="31"/>
      <c r="F121" s="31" t="s">
        <v>594</v>
      </c>
      <c r="G121" s="31" t="s">
        <v>117</v>
      </c>
    </row>
    <row r="122" spans="1:7">
      <c r="A122" s="31" t="s">
        <v>595</v>
      </c>
      <c r="B122" s="31" t="s">
        <v>596</v>
      </c>
      <c r="C122" s="31" t="s">
        <v>597</v>
      </c>
      <c r="D122" s="31"/>
      <c r="E122" s="31"/>
      <c r="F122" s="31" t="s">
        <v>598</v>
      </c>
      <c r="G122" s="31" t="s">
        <v>117</v>
      </c>
    </row>
    <row r="123" spans="1:7">
      <c r="A123" s="31" t="s">
        <v>599</v>
      </c>
      <c r="B123" s="31" t="s">
        <v>600</v>
      </c>
      <c r="C123" s="31" t="s">
        <v>601</v>
      </c>
      <c r="D123" s="31"/>
      <c r="E123" s="31"/>
      <c r="F123" s="31" t="s">
        <v>602</v>
      </c>
      <c r="G123" s="31" t="s">
        <v>117</v>
      </c>
    </row>
    <row r="124" spans="1:7">
      <c r="A124" s="31" t="s">
        <v>603</v>
      </c>
      <c r="B124" s="31" t="s">
        <v>604</v>
      </c>
      <c r="C124" s="31" t="s">
        <v>605</v>
      </c>
      <c r="D124" s="31"/>
      <c r="E124" s="31"/>
      <c r="F124" s="31" t="s">
        <v>606</v>
      </c>
      <c r="G124" s="31" t="s">
        <v>117</v>
      </c>
    </row>
    <row r="125" spans="1:7">
      <c r="A125" s="31" t="s">
        <v>607</v>
      </c>
      <c r="B125" s="31" t="s">
        <v>608</v>
      </c>
      <c r="C125" s="31" t="s">
        <v>609</v>
      </c>
      <c r="D125" s="31"/>
      <c r="E125" s="31"/>
      <c r="F125" s="31" t="s">
        <v>610</v>
      </c>
      <c r="G125" s="31" t="s">
        <v>117</v>
      </c>
    </row>
    <row r="126" spans="1:7">
      <c r="A126" s="31" t="s">
        <v>611</v>
      </c>
      <c r="B126" s="31" t="s">
        <v>612</v>
      </c>
      <c r="C126" s="31" t="s">
        <v>613</v>
      </c>
      <c r="D126" s="31"/>
      <c r="E126" s="31"/>
      <c r="F126" s="31" t="s">
        <v>614</v>
      </c>
      <c r="G126" s="31" t="s">
        <v>117</v>
      </c>
    </row>
    <row r="127" spans="1:7">
      <c r="A127" s="31" t="s">
        <v>615</v>
      </c>
      <c r="B127" s="31" t="s">
        <v>616</v>
      </c>
      <c r="C127" s="31" t="s">
        <v>617</v>
      </c>
      <c r="D127" s="31"/>
      <c r="E127" s="31"/>
      <c r="F127" s="31" t="s">
        <v>618</v>
      </c>
      <c r="G127" s="31" t="s">
        <v>117</v>
      </c>
    </row>
    <row r="128" spans="1:7">
      <c r="A128" s="31" t="s">
        <v>619</v>
      </c>
      <c r="B128" s="31" t="s">
        <v>620</v>
      </c>
      <c r="C128" s="31" t="s">
        <v>621</v>
      </c>
      <c r="D128" s="31"/>
      <c r="E128" s="31"/>
      <c r="F128" s="31" t="s">
        <v>622</v>
      </c>
      <c r="G128" s="31" t="s">
        <v>117</v>
      </c>
    </row>
    <row r="129" spans="1:7">
      <c r="A129" s="31" t="s">
        <v>623</v>
      </c>
      <c r="B129" s="31" t="s">
        <v>624</v>
      </c>
      <c r="C129" s="31" t="s">
        <v>625</v>
      </c>
      <c r="D129" s="31"/>
      <c r="E129" s="31"/>
      <c r="F129" s="31" t="s">
        <v>626</v>
      </c>
      <c r="G129" s="31" t="s">
        <v>117</v>
      </c>
    </row>
    <row r="130" spans="1:7">
      <c r="A130" s="31" t="s">
        <v>627</v>
      </c>
      <c r="B130" s="31" t="s">
        <v>628</v>
      </c>
      <c r="C130" s="31" t="s">
        <v>629</v>
      </c>
      <c r="D130" s="31"/>
      <c r="E130" s="31"/>
      <c r="F130" s="31" t="s">
        <v>630</v>
      </c>
      <c r="G130" s="31" t="s">
        <v>117</v>
      </c>
    </row>
    <row r="131" spans="1:7">
      <c r="A131" s="31" t="s">
        <v>631</v>
      </c>
      <c r="B131" s="31" t="s">
        <v>632</v>
      </c>
      <c r="C131" s="31" t="s">
        <v>633</v>
      </c>
      <c r="D131" s="31"/>
      <c r="E131" s="31"/>
      <c r="F131" s="31" t="s">
        <v>634</v>
      </c>
      <c r="G131" s="31" t="s">
        <v>117</v>
      </c>
    </row>
    <row r="132" spans="1:7">
      <c r="A132" s="31" t="s">
        <v>635</v>
      </c>
      <c r="B132" s="31" t="s">
        <v>636</v>
      </c>
      <c r="C132" s="31" t="s">
        <v>637</v>
      </c>
      <c r="D132" s="31"/>
      <c r="E132" s="31"/>
      <c r="F132" s="31" t="s">
        <v>638</v>
      </c>
      <c r="G132" s="31" t="s">
        <v>117</v>
      </c>
    </row>
    <row r="133" spans="1:7">
      <c r="A133" s="31" t="s">
        <v>639</v>
      </c>
      <c r="B133" s="31" t="s">
        <v>640</v>
      </c>
      <c r="C133" s="31" t="s">
        <v>641</v>
      </c>
      <c r="D133" s="31"/>
      <c r="E133" s="31"/>
      <c r="F133" s="31" t="s">
        <v>642</v>
      </c>
      <c r="G133" s="31" t="s">
        <v>117</v>
      </c>
    </row>
    <row r="134" spans="1:7">
      <c r="A134" s="31" t="s">
        <v>643</v>
      </c>
      <c r="B134" s="31" t="s">
        <v>644</v>
      </c>
      <c r="C134" s="31" t="s">
        <v>645</v>
      </c>
      <c r="D134" s="31"/>
      <c r="E134" s="31"/>
      <c r="F134" s="31" t="s">
        <v>646</v>
      </c>
      <c r="G134" s="31" t="s">
        <v>117</v>
      </c>
    </row>
    <row r="135" spans="1:7">
      <c r="A135" s="31" t="s">
        <v>647</v>
      </c>
      <c r="B135" s="31" t="s">
        <v>648</v>
      </c>
      <c r="C135" s="31" t="s">
        <v>649</v>
      </c>
      <c r="D135" s="31"/>
      <c r="E135" s="31"/>
      <c r="F135" s="31" t="s">
        <v>650</v>
      </c>
      <c r="G135" s="31" t="s">
        <v>117</v>
      </c>
    </row>
    <row r="136" spans="1:7">
      <c r="A136" s="31" t="s">
        <v>651</v>
      </c>
      <c r="B136" s="31" t="s">
        <v>652</v>
      </c>
      <c r="C136" s="31" t="s">
        <v>653</v>
      </c>
      <c r="D136" s="31"/>
      <c r="E136" s="31"/>
      <c r="F136" s="31" t="s">
        <v>654</v>
      </c>
      <c r="G136" s="31" t="s">
        <v>117</v>
      </c>
    </row>
    <row r="137" spans="1:7">
      <c r="A137" s="31" t="s">
        <v>655</v>
      </c>
      <c r="B137" s="31" t="s">
        <v>656</v>
      </c>
      <c r="C137" s="31" t="s">
        <v>657</v>
      </c>
      <c r="D137" s="31"/>
      <c r="E137" s="31"/>
      <c r="F137" s="31" t="s">
        <v>658</v>
      </c>
      <c r="G137" s="31" t="s">
        <v>117</v>
      </c>
    </row>
    <row r="138" spans="1:7">
      <c r="A138" s="31" t="s">
        <v>659</v>
      </c>
      <c r="B138" s="31" t="s">
        <v>660</v>
      </c>
      <c r="C138" s="31" t="s">
        <v>661</v>
      </c>
      <c r="D138" s="31"/>
      <c r="E138" s="31"/>
      <c r="F138" s="31" t="s">
        <v>662</v>
      </c>
      <c r="G138" s="31" t="s">
        <v>117</v>
      </c>
    </row>
    <row r="139" spans="1:7">
      <c r="A139" s="31" t="s">
        <v>663</v>
      </c>
      <c r="B139" s="31" t="s">
        <v>664</v>
      </c>
      <c r="C139" s="31" t="s">
        <v>665</v>
      </c>
      <c r="D139" s="31"/>
      <c r="E139" s="31"/>
      <c r="F139" s="31" t="s">
        <v>666</v>
      </c>
      <c r="G139" s="31" t="s">
        <v>117</v>
      </c>
    </row>
    <row r="140" spans="1:7">
      <c r="A140" s="31" t="s">
        <v>667</v>
      </c>
      <c r="B140" s="31" t="s">
        <v>668</v>
      </c>
      <c r="C140" s="31" t="s">
        <v>669</v>
      </c>
      <c r="D140" s="31"/>
      <c r="E140" s="31"/>
      <c r="F140" s="31" t="s">
        <v>670</v>
      </c>
      <c r="G140" s="31" t="s">
        <v>117</v>
      </c>
    </row>
    <row r="141" spans="1:7">
      <c r="A141" s="31" t="s">
        <v>671</v>
      </c>
      <c r="B141" s="31" t="s">
        <v>672</v>
      </c>
      <c r="C141" s="31" t="s">
        <v>673</v>
      </c>
      <c r="D141" s="31"/>
      <c r="E141" s="31"/>
      <c r="F141" s="31" t="s">
        <v>674</v>
      </c>
      <c r="G141" s="31" t="s">
        <v>117</v>
      </c>
    </row>
    <row r="142" spans="1:7">
      <c r="A142" s="31" t="s">
        <v>675</v>
      </c>
      <c r="B142" s="31" t="s">
        <v>676</v>
      </c>
      <c r="C142" s="31" t="s">
        <v>677</v>
      </c>
      <c r="D142" s="31"/>
      <c r="E142" s="31"/>
      <c r="F142" s="31" t="s">
        <v>678</v>
      </c>
      <c r="G142" s="31" t="s">
        <v>117</v>
      </c>
    </row>
    <row r="143" spans="1:7">
      <c r="A143" s="31" t="s">
        <v>679</v>
      </c>
      <c r="B143" s="31" t="s">
        <v>680</v>
      </c>
      <c r="C143" s="31" t="s">
        <v>681</v>
      </c>
      <c r="D143" s="31"/>
      <c r="E143" s="31"/>
      <c r="F143" s="31" t="s">
        <v>682</v>
      </c>
      <c r="G143" s="31" t="s">
        <v>117</v>
      </c>
    </row>
    <row r="144" spans="1:7">
      <c r="A144" s="31" t="s">
        <v>683</v>
      </c>
      <c r="B144" s="31" t="s">
        <v>684</v>
      </c>
      <c r="C144" s="31" t="s">
        <v>685</v>
      </c>
      <c r="D144" s="31"/>
      <c r="E144" s="31"/>
      <c r="F144" s="31" t="s">
        <v>686</v>
      </c>
      <c r="G144" s="31" t="s">
        <v>117</v>
      </c>
    </row>
    <row r="145" spans="1:7">
      <c r="A145" s="31" t="s">
        <v>687</v>
      </c>
      <c r="B145" s="31" t="s">
        <v>688</v>
      </c>
      <c r="C145" s="31" t="s">
        <v>689</v>
      </c>
      <c r="D145" s="31"/>
      <c r="E145" s="31"/>
      <c r="F145" s="31" t="s">
        <v>690</v>
      </c>
      <c r="G145" s="31" t="s">
        <v>117</v>
      </c>
    </row>
    <row r="146" spans="1:7">
      <c r="A146" s="31" t="s">
        <v>691</v>
      </c>
      <c r="B146" s="31" t="s">
        <v>692</v>
      </c>
      <c r="C146" s="31" t="s">
        <v>693</v>
      </c>
      <c r="D146" s="31"/>
      <c r="E146" s="31"/>
      <c r="F146" s="31" t="s">
        <v>694</v>
      </c>
      <c r="G146" s="31" t="s">
        <v>117</v>
      </c>
    </row>
    <row r="147" spans="1:7">
      <c r="A147" s="31" t="s">
        <v>695</v>
      </c>
      <c r="B147" s="31" t="s">
        <v>696</v>
      </c>
      <c r="C147" s="31" t="s">
        <v>697</v>
      </c>
      <c r="D147" s="31"/>
      <c r="E147" s="31"/>
      <c r="F147" s="31" t="s">
        <v>698</v>
      </c>
      <c r="G147" s="31" t="s">
        <v>117</v>
      </c>
    </row>
    <row r="148" spans="1:7">
      <c r="A148" s="31" t="s">
        <v>699</v>
      </c>
      <c r="B148" s="31" t="s">
        <v>700</v>
      </c>
      <c r="C148" s="31" t="s">
        <v>701</v>
      </c>
      <c r="D148" s="31"/>
      <c r="E148" s="31"/>
      <c r="F148" s="31" t="s">
        <v>702</v>
      </c>
      <c r="G148" s="31" t="s">
        <v>117</v>
      </c>
    </row>
    <row r="149" spans="1:7">
      <c r="A149" s="31" t="s">
        <v>703</v>
      </c>
      <c r="B149" s="31" t="s">
        <v>704</v>
      </c>
      <c r="C149" s="31" t="s">
        <v>705</v>
      </c>
      <c r="D149" s="31"/>
      <c r="E149" s="31"/>
      <c r="F149" s="31" t="s">
        <v>706</v>
      </c>
      <c r="G149" s="31" t="s">
        <v>117</v>
      </c>
    </row>
    <row r="150" spans="1:7">
      <c r="A150" s="31" t="s">
        <v>707</v>
      </c>
      <c r="B150" s="31" t="s">
        <v>708</v>
      </c>
      <c r="C150" s="31" t="s">
        <v>709</v>
      </c>
      <c r="D150" s="31"/>
      <c r="E150" s="31"/>
      <c r="F150" s="31" t="s">
        <v>710</v>
      </c>
      <c r="G150" s="31" t="s">
        <v>117</v>
      </c>
    </row>
    <row r="151" spans="1:7">
      <c r="A151" s="31" t="s">
        <v>711</v>
      </c>
      <c r="B151" s="31" t="s">
        <v>712</v>
      </c>
      <c r="C151" s="31" t="s">
        <v>713</v>
      </c>
      <c r="D151" s="31"/>
      <c r="E151" s="31"/>
      <c r="F151" s="31" t="s">
        <v>714</v>
      </c>
      <c r="G151" s="31" t="s">
        <v>117</v>
      </c>
    </row>
    <row r="152" spans="1:7">
      <c r="A152" s="31" t="s">
        <v>715</v>
      </c>
      <c r="B152" s="31" t="s">
        <v>716</v>
      </c>
      <c r="C152" s="31" t="s">
        <v>717</v>
      </c>
      <c r="D152" s="31"/>
      <c r="E152" s="31"/>
      <c r="F152" s="31" t="s">
        <v>718</v>
      </c>
      <c r="G152" s="31" t="s">
        <v>117</v>
      </c>
    </row>
    <row r="153" spans="1:7">
      <c r="A153" s="31" t="s">
        <v>719</v>
      </c>
      <c r="B153" s="31" t="s">
        <v>720</v>
      </c>
      <c r="C153" s="31" t="s">
        <v>721</v>
      </c>
      <c r="D153" s="31"/>
      <c r="E153" s="31"/>
      <c r="F153" s="31" t="s">
        <v>722</v>
      </c>
      <c r="G153" s="31" t="s">
        <v>117</v>
      </c>
    </row>
    <row r="154" spans="1:7">
      <c r="A154" s="31" t="s">
        <v>723</v>
      </c>
      <c r="B154" s="31" t="s">
        <v>724</v>
      </c>
      <c r="C154" s="31" t="s">
        <v>725</v>
      </c>
      <c r="D154" s="31"/>
      <c r="E154" s="31"/>
      <c r="F154" s="31" t="s">
        <v>726</v>
      </c>
      <c r="G154" s="31" t="s">
        <v>117</v>
      </c>
    </row>
    <row r="155" spans="1:7">
      <c r="A155" s="31" t="s">
        <v>727</v>
      </c>
      <c r="B155" s="31" t="s">
        <v>728</v>
      </c>
      <c r="C155" s="31" t="s">
        <v>729</v>
      </c>
      <c r="D155" s="31"/>
      <c r="E155" s="31"/>
      <c r="F155" s="31" t="s">
        <v>730</v>
      </c>
      <c r="G155" s="31" t="s">
        <v>117</v>
      </c>
    </row>
    <row r="156" spans="1:7">
      <c r="A156" s="31" t="s">
        <v>731</v>
      </c>
      <c r="B156" s="31" t="s">
        <v>732</v>
      </c>
      <c r="C156" s="31" t="s">
        <v>733</v>
      </c>
      <c r="D156" s="31"/>
      <c r="E156" s="31"/>
      <c r="F156" s="31" t="s">
        <v>734</v>
      </c>
      <c r="G156" s="31" t="s">
        <v>117</v>
      </c>
    </row>
    <row r="157" spans="1:7">
      <c r="A157" s="31" t="s">
        <v>735</v>
      </c>
      <c r="B157" s="31" t="s">
        <v>736</v>
      </c>
      <c r="C157" s="31" t="s">
        <v>737</v>
      </c>
      <c r="D157" s="31"/>
      <c r="E157" s="31"/>
      <c r="F157" s="31" t="s">
        <v>738</v>
      </c>
      <c r="G157" s="31" t="s">
        <v>117</v>
      </c>
    </row>
    <row r="158" spans="1:7">
      <c r="A158" s="31" t="s">
        <v>739</v>
      </c>
      <c r="B158" s="31" t="s">
        <v>740</v>
      </c>
      <c r="C158" s="31" t="s">
        <v>741</v>
      </c>
      <c r="D158" s="31"/>
      <c r="E158" s="31"/>
      <c r="F158" s="31" t="s">
        <v>742</v>
      </c>
      <c r="G158" s="31" t="s">
        <v>117</v>
      </c>
    </row>
    <row r="159" spans="1:7">
      <c r="A159" s="31" t="s">
        <v>743</v>
      </c>
      <c r="B159" s="31" t="s">
        <v>744</v>
      </c>
      <c r="C159" s="31" t="s">
        <v>745</v>
      </c>
      <c r="D159" s="31"/>
      <c r="E159" s="31"/>
      <c r="F159" s="31" t="s">
        <v>746</v>
      </c>
      <c r="G159" s="31" t="s">
        <v>117</v>
      </c>
    </row>
    <row r="160" spans="1:7">
      <c r="A160" s="31" t="s">
        <v>747</v>
      </c>
      <c r="B160" s="31" t="s">
        <v>748</v>
      </c>
      <c r="C160" s="31" t="s">
        <v>749</v>
      </c>
      <c r="D160" s="31"/>
      <c r="E160" s="31"/>
      <c r="F160" s="31" t="s">
        <v>750</v>
      </c>
      <c r="G160" s="31" t="s">
        <v>117</v>
      </c>
    </row>
    <row r="161" spans="1:7">
      <c r="A161" s="31" t="s">
        <v>751</v>
      </c>
      <c r="B161" s="31" t="s">
        <v>752</v>
      </c>
      <c r="C161" s="31" t="s">
        <v>753</v>
      </c>
      <c r="D161" s="31"/>
      <c r="E161" s="31"/>
      <c r="F161" s="31" t="s">
        <v>754</v>
      </c>
      <c r="G161" s="31" t="s">
        <v>117</v>
      </c>
    </row>
    <row r="162" spans="1:7">
      <c r="A162" s="31" t="s">
        <v>755</v>
      </c>
      <c r="B162" s="31" t="s">
        <v>756</v>
      </c>
      <c r="C162" s="31" t="s">
        <v>757</v>
      </c>
      <c r="D162" s="31"/>
      <c r="E162" s="31"/>
      <c r="F162" s="31" t="s">
        <v>758</v>
      </c>
      <c r="G162" s="31" t="s">
        <v>117</v>
      </c>
    </row>
    <row r="163" spans="1:7">
      <c r="A163" s="31" t="s">
        <v>759</v>
      </c>
      <c r="B163" s="31" t="s">
        <v>760</v>
      </c>
      <c r="C163" s="31" t="s">
        <v>761</v>
      </c>
      <c r="D163" s="31"/>
      <c r="E163" s="31"/>
      <c r="F163" s="31" t="s">
        <v>762</v>
      </c>
      <c r="G163" s="31" t="s">
        <v>117</v>
      </c>
    </row>
    <row r="164" spans="1:7">
      <c r="A164" s="31" t="s">
        <v>763</v>
      </c>
      <c r="B164" s="31" t="s">
        <v>764</v>
      </c>
      <c r="C164" s="31" t="s">
        <v>765</v>
      </c>
      <c r="D164" s="31"/>
      <c r="E164" s="31"/>
      <c r="F164" s="31" t="s">
        <v>766</v>
      </c>
      <c r="G164" s="31" t="s">
        <v>117</v>
      </c>
    </row>
    <row r="165" spans="1:7">
      <c r="A165" s="31" t="s">
        <v>767</v>
      </c>
      <c r="B165" s="31" t="s">
        <v>768</v>
      </c>
      <c r="C165" s="31" t="s">
        <v>769</v>
      </c>
      <c r="D165" s="31"/>
      <c r="E165" s="31"/>
      <c r="F165" s="31" t="s">
        <v>770</v>
      </c>
      <c r="G165" s="31" t="s">
        <v>117</v>
      </c>
    </row>
    <row r="166" spans="1:7">
      <c r="A166" s="31" t="s">
        <v>771</v>
      </c>
      <c r="B166" s="31" t="s">
        <v>772</v>
      </c>
      <c r="C166" s="31" t="s">
        <v>773</v>
      </c>
      <c r="D166" s="31"/>
      <c r="E166" s="31"/>
      <c r="F166" s="31" t="s">
        <v>774</v>
      </c>
      <c r="G166" s="31" t="s">
        <v>117</v>
      </c>
    </row>
    <row r="167" spans="1:7">
      <c r="A167" s="31" t="s">
        <v>775</v>
      </c>
      <c r="B167" s="31" t="s">
        <v>776</v>
      </c>
      <c r="C167" s="31" t="s">
        <v>777</v>
      </c>
      <c r="D167" s="31"/>
      <c r="E167" s="31"/>
      <c r="F167" s="31" t="s">
        <v>778</v>
      </c>
      <c r="G167" s="31" t="s">
        <v>117</v>
      </c>
    </row>
    <row r="168" spans="1:7">
      <c r="A168" s="31" t="s">
        <v>779</v>
      </c>
      <c r="B168" s="31" t="s">
        <v>780</v>
      </c>
      <c r="C168" s="31" t="s">
        <v>781</v>
      </c>
      <c r="D168" s="31"/>
      <c r="E168" s="31"/>
      <c r="F168" s="31" t="s">
        <v>782</v>
      </c>
      <c r="G168" s="31" t="s">
        <v>117</v>
      </c>
    </row>
    <row r="169" spans="1:7">
      <c r="A169" s="31" t="s">
        <v>783</v>
      </c>
      <c r="B169" s="31" t="s">
        <v>784</v>
      </c>
      <c r="C169" s="31" t="s">
        <v>785</v>
      </c>
      <c r="D169" s="31"/>
      <c r="E169" s="31"/>
      <c r="F169" s="31" t="s">
        <v>786</v>
      </c>
      <c r="G169" s="31" t="s">
        <v>117</v>
      </c>
    </row>
    <row r="170" spans="1:7">
      <c r="A170" s="31" t="s">
        <v>787</v>
      </c>
      <c r="B170" s="31" t="s">
        <v>788</v>
      </c>
      <c r="C170" s="31" t="s">
        <v>789</v>
      </c>
      <c r="D170" s="31"/>
      <c r="E170" s="31"/>
      <c r="F170" s="31" t="s">
        <v>790</v>
      </c>
      <c r="G170" s="31" t="s">
        <v>117</v>
      </c>
    </row>
    <row r="171" spans="1:7">
      <c r="A171" s="31" t="s">
        <v>791</v>
      </c>
      <c r="B171" s="31" t="s">
        <v>792</v>
      </c>
      <c r="C171" s="31" t="s">
        <v>793</v>
      </c>
      <c r="D171" s="31"/>
      <c r="E171" s="31"/>
      <c r="F171" s="31" t="s">
        <v>794</v>
      </c>
      <c r="G171" s="31" t="s">
        <v>117</v>
      </c>
    </row>
    <row r="172" spans="1:7">
      <c r="A172" s="31" t="s">
        <v>795</v>
      </c>
      <c r="B172" s="31" t="s">
        <v>796</v>
      </c>
      <c r="C172" s="31" t="s">
        <v>797</v>
      </c>
      <c r="D172" s="31"/>
      <c r="E172" s="31"/>
      <c r="F172" s="31" t="s">
        <v>798</v>
      </c>
      <c r="G172" s="31" t="s">
        <v>117</v>
      </c>
    </row>
    <row r="173" spans="1:7">
      <c r="A173" s="31" t="s">
        <v>799</v>
      </c>
      <c r="B173" s="31" t="s">
        <v>800</v>
      </c>
      <c r="C173" s="31" t="s">
        <v>801</v>
      </c>
      <c r="D173" s="31"/>
      <c r="E173" s="31"/>
      <c r="F173" s="31" t="s">
        <v>802</v>
      </c>
      <c r="G173" s="31" t="s">
        <v>117</v>
      </c>
    </row>
    <row r="174" spans="1:7">
      <c r="A174" s="31" t="s">
        <v>803</v>
      </c>
      <c r="B174" s="31" t="s">
        <v>804</v>
      </c>
      <c r="C174" s="31" t="s">
        <v>805</v>
      </c>
      <c r="D174" s="31"/>
      <c r="E174" s="31"/>
      <c r="F174" s="31" t="s">
        <v>806</v>
      </c>
      <c r="G174" s="31" t="s">
        <v>117</v>
      </c>
    </row>
    <row r="175" spans="1:7">
      <c r="A175" s="31" t="s">
        <v>807</v>
      </c>
      <c r="B175" s="31" t="s">
        <v>114</v>
      </c>
      <c r="C175" s="31" t="s">
        <v>115</v>
      </c>
      <c r="D175" s="31"/>
      <c r="E175" s="31"/>
      <c r="F175" s="31" t="s">
        <v>808</v>
      </c>
      <c r="G175" s="31" t="s">
        <v>117</v>
      </c>
    </row>
    <row r="176" spans="1:7">
      <c r="A176" s="31" t="s">
        <v>809</v>
      </c>
      <c r="B176" s="31" t="s">
        <v>119</v>
      </c>
      <c r="C176" s="31" t="s">
        <v>120</v>
      </c>
      <c r="D176" s="31"/>
      <c r="E176" s="31"/>
      <c r="F176" s="31" t="s">
        <v>810</v>
      </c>
      <c r="G176" s="31" t="s">
        <v>117</v>
      </c>
    </row>
    <row r="177" spans="1:7">
      <c r="A177" s="31" t="s">
        <v>811</v>
      </c>
      <c r="B177" s="31" t="s">
        <v>123</v>
      </c>
      <c r="C177" s="31" t="s">
        <v>124</v>
      </c>
      <c r="D177" s="31"/>
      <c r="E177" s="31"/>
      <c r="F177" s="31" t="s">
        <v>812</v>
      </c>
      <c r="G177" s="31" t="s">
        <v>117</v>
      </c>
    </row>
    <row r="178" spans="1:7">
      <c r="A178" s="31" t="s">
        <v>813</v>
      </c>
      <c r="B178" s="31" t="s">
        <v>127</v>
      </c>
      <c r="C178" s="31" t="s">
        <v>128</v>
      </c>
      <c r="D178" s="31"/>
      <c r="E178" s="31"/>
      <c r="F178" s="31" t="s">
        <v>814</v>
      </c>
      <c r="G178" s="31" t="s">
        <v>117</v>
      </c>
    </row>
    <row r="179" spans="1:7">
      <c r="A179" s="31" t="s">
        <v>815</v>
      </c>
      <c r="B179" s="31" t="s">
        <v>131</v>
      </c>
      <c r="C179" s="31" t="s">
        <v>132</v>
      </c>
      <c r="D179" s="31"/>
      <c r="E179" s="31"/>
      <c r="F179" s="31" t="s">
        <v>816</v>
      </c>
      <c r="G179" s="31" t="s">
        <v>117</v>
      </c>
    </row>
    <row r="180" spans="1:7">
      <c r="A180" s="31" t="s">
        <v>817</v>
      </c>
      <c r="B180" s="31" t="s">
        <v>135</v>
      </c>
      <c r="C180" s="31" t="s">
        <v>136</v>
      </c>
      <c r="D180" s="31"/>
      <c r="E180" s="31"/>
      <c r="F180" s="31" t="s">
        <v>818</v>
      </c>
      <c r="G180" s="31" t="s">
        <v>117</v>
      </c>
    </row>
    <row r="181" spans="1:7">
      <c r="A181" s="31" t="s">
        <v>819</v>
      </c>
      <c r="B181" s="31" t="s">
        <v>139</v>
      </c>
      <c r="C181" s="31" t="s">
        <v>140</v>
      </c>
      <c r="D181" s="31"/>
      <c r="E181" s="31"/>
      <c r="F181" s="31" t="s">
        <v>820</v>
      </c>
      <c r="G181" s="31" t="s">
        <v>117</v>
      </c>
    </row>
    <row r="182" spans="1:7">
      <c r="A182" s="31" t="s">
        <v>821</v>
      </c>
      <c r="B182" s="31" t="s">
        <v>143</v>
      </c>
      <c r="C182" s="31" t="s">
        <v>144</v>
      </c>
      <c r="D182" s="31"/>
      <c r="E182" s="31"/>
      <c r="F182" s="31" t="s">
        <v>822</v>
      </c>
      <c r="G182" s="31" t="s">
        <v>117</v>
      </c>
    </row>
    <row r="183" spans="1:7">
      <c r="A183" s="31" t="s">
        <v>823</v>
      </c>
      <c r="B183" s="31" t="s">
        <v>147</v>
      </c>
      <c r="C183" s="31" t="s">
        <v>148</v>
      </c>
      <c r="D183" s="31"/>
      <c r="E183" s="31"/>
      <c r="F183" s="31" t="s">
        <v>824</v>
      </c>
      <c r="G183" s="31" t="s">
        <v>117</v>
      </c>
    </row>
    <row r="184" spans="1:7">
      <c r="A184" s="31" t="s">
        <v>825</v>
      </c>
      <c r="B184" s="31" t="s">
        <v>151</v>
      </c>
      <c r="C184" s="31" t="s">
        <v>152</v>
      </c>
      <c r="D184" s="31"/>
      <c r="E184" s="31"/>
      <c r="F184" s="31" t="s">
        <v>826</v>
      </c>
      <c r="G184" s="31" t="s">
        <v>117</v>
      </c>
    </row>
    <row r="185" spans="1:7">
      <c r="A185" s="31" t="s">
        <v>827</v>
      </c>
      <c r="B185" s="31" t="s">
        <v>155</v>
      </c>
      <c r="C185" s="31" t="s">
        <v>156</v>
      </c>
      <c r="D185" s="31"/>
      <c r="E185" s="31"/>
      <c r="F185" s="31" t="s">
        <v>828</v>
      </c>
      <c r="G185" s="31" t="s">
        <v>117</v>
      </c>
    </row>
    <row r="186" spans="1:7">
      <c r="A186" s="31" t="s">
        <v>829</v>
      </c>
      <c r="B186" s="31" t="s">
        <v>159</v>
      </c>
      <c r="C186" s="31" t="s">
        <v>160</v>
      </c>
      <c r="D186" s="31"/>
      <c r="E186" s="31"/>
      <c r="F186" s="31" t="s">
        <v>830</v>
      </c>
      <c r="G186" s="31" t="s">
        <v>117</v>
      </c>
    </row>
    <row r="187" spans="1:7">
      <c r="A187" s="31" t="s">
        <v>831</v>
      </c>
      <c r="B187" s="31" t="s">
        <v>163</v>
      </c>
      <c r="C187" s="31" t="s">
        <v>164</v>
      </c>
      <c r="D187" s="31"/>
      <c r="E187" s="31"/>
      <c r="F187" s="31" t="s">
        <v>832</v>
      </c>
      <c r="G187" s="31" t="s">
        <v>117</v>
      </c>
    </row>
    <row r="188" spans="1:7">
      <c r="A188" s="31" t="s">
        <v>833</v>
      </c>
      <c r="B188" s="31" t="s">
        <v>167</v>
      </c>
      <c r="C188" s="31" t="s">
        <v>168</v>
      </c>
      <c r="D188" s="31"/>
      <c r="E188" s="31"/>
      <c r="F188" s="31" t="s">
        <v>834</v>
      </c>
      <c r="G188" s="31" t="s">
        <v>117</v>
      </c>
    </row>
    <row r="189" spans="1:7">
      <c r="A189" s="31" t="s">
        <v>835</v>
      </c>
      <c r="B189" s="31" t="s">
        <v>171</v>
      </c>
      <c r="C189" s="31" t="s">
        <v>172</v>
      </c>
      <c r="D189" s="31"/>
      <c r="E189" s="31"/>
      <c r="F189" s="31" t="s">
        <v>836</v>
      </c>
      <c r="G189" s="31" t="s">
        <v>117</v>
      </c>
    </row>
    <row r="190" spans="1:7">
      <c r="A190" s="31" t="s">
        <v>837</v>
      </c>
      <c r="B190" s="31" t="s">
        <v>175</v>
      </c>
      <c r="C190" s="31" t="s">
        <v>176</v>
      </c>
      <c r="D190" s="31"/>
      <c r="E190" s="31"/>
      <c r="F190" s="31" t="s">
        <v>838</v>
      </c>
      <c r="G190" s="31" t="s">
        <v>117</v>
      </c>
    </row>
    <row r="191" spans="1:7">
      <c r="A191" s="31" t="s">
        <v>839</v>
      </c>
      <c r="B191" s="31" t="s">
        <v>179</v>
      </c>
      <c r="C191" s="31" t="s">
        <v>180</v>
      </c>
      <c r="D191" s="31"/>
      <c r="E191" s="31"/>
      <c r="F191" s="31" t="s">
        <v>840</v>
      </c>
      <c r="G191" s="31" t="s">
        <v>117</v>
      </c>
    </row>
    <row r="192" spans="1:7">
      <c r="A192" s="31" t="s">
        <v>841</v>
      </c>
      <c r="B192" s="31" t="s">
        <v>183</v>
      </c>
      <c r="C192" s="31" t="s">
        <v>184</v>
      </c>
      <c r="D192" s="31"/>
      <c r="E192" s="31"/>
      <c r="F192" s="31" t="s">
        <v>842</v>
      </c>
      <c r="G192" s="31" t="s">
        <v>117</v>
      </c>
    </row>
    <row r="193" spans="1:7">
      <c r="A193" s="31" t="s">
        <v>843</v>
      </c>
      <c r="B193" s="31" t="s">
        <v>187</v>
      </c>
      <c r="C193" s="31" t="s">
        <v>188</v>
      </c>
      <c r="D193" s="31"/>
      <c r="E193" s="31"/>
      <c r="F193" s="31" t="s">
        <v>844</v>
      </c>
      <c r="G193" s="31" t="s">
        <v>117</v>
      </c>
    </row>
    <row r="194" spans="1:7">
      <c r="A194" s="31" t="s">
        <v>845</v>
      </c>
      <c r="B194" s="31" t="s">
        <v>191</v>
      </c>
      <c r="C194" s="31" t="s">
        <v>192</v>
      </c>
      <c r="D194" s="31"/>
      <c r="E194" s="31"/>
      <c r="F194" s="31" t="s">
        <v>846</v>
      </c>
      <c r="G194" s="31" t="s">
        <v>117</v>
      </c>
    </row>
    <row r="195" spans="1:7">
      <c r="A195" s="31" t="s">
        <v>847</v>
      </c>
      <c r="B195" s="31" t="s">
        <v>195</v>
      </c>
      <c r="C195" s="31" t="s">
        <v>196</v>
      </c>
      <c r="D195" s="31"/>
      <c r="E195" s="31"/>
      <c r="F195" s="31" t="s">
        <v>848</v>
      </c>
      <c r="G195" s="31" t="s">
        <v>117</v>
      </c>
    </row>
    <row r="196" spans="1:7">
      <c r="A196" s="31" t="s">
        <v>849</v>
      </c>
      <c r="B196" s="31" t="s">
        <v>199</v>
      </c>
      <c r="C196" s="31" t="s">
        <v>200</v>
      </c>
      <c r="D196" s="31"/>
      <c r="E196" s="31"/>
      <c r="F196" s="31" t="s">
        <v>850</v>
      </c>
      <c r="G196" s="31" t="s">
        <v>117</v>
      </c>
    </row>
    <row r="197" spans="1:7">
      <c r="A197" s="31" t="s">
        <v>851</v>
      </c>
      <c r="B197" s="31" t="s">
        <v>203</v>
      </c>
      <c r="C197" s="31" t="s">
        <v>204</v>
      </c>
      <c r="D197" s="31"/>
      <c r="E197" s="31"/>
      <c r="F197" s="31" t="s">
        <v>852</v>
      </c>
      <c r="G197" s="31" t="s">
        <v>117</v>
      </c>
    </row>
    <row r="198" spans="1:7">
      <c r="A198" s="31" t="s">
        <v>853</v>
      </c>
      <c r="B198" s="31" t="s">
        <v>854</v>
      </c>
      <c r="C198" s="31" t="s">
        <v>855</v>
      </c>
      <c r="D198" s="31"/>
      <c r="E198" s="31"/>
      <c r="F198" s="31" t="s">
        <v>493</v>
      </c>
      <c r="G198" s="31" t="s">
        <v>856</v>
      </c>
    </row>
    <row r="199" spans="1:7">
      <c r="A199" s="31" t="s">
        <v>857</v>
      </c>
      <c r="B199" s="31" t="s">
        <v>207</v>
      </c>
      <c r="C199" s="31" t="s">
        <v>208</v>
      </c>
      <c r="D199" s="31"/>
      <c r="E199" s="31"/>
      <c r="F199" s="31" t="s">
        <v>858</v>
      </c>
      <c r="G199" s="31" t="s">
        <v>117</v>
      </c>
    </row>
    <row r="200" spans="1:7">
      <c r="A200" s="31" t="s">
        <v>859</v>
      </c>
      <c r="B200" s="31" t="s">
        <v>211</v>
      </c>
      <c r="C200" s="31" t="s">
        <v>212</v>
      </c>
      <c r="D200" s="31"/>
      <c r="E200" s="31"/>
      <c r="F200" s="31" t="s">
        <v>860</v>
      </c>
      <c r="G200" s="31" t="s">
        <v>117</v>
      </c>
    </row>
    <row r="201" spans="1:7">
      <c r="A201" s="31" t="s">
        <v>861</v>
      </c>
      <c r="B201" s="31" t="s">
        <v>215</v>
      </c>
      <c r="C201" s="31" t="s">
        <v>216</v>
      </c>
      <c r="D201" s="31"/>
      <c r="E201" s="31"/>
      <c r="F201" s="31" t="s">
        <v>862</v>
      </c>
      <c r="G201" s="31" t="s">
        <v>117</v>
      </c>
    </row>
    <row r="202" spans="1:7">
      <c r="A202" s="31" t="s">
        <v>863</v>
      </c>
      <c r="B202" s="31" t="s">
        <v>219</v>
      </c>
      <c r="C202" s="31" t="s">
        <v>220</v>
      </c>
      <c r="D202" s="31"/>
      <c r="E202" s="31"/>
      <c r="F202" s="31" t="s">
        <v>864</v>
      </c>
      <c r="G202" s="31" t="s">
        <v>117</v>
      </c>
    </row>
    <row r="203" spans="1:7">
      <c r="A203" s="31" t="s">
        <v>865</v>
      </c>
      <c r="B203" s="31" t="s">
        <v>223</v>
      </c>
      <c r="C203" s="31" t="s">
        <v>224</v>
      </c>
      <c r="D203" s="31"/>
      <c r="E203" s="31"/>
      <c r="F203" s="31" t="s">
        <v>866</v>
      </c>
      <c r="G203" s="31" t="s">
        <v>117</v>
      </c>
    </row>
    <row r="204" spans="1:7">
      <c r="A204" s="31" t="s">
        <v>867</v>
      </c>
      <c r="B204" s="31" t="s">
        <v>227</v>
      </c>
      <c r="C204" s="31" t="s">
        <v>228</v>
      </c>
      <c r="D204" s="31"/>
      <c r="E204" s="31"/>
      <c r="F204" s="31" t="s">
        <v>868</v>
      </c>
      <c r="G204" s="31" t="s">
        <v>117</v>
      </c>
    </row>
    <row r="205" spans="1:7">
      <c r="A205" s="31" t="s">
        <v>869</v>
      </c>
      <c r="B205" s="31" t="s">
        <v>231</v>
      </c>
      <c r="C205" s="31" t="s">
        <v>232</v>
      </c>
      <c r="D205" s="31"/>
      <c r="E205" s="31"/>
      <c r="F205" s="31" t="s">
        <v>870</v>
      </c>
      <c r="G205" s="31" t="s">
        <v>117</v>
      </c>
    </row>
    <row r="206" spans="1:7">
      <c r="A206" s="31" t="s">
        <v>871</v>
      </c>
      <c r="B206" s="31" t="s">
        <v>235</v>
      </c>
      <c r="C206" s="31" t="s">
        <v>236</v>
      </c>
      <c r="D206" s="31"/>
      <c r="E206" s="31"/>
      <c r="F206" s="31" t="s">
        <v>872</v>
      </c>
      <c r="G206" s="31" t="s">
        <v>117</v>
      </c>
    </row>
    <row r="207" spans="1:7">
      <c r="A207" s="31" t="s">
        <v>873</v>
      </c>
      <c r="B207" s="31" t="s">
        <v>239</v>
      </c>
      <c r="C207" s="31" t="s">
        <v>240</v>
      </c>
      <c r="D207" s="31"/>
      <c r="E207" s="31"/>
      <c r="F207" s="31" t="s">
        <v>874</v>
      </c>
      <c r="G207" s="31" t="s">
        <v>117</v>
      </c>
    </row>
    <row r="208" spans="1:7">
      <c r="A208" s="31" t="s">
        <v>875</v>
      </c>
      <c r="B208" s="31" t="s">
        <v>243</v>
      </c>
      <c r="C208" s="31" t="s">
        <v>244</v>
      </c>
      <c r="D208" s="31"/>
      <c r="E208" s="31"/>
      <c r="F208" s="31" t="s">
        <v>876</v>
      </c>
      <c r="G208" s="31" t="s">
        <v>117</v>
      </c>
    </row>
    <row r="209" spans="1:7">
      <c r="A209" s="31" t="s">
        <v>877</v>
      </c>
      <c r="B209" s="31" t="s">
        <v>247</v>
      </c>
      <c r="C209" s="31" t="s">
        <v>248</v>
      </c>
      <c r="D209" s="31"/>
      <c r="E209" s="31"/>
      <c r="F209" s="31" t="s">
        <v>878</v>
      </c>
      <c r="G209" s="31" t="s">
        <v>117</v>
      </c>
    </row>
    <row r="210" spans="1:7">
      <c r="A210" s="31" t="s">
        <v>879</v>
      </c>
      <c r="B210" s="31" t="s">
        <v>251</v>
      </c>
      <c r="C210" s="31" t="s">
        <v>252</v>
      </c>
      <c r="D210" s="31"/>
      <c r="E210" s="31"/>
      <c r="F210" s="31" t="s">
        <v>880</v>
      </c>
      <c r="G210" s="31" t="s">
        <v>117</v>
      </c>
    </row>
    <row r="211" spans="1:7">
      <c r="A211" s="31" t="s">
        <v>881</v>
      </c>
      <c r="B211" s="31" t="s">
        <v>255</v>
      </c>
      <c r="C211" s="31" t="s">
        <v>256</v>
      </c>
      <c r="D211" s="31"/>
      <c r="E211" s="31"/>
      <c r="F211" s="31" t="s">
        <v>882</v>
      </c>
      <c r="G211" s="31" t="s">
        <v>117</v>
      </c>
    </row>
    <row r="212" spans="1:7">
      <c r="A212" s="31" t="s">
        <v>883</v>
      </c>
      <c r="B212" s="31" t="s">
        <v>259</v>
      </c>
      <c r="C212" s="31" t="s">
        <v>260</v>
      </c>
      <c r="D212" s="31"/>
      <c r="E212" s="31"/>
      <c r="F212" s="31" t="s">
        <v>884</v>
      </c>
      <c r="G212" s="31" t="s">
        <v>117</v>
      </c>
    </row>
    <row r="213" spans="1:7">
      <c r="A213" s="31" t="s">
        <v>885</v>
      </c>
      <c r="B213" s="31" t="s">
        <v>263</v>
      </c>
      <c r="C213" s="31" t="s">
        <v>264</v>
      </c>
      <c r="D213" s="31"/>
      <c r="E213" s="31"/>
      <c r="F213" s="31" t="s">
        <v>886</v>
      </c>
      <c r="G213" s="31" t="s">
        <v>117</v>
      </c>
    </row>
    <row r="214" spans="1:7">
      <c r="A214" s="31" t="s">
        <v>887</v>
      </c>
      <c r="B214" s="31" t="s">
        <v>267</v>
      </c>
      <c r="C214" s="31" t="s">
        <v>268</v>
      </c>
      <c r="D214" s="31"/>
      <c r="E214" s="31"/>
      <c r="F214" s="31" t="s">
        <v>888</v>
      </c>
      <c r="G214" s="31" t="s">
        <v>117</v>
      </c>
    </row>
    <row r="215" spans="1:7">
      <c r="A215" s="31" t="s">
        <v>889</v>
      </c>
      <c r="B215" s="31" t="s">
        <v>271</v>
      </c>
      <c r="C215" s="31" t="s">
        <v>272</v>
      </c>
      <c r="D215" s="31"/>
      <c r="E215" s="31"/>
      <c r="F215" s="31" t="s">
        <v>890</v>
      </c>
      <c r="G215" s="31" t="s">
        <v>117</v>
      </c>
    </row>
    <row r="216" spans="1:7">
      <c r="A216" s="31" t="s">
        <v>891</v>
      </c>
      <c r="B216" s="31" t="s">
        <v>275</v>
      </c>
      <c r="C216" s="31" t="s">
        <v>276</v>
      </c>
      <c r="D216" s="31"/>
      <c r="E216" s="31"/>
      <c r="F216" s="31" t="s">
        <v>892</v>
      </c>
      <c r="G216" s="31" t="s">
        <v>117</v>
      </c>
    </row>
    <row r="217" spans="1:7">
      <c r="A217" s="31" t="s">
        <v>893</v>
      </c>
      <c r="B217" s="31" t="s">
        <v>279</v>
      </c>
      <c r="C217" s="31" t="s">
        <v>280</v>
      </c>
      <c r="D217" s="31"/>
      <c r="E217" s="31"/>
      <c r="F217" s="31" t="s">
        <v>894</v>
      </c>
      <c r="G217" s="31" t="s">
        <v>117</v>
      </c>
    </row>
    <row r="218" spans="1:7">
      <c r="A218" s="31" t="s">
        <v>895</v>
      </c>
      <c r="B218" s="31" t="s">
        <v>283</v>
      </c>
      <c r="C218" s="31" t="s">
        <v>284</v>
      </c>
      <c r="D218" s="31"/>
      <c r="E218" s="31"/>
      <c r="F218" s="31" t="s">
        <v>896</v>
      </c>
      <c r="G218" s="31" t="s">
        <v>117</v>
      </c>
    </row>
    <row r="219" spans="1:7">
      <c r="A219" s="31" t="s">
        <v>897</v>
      </c>
      <c r="B219" s="31" t="s">
        <v>287</v>
      </c>
      <c r="C219" s="31" t="s">
        <v>288</v>
      </c>
      <c r="D219" s="31"/>
      <c r="E219" s="31"/>
      <c r="F219" s="31" t="s">
        <v>898</v>
      </c>
      <c r="G219" s="31" t="s">
        <v>117</v>
      </c>
    </row>
    <row r="220" spans="1:7">
      <c r="A220" s="31" t="s">
        <v>899</v>
      </c>
      <c r="B220" s="31" t="s">
        <v>291</v>
      </c>
      <c r="C220" s="31" t="s">
        <v>292</v>
      </c>
      <c r="D220" s="31"/>
      <c r="E220" s="31"/>
      <c r="F220" s="31" t="s">
        <v>900</v>
      </c>
      <c r="G220" s="31" t="s">
        <v>117</v>
      </c>
    </row>
    <row r="221" spans="1:7">
      <c r="A221" s="31" t="s">
        <v>901</v>
      </c>
      <c r="B221" s="31" t="s">
        <v>295</v>
      </c>
      <c r="C221" s="31" t="s">
        <v>296</v>
      </c>
      <c r="D221" s="31"/>
      <c r="E221" s="31"/>
      <c r="F221" s="31" t="s">
        <v>902</v>
      </c>
      <c r="G221" s="31" t="s">
        <v>117</v>
      </c>
    </row>
    <row r="222" spans="1:7">
      <c r="A222" s="31" t="s">
        <v>903</v>
      </c>
      <c r="B222" s="31" t="s">
        <v>299</v>
      </c>
      <c r="C222" s="31" t="s">
        <v>300</v>
      </c>
      <c r="D222" s="31"/>
      <c r="E222" s="31"/>
      <c r="F222" s="31" t="s">
        <v>904</v>
      </c>
      <c r="G222" s="31" t="s">
        <v>117</v>
      </c>
    </row>
    <row r="223" spans="1:7">
      <c r="A223" s="31" t="s">
        <v>905</v>
      </c>
      <c r="B223" s="31" t="s">
        <v>303</v>
      </c>
      <c r="C223" s="31" t="s">
        <v>304</v>
      </c>
      <c r="D223" s="31"/>
      <c r="E223" s="31"/>
      <c r="F223" s="31" t="s">
        <v>906</v>
      </c>
      <c r="G223" s="31" t="s">
        <v>117</v>
      </c>
    </row>
    <row r="224" spans="1:7">
      <c r="A224" s="31" t="s">
        <v>907</v>
      </c>
      <c r="B224" s="31" t="s">
        <v>307</v>
      </c>
      <c r="C224" s="31" t="s">
        <v>308</v>
      </c>
      <c r="D224" s="31"/>
      <c r="E224" s="31"/>
      <c r="F224" s="31" t="s">
        <v>908</v>
      </c>
      <c r="G224" s="31" t="s">
        <v>117</v>
      </c>
    </row>
    <row r="225" spans="1:7">
      <c r="A225" s="31" t="s">
        <v>909</v>
      </c>
      <c r="B225" s="31" t="s">
        <v>311</v>
      </c>
      <c r="C225" s="31" t="s">
        <v>312</v>
      </c>
      <c r="D225" s="31"/>
      <c r="E225" s="31"/>
      <c r="F225" s="31" t="s">
        <v>910</v>
      </c>
      <c r="G225" s="31" t="s">
        <v>117</v>
      </c>
    </row>
    <row r="226" spans="1:7">
      <c r="A226" s="31" t="s">
        <v>911</v>
      </c>
      <c r="B226" s="31" t="s">
        <v>315</v>
      </c>
      <c r="C226" s="31" t="s">
        <v>316</v>
      </c>
      <c r="D226" s="31"/>
      <c r="E226" s="31"/>
      <c r="F226" s="31" t="s">
        <v>912</v>
      </c>
      <c r="G226" s="31" t="s">
        <v>117</v>
      </c>
    </row>
    <row r="227" spans="1:7">
      <c r="A227" s="31" t="s">
        <v>913</v>
      </c>
      <c r="B227" s="31" t="s">
        <v>319</v>
      </c>
      <c r="C227" s="31" t="s">
        <v>320</v>
      </c>
      <c r="D227" s="31"/>
      <c r="E227" s="31"/>
      <c r="F227" s="31" t="s">
        <v>914</v>
      </c>
      <c r="G227" s="31" t="s">
        <v>117</v>
      </c>
    </row>
    <row r="228" spans="1:7">
      <c r="A228" s="31" t="s">
        <v>915</v>
      </c>
      <c r="B228" s="31" t="s">
        <v>323</v>
      </c>
      <c r="C228" s="31" t="s">
        <v>324</v>
      </c>
      <c r="D228" s="31"/>
      <c r="E228" s="31"/>
      <c r="F228" s="31" t="s">
        <v>916</v>
      </c>
      <c r="G228" s="31" t="s">
        <v>117</v>
      </c>
    </row>
    <row r="229" spans="1:7">
      <c r="A229" s="31" t="s">
        <v>917</v>
      </c>
      <c r="B229" s="31" t="s">
        <v>327</v>
      </c>
      <c r="C229" s="31" t="s">
        <v>328</v>
      </c>
      <c r="D229" s="31"/>
      <c r="E229" s="31"/>
      <c r="F229" s="31" t="s">
        <v>918</v>
      </c>
      <c r="G229" s="31" t="s">
        <v>117</v>
      </c>
    </row>
    <row r="230" spans="1:7">
      <c r="A230" s="31" t="s">
        <v>919</v>
      </c>
      <c r="B230" s="31" t="s">
        <v>331</v>
      </c>
      <c r="C230" s="31" t="s">
        <v>332</v>
      </c>
      <c r="D230" s="31"/>
      <c r="E230" s="31"/>
      <c r="F230" s="31" t="s">
        <v>920</v>
      </c>
      <c r="G230" s="31" t="s">
        <v>117</v>
      </c>
    </row>
    <row r="231" spans="1:7">
      <c r="A231" s="31" t="s">
        <v>921</v>
      </c>
      <c r="B231" s="31" t="s">
        <v>335</v>
      </c>
      <c r="C231" s="31" t="s">
        <v>336</v>
      </c>
      <c r="D231" s="31"/>
      <c r="E231" s="31"/>
      <c r="F231" s="31" t="s">
        <v>922</v>
      </c>
      <c r="G231" s="31" t="s">
        <v>117</v>
      </c>
    </row>
    <row r="232" spans="1:7">
      <c r="A232" s="31" t="s">
        <v>923</v>
      </c>
      <c r="B232" s="31" t="s">
        <v>339</v>
      </c>
      <c r="C232" s="31" t="s">
        <v>340</v>
      </c>
      <c r="D232" s="31"/>
      <c r="E232" s="31"/>
      <c r="F232" s="31" t="s">
        <v>924</v>
      </c>
      <c r="G232" s="31" t="s">
        <v>117</v>
      </c>
    </row>
    <row r="233" spans="1:7">
      <c r="A233" s="31" t="s">
        <v>925</v>
      </c>
      <c r="B233" s="31" t="s">
        <v>343</v>
      </c>
      <c r="C233" s="31" t="s">
        <v>344</v>
      </c>
      <c r="D233" s="31"/>
      <c r="E233" s="31"/>
      <c r="F233" s="31" t="s">
        <v>926</v>
      </c>
      <c r="G233" s="31" t="s">
        <v>117</v>
      </c>
    </row>
    <row r="234" spans="1:7">
      <c r="A234" s="31" t="s">
        <v>927</v>
      </c>
      <c r="B234" s="31" t="s">
        <v>347</v>
      </c>
      <c r="C234" s="31" t="s">
        <v>348</v>
      </c>
      <c r="D234" s="31"/>
      <c r="E234" s="31"/>
      <c r="F234" s="31" t="s">
        <v>928</v>
      </c>
      <c r="G234" s="31" t="s">
        <v>117</v>
      </c>
    </row>
    <row r="235" spans="1:7">
      <c r="A235" s="31" t="s">
        <v>929</v>
      </c>
      <c r="B235" s="31" t="s">
        <v>351</v>
      </c>
      <c r="C235" s="31" t="s">
        <v>352</v>
      </c>
      <c r="D235" s="31"/>
      <c r="E235" s="31"/>
      <c r="F235" s="31" t="s">
        <v>930</v>
      </c>
      <c r="G235" s="31" t="s">
        <v>117</v>
      </c>
    </row>
    <row r="236" spans="1:7">
      <c r="A236" s="31" t="s">
        <v>931</v>
      </c>
      <c r="B236" s="31" t="s">
        <v>355</v>
      </c>
      <c r="C236" s="31" t="s">
        <v>356</v>
      </c>
      <c r="D236" s="31"/>
      <c r="E236" s="31"/>
      <c r="F236" s="31" t="s">
        <v>932</v>
      </c>
      <c r="G236" s="31" t="s">
        <v>117</v>
      </c>
    </row>
    <row r="237" spans="1:7">
      <c r="A237" s="31" t="s">
        <v>933</v>
      </c>
      <c r="B237" s="31" t="s">
        <v>359</v>
      </c>
      <c r="C237" s="31" t="s">
        <v>360</v>
      </c>
      <c r="D237" s="31"/>
      <c r="E237" s="31"/>
      <c r="F237" s="31" t="s">
        <v>934</v>
      </c>
      <c r="G237" s="31" t="s">
        <v>117</v>
      </c>
    </row>
    <row r="238" spans="1:7">
      <c r="A238" s="31" t="s">
        <v>935</v>
      </c>
      <c r="B238" s="31" t="s">
        <v>363</v>
      </c>
      <c r="C238" s="31" t="s">
        <v>364</v>
      </c>
      <c r="D238" s="31"/>
      <c r="E238" s="31"/>
      <c r="F238" s="31" t="s">
        <v>936</v>
      </c>
      <c r="G238" s="31" t="s">
        <v>117</v>
      </c>
    </row>
    <row r="239" spans="1:7">
      <c r="A239" s="31" t="s">
        <v>937</v>
      </c>
      <c r="B239" s="31" t="s">
        <v>367</v>
      </c>
      <c r="C239" s="31" t="s">
        <v>368</v>
      </c>
      <c r="D239" s="31"/>
      <c r="E239" s="31"/>
      <c r="F239" s="31" t="s">
        <v>938</v>
      </c>
      <c r="G239" s="31" t="s">
        <v>117</v>
      </c>
    </row>
    <row r="240" spans="1:7">
      <c r="A240" s="31" t="s">
        <v>939</v>
      </c>
      <c r="B240" s="31" t="s">
        <v>371</v>
      </c>
      <c r="C240" s="31" t="s">
        <v>372</v>
      </c>
      <c r="D240" s="31"/>
      <c r="E240" s="31"/>
      <c r="F240" s="31" t="s">
        <v>940</v>
      </c>
      <c r="G240" s="31" t="s">
        <v>117</v>
      </c>
    </row>
    <row r="241" spans="1:7">
      <c r="A241" s="31" t="s">
        <v>941</v>
      </c>
      <c r="B241" s="31" t="s">
        <v>576</v>
      </c>
      <c r="C241" s="31" t="s">
        <v>577</v>
      </c>
      <c r="D241" s="31"/>
      <c r="E241" s="31"/>
      <c r="F241" s="31" t="s">
        <v>942</v>
      </c>
      <c r="G241" s="31" t="s">
        <v>117</v>
      </c>
    </row>
    <row r="242" spans="1:7">
      <c r="A242" s="31" t="s">
        <v>943</v>
      </c>
      <c r="B242" s="31" t="s">
        <v>375</v>
      </c>
      <c r="C242" s="31" t="s">
        <v>376</v>
      </c>
      <c r="D242" s="31"/>
      <c r="E242" s="31"/>
      <c r="F242" s="31" t="s">
        <v>944</v>
      </c>
      <c r="G242" s="31" t="s">
        <v>117</v>
      </c>
    </row>
    <row r="243" spans="1:7">
      <c r="A243" s="31" t="s">
        <v>945</v>
      </c>
      <c r="B243" s="31" t="s">
        <v>379</v>
      </c>
      <c r="C243" s="31" t="s">
        <v>380</v>
      </c>
      <c r="D243" s="31"/>
      <c r="E243" s="31"/>
      <c r="F243" s="31" t="s">
        <v>946</v>
      </c>
      <c r="G243" s="31" t="s">
        <v>117</v>
      </c>
    </row>
    <row r="244" spans="1:7">
      <c r="A244" s="31" t="s">
        <v>947</v>
      </c>
      <c r="B244" s="31" t="s">
        <v>383</v>
      </c>
      <c r="C244" s="31" t="s">
        <v>384</v>
      </c>
      <c r="D244" s="31"/>
      <c r="E244" s="31"/>
      <c r="F244" s="31" t="s">
        <v>948</v>
      </c>
      <c r="G244" s="31" t="s">
        <v>117</v>
      </c>
    </row>
    <row r="245" spans="1:7">
      <c r="A245" s="31" t="s">
        <v>949</v>
      </c>
      <c r="B245" s="31" t="s">
        <v>387</v>
      </c>
      <c r="C245" s="31" t="s">
        <v>388</v>
      </c>
      <c r="D245" s="31"/>
      <c r="E245" s="31"/>
      <c r="F245" s="31" t="s">
        <v>950</v>
      </c>
      <c r="G245" s="31" t="s">
        <v>117</v>
      </c>
    </row>
    <row r="246" spans="1:7">
      <c r="A246" s="31" t="s">
        <v>951</v>
      </c>
      <c r="B246" s="31" t="s">
        <v>391</v>
      </c>
      <c r="C246" s="31" t="s">
        <v>392</v>
      </c>
      <c r="D246" s="31"/>
      <c r="E246" s="31"/>
      <c r="F246" s="31" t="s">
        <v>952</v>
      </c>
      <c r="G246" s="31" t="s">
        <v>117</v>
      </c>
    </row>
    <row r="247" spans="1:7">
      <c r="A247" s="31" t="s">
        <v>953</v>
      </c>
      <c r="B247" s="31" t="s">
        <v>395</v>
      </c>
      <c r="C247" s="31" t="s">
        <v>396</v>
      </c>
      <c r="D247" s="31"/>
      <c r="E247" s="31"/>
      <c r="F247" s="31" t="s">
        <v>954</v>
      </c>
      <c r="G247" s="31" t="s">
        <v>117</v>
      </c>
    </row>
    <row r="248" spans="1:7">
      <c r="A248" s="31" t="s">
        <v>955</v>
      </c>
      <c r="B248" s="31" t="s">
        <v>399</v>
      </c>
      <c r="C248" s="31" t="s">
        <v>400</v>
      </c>
      <c r="D248" s="31"/>
      <c r="E248" s="31"/>
      <c r="F248" s="31" t="s">
        <v>956</v>
      </c>
      <c r="G248" s="31" t="s">
        <v>117</v>
      </c>
    </row>
    <row r="249" spans="1:7">
      <c r="A249" s="31" t="s">
        <v>957</v>
      </c>
      <c r="B249" s="31" t="s">
        <v>403</v>
      </c>
      <c r="C249" s="31" t="s">
        <v>404</v>
      </c>
      <c r="D249" s="31"/>
      <c r="E249" s="31"/>
      <c r="F249" s="31" t="s">
        <v>958</v>
      </c>
      <c r="G249" s="31" t="s">
        <v>117</v>
      </c>
    </row>
    <row r="250" spans="1:7">
      <c r="A250" s="31" t="s">
        <v>959</v>
      </c>
      <c r="B250" s="31" t="s">
        <v>407</v>
      </c>
      <c r="C250" s="31" t="s">
        <v>408</v>
      </c>
      <c r="D250" s="31"/>
      <c r="E250" s="31"/>
      <c r="F250" s="31" t="s">
        <v>960</v>
      </c>
      <c r="G250" s="31" t="s">
        <v>117</v>
      </c>
    </row>
    <row r="251" spans="1:7">
      <c r="A251" s="31" t="s">
        <v>961</v>
      </c>
      <c r="B251" s="31" t="s">
        <v>411</v>
      </c>
      <c r="C251" s="31" t="s">
        <v>412</v>
      </c>
      <c r="D251" s="31"/>
      <c r="E251" s="31"/>
      <c r="F251" s="31" t="s">
        <v>962</v>
      </c>
      <c r="G251" s="31" t="s">
        <v>117</v>
      </c>
    </row>
    <row r="252" spans="1:7">
      <c r="A252" s="31" t="s">
        <v>963</v>
      </c>
      <c r="B252" s="31" t="s">
        <v>415</v>
      </c>
      <c r="C252" s="31" t="s">
        <v>416</v>
      </c>
      <c r="D252" s="31"/>
      <c r="E252" s="31"/>
      <c r="F252" s="31" t="s">
        <v>964</v>
      </c>
      <c r="G252" s="31" t="s">
        <v>117</v>
      </c>
    </row>
    <row r="253" spans="1:7">
      <c r="A253" s="31" t="s">
        <v>965</v>
      </c>
      <c r="B253" s="31" t="s">
        <v>419</v>
      </c>
      <c r="C253" s="31" t="s">
        <v>420</v>
      </c>
      <c r="D253" s="31"/>
      <c r="E253" s="31"/>
      <c r="F253" s="31" t="s">
        <v>966</v>
      </c>
      <c r="G253" s="31" t="s">
        <v>117</v>
      </c>
    </row>
    <row r="254" spans="1:7">
      <c r="A254" s="31" t="s">
        <v>967</v>
      </c>
      <c r="B254" s="31" t="s">
        <v>423</v>
      </c>
      <c r="C254" s="31" t="s">
        <v>424</v>
      </c>
      <c r="D254" s="31"/>
      <c r="E254" s="31"/>
      <c r="F254" s="31" t="s">
        <v>968</v>
      </c>
      <c r="G254" s="31" t="s">
        <v>117</v>
      </c>
    </row>
    <row r="255" spans="1:7">
      <c r="A255" s="31" t="s">
        <v>969</v>
      </c>
      <c r="B255" s="31" t="s">
        <v>427</v>
      </c>
      <c r="C255" s="31" t="s">
        <v>428</v>
      </c>
      <c r="D255" s="31"/>
      <c r="E255" s="31"/>
      <c r="F255" s="31" t="s">
        <v>970</v>
      </c>
      <c r="G255" s="31" t="s">
        <v>117</v>
      </c>
    </row>
    <row r="256" spans="1:7">
      <c r="A256" s="31" t="s">
        <v>971</v>
      </c>
      <c r="B256" s="31" t="s">
        <v>431</v>
      </c>
      <c r="C256" s="31" t="s">
        <v>432</v>
      </c>
      <c r="D256" s="31"/>
      <c r="E256" s="31"/>
      <c r="F256" s="31" t="s">
        <v>972</v>
      </c>
      <c r="G256" s="31" t="s">
        <v>117</v>
      </c>
    </row>
    <row r="257" spans="1:7">
      <c r="A257" s="31" t="s">
        <v>973</v>
      </c>
      <c r="B257" s="31" t="s">
        <v>435</v>
      </c>
      <c r="C257" s="31" t="s">
        <v>436</v>
      </c>
      <c r="D257" s="31"/>
      <c r="E257" s="31"/>
      <c r="F257" s="31" t="s">
        <v>974</v>
      </c>
      <c r="G257" s="31" t="s">
        <v>117</v>
      </c>
    </row>
    <row r="258" spans="1:7">
      <c r="A258" s="31" t="s">
        <v>975</v>
      </c>
      <c r="B258" s="31" t="s">
        <v>439</v>
      </c>
      <c r="C258" s="31" t="s">
        <v>440</v>
      </c>
      <c r="D258" s="31"/>
      <c r="E258" s="31"/>
      <c r="F258" s="31" t="s">
        <v>976</v>
      </c>
      <c r="G258" s="31" t="s">
        <v>117</v>
      </c>
    </row>
    <row r="259" spans="1:7">
      <c r="A259" s="31" t="s">
        <v>977</v>
      </c>
      <c r="B259" s="31" t="s">
        <v>443</v>
      </c>
      <c r="C259" s="31" t="s">
        <v>444</v>
      </c>
      <c r="D259" s="31"/>
      <c r="E259" s="31"/>
      <c r="F259" s="31" t="s">
        <v>978</v>
      </c>
      <c r="G259" s="31" t="s">
        <v>117</v>
      </c>
    </row>
    <row r="260" spans="1:7">
      <c r="A260" s="31" t="s">
        <v>979</v>
      </c>
      <c r="B260" s="31" t="s">
        <v>447</v>
      </c>
      <c r="C260" s="31" t="s">
        <v>448</v>
      </c>
      <c r="D260" s="31"/>
      <c r="E260" s="31"/>
      <c r="F260" s="31" t="s">
        <v>980</v>
      </c>
      <c r="G260" s="31" t="s">
        <v>117</v>
      </c>
    </row>
    <row r="261" spans="1:7">
      <c r="A261" s="31" t="s">
        <v>981</v>
      </c>
      <c r="B261" s="31" t="s">
        <v>451</v>
      </c>
      <c r="C261" s="31" t="s">
        <v>452</v>
      </c>
      <c r="D261" s="31"/>
      <c r="E261" s="31"/>
      <c r="F261" s="31" t="s">
        <v>982</v>
      </c>
      <c r="G261" s="31" t="s">
        <v>117</v>
      </c>
    </row>
    <row r="262" spans="1:7">
      <c r="A262" s="31" t="s">
        <v>983</v>
      </c>
      <c r="B262" s="31" t="s">
        <v>455</v>
      </c>
      <c r="C262" s="31" t="s">
        <v>456</v>
      </c>
      <c r="D262" s="31"/>
      <c r="E262" s="31"/>
      <c r="F262" s="31" t="s">
        <v>984</v>
      </c>
      <c r="G262" s="31" t="s">
        <v>117</v>
      </c>
    </row>
    <row r="263" spans="1:7">
      <c r="A263" s="31" t="s">
        <v>985</v>
      </c>
      <c r="B263" s="31" t="s">
        <v>459</v>
      </c>
      <c r="C263" s="31" t="s">
        <v>460</v>
      </c>
      <c r="D263" s="31"/>
      <c r="E263" s="31"/>
      <c r="F263" s="31" t="s">
        <v>986</v>
      </c>
      <c r="G263" s="31" t="s">
        <v>117</v>
      </c>
    </row>
    <row r="264" spans="1:7">
      <c r="A264" s="31" t="s">
        <v>987</v>
      </c>
      <c r="B264" s="31" t="s">
        <v>463</v>
      </c>
      <c r="C264" s="31" t="s">
        <v>464</v>
      </c>
      <c r="D264" s="31"/>
      <c r="E264" s="31"/>
      <c r="F264" s="31" t="s">
        <v>988</v>
      </c>
      <c r="G264" s="31" t="s">
        <v>117</v>
      </c>
    </row>
    <row r="265" spans="1:7">
      <c r="A265" s="31" t="s">
        <v>989</v>
      </c>
      <c r="B265" s="31" t="s">
        <v>467</v>
      </c>
      <c r="C265" s="31" t="s">
        <v>468</v>
      </c>
      <c r="D265" s="31"/>
      <c r="E265" s="31"/>
      <c r="F265" s="31" t="s">
        <v>990</v>
      </c>
      <c r="G265" s="31" t="s">
        <v>117</v>
      </c>
    </row>
    <row r="266" spans="1:7">
      <c r="A266" s="31" t="s">
        <v>991</v>
      </c>
      <c r="B266" s="31" t="s">
        <v>471</v>
      </c>
      <c r="C266" s="31" t="s">
        <v>472</v>
      </c>
      <c r="D266" s="31"/>
      <c r="E266" s="31"/>
      <c r="F266" s="31" t="s">
        <v>992</v>
      </c>
      <c r="G266" s="31" t="s">
        <v>117</v>
      </c>
    </row>
    <row r="267" spans="1:7">
      <c r="A267" s="31" t="s">
        <v>993</v>
      </c>
      <c r="B267" s="31" t="s">
        <v>475</v>
      </c>
      <c r="C267" s="31" t="s">
        <v>476</v>
      </c>
      <c r="D267" s="31"/>
      <c r="E267" s="31"/>
      <c r="F267" s="31" t="s">
        <v>994</v>
      </c>
      <c r="G267" s="31" t="s">
        <v>117</v>
      </c>
    </row>
    <row r="268" spans="1:7">
      <c r="A268" s="31" t="s">
        <v>995</v>
      </c>
      <c r="B268" s="31" t="s">
        <v>479</v>
      </c>
      <c r="C268" s="31" t="s">
        <v>480</v>
      </c>
      <c r="D268" s="31"/>
      <c r="E268" s="31"/>
      <c r="F268" s="31" t="s">
        <v>996</v>
      </c>
      <c r="G268" s="31" t="s">
        <v>117</v>
      </c>
    </row>
    <row r="269" spans="1:7">
      <c r="A269" s="31" t="s">
        <v>997</v>
      </c>
      <c r="B269" s="31" t="s">
        <v>483</v>
      </c>
      <c r="C269" s="31" t="s">
        <v>484</v>
      </c>
      <c r="D269" s="31"/>
      <c r="E269" s="31"/>
      <c r="F269" s="31" t="s">
        <v>998</v>
      </c>
      <c r="G269" s="31" t="s">
        <v>117</v>
      </c>
    </row>
    <row r="270" spans="1:7">
      <c r="A270" s="31" t="s">
        <v>999</v>
      </c>
      <c r="B270" s="31" t="s">
        <v>487</v>
      </c>
      <c r="C270" s="31" t="s">
        <v>488</v>
      </c>
      <c r="D270" s="31"/>
      <c r="E270" s="31"/>
      <c r="F270" s="31" t="s">
        <v>1000</v>
      </c>
      <c r="G270" s="31" t="s">
        <v>117</v>
      </c>
    </row>
    <row r="271" spans="1:7">
      <c r="A271" s="31" t="s">
        <v>1001</v>
      </c>
      <c r="B271" s="31" t="s">
        <v>496</v>
      </c>
      <c r="C271" s="31" t="s">
        <v>497</v>
      </c>
      <c r="D271" s="31"/>
      <c r="E271" s="31"/>
      <c r="F271" s="31" t="s">
        <v>1002</v>
      </c>
      <c r="G271" s="31" t="s">
        <v>117</v>
      </c>
    </row>
    <row r="272" spans="1:7">
      <c r="A272" s="31" t="s">
        <v>1003</v>
      </c>
      <c r="B272" s="31" t="s">
        <v>500</v>
      </c>
      <c r="C272" s="31" t="s">
        <v>501</v>
      </c>
      <c r="D272" s="31"/>
      <c r="E272" s="31"/>
      <c r="F272" s="31" t="s">
        <v>1004</v>
      </c>
      <c r="G272" s="31" t="s">
        <v>117</v>
      </c>
    </row>
    <row r="273" spans="1:7">
      <c r="A273" s="31" t="s">
        <v>1005</v>
      </c>
      <c r="B273" s="31" t="s">
        <v>504</v>
      </c>
      <c r="C273" s="31" t="s">
        <v>505</v>
      </c>
      <c r="D273" s="31"/>
      <c r="E273" s="31"/>
      <c r="F273" s="31" t="s">
        <v>1006</v>
      </c>
      <c r="G273" s="31" t="s">
        <v>117</v>
      </c>
    </row>
    <row r="274" spans="1:7">
      <c r="A274" s="31" t="s">
        <v>1007</v>
      </c>
      <c r="B274" s="31" t="s">
        <v>508</v>
      </c>
      <c r="C274" s="31" t="s">
        <v>509</v>
      </c>
      <c r="D274" s="31"/>
      <c r="E274" s="31"/>
      <c r="F274" s="31" t="s">
        <v>1008</v>
      </c>
      <c r="G274" s="31" t="s">
        <v>117</v>
      </c>
    </row>
    <row r="275" spans="1:7">
      <c r="A275" s="31" t="s">
        <v>1009</v>
      </c>
      <c r="B275" s="31" t="s">
        <v>512</v>
      </c>
      <c r="C275" s="31" t="s">
        <v>513</v>
      </c>
      <c r="D275" s="31"/>
      <c r="E275" s="31"/>
      <c r="F275" s="31" t="s">
        <v>1010</v>
      </c>
      <c r="G275" s="31" t="s">
        <v>117</v>
      </c>
    </row>
    <row r="276" spans="1:7">
      <c r="A276" s="31" t="s">
        <v>1011</v>
      </c>
      <c r="B276" s="31" t="s">
        <v>516</v>
      </c>
      <c r="C276" s="31" t="s">
        <v>517</v>
      </c>
      <c r="D276" s="31"/>
      <c r="E276" s="31"/>
      <c r="F276" s="31" t="s">
        <v>1012</v>
      </c>
      <c r="G276" s="31" t="s">
        <v>117</v>
      </c>
    </row>
    <row r="277" spans="1:7">
      <c r="A277" s="31" t="s">
        <v>1013</v>
      </c>
      <c r="B277" s="31" t="s">
        <v>520</v>
      </c>
      <c r="C277" s="31" t="s">
        <v>521</v>
      </c>
      <c r="D277" s="31"/>
      <c r="E277" s="31"/>
      <c r="F277" s="31" t="s">
        <v>1014</v>
      </c>
      <c r="G277" s="31" t="s">
        <v>117</v>
      </c>
    </row>
    <row r="278" spans="1:7">
      <c r="A278" s="31" t="s">
        <v>1015</v>
      </c>
      <c r="B278" s="31" t="s">
        <v>524</v>
      </c>
      <c r="C278" s="31" t="s">
        <v>525</v>
      </c>
      <c r="D278" s="31"/>
      <c r="E278" s="31"/>
      <c r="F278" s="31" t="s">
        <v>1016</v>
      </c>
      <c r="G278" s="31" t="s">
        <v>117</v>
      </c>
    </row>
    <row r="279" spans="1:7">
      <c r="A279" s="31" t="s">
        <v>1017</v>
      </c>
      <c r="B279" s="31" t="s">
        <v>528</v>
      </c>
      <c r="C279" s="31" t="s">
        <v>529</v>
      </c>
      <c r="D279" s="31"/>
      <c r="E279" s="31"/>
      <c r="F279" s="31" t="s">
        <v>1018</v>
      </c>
      <c r="G279" s="31" t="s">
        <v>117</v>
      </c>
    </row>
    <row r="280" spans="1:7">
      <c r="A280" s="31" t="s">
        <v>1019</v>
      </c>
      <c r="B280" s="31" t="s">
        <v>532</v>
      </c>
      <c r="C280" s="31" t="s">
        <v>533</v>
      </c>
      <c r="D280" s="31"/>
      <c r="E280" s="31"/>
      <c r="F280" s="31" t="s">
        <v>1020</v>
      </c>
      <c r="G280" s="31" t="s">
        <v>117</v>
      </c>
    </row>
    <row r="281" spans="1:7">
      <c r="A281" s="31" t="s">
        <v>1021</v>
      </c>
      <c r="B281" s="31" t="s">
        <v>536</v>
      </c>
      <c r="C281" s="31" t="s">
        <v>537</v>
      </c>
      <c r="D281" s="31"/>
      <c r="E281" s="31"/>
      <c r="F281" s="31" t="s">
        <v>1022</v>
      </c>
      <c r="G281" s="31" t="s">
        <v>117</v>
      </c>
    </row>
    <row r="282" spans="1:7">
      <c r="A282" s="31" t="s">
        <v>1023</v>
      </c>
      <c r="B282" s="31" t="s">
        <v>540</v>
      </c>
      <c r="C282" s="31" t="s">
        <v>541</v>
      </c>
      <c r="D282" s="31"/>
      <c r="E282" s="31"/>
      <c r="F282" s="31" t="s">
        <v>1024</v>
      </c>
      <c r="G282" s="31" t="s">
        <v>117</v>
      </c>
    </row>
    <row r="283" spans="1:7">
      <c r="A283" s="31" t="s">
        <v>1025</v>
      </c>
      <c r="B283" s="31" t="s">
        <v>544</v>
      </c>
      <c r="C283" s="31" t="s">
        <v>545</v>
      </c>
      <c r="D283" s="31"/>
      <c r="E283" s="31"/>
      <c r="F283" s="31" t="s">
        <v>1026</v>
      </c>
      <c r="G283" s="31" t="s">
        <v>117</v>
      </c>
    </row>
    <row r="284" spans="1:7">
      <c r="A284" s="31" t="s">
        <v>1027</v>
      </c>
      <c r="B284" s="31" t="s">
        <v>548</v>
      </c>
      <c r="C284" s="31" t="s">
        <v>549</v>
      </c>
      <c r="D284" s="31"/>
      <c r="E284" s="31"/>
      <c r="F284" s="31" t="s">
        <v>1028</v>
      </c>
      <c r="G284" s="31" t="s">
        <v>117</v>
      </c>
    </row>
    <row r="285" spans="1:7">
      <c r="A285" s="31" t="s">
        <v>1029</v>
      </c>
      <c r="B285" s="31" t="s">
        <v>552</v>
      </c>
      <c r="C285" s="31" t="s">
        <v>553</v>
      </c>
      <c r="D285" s="31"/>
      <c r="E285" s="31"/>
      <c r="F285" s="31" t="s">
        <v>1030</v>
      </c>
      <c r="G285" s="31" t="s">
        <v>117</v>
      </c>
    </row>
    <row r="286" spans="1:7">
      <c r="A286" s="31" t="s">
        <v>1031</v>
      </c>
      <c r="B286" s="31" t="s">
        <v>556</v>
      </c>
      <c r="C286" s="31" t="s">
        <v>557</v>
      </c>
      <c r="D286" s="31"/>
      <c r="E286" s="31"/>
      <c r="F286" s="31" t="s">
        <v>1032</v>
      </c>
      <c r="G286" s="31" t="s">
        <v>117</v>
      </c>
    </row>
    <row r="287" spans="1:7">
      <c r="A287" s="31" t="s">
        <v>1033</v>
      </c>
      <c r="B287" s="31" t="s">
        <v>560</v>
      </c>
      <c r="C287" s="31" t="s">
        <v>561</v>
      </c>
      <c r="D287" s="31"/>
      <c r="E287" s="31"/>
      <c r="F287" s="31" t="s">
        <v>1034</v>
      </c>
      <c r="G287" s="31" t="s">
        <v>117</v>
      </c>
    </row>
    <row r="288" spans="1:7">
      <c r="A288" s="31" t="s">
        <v>1035</v>
      </c>
      <c r="B288" s="31" t="s">
        <v>564</v>
      </c>
      <c r="C288" s="31" t="s">
        <v>565</v>
      </c>
      <c r="D288" s="31"/>
      <c r="E288" s="31"/>
      <c r="F288" s="31" t="s">
        <v>1036</v>
      </c>
      <c r="G288" s="31" t="s">
        <v>117</v>
      </c>
    </row>
    <row r="289" spans="1:7">
      <c r="A289" s="31" t="s">
        <v>1037</v>
      </c>
      <c r="B289" s="31" t="s">
        <v>568</v>
      </c>
      <c r="C289" s="31" t="s">
        <v>569</v>
      </c>
      <c r="D289" s="31"/>
      <c r="E289" s="31"/>
      <c r="F289" s="31" t="s">
        <v>1038</v>
      </c>
      <c r="G289" s="31" t="s">
        <v>117</v>
      </c>
    </row>
    <row r="290" spans="1:7">
      <c r="A290" s="31" t="s">
        <v>1039</v>
      </c>
      <c r="B290" s="31" t="s">
        <v>572</v>
      </c>
      <c r="C290" s="31" t="s">
        <v>573</v>
      </c>
      <c r="D290" s="31"/>
      <c r="E290" s="31"/>
      <c r="F290" s="31" t="s">
        <v>1040</v>
      </c>
      <c r="G290" s="31" t="s">
        <v>117</v>
      </c>
    </row>
    <row r="291" spans="1:7">
      <c r="A291" s="31" t="s">
        <v>1041</v>
      </c>
      <c r="B291" s="31" t="s">
        <v>580</v>
      </c>
      <c r="C291" s="31" t="s">
        <v>581</v>
      </c>
      <c r="D291" s="31"/>
      <c r="E291" s="31"/>
      <c r="F291" s="31" t="s">
        <v>1042</v>
      </c>
      <c r="G291" s="31" t="s">
        <v>117</v>
      </c>
    </row>
    <row r="292" spans="1:7">
      <c r="A292" s="31" t="s">
        <v>1043</v>
      </c>
      <c r="B292" s="31" t="s">
        <v>584</v>
      </c>
      <c r="C292" s="31" t="s">
        <v>585</v>
      </c>
      <c r="D292" s="31"/>
      <c r="E292" s="31"/>
      <c r="F292" s="31" t="s">
        <v>1044</v>
      </c>
      <c r="G292" s="31" t="s">
        <v>117</v>
      </c>
    </row>
    <row r="293" spans="1:7">
      <c r="A293" s="31" t="s">
        <v>1045</v>
      </c>
      <c r="B293" s="31" t="s">
        <v>588</v>
      </c>
      <c r="C293" s="31" t="s">
        <v>589</v>
      </c>
      <c r="D293" s="31"/>
      <c r="E293" s="31"/>
      <c r="F293" s="31" t="s">
        <v>1046</v>
      </c>
      <c r="G293" s="31" t="s">
        <v>117</v>
      </c>
    </row>
    <row r="294" spans="1:7">
      <c r="A294" s="31" t="s">
        <v>1047</v>
      </c>
      <c r="B294" s="31" t="s">
        <v>592</v>
      </c>
      <c r="C294" s="31" t="s">
        <v>593</v>
      </c>
      <c r="D294" s="31"/>
      <c r="E294" s="31"/>
      <c r="F294" s="31" t="s">
        <v>1048</v>
      </c>
      <c r="G294" s="31" t="s">
        <v>117</v>
      </c>
    </row>
    <row r="295" spans="1:7">
      <c r="A295" s="31" t="s">
        <v>1049</v>
      </c>
      <c r="B295" s="31" t="s">
        <v>596</v>
      </c>
      <c r="C295" s="31" t="s">
        <v>597</v>
      </c>
      <c r="D295" s="31"/>
      <c r="E295" s="31"/>
      <c r="F295" s="31" t="s">
        <v>1050</v>
      </c>
      <c r="G295" s="31" t="s">
        <v>117</v>
      </c>
    </row>
    <row r="296" spans="1:7">
      <c r="A296" s="31" t="s">
        <v>1051</v>
      </c>
      <c r="B296" s="31" t="s">
        <v>600</v>
      </c>
      <c r="C296" s="31" t="s">
        <v>601</v>
      </c>
      <c r="D296" s="31"/>
      <c r="E296" s="31"/>
      <c r="F296" s="31" t="s">
        <v>1052</v>
      </c>
      <c r="G296" s="31" t="s">
        <v>117</v>
      </c>
    </row>
    <row r="297" spans="1:7">
      <c r="A297" s="31" t="s">
        <v>1053</v>
      </c>
      <c r="B297" s="31" t="s">
        <v>604</v>
      </c>
      <c r="C297" s="31" t="s">
        <v>605</v>
      </c>
      <c r="D297" s="31"/>
      <c r="E297" s="31"/>
      <c r="F297" s="31" t="s">
        <v>1054</v>
      </c>
      <c r="G297" s="31" t="s">
        <v>117</v>
      </c>
    </row>
    <row r="298" spans="1:7">
      <c r="A298" s="31" t="s">
        <v>1055</v>
      </c>
      <c r="B298" s="31" t="s">
        <v>608</v>
      </c>
      <c r="C298" s="31" t="s">
        <v>609</v>
      </c>
      <c r="D298" s="31"/>
      <c r="E298" s="31"/>
      <c r="F298" s="31" t="s">
        <v>1056</v>
      </c>
      <c r="G298" s="31" t="s">
        <v>117</v>
      </c>
    </row>
    <row r="299" spans="1:7">
      <c r="A299" s="31" t="s">
        <v>1057</v>
      </c>
      <c r="B299" s="31" t="s">
        <v>612</v>
      </c>
      <c r="C299" s="31" t="s">
        <v>613</v>
      </c>
      <c r="D299" s="31"/>
      <c r="E299" s="31"/>
      <c r="F299" s="31" t="s">
        <v>1058</v>
      </c>
      <c r="G299" s="31" t="s">
        <v>117</v>
      </c>
    </row>
    <row r="300" spans="1:7">
      <c r="A300" s="31" t="s">
        <v>1059</v>
      </c>
      <c r="B300" s="31" t="s">
        <v>616</v>
      </c>
      <c r="C300" s="31" t="s">
        <v>617</v>
      </c>
      <c r="D300" s="31"/>
      <c r="E300" s="31"/>
      <c r="F300" s="31" t="s">
        <v>1060</v>
      </c>
      <c r="G300" s="31" t="s">
        <v>117</v>
      </c>
    </row>
    <row r="301" spans="1:7">
      <c r="A301" s="31" t="s">
        <v>1061</v>
      </c>
      <c r="B301" s="31" t="s">
        <v>620</v>
      </c>
      <c r="C301" s="31" t="s">
        <v>621</v>
      </c>
      <c r="D301" s="31"/>
      <c r="E301" s="31"/>
      <c r="F301" s="31" t="s">
        <v>1062</v>
      </c>
      <c r="G301" s="31" t="s">
        <v>117</v>
      </c>
    </row>
    <row r="302" spans="1:7">
      <c r="A302" s="31" t="s">
        <v>1063</v>
      </c>
      <c r="B302" s="31" t="s">
        <v>624</v>
      </c>
      <c r="C302" s="31" t="s">
        <v>625</v>
      </c>
      <c r="D302" s="31"/>
      <c r="E302" s="31"/>
      <c r="F302" s="31" t="s">
        <v>1064</v>
      </c>
      <c r="G302" s="31" t="s">
        <v>117</v>
      </c>
    </row>
    <row r="303" spans="1:7">
      <c r="A303" s="31" t="s">
        <v>1065</v>
      </c>
      <c r="B303" s="31" t="s">
        <v>628</v>
      </c>
      <c r="C303" s="31" t="s">
        <v>629</v>
      </c>
      <c r="D303" s="31"/>
      <c r="E303" s="31"/>
      <c r="F303" s="31" t="s">
        <v>1066</v>
      </c>
      <c r="G303" s="31" t="s">
        <v>117</v>
      </c>
    </row>
    <row r="304" spans="1:7">
      <c r="A304" s="31" t="s">
        <v>1067</v>
      </c>
      <c r="B304" s="31" t="s">
        <v>632</v>
      </c>
      <c r="C304" s="31" t="s">
        <v>633</v>
      </c>
      <c r="D304" s="31"/>
      <c r="E304" s="31"/>
      <c r="F304" s="31" t="s">
        <v>1068</v>
      </c>
      <c r="G304" s="31" t="s">
        <v>117</v>
      </c>
    </row>
    <row r="305" spans="1:7">
      <c r="A305" s="31" t="s">
        <v>1069</v>
      </c>
      <c r="B305" s="31" t="s">
        <v>636</v>
      </c>
      <c r="C305" s="31" t="s">
        <v>637</v>
      </c>
      <c r="D305" s="31"/>
      <c r="E305" s="31"/>
      <c r="F305" s="31" t="s">
        <v>1070</v>
      </c>
      <c r="G305" s="31" t="s">
        <v>117</v>
      </c>
    </row>
    <row r="306" spans="1:7">
      <c r="A306" s="31" t="s">
        <v>1071</v>
      </c>
      <c r="B306" s="31" t="s">
        <v>640</v>
      </c>
      <c r="C306" s="31" t="s">
        <v>641</v>
      </c>
      <c r="D306" s="31"/>
      <c r="E306" s="31"/>
      <c r="F306" s="31" t="s">
        <v>1072</v>
      </c>
      <c r="G306" s="31" t="s">
        <v>117</v>
      </c>
    </row>
    <row r="307" spans="1:7">
      <c r="A307" s="31" t="s">
        <v>1073</v>
      </c>
      <c r="B307" s="31" t="s">
        <v>644</v>
      </c>
      <c r="C307" s="31" t="s">
        <v>645</v>
      </c>
      <c r="D307" s="31"/>
      <c r="E307" s="31"/>
      <c r="F307" s="31" t="s">
        <v>1074</v>
      </c>
      <c r="G307" s="31" t="s">
        <v>117</v>
      </c>
    </row>
    <row r="308" spans="1:7">
      <c r="A308" s="31" t="s">
        <v>1075</v>
      </c>
      <c r="B308" s="31" t="s">
        <v>648</v>
      </c>
      <c r="C308" s="31" t="s">
        <v>649</v>
      </c>
      <c r="D308" s="31"/>
      <c r="E308" s="31"/>
      <c r="F308" s="31" t="s">
        <v>1076</v>
      </c>
      <c r="G308" s="31" t="s">
        <v>117</v>
      </c>
    </row>
    <row r="309" spans="1:7">
      <c r="A309" s="31" t="s">
        <v>1077</v>
      </c>
      <c r="B309" s="31" t="s">
        <v>652</v>
      </c>
      <c r="C309" s="31" t="s">
        <v>653</v>
      </c>
      <c r="D309" s="31"/>
      <c r="E309" s="31"/>
      <c r="F309" s="31" t="s">
        <v>1078</v>
      </c>
      <c r="G309" s="31" t="s">
        <v>117</v>
      </c>
    </row>
    <row r="310" spans="1:7">
      <c r="A310" s="31" t="s">
        <v>1079</v>
      </c>
      <c r="B310" s="31" t="s">
        <v>656</v>
      </c>
      <c r="C310" s="31" t="s">
        <v>657</v>
      </c>
      <c r="D310" s="31"/>
      <c r="E310" s="31"/>
      <c r="F310" s="31" t="s">
        <v>1080</v>
      </c>
      <c r="G310" s="31" t="s">
        <v>117</v>
      </c>
    </row>
    <row r="311" spans="1:7">
      <c r="A311" s="31" t="s">
        <v>1081</v>
      </c>
      <c r="B311" s="31" t="s">
        <v>660</v>
      </c>
      <c r="C311" s="31" t="s">
        <v>661</v>
      </c>
      <c r="D311" s="31"/>
      <c r="E311" s="31"/>
      <c r="F311" s="31" t="s">
        <v>1082</v>
      </c>
      <c r="G311" s="31" t="s">
        <v>117</v>
      </c>
    </row>
    <row r="312" spans="1:7">
      <c r="A312" s="31" t="s">
        <v>1083</v>
      </c>
      <c r="B312" s="31" t="s">
        <v>664</v>
      </c>
      <c r="C312" s="31" t="s">
        <v>665</v>
      </c>
      <c r="D312" s="31"/>
      <c r="E312" s="31"/>
      <c r="F312" s="31" t="s">
        <v>1084</v>
      </c>
      <c r="G312" s="31" t="s">
        <v>117</v>
      </c>
    </row>
    <row r="313" spans="1:7">
      <c r="A313" s="31" t="s">
        <v>1085</v>
      </c>
      <c r="B313" s="31" t="s">
        <v>668</v>
      </c>
      <c r="C313" s="31" t="s">
        <v>669</v>
      </c>
      <c r="D313" s="31"/>
      <c r="E313" s="31"/>
      <c r="F313" s="31" t="s">
        <v>1086</v>
      </c>
      <c r="G313" s="31" t="s">
        <v>117</v>
      </c>
    </row>
    <row r="314" spans="1:7">
      <c r="A314" s="31" t="s">
        <v>1087</v>
      </c>
      <c r="B314" s="31" t="s">
        <v>672</v>
      </c>
      <c r="C314" s="31" t="s">
        <v>673</v>
      </c>
      <c r="D314" s="31"/>
      <c r="E314" s="31"/>
      <c r="F314" s="31" t="s">
        <v>1088</v>
      </c>
      <c r="G314" s="31" t="s">
        <v>117</v>
      </c>
    </row>
    <row r="315" spans="1:7">
      <c r="A315" s="31" t="s">
        <v>1089</v>
      </c>
      <c r="B315" s="31" t="s">
        <v>676</v>
      </c>
      <c r="C315" s="31" t="s">
        <v>677</v>
      </c>
      <c r="D315" s="31"/>
      <c r="E315" s="31"/>
      <c r="F315" s="31" t="s">
        <v>1090</v>
      </c>
      <c r="G315" s="31" t="s">
        <v>117</v>
      </c>
    </row>
    <row r="316" spans="1:7">
      <c r="A316" s="31" t="s">
        <v>1091</v>
      </c>
      <c r="B316" s="31" t="s">
        <v>680</v>
      </c>
      <c r="C316" s="31" t="s">
        <v>681</v>
      </c>
      <c r="D316" s="31"/>
      <c r="E316" s="31"/>
      <c r="F316" s="31" t="s">
        <v>1092</v>
      </c>
      <c r="G316" s="31" t="s">
        <v>117</v>
      </c>
    </row>
    <row r="317" spans="1:7">
      <c r="A317" s="31" t="s">
        <v>1093</v>
      </c>
      <c r="B317" s="31" t="s">
        <v>684</v>
      </c>
      <c r="C317" s="31" t="s">
        <v>685</v>
      </c>
      <c r="D317" s="31"/>
      <c r="E317" s="31"/>
      <c r="F317" s="31" t="s">
        <v>1094</v>
      </c>
      <c r="G317" s="31" t="s">
        <v>117</v>
      </c>
    </row>
    <row r="318" spans="1:7">
      <c r="A318" s="31" t="s">
        <v>1095</v>
      </c>
      <c r="B318" s="31" t="s">
        <v>688</v>
      </c>
      <c r="C318" s="31" t="s">
        <v>689</v>
      </c>
      <c r="D318" s="31"/>
      <c r="E318" s="31"/>
      <c r="F318" s="31" t="s">
        <v>1096</v>
      </c>
      <c r="G318" s="31" t="s">
        <v>117</v>
      </c>
    </row>
    <row r="319" spans="1:7">
      <c r="A319" s="31" t="s">
        <v>1097</v>
      </c>
      <c r="B319" s="31" t="s">
        <v>692</v>
      </c>
      <c r="C319" s="31" t="s">
        <v>693</v>
      </c>
      <c r="D319" s="31"/>
      <c r="E319" s="31"/>
      <c r="F319" s="31" t="s">
        <v>1098</v>
      </c>
      <c r="G319" s="31" t="s">
        <v>117</v>
      </c>
    </row>
    <row r="320" spans="1:7">
      <c r="A320" s="31" t="s">
        <v>1099</v>
      </c>
      <c r="B320" s="31" t="s">
        <v>696</v>
      </c>
      <c r="C320" s="31" t="s">
        <v>697</v>
      </c>
      <c r="D320" s="31"/>
      <c r="E320" s="31"/>
      <c r="F320" s="31" t="s">
        <v>1100</v>
      </c>
      <c r="G320" s="31" t="s">
        <v>117</v>
      </c>
    </row>
    <row r="321" spans="1:7">
      <c r="A321" s="31" t="s">
        <v>1101</v>
      </c>
      <c r="B321" s="31" t="s">
        <v>700</v>
      </c>
      <c r="C321" s="31" t="s">
        <v>701</v>
      </c>
      <c r="D321" s="31"/>
      <c r="E321" s="31"/>
      <c r="F321" s="31" t="s">
        <v>1102</v>
      </c>
      <c r="G321" s="31" t="s">
        <v>117</v>
      </c>
    </row>
    <row r="322" spans="1:7">
      <c r="A322" s="31" t="s">
        <v>1103</v>
      </c>
      <c r="B322" s="31" t="s">
        <v>704</v>
      </c>
      <c r="C322" s="31" t="s">
        <v>705</v>
      </c>
      <c r="D322" s="31"/>
      <c r="E322" s="31"/>
      <c r="F322" s="31" t="s">
        <v>1104</v>
      </c>
      <c r="G322" s="31" t="s">
        <v>117</v>
      </c>
    </row>
    <row r="323" spans="1:7">
      <c r="A323" s="31" t="s">
        <v>1105</v>
      </c>
      <c r="B323" s="31" t="s">
        <v>708</v>
      </c>
      <c r="C323" s="31" t="s">
        <v>709</v>
      </c>
      <c r="D323" s="31"/>
      <c r="E323" s="31"/>
      <c r="F323" s="31" t="s">
        <v>1106</v>
      </c>
      <c r="G323" s="31" t="s">
        <v>117</v>
      </c>
    </row>
    <row r="324" spans="1:7">
      <c r="A324" s="31" t="s">
        <v>1107</v>
      </c>
      <c r="B324" s="31" t="s">
        <v>712</v>
      </c>
      <c r="C324" s="31" t="s">
        <v>713</v>
      </c>
      <c r="D324" s="31"/>
      <c r="E324" s="31"/>
      <c r="F324" s="31" t="s">
        <v>1108</v>
      </c>
      <c r="G324" s="31" t="s">
        <v>117</v>
      </c>
    </row>
    <row r="325" spans="1:7">
      <c r="A325" s="31" t="s">
        <v>1109</v>
      </c>
      <c r="B325" s="31" t="s">
        <v>716</v>
      </c>
      <c r="C325" s="31" t="s">
        <v>717</v>
      </c>
      <c r="D325" s="31"/>
      <c r="E325" s="31"/>
      <c r="F325" s="31" t="s">
        <v>1110</v>
      </c>
      <c r="G325" s="31" t="s">
        <v>117</v>
      </c>
    </row>
    <row r="326" spans="1:7">
      <c r="A326" s="31" t="s">
        <v>1111</v>
      </c>
      <c r="B326" s="31" t="s">
        <v>720</v>
      </c>
      <c r="C326" s="31" t="s">
        <v>721</v>
      </c>
      <c r="D326" s="31"/>
      <c r="E326" s="31"/>
      <c r="F326" s="31" t="s">
        <v>1112</v>
      </c>
      <c r="G326" s="31" t="s">
        <v>117</v>
      </c>
    </row>
    <row r="327" spans="1:7">
      <c r="A327" s="31" t="s">
        <v>1113</v>
      </c>
      <c r="B327" s="31" t="s">
        <v>724</v>
      </c>
      <c r="C327" s="31" t="s">
        <v>725</v>
      </c>
      <c r="D327" s="31"/>
      <c r="E327" s="31"/>
      <c r="F327" s="31" t="s">
        <v>1114</v>
      </c>
      <c r="G327" s="31" t="s">
        <v>117</v>
      </c>
    </row>
    <row r="328" spans="1:7">
      <c r="A328" s="31" t="s">
        <v>1115</v>
      </c>
      <c r="B328" s="31" t="s">
        <v>728</v>
      </c>
      <c r="C328" s="31" t="s">
        <v>729</v>
      </c>
      <c r="D328" s="31"/>
      <c r="E328" s="31"/>
      <c r="F328" s="31" t="s">
        <v>1116</v>
      </c>
      <c r="G328" s="31" t="s">
        <v>117</v>
      </c>
    </row>
    <row r="329" spans="1:7">
      <c r="A329" s="31" t="s">
        <v>1117</v>
      </c>
      <c r="B329" s="31" t="s">
        <v>732</v>
      </c>
      <c r="C329" s="31" t="s">
        <v>733</v>
      </c>
      <c r="D329" s="31"/>
      <c r="E329" s="31"/>
      <c r="F329" s="31" t="s">
        <v>1118</v>
      </c>
      <c r="G329" s="31" t="s">
        <v>117</v>
      </c>
    </row>
    <row r="330" spans="1:7">
      <c r="A330" s="31" t="s">
        <v>1119</v>
      </c>
      <c r="B330" s="31" t="s">
        <v>736</v>
      </c>
      <c r="C330" s="31" t="s">
        <v>737</v>
      </c>
      <c r="D330" s="31"/>
      <c r="E330" s="31"/>
      <c r="F330" s="31" t="s">
        <v>1120</v>
      </c>
      <c r="G330" s="31" t="s">
        <v>117</v>
      </c>
    </row>
    <row r="331" spans="1:7">
      <c r="A331" s="31" t="s">
        <v>1121</v>
      </c>
      <c r="B331" s="31" t="s">
        <v>740</v>
      </c>
      <c r="C331" s="31" t="s">
        <v>741</v>
      </c>
      <c r="D331" s="31"/>
      <c r="E331" s="31"/>
      <c r="F331" s="31" t="s">
        <v>1122</v>
      </c>
      <c r="G331" s="31" t="s">
        <v>117</v>
      </c>
    </row>
    <row r="332" spans="1:7">
      <c r="A332" s="31" t="s">
        <v>1123</v>
      </c>
      <c r="B332" s="31" t="s">
        <v>744</v>
      </c>
      <c r="C332" s="31" t="s">
        <v>745</v>
      </c>
      <c r="D332" s="31"/>
      <c r="E332" s="31"/>
      <c r="F332" s="31" t="s">
        <v>1124</v>
      </c>
      <c r="G332" s="31" t="s">
        <v>117</v>
      </c>
    </row>
    <row r="333" spans="1:7">
      <c r="A333" s="31" t="s">
        <v>1125</v>
      </c>
      <c r="B333" s="31" t="s">
        <v>748</v>
      </c>
      <c r="C333" s="31" t="s">
        <v>749</v>
      </c>
      <c r="D333" s="31"/>
      <c r="E333" s="31"/>
      <c r="F333" s="31" t="s">
        <v>1126</v>
      </c>
      <c r="G333" s="31" t="s">
        <v>117</v>
      </c>
    </row>
    <row r="334" spans="1:7">
      <c r="A334" s="31" t="s">
        <v>1127</v>
      </c>
      <c r="B334" s="31" t="s">
        <v>752</v>
      </c>
      <c r="C334" s="31" t="s">
        <v>753</v>
      </c>
      <c r="D334" s="31"/>
      <c r="E334" s="31"/>
      <c r="F334" s="31" t="s">
        <v>1128</v>
      </c>
      <c r="G334" s="31" t="s">
        <v>117</v>
      </c>
    </row>
    <row r="335" spans="1:7">
      <c r="A335" s="31" t="s">
        <v>1129</v>
      </c>
      <c r="B335" s="31" t="s">
        <v>756</v>
      </c>
      <c r="C335" s="31" t="s">
        <v>757</v>
      </c>
      <c r="D335" s="31"/>
      <c r="E335" s="31"/>
      <c r="F335" s="31" t="s">
        <v>1130</v>
      </c>
      <c r="G335" s="31" t="s">
        <v>117</v>
      </c>
    </row>
    <row r="336" spans="1:7">
      <c r="A336" s="31" t="s">
        <v>1131</v>
      </c>
      <c r="B336" s="31" t="s">
        <v>760</v>
      </c>
      <c r="C336" s="31" t="s">
        <v>761</v>
      </c>
      <c r="D336" s="31"/>
      <c r="E336" s="31"/>
      <c r="F336" s="31" t="s">
        <v>1132</v>
      </c>
      <c r="G336" s="31" t="s">
        <v>117</v>
      </c>
    </row>
    <row r="337" spans="1:7">
      <c r="A337" s="31" t="s">
        <v>1133</v>
      </c>
      <c r="B337" s="31" t="s">
        <v>764</v>
      </c>
      <c r="C337" s="31" t="s">
        <v>765</v>
      </c>
      <c r="D337" s="31"/>
      <c r="E337" s="31"/>
      <c r="F337" s="31" t="s">
        <v>1134</v>
      </c>
      <c r="G337" s="31" t="s">
        <v>117</v>
      </c>
    </row>
    <row r="338" spans="1:7">
      <c r="A338" s="31" t="s">
        <v>1135</v>
      </c>
      <c r="B338" s="31" t="s">
        <v>768</v>
      </c>
      <c r="C338" s="31" t="s">
        <v>769</v>
      </c>
      <c r="D338" s="31"/>
      <c r="E338" s="31"/>
      <c r="F338" s="31" t="s">
        <v>1136</v>
      </c>
      <c r="G338" s="31" t="s">
        <v>117</v>
      </c>
    </row>
    <row r="339" spans="1:7">
      <c r="A339" s="31" t="s">
        <v>1137</v>
      </c>
      <c r="B339" s="31" t="s">
        <v>772</v>
      </c>
      <c r="C339" s="31" t="s">
        <v>773</v>
      </c>
      <c r="D339" s="31"/>
      <c r="E339" s="31"/>
      <c r="F339" s="31" t="s">
        <v>1138</v>
      </c>
      <c r="G339" s="31" t="s">
        <v>117</v>
      </c>
    </row>
    <row r="340" spans="1:7">
      <c r="A340" s="31" t="s">
        <v>1139</v>
      </c>
      <c r="B340" s="31" t="s">
        <v>776</v>
      </c>
      <c r="C340" s="31" t="s">
        <v>777</v>
      </c>
      <c r="D340" s="31"/>
      <c r="E340" s="31"/>
      <c r="F340" s="31" t="s">
        <v>1140</v>
      </c>
      <c r="G340" s="31" t="s">
        <v>117</v>
      </c>
    </row>
    <row r="341" spans="1:7">
      <c r="A341" s="31" t="s">
        <v>1141</v>
      </c>
      <c r="B341" s="31" t="s">
        <v>780</v>
      </c>
      <c r="C341" s="31" t="s">
        <v>781</v>
      </c>
      <c r="D341" s="31"/>
      <c r="E341" s="31"/>
      <c r="F341" s="31" t="s">
        <v>1142</v>
      </c>
      <c r="G341" s="31" t="s">
        <v>117</v>
      </c>
    </row>
    <row r="342" spans="1:7">
      <c r="A342" s="31" t="s">
        <v>1143</v>
      </c>
      <c r="B342" s="31" t="s">
        <v>784</v>
      </c>
      <c r="C342" s="31" t="s">
        <v>785</v>
      </c>
      <c r="D342" s="31"/>
      <c r="E342" s="31"/>
      <c r="F342" s="31" t="s">
        <v>1144</v>
      </c>
      <c r="G342" s="31" t="s">
        <v>117</v>
      </c>
    </row>
    <row r="343" spans="1:7">
      <c r="A343" s="31" t="s">
        <v>1145</v>
      </c>
      <c r="B343" s="31" t="s">
        <v>788</v>
      </c>
      <c r="C343" s="31" t="s">
        <v>789</v>
      </c>
      <c r="D343" s="31"/>
      <c r="E343" s="31"/>
      <c r="F343" s="31" t="s">
        <v>1146</v>
      </c>
      <c r="G343" s="31" t="s">
        <v>117</v>
      </c>
    </row>
    <row r="344" spans="1:7">
      <c r="A344" s="31" t="s">
        <v>1147</v>
      </c>
      <c r="B344" s="31" t="s">
        <v>792</v>
      </c>
      <c r="C344" s="31" t="s">
        <v>793</v>
      </c>
      <c r="D344" s="31"/>
      <c r="E344" s="31"/>
      <c r="F344" s="31" t="s">
        <v>1148</v>
      </c>
      <c r="G344" s="31" t="s">
        <v>117</v>
      </c>
    </row>
    <row r="345" spans="1:7">
      <c r="A345" s="31" t="s">
        <v>1149</v>
      </c>
      <c r="B345" s="31" t="s">
        <v>796</v>
      </c>
      <c r="C345" s="31" t="s">
        <v>797</v>
      </c>
      <c r="D345" s="31"/>
      <c r="E345" s="31"/>
      <c r="F345" s="31" t="s">
        <v>1150</v>
      </c>
      <c r="G345" s="31" t="s">
        <v>117</v>
      </c>
    </row>
    <row r="346" spans="1:7">
      <c r="A346" s="31" t="s">
        <v>1151</v>
      </c>
      <c r="B346" s="31" t="s">
        <v>800</v>
      </c>
      <c r="C346" s="31" t="s">
        <v>801</v>
      </c>
      <c r="D346" s="31"/>
      <c r="E346" s="31"/>
      <c r="F346" s="31" t="s">
        <v>1152</v>
      </c>
      <c r="G346" s="31" t="s">
        <v>117</v>
      </c>
    </row>
    <row r="347" spans="1:7">
      <c r="A347" s="31" t="s">
        <v>1153</v>
      </c>
      <c r="B347" s="31" t="s">
        <v>804</v>
      </c>
      <c r="C347" s="31" t="s">
        <v>805</v>
      </c>
      <c r="D347" s="31"/>
      <c r="E347" s="31"/>
      <c r="F347" s="31" t="s">
        <v>1154</v>
      </c>
      <c r="G347" s="31" t="s">
        <v>117</v>
      </c>
    </row>
    <row r="348" spans="1:7">
      <c r="A348" s="31" t="s">
        <v>1155</v>
      </c>
      <c r="B348" s="31" t="s">
        <v>1156</v>
      </c>
      <c r="C348" s="31" t="s">
        <v>1157</v>
      </c>
      <c r="D348" s="31" t="s">
        <v>1158</v>
      </c>
      <c r="E348" s="31" t="s">
        <v>1159</v>
      </c>
      <c r="F348" s="31" t="s">
        <v>493</v>
      </c>
      <c r="G348" s="31" t="s">
        <v>117</v>
      </c>
    </row>
    <row r="349" spans="1:7">
      <c r="A349" s="31" t="s">
        <v>1160</v>
      </c>
      <c r="B349" s="31" t="s">
        <v>1161</v>
      </c>
      <c r="C349" s="31" t="s">
        <v>1162</v>
      </c>
      <c r="D349" s="31" t="s">
        <v>1163</v>
      </c>
      <c r="E349" s="31" t="s">
        <v>1164</v>
      </c>
      <c r="F349" s="31" t="s">
        <v>493</v>
      </c>
      <c r="G349" s="31" t="s">
        <v>117</v>
      </c>
    </row>
    <row r="350" spans="1:7">
      <c r="A350" s="31" t="s">
        <v>1165</v>
      </c>
      <c r="B350" s="31" t="s">
        <v>1166</v>
      </c>
      <c r="C350" s="31" t="s">
        <v>1167</v>
      </c>
      <c r="D350" s="31" t="s">
        <v>1168</v>
      </c>
      <c r="E350" s="31" t="s">
        <v>1169</v>
      </c>
      <c r="F350" s="31" t="s">
        <v>493</v>
      </c>
      <c r="G350" s="31" t="s">
        <v>117</v>
      </c>
    </row>
    <row r="351" spans="1:7">
      <c r="A351" s="31" t="s">
        <v>1170</v>
      </c>
      <c r="B351" s="31" t="s">
        <v>1171</v>
      </c>
      <c r="C351" s="31" t="s">
        <v>1172</v>
      </c>
      <c r="D351" s="31" t="s">
        <v>493</v>
      </c>
      <c r="E351" s="31" t="s">
        <v>493</v>
      </c>
      <c r="F351" s="31" t="s">
        <v>1173</v>
      </c>
      <c r="G351" s="31" t="s">
        <v>1174</v>
      </c>
    </row>
    <row r="352" spans="1:7">
      <c r="A352" s="31" t="s">
        <v>1175</v>
      </c>
      <c r="B352" s="31" t="s">
        <v>1176</v>
      </c>
      <c r="C352" s="31" t="s">
        <v>1177</v>
      </c>
      <c r="D352" s="31"/>
      <c r="E352" s="31"/>
      <c r="F352" s="31" t="s">
        <v>493</v>
      </c>
      <c r="G352" s="31" t="s">
        <v>1178</v>
      </c>
    </row>
    <row r="353" spans="1:7">
      <c r="A353" s="31" t="s">
        <v>1179</v>
      </c>
      <c r="B353" s="31" t="s">
        <v>1180</v>
      </c>
      <c r="C353" s="31" t="s">
        <v>1181</v>
      </c>
      <c r="D353" s="31" t="s">
        <v>1182</v>
      </c>
      <c r="E353" s="31" t="s">
        <v>1183</v>
      </c>
      <c r="F353" s="31" t="s">
        <v>493</v>
      </c>
      <c r="G353" s="31" t="s">
        <v>117</v>
      </c>
    </row>
    <row r="354" spans="1:7">
      <c r="A354" s="31" t="s">
        <v>1184</v>
      </c>
      <c r="B354" s="31" t="s">
        <v>1185</v>
      </c>
      <c r="C354" s="31" t="s">
        <v>1186</v>
      </c>
      <c r="D354" s="31" t="s">
        <v>1187</v>
      </c>
      <c r="E354" s="31" t="s">
        <v>1188</v>
      </c>
      <c r="F354" s="31" t="s">
        <v>493</v>
      </c>
      <c r="G354" s="31" t="s">
        <v>117</v>
      </c>
    </row>
    <row r="355" spans="1:7">
      <c r="A355" s="31" t="s">
        <v>1189</v>
      </c>
      <c r="B355" s="31" t="s">
        <v>1190</v>
      </c>
      <c r="C355" s="31" t="s">
        <v>1191</v>
      </c>
      <c r="D355" s="31" t="s">
        <v>1192</v>
      </c>
      <c r="E355" s="31" t="s">
        <v>1193</v>
      </c>
      <c r="F355" s="31" t="s">
        <v>493</v>
      </c>
      <c r="G355" s="31" t="s">
        <v>117</v>
      </c>
    </row>
    <row r="356" spans="1:7">
      <c r="A356" s="31" t="s">
        <v>1194</v>
      </c>
      <c r="B356" s="31" t="s">
        <v>1195</v>
      </c>
      <c r="C356" s="31" t="s">
        <v>1196</v>
      </c>
      <c r="D356" s="31" t="s">
        <v>1197</v>
      </c>
      <c r="E356" s="31" t="s">
        <v>1198</v>
      </c>
      <c r="F356" s="31" t="s">
        <v>493</v>
      </c>
      <c r="G356" s="31" t="s">
        <v>117</v>
      </c>
    </row>
    <row r="357" spans="1:7">
      <c r="A357" s="31" t="s">
        <v>1199</v>
      </c>
      <c r="B357" s="31" t="s">
        <v>1200</v>
      </c>
      <c r="C357" s="31" t="s">
        <v>1201</v>
      </c>
      <c r="D357" s="31" t="s">
        <v>1202</v>
      </c>
      <c r="E357" s="31" t="s">
        <v>1203</v>
      </c>
      <c r="F357" s="31" t="s">
        <v>493</v>
      </c>
      <c r="G357" s="31" t="s">
        <v>117</v>
      </c>
    </row>
    <row r="358" spans="1:7">
      <c r="A358" s="31" t="s">
        <v>1204</v>
      </c>
      <c r="B358" s="31" t="s">
        <v>1205</v>
      </c>
      <c r="C358" s="31" t="s">
        <v>1206</v>
      </c>
      <c r="D358" s="31" t="s">
        <v>1207</v>
      </c>
      <c r="E358" s="31" t="s">
        <v>1208</v>
      </c>
      <c r="F358" s="31" t="s">
        <v>1209</v>
      </c>
      <c r="G358" s="31" t="s">
        <v>117</v>
      </c>
    </row>
    <row r="359" spans="1:7">
      <c r="A359" s="31" t="s">
        <v>1210</v>
      </c>
      <c r="B359" s="31" t="s">
        <v>1211</v>
      </c>
      <c r="C359" s="31" t="s">
        <v>1212</v>
      </c>
      <c r="D359" s="31" t="s">
        <v>1213</v>
      </c>
      <c r="E359" s="31" t="s">
        <v>1214</v>
      </c>
      <c r="F359" s="31" t="s">
        <v>493</v>
      </c>
      <c r="G359" s="31" t="s">
        <v>117</v>
      </c>
    </row>
    <row r="360" spans="1:7">
      <c r="A360" s="31" t="s">
        <v>1215</v>
      </c>
      <c r="B360" s="31" t="s">
        <v>1216</v>
      </c>
      <c r="C360" s="31" t="s">
        <v>1217</v>
      </c>
      <c r="D360" s="31" t="s">
        <v>1218</v>
      </c>
      <c r="E360" s="31" t="s">
        <v>1219</v>
      </c>
      <c r="F360" s="31" t="s">
        <v>493</v>
      </c>
      <c r="G360" s="31" t="s">
        <v>117</v>
      </c>
    </row>
    <row r="361" spans="1:7">
      <c r="A361" s="31" t="s">
        <v>1220</v>
      </c>
      <c r="B361" s="31" t="s">
        <v>1221</v>
      </c>
      <c r="C361" s="31" t="s">
        <v>1222</v>
      </c>
      <c r="D361" s="31" t="s">
        <v>1223</v>
      </c>
      <c r="E361" s="31" t="s">
        <v>1224</v>
      </c>
      <c r="F361" s="31" t="s">
        <v>493</v>
      </c>
      <c r="G361" s="31" t="s">
        <v>117</v>
      </c>
    </row>
    <row r="362" spans="1:7">
      <c r="A362" s="31" t="s">
        <v>1225</v>
      </c>
      <c r="B362" s="31" t="s">
        <v>1226</v>
      </c>
      <c r="C362" s="31" t="s">
        <v>1226</v>
      </c>
      <c r="D362" s="31" t="s">
        <v>1227</v>
      </c>
      <c r="E362" s="31" t="s">
        <v>1228</v>
      </c>
      <c r="F362" s="31" t="s">
        <v>493</v>
      </c>
      <c r="G362" s="31" t="s">
        <v>117</v>
      </c>
    </row>
    <row r="363" spans="1:7">
      <c r="A363" s="31" t="s">
        <v>1229</v>
      </c>
      <c r="B363" s="31" t="s">
        <v>1230</v>
      </c>
      <c r="C363" s="31" t="s">
        <v>1231</v>
      </c>
      <c r="D363" s="31" t="s">
        <v>1232</v>
      </c>
      <c r="E363" s="31" t="s">
        <v>1233</v>
      </c>
      <c r="F363" s="31" t="s">
        <v>1234</v>
      </c>
      <c r="G363" s="31" t="s">
        <v>117</v>
      </c>
    </row>
    <row r="364" spans="1:7">
      <c r="A364" s="31" t="s">
        <v>1235</v>
      </c>
      <c r="B364" s="31" t="s">
        <v>1236</v>
      </c>
      <c r="C364" s="31" t="s">
        <v>1237</v>
      </c>
      <c r="D364" s="31" t="s">
        <v>1238</v>
      </c>
      <c r="E364" s="31" t="s">
        <v>1239</v>
      </c>
      <c r="F364" s="31" t="s">
        <v>493</v>
      </c>
      <c r="G364" s="31" t="s">
        <v>117</v>
      </c>
    </row>
    <row r="365" spans="1:7">
      <c r="A365" s="31" t="s">
        <v>1240</v>
      </c>
      <c r="B365" s="31" t="s">
        <v>1241</v>
      </c>
      <c r="C365" s="31" t="s">
        <v>1242</v>
      </c>
      <c r="D365" s="31" t="s">
        <v>1243</v>
      </c>
      <c r="E365" s="31" t="s">
        <v>1244</v>
      </c>
      <c r="F365" s="31" t="s">
        <v>1245</v>
      </c>
      <c r="G365" s="31" t="s">
        <v>117</v>
      </c>
    </row>
    <row r="366" spans="1:7">
      <c r="A366" s="31" t="s">
        <v>1246</v>
      </c>
      <c r="B366" s="31" t="s">
        <v>1247</v>
      </c>
      <c r="C366" s="31" t="s">
        <v>1248</v>
      </c>
      <c r="D366" s="31" t="s">
        <v>1249</v>
      </c>
      <c r="E366" s="31" t="s">
        <v>1250</v>
      </c>
      <c r="F366" s="31" t="s">
        <v>1251</v>
      </c>
      <c r="G366" s="31" t="s">
        <v>1252</v>
      </c>
    </row>
    <row r="367" spans="1:7">
      <c r="A367" s="31" t="s">
        <v>1253</v>
      </c>
      <c r="B367" s="31" t="s">
        <v>1254</v>
      </c>
      <c r="C367" s="31" t="s">
        <v>1254</v>
      </c>
      <c r="D367" s="31" t="s">
        <v>1255</v>
      </c>
      <c r="E367" s="31" t="s">
        <v>1256</v>
      </c>
      <c r="F367" s="31" t="s">
        <v>493</v>
      </c>
      <c r="G367" s="31" t="s">
        <v>1257</v>
      </c>
    </row>
    <row r="368" spans="1:7">
      <c r="A368" s="31" t="s">
        <v>1258</v>
      </c>
      <c r="B368" s="31" t="s">
        <v>1259</v>
      </c>
      <c r="C368" s="31" t="s">
        <v>1259</v>
      </c>
      <c r="D368" s="31" t="s">
        <v>1260</v>
      </c>
      <c r="E368" s="31" t="s">
        <v>1261</v>
      </c>
      <c r="F368" s="31" t="s">
        <v>493</v>
      </c>
      <c r="G368" s="31" t="s">
        <v>1257</v>
      </c>
    </row>
    <row r="369" spans="1:7">
      <c r="A369" s="31" t="s">
        <v>1262</v>
      </c>
      <c r="B369" s="31" t="s">
        <v>1263</v>
      </c>
      <c r="C369" s="31" t="s">
        <v>1264</v>
      </c>
      <c r="D369" s="31" t="s">
        <v>1265</v>
      </c>
      <c r="E369" s="31" t="s">
        <v>1266</v>
      </c>
      <c r="F369" s="31" t="s">
        <v>493</v>
      </c>
      <c r="G369" s="31" t="s">
        <v>1267</v>
      </c>
    </row>
    <row r="370" spans="1:7">
      <c r="A370" s="31" t="s">
        <v>1268</v>
      </c>
      <c r="B370" s="31" t="s">
        <v>1269</v>
      </c>
      <c r="C370" s="31" t="s">
        <v>1270</v>
      </c>
      <c r="D370" s="31" t="s">
        <v>1271</v>
      </c>
      <c r="E370" s="31" t="s">
        <v>1272</v>
      </c>
      <c r="F370" s="31" t="s">
        <v>493</v>
      </c>
      <c r="G370" s="31" t="s">
        <v>1267</v>
      </c>
    </row>
    <row r="371" spans="1:7">
      <c r="A371" s="31" t="s">
        <v>1273</v>
      </c>
      <c r="B371" s="31" t="s">
        <v>1274</v>
      </c>
      <c r="C371" s="31" t="s">
        <v>1275</v>
      </c>
      <c r="D371" s="31" t="s">
        <v>1276</v>
      </c>
      <c r="E371" s="31" t="s">
        <v>1277</v>
      </c>
      <c r="F371" s="31" t="s">
        <v>493</v>
      </c>
      <c r="G371" s="31" t="s">
        <v>1267</v>
      </c>
    </row>
    <row r="372" spans="1:7">
      <c r="A372" s="31" t="s">
        <v>1278</v>
      </c>
      <c r="B372" s="31" t="s">
        <v>1279</v>
      </c>
      <c r="C372" s="31" t="s">
        <v>1280</v>
      </c>
      <c r="D372" s="31" t="s">
        <v>1281</v>
      </c>
      <c r="E372" s="31" t="s">
        <v>1282</v>
      </c>
      <c r="F372" s="31" t="s">
        <v>493</v>
      </c>
      <c r="G372" s="31" t="s">
        <v>1267</v>
      </c>
    </row>
    <row r="373" spans="1:7">
      <c r="A373" s="31" t="s">
        <v>1283</v>
      </c>
      <c r="B373" s="31" t="s">
        <v>1284</v>
      </c>
      <c r="C373" s="31" t="s">
        <v>1285</v>
      </c>
      <c r="D373" s="31" t="s">
        <v>1286</v>
      </c>
      <c r="E373" s="31" t="s">
        <v>1287</v>
      </c>
      <c r="F373" s="31" t="s">
        <v>493</v>
      </c>
      <c r="G373" s="31" t="s">
        <v>1267</v>
      </c>
    </row>
    <row r="374" spans="1:7">
      <c r="A374" s="31" t="s">
        <v>1288</v>
      </c>
      <c r="B374" s="31" t="s">
        <v>1289</v>
      </c>
      <c r="C374" s="31" t="s">
        <v>1290</v>
      </c>
      <c r="D374" s="31" t="s">
        <v>1291</v>
      </c>
      <c r="E374" s="31" t="s">
        <v>1292</v>
      </c>
      <c r="F374" s="31" t="s">
        <v>493</v>
      </c>
      <c r="G374" s="31" t="s">
        <v>1267</v>
      </c>
    </row>
    <row r="375" spans="1:7">
      <c r="A375" s="31" t="s">
        <v>1293</v>
      </c>
      <c r="B375" s="31" t="s">
        <v>1294</v>
      </c>
      <c r="C375" s="31" t="s">
        <v>1295</v>
      </c>
      <c r="D375" s="31" t="s">
        <v>1296</v>
      </c>
      <c r="E375" s="31" t="s">
        <v>1297</v>
      </c>
      <c r="F375" s="31" t="s">
        <v>493</v>
      </c>
      <c r="G375" s="31" t="s">
        <v>1298</v>
      </c>
    </row>
    <row r="376" spans="1:7">
      <c r="A376" s="31" t="s">
        <v>1299</v>
      </c>
      <c r="B376" s="31" t="s">
        <v>1300</v>
      </c>
      <c r="C376" s="31" t="s">
        <v>1300</v>
      </c>
      <c r="D376" s="31" t="s">
        <v>1301</v>
      </c>
      <c r="E376" s="31" t="s">
        <v>1302</v>
      </c>
      <c r="F376" s="31" t="s">
        <v>493</v>
      </c>
      <c r="G376" s="31" t="s">
        <v>1257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C9AE-9632-43A1-8EDC-D56208074D48}">
  <dimension ref="A1:H25"/>
  <sheetViews>
    <sheetView zoomScale="85" zoomScaleNormal="85" workbookViewId="0">
      <selection activeCell="C2" sqref="C2"/>
    </sheetView>
  </sheetViews>
  <sheetFormatPr baseColWidth="10" defaultColWidth="8.83203125" defaultRowHeight="17"/>
  <cols>
    <col min="1" max="1" width="40.6640625" bestFit="1" customWidth="1"/>
    <col min="2" max="2" width="49.5" bestFit="1" customWidth="1"/>
    <col min="3" max="3" width="26.1640625" bestFit="1" customWidth="1"/>
    <col min="4" max="4" width="41.5" bestFit="1" customWidth="1"/>
    <col min="5" max="5" width="42.1640625" bestFit="1" customWidth="1"/>
    <col min="6" max="6" width="44.1640625" bestFit="1" customWidth="1"/>
    <col min="7" max="7" width="50.33203125" customWidth="1"/>
    <col min="8" max="8" width="40.83203125" bestFit="1" customWidth="1"/>
  </cols>
  <sheetData>
    <row r="1" spans="1:8">
      <c r="A1" s="31" t="s">
        <v>1303</v>
      </c>
      <c r="B1" s="31" t="s">
        <v>1304</v>
      </c>
      <c r="C1" s="29" t="s">
        <v>1384</v>
      </c>
      <c r="D1" s="29" t="s">
        <v>1385</v>
      </c>
      <c r="E1" s="29" t="s">
        <v>1386</v>
      </c>
      <c r="F1" s="29" t="s">
        <v>1387</v>
      </c>
      <c r="G1" s="29" t="s">
        <v>1388</v>
      </c>
      <c r="H1" s="29" t="s">
        <v>1389</v>
      </c>
    </row>
    <row r="2" spans="1:8">
      <c r="A2" s="31" t="s">
        <v>1155</v>
      </c>
      <c r="B2" s="31" t="s">
        <v>1305</v>
      </c>
      <c r="C2" s="29" t="str">
        <f>VLOOKUP(A2,dict.term!A:G,2,FALSE)&amp;""</f>
        <v>化学式、組成式、分子式など</v>
      </c>
      <c r="D2" s="29" t="str">
        <f>VLOOKUP(A2,dict.term!A:G,3,FALSE)&amp;""</f>
        <v>Chemical formula, composition formula, molecular formula, etc.</v>
      </c>
      <c r="E2" s="29" t="str">
        <f>VLOOKUP(A2,dict.term!A:G,4,FALSE)&amp;""</f>
        <v>化学式、組成式、分子式などを入力してください</v>
      </c>
      <c r="F2" s="29" t="str">
        <f>VLOOKUP(A2,dict.term!A:G,5,FALSE)&amp;""</f>
        <v>Please enter Chemical formula, composition formula, molecular formula, etc.</v>
      </c>
      <c r="G2" s="29" t="str">
        <f>VLOOKUP(A2,dict.term!A:G,6,FALSE)&amp;""</f>
        <v>NULL</v>
      </c>
      <c r="H2" s="29" t="str">
        <f>VLOOKUP(A2,dict.term!A:G,7,FALSE)&amp;""</f>
        <v>2022-07-11 04:36:42.734137+00</v>
      </c>
    </row>
    <row r="3" spans="1:8">
      <c r="A3" s="31" t="s">
        <v>1160</v>
      </c>
      <c r="B3" s="31" t="s">
        <v>1306</v>
      </c>
      <c r="C3" s="29" t="str">
        <f>VLOOKUP(A3,dict.term!A:G,2,FALSE)&amp;""</f>
        <v>物質名</v>
      </c>
      <c r="D3" s="29" t="str">
        <f>VLOOKUP(A3,dict.term!A:G,3,FALSE)&amp;""</f>
        <v>Material name</v>
      </c>
      <c r="E3" s="29" t="str">
        <f>VLOOKUP(A3,dict.term!A:G,4,FALSE)&amp;""</f>
        <v>物質名を入力してください</v>
      </c>
      <c r="F3" s="29" t="str">
        <f>VLOOKUP(A3,dict.term!A:G,5,FALSE)&amp;""</f>
        <v>Please enter Material name</v>
      </c>
      <c r="G3" s="29" t="str">
        <f>VLOOKUP(A3,dict.term!A:G,6,FALSE)&amp;""</f>
        <v>NULL</v>
      </c>
      <c r="H3" s="29" t="str">
        <f>VLOOKUP(A3,dict.term!A:G,7,FALSE)&amp;""</f>
        <v>2022-07-11 04:36:42.734137+00</v>
      </c>
    </row>
    <row r="4" spans="1:8">
      <c r="A4" s="31" t="s">
        <v>1165</v>
      </c>
      <c r="B4" s="31" t="s">
        <v>1307</v>
      </c>
      <c r="C4" s="29" t="str">
        <f>VLOOKUP(A4,dict.term!A:G,2,FALSE)&amp;""</f>
        <v>試料別名</v>
      </c>
      <c r="D4" s="29" t="str">
        <f>VLOOKUP(A4,dict.term!A:G,3,FALSE)&amp;""</f>
        <v>Another sample name</v>
      </c>
      <c r="E4" s="29" t="str">
        <f>VLOOKUP(A4,dict.term!A:G,4,FALSE)&amp;""</f>
        <v>試料別名を入力してください</v>
      </c>
      <c r="F4" s="29" t="str">
        <f>VLOOKUP(A4,dict.term!A:G,5,FALSE)&amp;""</f>
        <v>Please enter Another sample name</v>
      </c>
      <c r="G4" s="29" t="str">
        <f>VLOOKUP(A4,dict.term!A:G,6,FALSE)&amp;""</f>
        <v>NULL</v>
      </c>
      <c r="H4" s="29" t="str">
        <f>VLOOKUP(A4,dict.term!A:G,7,FALSE)&amp;""</f>
        <v>2022-07-11 04:36:42.734137+00</v>
      </c>
    </row>
    <row r="5" spans="1:8">
      <c r="A5" s="31" t="s">
        <v>1179</v>
      </c>
      <c r="B5" s="31" t="s">
        <v>1308</v>
      </c>
      <c r="C5" s="29" t="str">
        <f>VLOOKUP(A5,dict.term!A:G,2,FALSE)&amp;""</f>
        <v>CAS番号</v>
      </c>
      <c r="D5" s="29" t="str">
        <f>VLOOKUP(A5,dict.term!A:G,3,FALSE)&amp;""</f>
        <v>CAS Number</v>
      </c>
      <c r="E5" s="29" t="str">
        <f>VLOOKUP(A5,dict.term!A:G,4,FALSE)&amp;""</f>
        <v>CAS番号を入力してください</v>
      </c>
      <c r="F5" s="29" t="str">
        <f>VLOOKUP(A5,dict.term!A:G,5,FALSE)&amp;""</f>
        <v>Please enter CAS Number</v>
      </c>
      <c r="G5" s="29" t="str">
        <f>VLOOKUP(A5,dict.term!A:G,6,FALSE)&amp;""</f>
        <v>NULL</v>
      </c>
      <c r="H5" s="29" t="str">
        <f>VLOOKUP(A5,dict.term!A:G,7,FALSE)&amp;""</f>
        <v>2022-07-11 04:36:42.734137+00</v>
      </c>
    </row>
    <row r="6" spans="1:8">
      <c r="A6" s="31" t="s">
        <v>1184</v>
      </c>
      <c r="B6" s="31" t="s">
        <v>1309</v>
      </c>
      <c r="C6" s="29" t="str">
        <f>VLOOKUP(A6,dict.term!A:G,2,FALSE)&amp;""</f>
        <v>試料購入日</v>
      </c>
      <c r="D6" s="29" t="str">
        <f>VLOOKUP(A6,dict.term!A:G,3,FALSE)&amp;""</f>
        <v>Purchase date</v>
      </c>
      <c r="E6" s="29" t="str">
        <f>VLOOKUP(A6,dict.term!A:G,4,FALSE)&amp;""</f>
        <v>試料購入日を入力してください</v>
      </c>
      <c r="F6" s="29" t="str">
        <f>VLOOKUP(A6,dict.term!A:G,5,FALSE)&amp;""</f>
        <v>Please enter Purchase date</v>
      </c>
      <c r="G6" s="29" t="str">
        <f>VLOOKUP(A6,dict.term!A:G,6,FALSE)&amp;""</f>
        <v>NULL</v>
      </c>
      <c r="H6" s="29" t="str">
        <f>VLOOKUP(A6,dict.term!A:G,7,FALSE)&amp;""</f>
        <v>2022-07-11 04:36:42.734137+00</v>
      </c>
    </row>
    <row r="7" spans="1:8">
      <c r="A7" s="31" t="s">
        <v>1189</v>
      </c>
      <c r="B7" s="31" t="s">
        <v>1310</v>
      </c>
      <c r="C7" s="29" t="str">
        <f>VLOOKUP(A7,dict.term!A:G,2,FALSE)&amp;""</f>
        <v>結晶状態</v>
      </c>
      <c r="D7" s="29" t="str">
        <f>VLOOKUP(A7,dict.term!A:G,3,FALSE)&amp;""</f>
        <v>Crystalline state</v>
      </c>
      <c r="E7" s="29" t="str">
        <f>VLOOKUP(A7,dict.term!A:G,4,FALSE)&amp;""</f>
        <v>結晶状態を入力してください</v>
      </c>
      <c r="F7" s="29" t="str">
        <f>VLOOKUP(A7,dict.term!A:G,5,FALSE)&amp;""</f>
        <v>Please enter Crystalline state</v>
      </c>
      <c r="G7" s="29" t="str">
        <f>VLOOKUP(A7,dict.term!A:G,6,FALSE)&amp;""</f>
        <v>NULL</v>
      </c>
      <c r="H7" s="29" t="str">
        <f>VLOOKUP(A7,dict.term!A:G,7,FALSE)&amp;""</f>
        <v>2022-07-11 04:36:42.734137+00</v>
      </c>
    </row>
    <row r="8" spans="1:8">
      <c r="A8" s="31" t="s">
        <v>1194</v>
      </c>
      <c r="B8" s="31" t="s">
        <v>1311</v>
      </c>
      <c r="C8" s="29" t="str">
        <f>VLOOKUP(A8,dict.term!A:G,2,FALSE)&amp;""</f>
        <v>結晶構造</v>
      </c>
      <c r="D8" s="29" t="str">
        <f>VLOOKUP(A8,dict.term!A:G,3,FALSE)&amp;""</f>
        <v>Crystal structure</v>
      </c>
      <c r="E8" s="29" t="str">
        <f>VLOOKUP(A8,dict.term!A:G,4,FALSE)&amp;""</f>
        <v>結晶構造を入力してください</v>
      </c>
      <c r="F8" s="29" t="str">
        <f>VLOOKUP(A8,dict.term!A:G,5,FALSE)&amp;""</f>
        <v>Please enter Crystal structure</v>
      </c>
      <c r="G8" s="29" t="str">
        <f>VLOOKUP(A8,dict.term!A:G,6,FALSE)&amp;""</f>
        <v>NULL</v>
      </c>
      <c r="H8" s="29" t="str">
        <f>VLOOKUP(A8,dict.term!A:G,7,FALSE)&amp;""</f>
        <v>2022-07-11 04:36:42.734137+00</v>
      </c>
    </row>
    <row r="9" spans="1:8">
      <c r="A9" s="31" t="s">
        <v>1199</v>
      </c>
      <c r="B9" s="31" t="s">
        <v>1312</v>
      </c>
      <c r="C9" s="29" t="str">
        <f>VLOOKUP(A9,dict.term!A:G,2,FALSE)&amp;""</f>
        <v>ピアソン記号</v>
      </c>
      <c r="D9" s="29" t="str">
        <f>VLOOKUP(A9,dict.term!A:G,3,FALSE)&amp;""</f>
        <v>Pearson symbol</v>
      </c>
      <c r="E9" s="29" t="str">
        <f>VLOOKUP(A9,dict.term!A:G,4,FALSE)&amp;""</f>
        <v>ピアソン記号を入力してください</v>
      </c>
      <c r="F9" s="29" t="str">
        <f>VLOOKUP(A9,dict.term!A:G,5,FALSE)&amp;""</f>
        <v>Please enter Pearson symbol</v>
      </c>
      <c r="G9" s="29" t="str">
        <f>VLOOKUP(A9,dict.term!A:G,6,FALSE)&amp;""</f>
        <v>NULL</v>
      </c>
      <c r="H9" s="29" t="str">
        <f>VLOOKUP(A9,dict.term!A:G,7,FALSE)&amp;""</f>
        <v>2022-07-11 04:36:42.734137+00</v>
      </c>
    </row>
    <row r="10" spans="1:8">
      <c r="A10" s="31" t="s">
        <v>1204</v>
      </c>
      <c r="B10" s="31" t="s">
        <v>1313</v>
      </c>
      <c r="C10" s="29" t="str">
        <f>VLOOKUP(A10,dict.term!A:G,2,FALSE)&amp;""</f>
        <v>空間群</v>
      </c>
      <c r="D10" s="29" t="str">
        <f>VLOOKUP(A10,dict.term!A:G,3,FALSE)&amp;""</f>
        <v>Space group</v>
      </c>
      <c r="E10" s="29" t="str">
        <f>VLOOKUP(A10,dict.term!A:G,4,FALSE)&amp;""</f>
        <v>空間群を入力してください</v>
      </c>
      <c r="F10" s="29" t="str">
        <f>VLOOKUP(A10,dict.term!A:G,5,FALSE)&amp;""</f>
        <v>Please enter Space group</v>
      </c>
      <c r="G10" s="29" t="str">
        <f>VLOOKUP(A10,dict.term!A:G,6,FALSE)&amp;""</f>
        <v>https://matvoc.nims.go.jp/wiki/Item:Q224</v>
      </c>
      <c r="H10" s="29" t="str">
        <f>VLOOKUP(A10,dict.term!A:G,7,FALSE)&amp;""</f>
        <v>2022-07-11 04:36:42.734137+00</v>
      </c>
    </row>
    <row r="11" spans="1:8">
      <c r="A11" s="31" t="s">
        <v>1210</v>
      </c>
      <c r="B11" s="31" t="s">
        <v>1314</v>
      </c>
      <c r="C11" s="29" t="str">
        <f>VLOOKUP(A11,dict.term!A:G,2,FALSE)&amp;""</f>
        <v>試料形状</v>
      </c>
      <c r="D11" s="29" t="str">
        <f>VLOOKUP(A11,dict.term!A:G,3,FALSE)&amp;""</f>
        <v>Sample shape</v>
      </c>
      <c r="E11" s="29" t="str">
        <f>VLOOKUP(A11,dict.term!A:G,4,FALSE)&amp;""</f>
        <v>試料形状を入力してください</v>
      </c>
      <c r="F11" s="29" t="str">
        <f>VLOOKUP(A11,dict.term!A:G,5,FALSE)&amp;""</f>
        <v>Please enter Sample shape</v>
      </c>
      <c r="G11" s="29" t="str">
        <f>VLOOKUP(A11,dict.term!A:G,6,FALSE)&amp;""</f>
        <v>NULL</v>
      </c>
      <c r="H11" s="29" t="str">
        <f>VLOOKUP(A11,dict.term!A:G,7,FALSE)&amp;""</f>
        <v>2022-07-11 04:36:42.734137+00</v>
      </c>
    </row>
    <row r="12" spans="1:8">
      <c r="A12" s="31" t="s">
        <v>1253</v>
      </c>
      <c r="B12" s="31" t="s">
        <v>1315</v>
      </c>
      <c r="C12" s="29" t="str">
        <f>VLOOKUP(A12,dict.term!A:G,2,FALSE)&amp;""</f>
        <v>SMILES String</v>
      </c>
      <c r="D12" s="29" t="str">
        <f>VLOOKUP(A12,dict.term!A:G,3,FALSE)&amp;""</f>
        <v>SMILES String</v>
      </c>
      <c r="E12" s="29" t="str">
        <f>VLOOKUP(A12,dict.term!A:G,4,FALSE)&amp;""</f>
        <v>SMILES Stringを入力してください</v>
      </c>
      <c r="F12" s="29" t="str">
        <f>VLOOKUP(A12,dict.term!A:G,5,FALSE)&amp;""</f>
        <v>Please enter SMILES String</v>
      </c>
      <c r="G12" s="29" t="str">
        <f>VLOOKUP(A12,dict.term!A:G,6,FALSE)&amp;""</f>
        <v>NULL</v>
      </c>
      <c r="H12" s="29" t="str">
        <f>VLOOKUP(A12,dict.term!A:G,7,FALSE)&amp;""</f>
        <v>2022-08-01 09:32:47.462801+00</v>
      </c>
    </row>
    <row r="13" spans="1:8">
      <c r="A13" s="31" t="s">
        <v>1299</v>
      </c>
      <c r="B13" s="31" t="s">
        <v>1316</v>
      </c>
      <c r="C13" s="29" t="str">
        <f>VLOOKUP(A13,dict.term!A:G,2,FALSE)&amp;""</f>
        <v>InChI</v>
      </c>
      <c r="D13" s="29" t="str">
        <f>VLOOKUP(A13,dict.term!A:G,3,FALSE)&amp;""</f>
        <v>InChI</v>
      </c>
      <c r="E13" s="29" t="str">
        <f>VLOOKUP(A13,dict.term!A:G,4,FALSE)&amp;""</f>
        <v>InChIを入力してください</v>
      </c>
      <c r="F13" s="29" t="str">
        <f>VLOOKUP(A13,dict.term!A:G,5,FALSE)&amp;""</f>
        <v>Please enter InChI</v>
      </c>
      <c r="G13" s="29" t="str">
        <f>VLOOKUP(A13,dict.term!A:G,6,FALSE)&amp;""</f>
        <v>NULL</v>
      </c>
      <c r="H13" s="29" t="str">
        <f>VLOOKUP(A13,dict.term!A:G,7,FALSE)&amp;""</f>
        <v>2022-08-01 09:32:47.462801+00</v>
      </c>
    </row>
    <row r="14" spans="1:8">
      <c r="A14" s="31" t="s">
        <v>1258</v>
      </c>
      <c r="B14" s="31" t="s">
        <v>1317</v>
      </c>
      <c r="C14" s="29" t="str">
        <f>VLOOKUP(A14,dict.term!A:G,2,FALSE)&amp;""</f>
        <v>InChI key</v>
      </c>
      <c r="D14" s="29" t="str">
        <f>VLOOKUP(A14,dict.term!A:G,3,FALSE)&amp;""</f>
        <v>InChI key</v>
      </c>
      <c r="E14" s="29" t="str">
        <f>VLOOKUP(A14,dict.term!A:G,4,FALSE)&amp;""</f>
        <v>InChI keyを入力してください</v>
      </c>
      <c r="F14" s="29" t="str">
        <f>VLOOKUP(A14,dict.term!A:G,5,FALSE)&amp;""</f>
        <v>Please enter InChI key</v>
      </c>
      <c r="G14" s="29" t="str">
        <f>VLOOKUP(A14,dict.term!A:G,6,FALSE)&amp;""</f>
        <v>NULL</v>
      </c>
      <c r="H14" s="29" t="str">
        <f>VLOOKUP(A14,dict.term!A:G,7,FALSE)&amp;""</f>
        <v>2022-08-01 09:32:47.462801+00</v>
      </c>
    </row>
    <row r="15" spans="1:8">
      <c r="A15" s="31" t="s">
        <v>1246</v>
      </c>
      <c r="B15" s="31" t="s">
        <v>1318</v>
      </c>
      <c r="C15" s="29" t="str">
        <f>VLOOKUP(A15,dict.term!A:G,2,FALSE)&amp;""</f>
        <v>分子量</v>
      </c>
      <c r="D15" s="29" t="str">
        <f>VLOOKUP(A15,dict.term!A:G,3,FALSE)&amp;""</f>
        <v>molecular weight</v>
      </c>
      <c r="E15" s="29" t="str">
        <f>VLOOKUP(A15,dict.term!A:G,4,FALSE)&amp;""</f>
        <v>分子量を入力してください</v>
      </c>
      <c r="F15" s="29" t="str">
        <f>VLOOKUP(A15,dict.term!A:G,5,FALSE)&amp;""</f>
        <v>Please enter molecular weight</v>
      </c>
      <c r="G15" s="29" t="str">
        <f>VLOOKUP(A15,dict.term!A:G,6,FALSE)&amp;""</f>
        <v>https://matvoc.nims.go.jp/entity/Q551</v>
      </c>
      <c r="H15" s="29" t="str">
        <f>VLOOKUP(A15,dict.term!A:G,7,FALSE)&amp;""</f>
        <v>2022-08-01 09:29:30.179916+00</v>
      </c>
    </row>
    <row r="16" spans="1:8">
      <c r="A16" s="31" t="s">
        <v>1262</v>
      </c>
      <c r="B16" s="31" t="s">
        <v>1319</v>
      </c>
      <c r="C16" s="29" t="str">
        <f>VLOOKUP(A16,dict.term!A:G,2,FALSE)&amp;""</f>
        <v>試料分類</v>
      </c>
      <c r="D16" s="29" t="str">
        <f>VLOOKUP(A16,dict.term!A:G,3,FALSE)&amp;""</f>
        <v>Sample type</v>
      </c>
      <c r="E16" s="29" t="str">
        <f>VLOOKUP(A16,dict.term!A:G,4,FALSE)&amp;""</f>
        <v>試料分類を入力してください</v>
      </c>
      <c r="F16" s="29" t="str">
        <f>VLOOKUP(A16,dict.term!A:G,5,FALSE)&amp;""</f>
        <v>Please enter Sample type</v>
      </c>
      <c r="G16" s="29" t="str">
        <f>VLOOKUP(A16,dict.term!A:G,6,FALSE)&amp;""</f>
        <v>NULL</v>
      </c>
      <c r="H16" s="29" t="str">
        <f>VLOOKUP(A16,dict.term!A:G,7,FALSE)&amp;""</f>
        <v>2022-08-09 02:57:35.896387+00</v>
      </c>
    </row>
    <row r="17" spans="1:8">
      <c r="A17" s="31" t="s">
        <v>1268</v>
      </c>
      <c r="B17" s="31" t="s">
        <v>1320</v>
      </c>
      <c r="C17" s="29" t="str">
        <f>VLOOKUP(A17,dict.term!A:G,2,FALSE)&amp;""</f>
        <v>生物種</v>
      </c>
      <c r="D17" s="29" t="str">
        <f>VLOOKUP(A17,dict.term!A:G,3,FALSE)&amp;""</f>
        <v>Taxonomy</v>
      </c>
      <c r="E17" s="29" t="str">
        <f>VLOOKUP(A17,dict.term!A:G,4,FALSE)&amp;""</f>
        <v>生物種を入力してください</v>
      </c>
      <c r="F17" s="29" t="str">
        <f>VLOOKUP(A17,dict.term!A:G,5,FALSE)&amp;""</f>
        <v>Please enter Taxonomy</v>
      </c>
      <c r="G17" s="29" t="str">
        <f>VLOOKUP(A17,dict.term!A:G,6,FALSE)&amp;""</f>
        <v>NULL</v>
      </c>
      <c r="H17" s="29" t="str">
        <f>VLOOKUP(A17,dict.term!A:G,7,FALSE)&amp;""</f>
        <v>2022-08-09 02:57:35.896387+00</v>
      </c>
    </row>
    <row r="18" spans="1:8">
      <c r="A18" s="31" t="s">
        <v>1273</v>
      </c>
      <c r="B18" s="31" t="s">
        <v>1321</v>
      </c>
      <c r="C18" s="29" t="str">
        <f>VLOOKUP(A18,dict.term!A:G,2,FALSE)&amp;""</f>
        <v>細胞株</v>
      </c>
      <c r="D18" s="29" t="str">
        <f>VLOOKUP(A18,dict.term!A:G,3,FALSE)&amp;""</f>
        <v>Cell line</v>
      </c>
      <c r="E18" s="29" t="str">
        <f>VLOOKUP(A18,dict.term!A:G,4,FALSE)&amp;""</f>
        <v>細胞株を入力してください</v>
      </c>
      <c r="F18" s="29" t="str">
        <f>VLOOKUP(A18,dict.term!A:G,5,FALSE)&amp;""</f>
        <v>Please enter Cell line</v>
      </c>
      <c r="G18" s="29" t="str">
        <f>VLOOKUP(A18,dict.term!A:G,6,FALSE)&amp;""</f>
        <v>NULL</v>
      </c>
      <c r="H18" s="29" t="str">
        <f>VLOOKUP(A18,dict.term!A:G,7,FALSE)&amp;""</f>
        <v>2022-08-09 02:57:35.896387+00</v>
      </c>
    </row>
    <row r="19" spans="1:8">
      <c r="A19" s="31" t="s">
        <v>1278</v>
      </c>
      <c r="B19" s="31" t="s">
        <v>1322</v>
      </c>
      <c r="C19" s="29" t="str">
        <f>VLOOKUP(A19,dict.term!A:G,2,FALSE)&amp;""</f>
        <v>タンパク名</v>
      </c>
      <c r="D19" s="29" t="str">
        <f>VLOOKUP(A19,dict.term!A:G,3,FALSE)&amp;""</f>
        <v>Protein name</v>
      </c>
      <c r="E19" s="29" t="str">
        <f>VLOOKUP(A19,dict.term!A:G,4,FALSE)&amp;""</f>
        <v>タンパク名を入力してください</v>
      </c>
      <c r="F19" s="29" t="str">
        <f>VLOOKUP(A19,dict.term!A:G,5,FALSE)&amp;""</f>
        <v>Please enter Protein name</v>
      </c>
      <c r="G19" s="29" t="str">
        <f>VLOOKUP(A19,dict.term!A:G,6,FALSE)&amp;""</f>
        <v>NULL</v>
      </c>
      <c r="H19" s="29" t="str">
        <f>VLOOKUP(A19,dict.term!A:G,7,FALSE)&amp;""</f>
        <v>2022-08-09 02:57:35.896387+00</v>
      </c>
    </row>
    <row r="20" spans="1:8">
      <c r="A20" s="31" t="s">
        <v>1283</v>
      </c>
      <c r="B20" s="31" t="s">
        <v>1323</v>
      </c>
      <c r="C20" s="29" t="str">
        <f>VLOOKUP(A20,dict.term!A:G,2,FALSE)&amp;""</f>
        <v>遺伝子名</v>
      </c>
      <c r="D20" s="29" t="str">
        <f>VLOOKUP(A20,dict.term!A:G,3,FALSE)&amp;""</f>
        <v>Gene name</v>
      </c>
      <c r="E20" s="29" t="str">
        <f>VLOOKUP(A20,dict.term!A:G,4,FALSE)&amp;""</f>
        <v>遺伝子名を入力してください</v>
      </c>
      <c r="F20" s="29" t="str">
        <f>VLOOKUP(A20,dict.term!A:G,5,FALSE)&amp;""</f>
        <v>Please enter Gene name</v>
      </c>
      <c r="G20" s="29" t="str">
        <f>VLOOKUP(A20,dict.term!A:G,6,FALSE)&amp;""</f>
        <v>NULL</v>
      </c>
      <c r="H20" s="29" t="str">
        <f>VLOOKUP(A20,dict.term!A:G,7,FALSE)&amp;""</f>
        <v>2022-08-09 02:57:35.896387+00</v>
      </c>
    </row>
    <row r="21" spans="1:8">
      <c r="A21" s="31" t="s">
        <v>1288</v>
      </c>
      <c r="B21" s="31" t="s">
        <v>1324</v>
      </c>
      <c r="C21" s="29" t="str">
        <f>VLOOKUP(A21,dict.term!A:G,2,FALSE)&amp;""</f>
        <v>NCBIアクセッション番号</v>
      </c>
      <c r="D21" s="29" t="str">
        <f>VLOOKUP(A21,dict.term!A:G,3,FALSE)&amp;""</f>
        <v>NCBI accession number</v>
      </c>
      <c r="E21" s="29" t="str">
        <f>VLOOKUP(A21,dict.term!A:G,4,FALSE)&amp;""</f>
        <v>NCBIアクセッション番号を入力してください</v>
      </c>
      <c r="F21" s="29" t="str">
        <f>VLOOKUP(A21,dict.term!A:G,5,FALSE)&amp;""</f>
        <v>Please enter NCBI accession number</v>
      </c>
      <c r="G21" s="29" t="str">
        <f>VLOOKUP(A21,dict.term!A:G,6,FALSE)&amp;""</f>
        <v>NULL</v>
      </c>
      <c r="H21" s="29" t="str">
        <f>VLOOKUP(A21,dict.term!A:G,7,FALSE)&amp;""</f>
        <v>2022-08-09 02:57:35.896387+00</v>
      </c>
    </row>
    <row r="22" spans="1:8">
      <c r="A22" s="31" t="s">
        <v>1293</v>
      </c>
      <c r="B22" s="31" t="s">
        <v>1325</v>
      </c>
      <c r="C22" s="29" t="str">
        <f>VLOOKUP(A22,dict.term!A:G,2,FALSE)&amp;""</f>
        <v>一般名称</v>
      </c>
      <c r="D22" s="29" t="str">
        <f>VLOOKUP(A22,dict.term!A:G,3,FALSE)&amp;""</f>
        <v>General name</v>
      </c>
      <c r="E22" s="29" t="str">
        <f>VLOOKUP(A22,dict.term!A:G,4,FALSE)&amp;""</f>
        <v>一般名称を入力してください</v>
      </c>
      <c r="F22" s="29" t="str">
        <f>VLOOKUP(A22,dict.term!A:G,5,FALSE)&amp;""</f>
        <v>Please enter General name</v>
      </c>
      <c r="G22" s="29" t="str">
        <f>VLOOKUP(A22,dict.term!A:G,6,FALSE)&amp;""</f>
        <v>NULL</v>
      </c>
      <c r="H22" s="29" t="str">
        <f>VLOOKUP(A22,dict.term!A:G,7,FALSE)&amp;""</f>
        <v>2022-08-24 01:04:54.879136+00</v>
      </c>
    </row>
    <row r="23" spans="1:8">
      <c r="A23" s="31" t="s">
        <v>1390</v>
      </c>
      <c r="B23" s="31" t="s">
        <v>1326</v>
      </c>
      <c r="C23" s="29" t="str">
        <f>VLOOKUP(A23,dict.term!A:G,2,FALSE)&amp;""</f>
        <v>化学組成</v>
      </c>
      <c r="D23" s="29" t="str">
        <f>VLOOKUP(A23,dict.term!A:G,3,FALSE)&amp;""</f>
        <v>Chemical composition</v>
      </c>
      <c r="E23" s="29" t="str">
        <f>VLOOKUP(A23,dict.term!A:G,4,FALSE)&amp;""</f>
        <v/>
      </c>
      <c r="F23" s="29" t="str">
        <f>VLOOKUP(A23,dict.term!A:G,5,FALSE)&amp;""</f>
        <v/>
      </c>
      <c r="G23" s="29" t="str">
        <f>VLOOKUP(A23,dict.term!A:G,6,FALSE)&amp;""</f>
        <v>NULL</v>
      </c>
      <c r="H23" s="29" t="str">
        <f>VLOOKUP(A23,dict.term!A:G,7,FALSE)&amp;""</f>
        <v>2022-10-11 06:12:34.454294+00</v>
      </c>
    </row>
    <row r="24" spans="1:8">
      <c r="A24" s="31" t="s">
        <v>853</v>
      </c>
      <c r="B24" s="31" t="s">
        <v>1327</v>
      </c>
      <c r="C24" s="29" t="str">
        <f>VLOOKUP(A24,dict.term!A:G,2,FALSE)&amp;""</f>
        <v>購入元</v>
      </c>
      <c r="D24" s="29" t="str">
        <f>VLOOKUP(A24,dict.term!A:G,3,FALSE)&amp;""</f>
        <v>Supplier</v>
      </c>
      <c r="E24" s="29" t="str">
        <f>VLOOKUP(A24,dict.term!A:G,4,FALSE)&amp;""</f>
        <v/>
      </c>
      <c r="F24" s="29" t="str">
        <f>VLOOKUP(A24,dict.term!A:G,5,FALSE)&amp;""</f>
        <v/>
      </c>
      <c r="G24" s="29" t="str">
        <f>VLOOKUP(A24,dict.term!A:G,6,FALSE)&amp;""</f>
        <v>NULL</v>
      </c>
      <c r="H24" s="29" t="str">
        <f>VLOOKUP(A24,dict.term!A:G,7,FALSE)&amp;""</f>
        <v>2022-10-11 06:12:52.876335+00</v>
      </c>
    </row>
    <row r="25" spans="1:8">
      <c r="A25" s="31" t="s">
        <v>1175</v>
      </c>
      <c r="B25" s="31" t="s">
        <v>1328</v>
      </c>
      <c r="C25" s="29" t="str">
        <f>VLOOKUP(A25,dict.term!A:G,2,FALSE)&amp;""</f>
        <v>ロット番号、製造番号など</v>
      </c>
      <c r="D25" s="29" t="str">
        <f>VLOOKUP(A25,dict.term!A:G,3,FALSE)&amp;""</f>
        <v>Lot number or product number etc</v>
      </c>
      <c r="E25" s="29" t="str">
        <f>VLOOKUP(A25,dict.term!A:G,4,FALSE)&amp;""</f>
        <v/>
      </c>
      <c r="F25" s="29" t="str">
        <f>VLOOKUP(A25,dict.term!A:G,5,FALSE)&amp;""</f>
        <v/>
      </c>
      <c r="G25" s="29" t="str">
        <f>VLOOKUP(A25,dict.term!A:G,6,FALSE)&amp;""</f>
        <v>NULL</v>
      </c>
      <c r="H25" s="29" t="str">
        <f>VLOOKUP(A25,dict.term!A:G,7,FALSE)&amp;""</f>
        <v>2022-10-11 06:13:06.860778+00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C0B86-4875-43DF-B759-388074FE35CB}">
  <dimension ref="A1:C8"/>
  <sheetViews>
    <sheetView workbookViewId="0">
      <selection activeCell="E3" sqref="E3"/>
    </sheetView>
  </sheetViews>
  <sheetFormatPr baseColWidth="10" defaultColWidth="8.83203125" defaultRowHeight="17"/>
  <cols>
    <col min="1" max="1" width="40.5" bestFit="1" customWidth="1"/>
    <col min="2" max="2" width="13" bestFit="1" customWidth="1"/>
    <col min="3" max="3" width="17.5" bestFit="1" customWidth="1"/>
  </cols>
  <sheetData>
    <row r="1" spans="1:3">
      <c r="A1" s="31" t="s">
        <v>1392</v>
      </c>
      <c r="B1" s="31" t="s">
        <v>1393</v>
      </c>
      <c r="C1" s="31" t="s">
        <v>1395</v>
      </c>
    </row>
    <row r="2" spans="1:3">
      <c r="A2" s="31" t="s">
        <v>1329</v>
      </c>
      <c r="B2" s="31" t="s">
        <v>1330</v>
      </c>
      <c r="C2" s="31" t="s">
        <v>1331</v>
      </c>
    </row>
    <row r="3" spans="1:3">
      <c r="A3" s="31" t="s">
        <v>1332</v>
      </c>
      <c r="B3" s="31" t="s">
        <v>1333</v>
      </c>
      <c r="C3" s="31" t="s">
        <v>1334</v>
      </c>
    </row>
    <row r="4" spans="1:3">
      <c r="A4" s="31" t="s">
        <v>1335</v>
      </c>
      <c r="B4" s="31" t="s">
        <v>1336</v>
      </c>
      <c r="C4" s="31" t="s">
        <v>1337</v>
      </c>
    </row>
    <row r="5" spans="1:3">
      <c r="A5" s="31" t="s">
        <v>1338</v>
      </c>
      <c r="B5" s="31" t="s">
        <v>1339</v>
      </c>
      <c r="C5" s="31" t="s">
        <v>1340</v>
      </c>
    </row>
    <row r="6" spans="1:3">
      <c r="A6" s="31" t="s">
        <v>1341</v>
      </c>
      <c r="B6" s="31" t="s">
        <v>1342</v>
      </c>
      <c r="C6" s="31" t="s">
        <v>21</v>
      </c>
    </row>
    <row r="7" spans="1:3">
      <c r="A7" s="31" t="s">
        <v>1343</v>
      </c>
      <c r="B7" s="31" t="s">
        <v>1344</v>
      </c>
      <c r="C7" s="31" t="s">
        <v>1345</v>
      </c>
    </row>
    <row r="8" spans="1:3">
      <c r="A8" s="31" t="s">
        <v>1346</v>
      </c>
      <c r="B8" s="31" t="s">
        <v>1347</v>
      </c>
      <c r="C8" s="31" t="s">
        <v>1348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ACC8B-6394-4DBA-8ADA-86BF5518B95C}">
  <dimension ref="A1:M36"/>
  <sheetViews>
    <sheetView workbookViewId="0">
      <selection activeCell="O8" sqref="O8"/>
    </sheetView>
  </sheetViews>
  <sheetFormatPr baseColWidth="10" defaultColWidth="8.83203125" defaultRowHeight="17"/>
  <cols>
    <col min="1" max="1" width="40.5" bestFit="1" customWidth="1"/>
    <col min="2" max="2" width="40.6640625" bestFit="1" customWidth="1"/>
    <col min="3" max="3" width="48.83203125" bestFit="1" customWidth="1"/>
    <col min="4" max="4" width="34.33203125" bestFit="1" customWidth="1"/>
    <col min="5" max="5" width="35.1640625" bestFit="1" customWidth="1"/>
    <col min="6" max="6" width="24.1640625" bestFit="1" customWidth="1"/>
    <col min="7" max="7" width="29" bestFit="1" customWidth="1"/>
    <col min="8" max="8" width="42.1640625" bestFit="1" customWidth="1"/>
    <col min="9" max="9" width="44.1640625" bestFit="1" customWidth="1"/>
    <col min="10" max="10" width="50.33203125" bestFit="1" customWidth="1"/>
    <col min="11" max="11" width="40.83203125" bestFit="1" customWidth="1"/>
    <col min="12" max="12" width="40.83203125" customWidth="1"/>
    <col min="13" max="13" width="41.5" bestFit="1" customWidth="1"/>
  </cols>
  <sheetData>
    <row r="1" spans="1:13">
      <c r="A1" s="31" t="s">
        <v>1402</v>
      </c>
      <c r="B1" s="31" t="s">
        <v>1303</v>
      </c>
      <c r="C1" s="31" t="s">
        <v>1304</v>
      </c>
      <c r="D1" s="29" t="s">
        <v>1394</v>
      </c>
      <c r="E1" s="29" t="s">
        <v>1396</v>
      </c>
      <c r="F1" s="29" t="s">
        <v>1384</v>
      </c>
      <c r="G1" s="29" t="s">
        <v>1385</v>
      </c>
      <c r="H1" s="29" t="s">
        <v>1386</v>
      </c>
      <c r="I1" s="29" t="s">
        <v>1387</v>
      </c>
      <c r="J1" s="29" t="s">
        <v>1388</v>
      </c>
      <c r="K1" s="29" t="s">
        <v>1389</v>
      </c>
      <c r="L1" s="29" t="s">
        <v>1397</v>
      </c>
      <c r="M1" s="29" t="s">
        <v>1398</v>
      </c>
    </row>
    <row r="2" spans="1:13">
      <c r="A2" s="31" t="s">
        <v>1391</v>
      </c>
      <c r="B2" s="31" t="s">
        <v>1215</v>
      </c>
      <c r="C2" s="31" t="s">
        <v>1349</v>
      </c>
      <c r="D2" s="29" t="str">
        <f>VLOOKUP(A2,sample.sample_class!A:C,2,FALSE)&amp;""</f>
        <v>有機材料</v>
      </c>
      <c r="E2" s="29" t="str">
        <f>VLOOKUP(A2,sample.sample_class!A:C,3,FALSE)&amp;""</f>
        <v>organic material</v>
      </c>
      <c r="F2" s="29" t="str">
        <f>VLOOKUP(B2,dict.term!A:G,2,FALSE)&amp;""</f>
        <v>化学式</v>
      </c>
      <c r="G2" s="29" t="str">
        <f>VLOOKUP(B2,dict.term!A:G,3,FALSE)&amp;""</f>
        <v>Chemical formula</v>
      </c>
      <c r="H2" s="29" t="str">
        <f>VLOOKUP(B2,dict.term!A:G,4,FALSE)&amp;""</f>
        <v>化学式を入力してください</v>
      </c>
      <c r="I2" s="29" t="str">
        <f>VLOOKUP(B2,dict.term!A:G,5,FALSE)&amp;""</f>
        <v>Please enter Chemical formula</v>
      </c>
      <c r="J2" s="29" t="str">
        <f>VLOOKUP(B2,dict.term!A:G,6,FALSE)&amp;""</f>
        <v>NULL</v>
      </c>
      <c r="K2" s="29" t="str">
        <f>VLOOKUP(B2,dict.term!A:G,7,FALSE)&amp;""</f>
        <v>2022-07-11 04:36:42.734137+00</v>
      </c>
      <c r="L2" s="29" t="str">
        <f>D2&amp;"/"&amp;F2</f>
        <v>有機材料/化学式</v>
      </c>
      <c r="M2" s="29" t="str">
        <f>E2&amp;"/"&amp;G2</f>
        <v>organic material/Chemical formula</v>
      </c>
    </row>
    <row r="3" spans="1:13">
      <c r="A3" s="31" t="s">
        <v>1329</v>
      </c>
      <c r="B3" s="31" t="s">
        <v>1220</v>
      </c>
      <c r="C3" s="31" t="s">
        <v>1350</v>
      </c>
      <c r="D3" s="29" t="str">
        <f>VLOOKUP(A3,sample.sample_class!A:C,2,FALSE)&amp;""</f>
        <v>有機材料</v>
      </c>
      <c r="E3" s="29" t="str">
        <f>VLOOKUP(A3,sample.sample_class!A:C,3,FALSE)&amp;""</f>
        <v>organic material</v>
      </c>
      <c r="F3" s="29" t="str">
        <f>VLOOKUP(B3,dict.term!A:G,2,FALSE)&amp;""</f>
        <v>名称</v>
      </c>
      <c r="G3" s="29" t="str">
        <f>VLOOKUP(B3,dict.term!A:G,3,FALSE)&amp;""</f>
        <v>Name</v>
      </c>
      <c r="H3" s="29" t="str">
        <f>VLOOKUP(B3,dict.term!A:G,4,FALSE)&amp;""</f>
        <v>名称を入力してください</v>
      </c>
      <c r="I3" s="29" t="str">
        <f>VLOOKUP(B3,dict.term!A:G,5,FALSE)&amp;""</f>
        <v>Please enter Name</v>
      </c>
      <c r="J3" s="29" t="str">
        <f>VLOOKUP(B3,dict.term!A:G,6,FALSE)&amp;""</f>
        <v>NULL</v>
      </c>
      <c r="K3" s="29" t="str">
        <f>VLOOKUP(B3,dict.term!A:G,7,FALSE)&amp;""</f>
        <v>2022-07-11 04:36:42.734137+00</v>
      </c>
      <c r="L3" s="29" t="str">
        <f t="shared" ref="L3:L36" si="0">D3&amp;"/"&amp;F3</f>
        <v>有機材料/名称</v>
      </c>
      <c r="M3" s="29" t="str">
        <f t="shared" ref="M3:M36" si="1">E3&amp;"/"&amp;G3</f>
        <v>organic material/Name</v>
      </c>
    </row>
    <row r="4" spans="1:13">
      <c r="A4" s="31" t="s">
        <v>1329</v>
      </c>
      <c r="B4" s="31" t="s">
        <v>1179</v>
      </c>
      <c r="C4" s="31" t="s">
        <v>1351</v>
      </c>
      <c r="D4" s="29" t="str">
        <f>VLOOKUP(A4,sample.sample_class!A:C,2,FALSE)&amp;""</f>
        <v>有機材料</v>
      </c>
      <c r="E4" s="29" t="str">
        <f>VLOOKUP(A4,sample.sample_class!A:C,3,FALSE)&amp;""</f>
        <v>organic material</v>
      </c>
      <c r="F4" s="29" t="str">
        <f>VLOOKUP(B4,dict.term!A:G,2,FALSE)&amp;""</f>
        <v>CAS番号</v>
      </c>
      <c r="G4" s="29" t="str">
        <f>VLOOKUP(B4,dict.term!A:G,3,FALSE)&amp;""</f>
        <v>CAS Number</v>
      </c>
      <c r="H4" s="29" t="str">
        <f>VLOOKUP(B4,dict.term!A:G,4,FALSE)&amp;""</f>
        <v>CAS番号を入力してください</v>
      </c>
      <c r="I4" s="29" t="str">
        <f>VLOOKUP(B4,dict.term!A:G,5,FALSE)&amp;""</f>
        <v>Please enter CAS Number</v>
      </c>
      <c r="J4" s="29" t="str">
        <f>VLOOKUP(B4,dict.term!A:G,6,FALSE)&amp;""</f>
        <v>NULL</v>
      </c>
      <c r="K4" s="29" t="str">
        <f>VLOOKUP(B4,dict.term!A:G,7,FALSE)&amp;""</f>
        <v>2022-07-11 04:36:42.734137+00</v>
      </c>
      <c r="L4" s="29" t="str">
        <f t="shared" si="0"/>
        <v>有機材料/CAS番号</v>
      </c>
      <c r="M4" s="29" t="str">
        <f t="shared" si="1"/>
        <v>organic material/CAS Number</v>
      </c>
    </row>
    <row r="5" spans="1:13">
      <c r="A5" s="31" t="s">
        <v>1329</v>
      </c>
      <c r="B5" s="31" t="s">
        <v>1225</v>
      </c>
      <c r="C5" s="31" t="s">
        <v>1352</v>
      </c>
      <c r="D5" s="29" t="str">
        <f>VLOOKUP(A5,sample.sample_class!A:C,2,FALSE)&amp;""</f>
        <v>有機材料</v>
      </c>
      <c r="E5" s="29" t="str">
        <f>VLOOKUP(A5,sample.sample_class!A:C,3,FALSE)&amp;""</f>
        <v>organic material</v>
      </c>
      <c r="F5" s="29" t="str">
        <f>VLOOKUP(B5,dict.term!A:G,2,FALSE)&amp;""</f>
        <v>PubChem</v>
      </c>
      <c r="G5" s="29" t="str">
        <f>VLOOKUP(B5,dict.term!A:G,3,FALSE)&amp;""</f>
        <v>PubChem</v>
      </c>
      <c r="H5" s="29" t="str">
        <f>VLOOKUP(B5,dict.term!A:G,4,FALSE)&amp;""</f>
        <v>PubChemを入力してください</v>
      </c>
      <c r="I5" s="29" t="str">
        <f>VLOOKUP(B5,dict.term!A:G,5,FALSE)&amp;""</f>
        <v>Please enter PubChem</v>
      </c>
      <c r="J5" s="29" t="str">
        <f>VLOOKUP(B5,dict.term!A:G,6,FALSE)&amp;""</f>
        <v>NULL</v>
      </c>
      <c r="K5" s="29" t="str">
        <f>VLOOKUP(B5,dict.term!A:G,7,FALSE)&amp;""</f>
        <v>2022-07-11 04:36:42.734137+00</v>
      </c>
      <c r="L5" s="29" t="str">
        <f t="shared" si="0"/>
        <v>有機材料/PubChem</v>
      </c>
      <c r="M5" s="29" t="str">
        <f t="shared" si="1"/>
        <v>organic material/PubChem</v>
      </c>
    </row>
    <row r="6" spans="1:13">
      <c r="A6" s="31" t="s">
        <v>1329</v>
      </c>
      <c r="B6" s="31" t="s">
        <v>1229</v>
      </c>
      <c r="C6" s="31" t="s">
        <v>1353</v>
      </c>
      <c r="D6" s="29" t="str">
        <f>VLOOKUP(A6,sample.sample_class!A:C,2,FALSE)&amp;""</f>
        <v>有機材料</v>
      </c>
      <c r="E6" s="29" t="str">
        <f>VLOOKUP(A6,sample.sample_class!A:C,3,FALSE)&amp;""</f>
        <v>organic material</v>
      </c>
      <c r="F6" s="29" t="str">
        <f>VLOOKUP(B6,dict.term!A:G,2,FALSE)&amp;""</f>
        <v>粘度</v>
      </c>
      <c r="G6" s="29" t="str">
        <f>VLOOKUP(B6,dict.term!A:G,3,FALSE)&amp;""</f>
        <v>viscosity</v>
      </c>
      <c r="H6" s="29" t="str">
        <f>VLOOKUP(B6,dict.term!A:G,4,FALSE)&amp;""</f>
        <v>粘度を入力してください</v>
      </c>
      <c r="I6" s="29" t="str">
        <f>VLOOKUP(B6,dict.term!A:G,5,FALSE)&amp;""</f>
        <v>Please enter viscosity</v>
      </c>
      <c r="J6" s="29" t="str">
        <f>VLOOKUP(B6,dict.term!A:G,6,FALSE)&amp;""</f>
        <v>https://matvoc.nims.go.jp/wiki/Item:Q284</v>
      </c>
      <c r="K6" s="29" t="str">
        <f>VLOOKUP(B6,dict.term!A:G,7,FALSE)&amp;""</f>
        <v>2022-07-11 04:36:42.734137+00</v>
      </c>
      <c r="L6" s="29" t="str">
        <f t="shared" si="0"/>
        <v>有機材料/粘度</v>
      </c>
      <c r="M6" s="29" t="str">
        <f t="shared" si="1"/>
        <v>organic material/viscosity</v>
      </c>
    </row>
    <row r="7" spans="1:13">
      <c r="A7" s="31" t="s">
        <v>1329</v>
      </c>
      <c r="B7" s="31" t="s">
        <v>1235</v>
      </c>
      <c r="C7" s="31" t="s">
        <v>1354</v>
      </c>
      <c r="D7" s="29" t="str">
        <f>VLOOKUP(A7,sample.sample_class!A:C,2,FALSE)&amp;""</f>
        <v>有機材料</v>
      </c>
      <c r="E7" s="29" t="str">
        <f>VLOOKUP(A7,sample.sample_class!A:C,3,FALSE)&amp;""</f>
        <v>organic material</v>
      </c>
      <c r="F7" s="29" t="str">
        <f>VLOOKUP(B7,dict.term!A:G,2,FALSE)&amp;""</f>
        <v>沸点</v>
      </c>
      <c r="G7" s="29" t="str">
        <f>VLOOKUP(B7,dict.term!A:G,3,FALSE)&amp;""</f>
        <v>boiling point</v>
      </c>
      <c r="H7" s="29" t="str">
        <f>VLOOKUP(B7,dict.term!A:G,4,FALSE)&amp;""</f>
        <v>沸点を入力してください</v>
      </c>
      <c r="I7" s="29" t="str">
        <f>VLOOKUP(B7,dict.term!A:G,5,FALSE)&amp;""</f>
        <v>Please enter boiling point</v>
      </c>
      <c r="J7" s="29" t="str">
        <f>VLOOKUP(B7,dict.term!A:G,6,FALSE)&amp;""</f>
        <v>NULL</v>
      </c>
      <c r="K7" s="29" t="str">
        <f>VLOOKUP(B7,dict.term!A:G,7,FALSE)&amp;""</f>
        <v>2022-07-11 04:36:42.734137+00</v>
      </c>
      <c r="L7" s="29" t="str">
        <f t="shared" si="0"/>
        <v>有機材料/沸点</v>
      </c>
      <c r="M7" s="29" t="str">
        <f t="shared" si="1"/>
        <v>organic material/boiling point</v>
      </c>
    </row>
    <row r="8" spans="1:13">
      <c r="A8" s="31" t="s">
        <v>1329</v>
      </c>
      <c r="B8" s="31" t="s">
        <v>1240</v>
      </c>
      <c r="C8" s="31" t="s">
        <v>1355</v>
      </c>
      <c r="D8" s="29" t="str">
        <f>VLOOKUP(A8,sample.sample_class!A:C,2,FALSE)&amp;""</f>
        <v>有機材料</v>
      </c>
      <c r="E8" s="29" t="str">
        <f>VLOOKUP(A8,sample.sample_class!A:C,3,FALSE)&amp;""</f>
        <v>organic material</v>
      </c>
      <c r="F8" s="29" t="str">
        <f>VLOOKUP(B8,dict.term!A:G,2,FALSE)&amp;""</f>
        <v>融点</v>
      </c>
      <c r="G8" s="29" t="str">
        <f>VLOOKUP(B8,dict.term!A:G,3,FALSE)&amp;""</f>
        <v>Melting temperature</v>
      </c>
      <c r="H8" s="29" t="str">
        <f>VLOOKUP(B8,dict.term!A:G,4,FALSE)&amp;""</f>
        <v>融点を入力してください</v>
      </c>
      <c r="I8" s="29" t="str">
        <f>VLOOKUP(B8,dict.term!A:G,5,FALSE)&amp;""</f>
        <v>Please enter Melting temperature</v>
      </c>
      <c r="J8" s="29" t="str">
        <f>VLOOKUP(B8,dict.term!A:G,6,FALSE)&amp;""</f>
        <v>https://matvoc.nims.go.jp/wiki/Item:Q297</v>
      </c>
      <c r="K8" s="29" t="str">
        <f>VLOOKUP(B8,dict.term!A:G,7,FALSE)&amp;""</f>
        <v>2022-07-11 04:36:42.734137+00</v>
      </c>
      <c r="L8" s="29" t="str">
        <f t="shared" si="0"/>
        <v>有機材料/融点</v>
      </c>
      <c r="M8" s="29" t="str">
        <f t="shared" si="1"/>
        <v>organic material/Melting temperature</v>
      </c>
    </row>
    <row r="9" spans="1:13">
      <c r="A9" s="31" t="s">
        <v>1332</v>
      </c>
      <c r="B9" s="31" t="s">
        <v>1220</v>
      </c>
      <c r="C9" s="31" t="s">
        <v>1356</v>
      </c>
      <c r="D9" s="29" t="str">
        <f>VLOOKUP(A9,sample.sample_class!A:C,2,FALSE)&amp;""</f>
        <v>無機材料</v>
      </c>
      <c r="E9" s="29" t="str">
        <f>VLOOKUP(A9,sample.sample_class!A:C,3,FALSE)&amp;""</f>
        <v>inorganic material</v>
      </c>
      <c r="F9" s="29" t="str">
        <f>VLOOKUP(B9,dict.term!A:G,2,FALSE)&amp;""</f>
        <v>名称</v>
      </c>
      <c r="G9" s="29" t="str">
        <f>VLOOKUP(B9,dict.term!A:G,3,FALSE)&amp;""</f>
        <v>Name</v>
      </c>
      <c r="H9" s="29" t="str">
        <f>VLOOKUP(B9,dict.term!A:G,4,FALSE)&amp;""</f>
        <v>名称を入力してください</v>
      </c>
      <c r="I9" s="29" t="str">
        <f>VLOOKUP(B9,dict.term!A:G,5,FALSE)&amp;""</f>
        <v>Please enter Name</v>
      </c>
      <c r="J9" s="29" t="str">
        <f>VLOOKUP(B9,dict.term!A:G,6,FALSE)&amp;""</f>
        <v>NULL</v>
      </c>
      <c r="K9" s="29" t="str">
        <f>VLOOKUP(B9,dict.term!A:G,7,FALSE)&amp;""</f>
        <v>2022-07-11 04:36:42.734137+00</v>
      </c>
      <c r="L9" s="29" t="str">
        <f t="shared" si="0"/>
        <v>無機材料/名称</v>
      </c>
      <c r="M9" s="29" t="str">
        <f t="shared" si="1"/>
        <v>inorganic material/Name</v>
      </c>
    </row>
    <row r="10" spans="1:13">
      <c r="A10" s="31" t="s">
        <v>1332</v>
      </c>
      <c r="B10" s="31" t="s">
        <v>1215</v>
      </c>
      <c r="C10" s="31" t="s">
        <v>1357</v>
      </c>
      <c r="D10" s="29" t="str">
        <f>VLOOKUP(A10,sample.sample_class!A:C,2,FALSE)&amp;""</f>
        <v>無機材料</v>
      </c>
      <c r="E10" s="29" t="str">
        <f>VLOOKUP(A10,sample.sample_class!A:C,3,FALSE)&amp;""</f>
        <v>inorganic material</v>
      </c>
      <c r="F10" s="29" t="str">
        <f>VLOOKUP(B10,dict.term!A:G,2,FALSE)&amp;""</f>
        <v>化学式</v>
      </c>
      <c r="G10" s="29" t="str">
        <f>VLOOKUP(B10,dict.term!A:G,3,FALSE)&amp;""</f>
        <v>Chemical formula</v>
      </c>
      <c r="H10" s="29" t="str">
        <f>VLOOKUP(B10,dict.term!A:G,4,FALSE)&amp;""</f>
        <v>化学式を入力してください</v>
      </c>
      <c r="I10" s="29" t="str">
        <f>VLOOKUP(B10,dict.term!A:G,5,FALSE)&amp;""</f>
        <v>Please enter Chemical formula</v>
      </c>
      <c r="J10" s="29" t="str">
        <f>VLOOKUP(B10,dict.term!A:G,6,FALSE)&amp;""</f>
        <v>NULL</v>
      </c>
      <c r="K10" s="29" t="str">
        <f>VLOOKUP(B10,dict.term!A:G,7,FALSE)&amp;""</f>
        <v>2022-07-11 04:36:42.734137+00</v>
      </c>
      <c r="L10" s="29" t="str">
        <f t="shared" si="0"/>
        <v>無機材料/化学式</v>
      </c>
      <c r="M10" s="29" t="str">
        <f t="shared" si="1"/>
        <v>inorganic material/Chemical formula</v>
      </c>
    </row>
    <row r="11" spans="1:13">
      <c r="A11" s="31" t="s">
        <v>1332</v>
      </c>
      <c r="B11" s="31" t="s">
        <v>1204</v>
      </c>
      <c r="C11" s="31" t="s">
        <v>1358</v>
      </c>
      <c r="D11" s="29" t="str">
        <f>VLOOKUP(A11,sample.sample_class!A:C,2,FALSE)&amp;""</f>
        <v>無機材料</v>
      </c>
      <c r="E11" s="29" t="str">
        <f>VLOOKUP(A11,sample.sample_class!A:C,3,FALSE)&amp;""</f>
        <v>inorganic material</v>
      </c>
      <c r="F11" s="29" t="str">
        <f>VLOOKUP(B11,dict.term!A:G,2,FALSE)&amp;""</f>
        <v>空間群</v>
      </c>
      <c r="G11" s="29" t="str">
        <f>VLOOKUP(B11,dict.term!A:G,3,FALSE)&amp;""</f>
        <v>Space group</v>
      </c>
      <c r="H11" s="29" t="str">
        <f>VLOOKUP(B11,dict.term!A:G,4,FALSE)&amp;""</f>
        <v>空間群を入力してください</v>
      </c>
      <c r="I11" s="29" t="str">
        <f>VLOOKUP(B11,dict.term!A:G,5,FALSE)&amp;""</f>
        <v>Please enter Space group</v>
      </c>
      <c r="J11" s="29" t="str">
        <f>VLOOKUP(B11,dict.term!A:G,6,FALSE)&amp;""</f>
        <v>https://matvoc.nims.go.jp/wiki/Item:Q224</v>
      </c>
      <c r="K11" s="29" t="str">
        <f>VLOOKUP(B11,dict.term!A:G,7,FALSE)&amp;""</f>
        <v>2022-07-11 04:36:42.734137+00</v>
      </c>
      <c r="L11" s="29" t="str">
        <f t="shared" si="0"/>
        <v>無機材料/空間群</v>
      </c>
      <c r="M11" s="29" t="str">
        <f t="shared" si="1"/>
        <v>inorganic material/Space group</v>
      </c>
    </row>
    <row r="12" spans="1:13">
      <c r="A12" s="31" t="s">
        <v>1335</v>
      </c>
      <c r="B12" s="31" t="s">
        <v>1215</v>
      </c>
      <c r="C12" s="31" t="s">
        <v>1359</v>
      </c>
      <c r="D12" s="29" t="str">
        <f>VLOOKUP(A12,sample.sample_class!A:C,2,FALSE)&amp;""</f>
        <v>金属・合金</v>
      </c>
      <c r="E12" s="29" t="str">
        <f>VLOOKUP(A12,sample.sample_class!A:C,3,FALSE)&amp;""</f>
        <v>metals and alloys</v>
      </c>
      <c r="F12" s="29" t="str">
        <f>VLOOKUP(B12,dict.term!A:G,2,FALSE)&amp;""</f>
        <v>化学式</v>
      </c>
      <c r="G12" s="29" t="str">
        <f>VLOOKUP(B12,dict.term!A:G,3,FALSE)&amp;""</f>
        <v>Chemical formula</v>
      </c>
      <c r="H12" s="29" t="str">
        <f>VLOOKUP(B12,dict.term!A:G,4,FALSE)&amp;""</f>
        <v>化学式を入力してください</v>
      </c>
      <c r="I12" s="29" t="str">
        <f>VLOOKUP(B12,dict.term!A:G,5,FALSE)&amp;""</f>
        <v>Please enter Chemical formula</v>
      </c>
      <c r="J12" s="29" t="str">
        <f>VLOOKUP(B12,dict.term!A:G,6,FALSE)&amp;""</f>
        <v>NULL</v>
      </c>
      <c r="K12" s="29" t="str">
        <f>VLOOKUP(B12,dict.term!A:G,7,FALSE)&amp;""</f>
        <v>2022-07-11 04:36:42.734137+00</v>
      </c>
      <c r="L12" s="29" t="str">
        <f t="shared" si="0"/>
        <v>金属・合金/化学式</v>
      </c>
      <c r="M12" s="29" t="str">
        <f t="shared" si="1"/>
        <v>metals and alloys/Chemical formula</v>
      </c>
    </row>
    <row r="13" spans="1:13">
      <c r="A13" s="31" t="s">
        <v>1335</v>
      </c>
      <c r="B13" s="31" t="s">
        <v>1220</v>
      </c>
      <c r="C13" s="31" t="s">
        <v>1360</v>
      </c>
      <c r="D13" s="29" t="str">
        <f>VLOOKUP(A13,sample.sample_class!A:C,2,FALSE)&amp;""</f>
        <v>金属・合金</v>
      </c>
      <c r="E13" s="29" t="str">
        <f>VLOOKUP(A13,sample.sample_class!A:C,3,FALSE)&amp;""</f>
        <v>metals and alloys</v>
      </c>
      <c r="F13" s="29" t="str">
        <f>VLOOKUP(B13,dict.term!A:G,2,FALSE)&amp;""</f>
        <v>名称</v>
      </c>
      <c r="G13" s="29" t="str">
        <f>VLOOKUP(B13,dict.term!A:G,3,FALSE)&amp;""</f>
        <v>Name</v>
      </c>
      <c r="H13" s="29" t="str">
        <f>VLOOKUP(B13,dict.term!A:G,4,FALSE)&amp;""</f>
        <v>名称を入力してください</v>
      </c>
      <c r="I13" s="29" t="str">
        <f>VLOOKUP(B13,dict.term!A:G,5,FALSE)&amp;""</f>
        <v>Please enter Name</v>
      </c>
      <c r="J13" s="29" t="str">
        <f>VLOOKUP(B13,dict.term!A:G,6,FALSE)&amp;""</f>
        <v>NULL</v>
      </c>
      <c r="K13" s="29" t="str">
        <f>VLOOKUP(B13,dict.term!A:G,7,FALSE)&amp;""</f>
        <v>2022-07-11 04:36:42.734137+00</v>
      </c>
      <c r="L13" s="29" t="str">
        <f t="shared" si="0"/>
        <v>金属・合金/名称</v>
      </c>
      <c r="M13" s="29" t="str">
        <f t="shared" si="1"/>
        <v>metals and alloys/Name</v>
      </c>
    </row>
    <row r="14" spans="1:13">
      <c r="A14" s="31" t="s">
        <v>1335</v>
      </c>
      <c r="B14" s="31" t="s">
        <v>1179</v>
      </c>
      <c r="C14" s="31" t="s">
        <v>1361</v>
      </c>
      <c r="D14" s="29" t="str">
        <f>VLOOKUP(A14,sample.sample_class!A:C,2,FALSE)&amp;""</f>
        <v>金属・合金</v>
      </c>
      <c r="E14" s="29" t="str">
        <f>VLOOKUP(A14,sample.sample_class!A:C,3,FALSE)&amp;""</f>
        <v>metals and alloys</v>
      </c>
      <c r="F14" s="29" t="str">
        <f>VLOOKUP(B14,dict.term!A:G,2,FALSE)&amp;""</f>
        <v>CAS番号</v>
      </c>
      <c r="G14" s="29" t="str">
        <f>VLOOKUP(B14,dict.term!A:G,3,FALSE)&amp;""</f>
        <v>CAS Number</v>
      </c>
      <c r="H14" s="29" t="str">
        <f>VLOOKUP(B14,dict.term!A:G,4,FALSE)&amp;""</f>
        <v>CAS番号を入力してください</v>
      </c>
      <c r="I14" s="29" t="str">
        <f>VLOOKUP(B14,dict.term!A:G,5,FALSE)&amp;""</f>
        <v>Please enter CAS Number</v>
      </c>
      <c r="J14" s="29" t="str">
        <f>VLOOKUP(B14,dict.term!A:G,6,FALSE)&amp;""</f>
        <v>NULL</v>
      </c>
      <c r="K14" s="29" t="str">
        <f>VLOOKUP(B14,dict.term!A:G,7,FALSE)&amp;""</f>
        <v>2022-07-11 04:36:42.734137+00</v>
      </c>
      <c r="L14" s="29" t="str">
        <f t="shared" si="0"/>
        <v>金属・合金/CAS番号</v>
      </c>
      <c r="M14" s="29" t="str">
        <f t="shared" si="1"/>
        <v>metals and alloys/CAS Number</v>
      </c>
    </row>
    <row r="15" spans="1:13">
      <c r="A15" s="31" t="s">
        <v>1335</v>
      </c>
      <c r="B15" s="31" t="s">
        <v>1204</v>
      </c>
      <c r="C15" s="31" t="s">
        <v>1362</v>
      </c>
      <c r="D15" s="29" t="str">
        <f>VLOOKUP(A15,sample.sample_class!A:C,2,FALSE)&amp;""</f>
        <v>金属・合金</v>
      </c>
      <c r="E15" s="29" t="str">
        <f>VLOOKUP(A15,sample.sample_class!A:C,3,FALSE)&amp;""</f>
        <v>metals and alloys</v>
      </c>
      <c r="F15" s="29" t="str">
        <f>VLOOKUP(B15,dict.term!A:G,2,FALSE)&amp;""</f>
        <v>空間群</v>
      </c>
      <c r="G15" s="29" t="str">
        <f>VLOOKUP(B15,dict.term!A:G,3,FALSE)&amp;""</f>
        <v>Space group</v>
      </c>
      <c r="H15" s="29" t="str">
        <f>VLOOKUP(B15,dict.term!A:G,4,FALSE)&amp;""</f>
        <v>空間群を入力してください</v>
      </c>
      <c r="I15" s="29" t="str">
        <f>VLOOKUP(B15,dict.term!A:G,5,FALSE)&amp;""</f>
        <v>Please enter Space group</v>
      </c>
      <c r="J15" s="29" t="str">
        <f>VLOOKUP(B15,dict.term!A:G,6,FALSE)&amp;""</f>
        <v>https://matvoc.nims.go.jp/wiki/Item:Q224</v>
      </c>
      <c r="K15" s="29" t="str">
        <f>VLOOKUP(B15,dict.term!A:G,7,FALSE)&amp;""</f>
        <v>2022-07-11 04:36:42.734137+00</v>
      </c>
      <c r="L15" s="29" t="str">
        <f t="shared" si="0"/>
        <v>金属・合金/空間群</v>
      </c>
      <c r="M15" s="29" t="str">
        <f t="shared" si="1"/>
        <v>metals and alloys/Space group</v>
      </c>
    </row>
    <row r="16" spans="1:13">
      <c r="A16" s="31" t="s">
        <v>1335</v>
      </c>
      <c r="B16" s="31" t="s">
        <v>1194</v>
      </c>
      <c r="C16" s="31" t="s">
        <v>1363</v>
      </c>
      <c r="D16" s="29" t="str">
        <f>VLOOKUP(A16,sample.sample_class!A:C,2,FALSE)&amp;""</f>
        <v>金属・合金</v>
      </c>
      <c r="E16" s="29" t="str">
        <f>VLOOKUP(A16,sample.sample_class!A:C,3,FALSE)&amp;""</f>
        <v>metals and alloys</v>
      </c>
      <c r="F16" s="29" t="str">
        <f>VLOOKUP(B16,dict.term!A:G,2,FALSE)&amp;""</f>
        <v>結晶構造</v>
      </c>
      <c r="G16" s="29" t="str">
        <f>VLOOKUP(B16,dict.term!A:G,3,FALSE)&amp;""</f>
        <v>Crystal structure</v>
      </c>
      <c r="H16" s="29" t="str">
        <f>VLOOKUP(B16,dict.term!A:G,4,FALSE)&amp;""</f>
        <v>結晶構造を入力してください</v>
      </c>
      <c r="I16" s="29" t="str">
        <f>VLOOKUP(B16,dict.term!A:G,5,FALSE)&amp;""</f>
        <v>Please enter Crystal structure</v>
      </c>
      <c r="J16" s="29" t="str">
        <f>VLOOKUP(B16,dict.term!A:G,6,FALSE)&amp;""</f>
        <v>NULL</v>
      </c>
      <c r="K16" s="29" t="str">
        <f>VLOOKUP(B16,dict.term!A:G,7,FALSE)&amp;""</f>
        <v>2022-07-11 04:36:42.734137+00</v>
      </c>
      <c r="L16" s="29" t="str">
        <f t="shared" si="0"/>
        <v>金属・合金/結晶構造</v>
      </c>
      <c r="M16" s="29" t="str">
        <f t="shared" si="1"/>
        <v>metals and alloys/Crystal structure</v>
      </c>
    </row>
    <row r="17" spans="1:13">
      <c r="A17" s="31" t="s">
        <v>1335</v>
      </c>
      <c r="B17" s="31" t="s">
        <v>1235</v>
      </c>
      <c r="C17" s="31" t="s">
        <v>1364</v>
      </c>
      <c r="D17" s="29" t="str">
        <f>VLOOKUP(A17,sample.sample_class!A:C,2,FALSE)&amp;""</f>
        <v>金属・合金</v>
      </c>
      <c r="E17" s="29" t="str">
        <f>VLOOKUP(A17,sample.sample_class!A:C,3,FALSE)&amp;""</f>
        <v>metals and alloys</v>
      </c>
      <c r="F17" s="29" t="str">
        <f>VLOOKUP(B17,dict.term!A:G,2,FALSE)&amp;""</f>
        <v>沸点</v>
      </c>
      <c r="G17" s="29" t="str">
        <f>VLOOKUP(B17,dict.term!A:G,3,FALSE)&amp;""</f>
        <v>boiling point</v>
      </c>
      <c r="H17" s="29" t="str">
        <f>VLOOKUP(B17,dict.term!A:G,4,FALSE)&amp;""</f>
        <v>沸点を入力してください</v>
      </c>
      <c r="I17" s="29" t="str">
        <f>VLOOKUP(B17,dict.term!A:G,5,FALSE)&amp;""</f>
        <v>Please enter boiling point</v>
      </c>
      <c r="J17" s="29" t="str">
        <f>VLOOKUP(B17,dict.term!A:G,6,FALSE)&amp;""</f>
        <v>NULL</v>
      </c>
      <c r="K17" s="29" t="str">
        <f>VLOOKUP(B17,dict.term!A:G,7,FALSE)&amp;""</f>
        <v>2022-07-11 04:36:42.734137+00</v>
      </c>
      <c r="L17" s="29" t="str">
        <f t="shared" si="0"/>
        <v>金属・合金/沸点</v>
      </c>
      <c r="M17" s="29" t="str">
        <f t="shared" si="1"/>
        <v>metals and alloys/boiling point</v>
      </c>
    </row>
    <row r="18" spans="1:13">
      <c r="A18" s="31" t="s">
        <v>1335</v>
      </c>
      <c r="B18" s="31" t="s">
        <v>1240</v>
      </c>
      <c r="C18" s="31" t="s">
        <v>1365</v>
      </c>
      <c r="D18" s="29" t="str">
        <f>VLOOKUP(A18,sample.sample_class!A:C,2,FALSE)&amp;""</f>
        <v>金属・合金</v>
      </c>
      <c r="E18" s="29" t="str">
        <f>VLOOKUP(A18,sample.sample_class!A:C,3,FALSE)&amp;""</f>
        <v>metals and alloys</v>
      </c>
      <c r="F18" s="29" t="str">
        <f>VLOOKUP(B18,dict.term!A:G,2,FALSE)&amp;""</f>
        <v>融点</v>
      </c>
      <c r="G18" s="29" t="str">
        <f>VLOOKUP(B18,dict.term!A:G,3,FALSE)&amp;""</f>
        <v>Melting temperature</v>
      </c>
      <c r="H18" s="29" t="str">
        <f>VLOOKUP(B18,dict.term!A:G,4,FALSE)&amp;""</f>
        <v>融点を入力してください</v>
      </c>
      <c r="I18" s="29" t="str">
        <f>VLOOKUP(B18,dict.term!A:G,5,FALSE)&amp;""</f>
        <v>Please enter Melting temperature</v>
      </c>
      <c r="J18" s="29" t="str">
        <f>VLOOKUP(B18,dict.term!A:G,6,FALSE)&amp;""</f>
        <v>https://matvoc.nims.go.jp/wiki/Item:Q297</v>
      </c>
      <c r="K18" s="29" t="str">
        <f>VLOOKUP(B18,dict.term!A:G,7,FALSE)&amp;""</f>
        <v>2022-07-11 04:36:42.734137+00</v>
      </c>
      <c r="L18" s="29" t="str">
        <f t="shared" si="0"/>
        <v>金属・合金/融点</v>
      </c>
      <c r="M18" s="29" t="str">
        <f t="shared" si="1"/>
        <v>metals and alloys/Melting temperature</v>
      </c>
    </row>
    <row r="19" spans="1:13">
      <c r="A19" s="31" t="s">
        <v>1338</v>
      </c>
      <c r="B19" s="31" t="s">
        <v>1215</v>
      </c>
      <c r="C19" s="31" t="s">
        <v>1366</v>
      </c>
      <c r="D19" s="29" t="str">
        <f>VLOOKUP(A19,sample.sample_class!A:C,2,FALSE)&amp;""</f>
        <v>ポリマー</v>
      </c>
      <c r="E19" s="29" t="str">
        <f>VLOOKUP(A19,sample.sample_class!A:C,3,FALSE)&amp;""</f>
        <v>polymers</v>
      </c>
      <c r="F19" s="29" t="str">
        <f>VLOOKUP(B19,dict.term!A:G,2,FALSE)&amp;""</f>
        <v>化学式</v>
      </c>
      <c r="G19" s="29" t="str">
        <f>VLOOKUP(B19,dict.term!A:G,3,FALSE)&amp;""</f>
        <v>Chemical formula</v>
      </c>
      <c r="H19" s="29" t="str">
        <f>VLOOKUP(B19,dict.term!A:G,4,FALSE)&amp;""</f>
        <v>化学式を入力してください</v>
      </c>
      <c r="I19" s="29" t="str">
        <f>VLOOKUP(B19,dict.term!A:G,5,FALSE)&amp;""</f>
        <v>Please enter Chemical formula</v>
      </c>
      <c r="J19" s="29" t="str">
        <f>VLOOKUP(B19,dict.term!A:G,6,FALSE)&amp;""</f>
        <v>NULL</v>
      </c>
      <c r="K19" s="29" t="str">
        <f>VLOOKUP(B19,dict.term!A:G,7,FALSE)&amp;""</f>
        <v>2022-07-11 04:36:42.734137+00</v>
      </c>
      <c r="L19" s="29" t="str">
        <f t="shared" si="0"/>
        <v>ポリマー/化学式</v>
      </c>
      <c r="M19" s="29" t="str">
        <f t="shared" si="1"/>
        <v>polymers/Chemical formula</v>
      </c>
    </row>
    <row r="20" spans="1:13">
      <c r="A20" s="31" t="s">
        <v>1338</v>
      </c>
      <c r="B20" s="31" t="s">
        <v>1220</v>
      </c>
      <c r="C20" s="31" t="s">
        <v>1367</v>
      </c>
      <c r="D20" s="29" t="str">
        <f>VLOOKUP(A20,sample.sample_class!A:C,2,FALSE)&amp;""</f>
        <v>ポリマー</v>
      </c>
      <c r="E20" s="29" t="str">
        <f>VLOOKUP(A20,sample.sample_class!A:C,3,FALSE)&amp;""</f>
        <v>polymers</v>
      </c>
      <c r="F20" s="29" t="str">
        <f>VLOOKUP(B20,dict.term!A:G,2,FALSE)&amp;""</f>
        <v>名称</v>
      </c>
      <c r="G20" s="29" t="str">
        <f>VLOOKUP(B20,dict.term!A:G,3,FALSE)&amp;""</f>
        <v>Name</v>
      </c>
      <c r="H20" s="29" t="str">
        <f>VLOOKUP(B20,dict.term!A:G,4,FALSE)&amp;""</f>
        <v>名称を入力してください</v>
      </c>
      <c r="I20" s="29" t="str">
        <f>VLOOKUP(B20,dict.term!A:G,5,FALSE)&amp;""</f>
        <v>Please enter Name</v>
      </c>
      <c r="J20" s="29" t="str">
        <f>VLOOKUP(B20,dict.term!A:G,6,FALSE)&amp;""</f>
        <v>NULL</v>
      </c>
      <c r="K20" s="29" t="str">
        <f>VLOOKUP(B20,dict.term!A:G,7,FALSE)&amp;""</f>
        <v>2022-07-11 04:36:42.734137+00</v>
      </c>
      <c r="L20" s="29" t="str">
        <f t="shared" si="0"/>
        <v>ポリマー/名称</v>
      </c>
      <c r="M20" s="29" t="str">
        <f t="shared" si="1"/>
        <v>polymers/Name</v>
      </c>
    </row>
    <row r="21" spans="1:13">
      <c r="A21" s="31" t="s">
        <v>1338</v>
      </c>
      <c r="B21" s="31" t="s">
        <v>1179</v>
      </c>
      <c r="C21" s="31" t="s">
        <v>1368</v>
      </c>
      <c r="D21" s="29" t="str">
        <f>VLOOKUP(A21,sample.sample_class!A:C,2,FALSE)&amp;""</f>
        <v>ポリマー</v>
      </c>
      <c r="E21" s="29" t="str">
        <f>VLOOKUP(A21,sample.sample_class!A:C,3,FALSE)&amp;""</f>
        <v>polymers</v>
      </c>
      <c r="F21" s="29" t="str">
        <f>VLOOKUP(B21,dict.term!A:G,2,FALSE)&amp;""</f>
        <v>CAS番号</v>
      </c>
      <c r="G21" s="29" t="str">
        <f>VLOOKUP(B21,dict.term!A:G,3,FALSE)&amp;""</f>
        <v>CAS Number</v>
      </c>
      <c r="H21" s="29" t="str">
        <f>VLOOKUP(B21,dict.term!A:G,4,FALSE)&amp;""</f>
        <v>CAS番号を入力してください</v>
      </c>
      <c r="I21" s="29" t="str">
        <f>VLOOKUP(B21,dict.term!A:G,5,FALSE)&amp;""</f>
        <v>Please enter CAS Number</v>
      </c>
      <c r="J21" s="29" t="str">
        <f>VLOOKUP(B21,dict.term!A:G,6,FALSE)&amp;""</f>
        <v>NULL</v>
      </c>
      <c r="K21" s="29" t="str">
        <f>VLOOKUP(B21,dict.term!A:G,7,FALSE)&amp;""</f>
        <v>2022-07-11 04:36:42.734137+00</v>
      </c>
      <c r="L21" s="29" t="str">
        <f t="shared" si="0"/>
        <v>ポリマー/CAS番号</v>
      </c>
      <c r="M21" s="29" t="str">
        <f t="shared" si="1"/>
        <v>polymers/CAS Number</v>
      </c>
    </row>
    <row r="22" spans="1:13">
      <c r="A22" s="31" t="s">
        <v>1338</v>
      </c>
      <c r="B22" s="31" t="s">
        <v>1225</v>
      </c>
      <c r="C22" s="31" t="s">
        <v>1369</v>
      </c>
      <c r="D22" s="29" t="str">
        <f>VLOOKUP(A22,sample.sample_class!A:C,2,FALSE)&amp;""</f>
        <v>ポリマー</v>
      </c>
      <c r="E22" s="29" t="str">
        <f>VLOOKUP(A22,sample.sample_class!A:C,3,FALSE)&amp;""</f>
        <v>polymers</v>
      </c>
      <c r="F22" s="29" t="str">
        <f>VLOOKUP(B22,dict.term!A:G,2,FALSE)&amp;""</f>
        <v>PubChem</v>
      </c>
      <c r="G22" s="29" t="str">
        <f>VLOOKUP(B22,dict.term!A:G,3,FALSE)&amp;""</f>
        <v>PubChem</v>
      </c>
      <c r="H22" s="29" t="str">
        <f>VLOOKUP(B22,dict.term!A:G,4,FALSE)&amp;""</f>
        <v>PubChemを入力してください</v>
      </c>
      <c r="I22" s="29" t="str">
        <f>VLOOKUP(B22,dict.term!A:G,5,FALSE)&amp;""</f>
        <v>Please enter PubChem</v>
      </c>
      <c r="J22" s="29" t="str">
        <f>VLOOKUP(B22,dict.term!A:G,6,FALSE)&amp;""</f>
        <v>NULL</v>
      </c>
      <c r="K22" s="29" t="str">
        <f>VLOOKUP(B22,dict.term!A:G,7,FALSE)&amp;""</f>
        <v>2022-07-11 04:36:42.734137+00</v>
      </c>
      <c r="L22" s="29" t="str">
        <f t="shared" si="0"/>
        <v>ポリマー/PubChem</v>
      </c>
      <c r="M22" s="29" t="str">
        <f t="shared" si="1"/>
        <v>polymers/PubChem</v>
      </c>
    </row>
    <row r="23" spans="1:13">
      <c r="A23" s="31" t="s">
        <v>1338</v>
      </c>
      <c r="B23" s="31" t="s">
        <v>1240</v>
      </c>
      <c r="C23" s="31" t="s">
        <v>1370</v>
      </c>
      <c r="D23" s="29" t="str">
        <f>VLOOKUP(A23,sample.sample_class!A:C,2,FALSE)&amp;""</f>
        <v>ポリマー</v>
      </c>
      <c r="E23" s="29" t="str">
        <f>VLOOKUP(A23,sample.sample_class!A:C,3,FALSE)&amp;""</f>
        <v>polymers</v>
      </c>
      <c r="F23" s="29" t="str">
        <f>VLOOKUP(B23,dict.term!A:G,2,FALSE)&amp;""</f>
        <v>融点</v>
      </c>
      <c r="G23" s="29" t="str">
        <f>VLOOKUP(B23,dict.term!A:G,3,FALSE)&amp;""</f>
        <v>Melting temperature</v>
      </c>
      <c r="H23" s="29" t="str">
        <f>VLOOKUP(B23,dict.term!A:G,4,FALSE)&amp;""</f>
        <v>融点を入力してください</v>
      </c>
      <c r="I23" s="29" t="str">
        <f>VLOOKUP(B23,dict.term!A:G,5,FALSE)&amp;""</f>
        <v>Please enter Melting temperature</v>
      </c>
      <c r="J23" s="29" t="str">
        <f>VLOOKUP(B23,dict.term!A:G,6,FALSE)&amp;""</f>
        <v>https://matvoc.nims.go.jp/wiki/Item:Q297</v>
      </c>
      <c r="K23" s="29" t="str">
        <f>VLOOKUP(B23,dict.term!A:G,7,FALSE)&amp;""</f>
        <v>2022-07-11 04:36:42.734137+00</v>
      </c>
      <c r="L23" s="29" t="str">
        <f t="shared" si="0"/>
        <v>ポリマー/融点</v>
      </c>
      <c r="M23" s="29" t="str">
        <f t="shared" si="1"/>
        <v>polymers/Melting temperature</v>
      </c>
    </row>
    <row r="24" spans="1:13">
      <c r="A24" s="31" t="s">
        <v>1341</v>
      </c>
      <c r="B24" s="31" t="s">
        <v>1220</v>
      </c>
      <c r="C24" s="31" t="s">
        <v>1371</v>
      </c>
      <c r="D24" s="29" t="str">
        <f>VLOOKUP(A24,sample.sample_class!A:C,2,FALSE)&amp;""</f>
        <v>半導体</v>
      </c>
      <c r="E24" s="29" t="str">
        <f>VLOOKUP(A24,sample.sample_class!A:C,3,FALSE)&amp;""</f>
        <v>semiconductors</v>
      </c>
      <c r="F24" s="29" t="str">
        <f>VLOOKUP(B24,dict.term!A:G,2,FALSE)&amp;""</f>
        <v>名称</v>
      </c>
      <c r="G24" s="29" t="str">
        <f>VLOOKUP(B24,dict.term!A:G,3,FALSE)&amp;""</f>
        <v>Name</v>
      </c>
      <c r="H24" s="29" t="str">
        <f>VLOOKUP(B24,dict.term!A:G,4,FALSE)&amp;""</f>
        <v>名称を入力してください</v>
      </c>
      <c r="I24" s="29" t="str">
        <f>VLOOKUP(B24,dict.term!A:G,5,FALSE)&amp;""</f>
        <v>Please enter Name</v>
      </c>
      <c r="J24" s="29" t="str">
        <f>VLOOKUP(B24,dict.term!A:G,6,FALSE)&amp;""</f>
        <v>NULL</v>
      </c>
      <c r="K24" s="29" t="str">
        <f>VLOOKUP(B24,dict.term!A:G,7,FALSE)&amp;""</f>
        <v>2022-07-11 04:36:42.734137+00</v>
      </c>
      <c r="L24" s="29" t="str">
        <f t="shared" si="0"/>
        <v>半導体/名称</v>
      </c>
      <c r="M24" s="29" t="str">
        <f t="shared" si="1"/>
        <v>semiconductors/Name</v>
      </c>
    </row>
    <row r="25" spans="1:13">
      <c r="A25" s="31" t="s">
        <v>1343</v>
      </c>
      <c r="B25" s="31" t="s">
        <v>1220</v>
      </c>
      <c r="C25" s="31" t="s">
        <v>1372</v>
      </c>
      <c r="D25" s="29" t="str">
        <f>VLOOKUP(A25,sample.sample_class!A:C,2,FALSE)&amp;""</f>
        <v>セラミックス</v>
      </c>
      <c r="E25" s="29" t="str">
        <f>VLOOKUP(A25,sample.sample_class!A:C,3,FALSE)&amp;""</f>
        <v>ceramics</v>
      </c>
      <c r="F25" s="29" t="str">
        <f>VLOOKUP(B25,dict.term!A:G,2,FALSE)&amp;""</f>
        <v>名称</v>
      </c>
      <c r="G25" s="29" t="str">
        <f>VLOOKUP(B25,dict.term!A:G,3,FALSE)&amp;""</f>
        <v>Name</v>
      </c>
      <c r="H25" s="29" t="str">
        <f>VLOOKUP(B25,dict.term!A:G,4,FALSE)&amp;""</f>
        <v>名称を入力してください</v>
      </c>
      <c r="I25" s="29" t="str">
        <f>VLOOKUP(B25,dict.term!A:G,5,FALSE)&amp;""</f>
        <v>Please enter Name</v>
      </c>
      <c r="J25" s="29" t="str">
        <f>VLOOKUP(B25,dict.term!A:G,6,FALSE)&amp;""</f>
        <v>NULL</v>
      </c>
      <c r="K25" s="29" t="str">
        <f>VLOOKUP(B25,dict.term!A:G,7,FALSE)&amp;""</f>
        <v>2022-07-11 04:36:42.734137+00</v>
      </c>
      <c r="L25" s="29" t="str">
        <f t="shared" si="0"/>
        <v>セラミックス/名称</v>
      </c>
      <c r="M25" s="29" t="str">
        <f t="shared" si="1"/>
        <v>ceramics/Name</v>
      </c>
    </row>
    <row r="26" spans="1:13">
      <c r="A26" s="31" t="s">
        <v>1346</v>
      </c>
      <c r="B26" s="31" t="s">
        <v>1220</v>
      </c>
      <c r="C26" s="31" t="s">
        <v>1373</v>
      </c>
      <c r="D26" s="29" t="str">
        <f>VLOOKUP(A26,sample.sample_class!A:C,2,FALSE)&amp;""</f>
        <v>生物学的物質</v>
      </c>
      <c r="E26" s="29" t="str">
        <f>VLOOKUP(A26,sample.sample_class!A:C,3,FALSE)&amp;""</f>
        <v>biological</v>
      </c>
      <c r="F26" s="29" t="str">
        <f>VLOOKUP(B26,dict.term!A:G,2,FALSE)&amp;""</f>
        <v>名称</v>
      </c>
      <c r="G26" s="29" t="str">
        <f>VLOOKUP(B26,dict.term!A:G,3,FALSE)&amp;""</f>
        <v>Name</v>
      </c>
      <c r="H26" s="29" t="str">
        <f>VLOOKUP(B26,dict.term!A:G,4,FALSE)&amp;""</f>
        <v>名称を入力してください</v>
      </c>
      <c r="I26" s="29" t="str">
        <f>VLOOKUP(B26,dict.term!A:G,5,FALSE)&amp;""</f>
        <v>Please enter Name</v>
      </c>
      <c r="J26" s="29" t="str">
        <f>VLOOKUP(B26,dict.term!A:G,6,FALSE)&amp;""</f>
        <v>NULL</v>
      </c>
      <c r="K26" s="29" t="str">
        <f>VLOOKUP(B26,dict.term!A:G,7,FALSE)&amp;""</f>
        <v>2022-07-11 04:36:42.734137+00</v>
      </c>
      <c r="L26" s="29" t="str">
        <f t="shared" si="0"/>
        <v>生物学的物質/名称</v>
      </c>
      <c r="M26" s="29" t="str">
        <f t="shared" si="1"/>
        <v>biological/Name</v>
      </c>
    </row>
    <row r="27" spans="1:13">
      <c r="A27" s="31" t="s">
        <v>1329</v>
      </c>
      <c r="B27" s="31" t="s">
        <v>1246</v>
      </c>
      <c r="C27" s="31" t="s">
        <v>1374</v>
      </c>
      <c r="D27" s="29" t="str">
        <f>VLOOKUP(A27,sample.sample_class!A:C,2,FALSE)&amp;""</f>
        <v>有機材料</v>
      </c>
      <c r="E27" s="29" t="str">
        <f>VLOOKUP(A27,sample.sample_class!A:C,3,FALSE)&amp;""</f>
        <v>organic material</v>
      </c>
      <c r="F27" s="29" t="str">
        <f>VLOOKUP(B27,dict.term!A:G,2,FALSE)&amp;""</f>
        <v>分子量</v>
      </c>
      <c r="G27" s="29" t="str">
        <f>VLOOKUP(B27,dict.term!A:G,3,FALSE)&amp;""</f>
        <v>molecular weight</v>
      </c>
      <c r="H27" s="29" t="str">
        <f>VLOOKUP(B27,dict.term!A:G,4,FALSE)&amp;""</f>
        <v>分子量を入力してください</v>
      </c>
      <c r="I27" s="29" t="str">
        <f>VLOOKUP(B27,dict.term!A:G,5,FALSE)&amp;""</f>
        <v>Please enter molecular weight</v>
      </c>
      <c r="J27" s="29" t="str">
        <f>VLOOKUP(B27,dict.term!A:G,6,FALSE)&amp;""</f>
        <v>https://matvoc.nims.go.jp/entity/Q551</v>
      </c>
      <c r="K27" s="29" t="str">
        <f>VLOOKUP(B27,dict.term!A:G,7,FALSE)&amp;""</f>
        <v>2022-08-01 09:29:30.179916+00</v>
      </c>
      <c r="L27" s="29" t="str">
        <f t="shared" si="0"/>
        <v>有機材料/分子量</v>
      </c>
      <c r="M27" s="29" t="str">
        <f t="shared" si="1"/>
        <v>organic material/molecular weight</v>
      </c>
    </row>
    <row r="28" spans="1:13">
      <c r="A28" s="31" t="s">
        <v>1329</v>
      </c>
      <c r="B28" s="31" t="s">
        <v>1253</v>
      </c>
      <c r="C28" s="31" t="s">
        <v>1375</v>
      </c>
      <c r="D28" s="29" t="str">
        <f>VLOOKUP(A28,sample.sample_class!A:C,2,FALSE)&amp;""</f>
        <v>有機材料</v>
      </c>
      <c r="E28" s="29" t="str">
        <f>VLOOKUP(A28,sample.sample_class!A:C,3,FALSE)&amp;""</f>
        <v>organic material</v>
      </c>
      <c r="F28" s="29" t="str">
        <f>VLOOKUP(B28,dict.term!A:G,2,FALSE)&amp;""</f>
        <v>SMILES String</v>
      </c>
      <c r="G28" s="29" t="str">
        <f>VLOOKUP(B28,dict.term!A:G,3,FALSE)&amp;""</f>
        <v>SMILES String</v>
      </c>
      <c r="H28" s="29" t="str">
        <f>VLOOKUP(B28,dict.term!A:G,4,FALSE)&amp;""</f>
        <v>SMILES Stringを入力してください</v>
      </c>
      <c r="I28" s="29" t="str">
        <f>VLOOKUP(B28,dict.term!A:G,5,FALSE)&amp;""</f>
        <v>Please enter SMILES String</v>
      </c>
      <c r="J28" s="29" t="str">
        <f>VLOOKUP(B28,dict.term!A:G,6,FALSE)&amp;""</f>
        <v>NULL</v>
      </c>
      <c r="K28" s="29" t="str">
        <f>VLOOKUP(B28,dict.term!A:G,7,FALSE)&amp;""</f>
        <v>2022-08-01 09:32:47.462801+00</v>
      </c>
      <c r="L28" s="29" t="str">
        <f t="shared" si="0"/>
        <v>有機材料/SMILES String</v>
      </c>
      <c r="M28" s="29" t="str">
        <f t="shared" si="1"/>
        <v>organic material/SMILES String</v>
      </c>
    </row>
    <row r="29" spans="1:13">
      <c r="A29" s="31" t="s">
        <v>1346</v>
      </c>
      <c r="B29" s="31" t="s">
        <v>1262</v>
      </c>
      <c r="C29" s="31" t="s">
        <v>1376</v>
      </c>
      <c r="D29" s="29" t="str">
        <f>VLOOKUP(A29,sample.sample_class!A:C,2,FALSE)&amp;""</f>
        <v>生物学的物質</v>
      </c>
      <c r="E29" s="29" t="str">
        <f>VLOOKUP(A29,sample.sample_class!A:C,3,FALSE)&amp;""</f>
        <v>biological</v>
      </c>
      <c r="F29" s="29" t="str">
        <f>VLOOKUP(B29,dict.term!A:G,2,FALSE)&amp;""</f>
        <v>試料分類</v>
      </c>
      <c r="G29" s="29" t="str">
        <f>VLOOKUP(B29,dict.term!A:G,3,FALSE)&amp;""</f>
        <v>Sample type</v>
      </c>
      <c r="H29" s="29" t="str">
        <f>VLOOKUP(B29,dict.term!A:G,4,FALSE)&amp;""</f>
        <v>試料分類を入力してください</v>
      </c>
      <c r="I29" s="29" t="str">
        <f>VLOOKUP(B29,dict.term!A:G,5,FALSE)&amp;""</f>
        <v>Please enter Sample type</v>
      </c>
      <c r="J29" s="29" t="str">
        <f>VLOOKUP(B29,dict.term!A:G,6,FALSE)&amp;""</f>
        <v>NULL</v>
      </c>
      <c r="K29" s="29" t="str">
        <f>VLOOKUP(B29,dict.term!A:G,7,FALSE)&amp;""</f>
        <v>2022-08-09 02:57:35.896387+00</v>
      </c>
      <c r="L29" s="29" t="str">
        <f t="shared" si="0"/>
        <v>生物学的物質/試料分類</v>
      </c>
      <c r="M29" s="29" t="str">
        <f t="shared" si="1"/>
        <v>biological/Sample type</v>
      </c>
    </row>
    <row r="30" spans="1:13">
      <c r="A30" s="31" t="s">
        <v>1346</v>
      </c>
      <c r="B30" s="31" t="s">
        <v>1268</v>
      </c>
      <c r="C30" s="31" t="s">
        <v>1377</v>
      </c>
      <c r="D30" s="29" t="str">
        <f>VLOOKUP(A30,sample.sample_class!A:C,2,FALSE)&amp;""</f>
        <v>生物学的物質</v>
      </c>
      <c r="E30" s="29" t="str">
        <f>VLOOKUP(A30,sample.sample_class!A:C,3,FALSE)&amp;""</f>
        <v>biological</v>
      </c>
      <c r="F30" s="29" t="str">
        <f>VLOOKUP(B30,dict.term!A:G,2,FALSE)&amp;""</f>
        <v>生物種</v>
      </c>
      <c r="G30" s="29" t="str">
        <f>VLOOKUP(B30,dict.term!A:G,3,FALSE)&amp;""</f>
        <v>Taxonomy</v>
      </c>
      <c r="H30" s="29" t="str">
        <f>VLOOKUP(B30,dict.term!A:G,4,FALSE)&amp;""</f>
        <v>生物種を入力してください</v>
      </c>
      <c r="I30" s="29" t="str">
        <f>VLOOKUP(B30,dict.term!A:G,5,FALSE)&amp;""</f>
        <v>Please enter Taxonomy</v>
      </c>
      <c r="J30" s="29" t="str">
        <f>VLOOKUP(B30,dict.term!A:G,6,FALSE)&amp;""</f>
        <v>NULL</v>
      </c>
      <c r="K30" s="29" t="str">
        <f>VLOOKUP(B30,dict.term!A:G,7,FALSE)&amp;""</f>
        <v>2022-08-09 02:57:35.896387+00</v>
      </c>
      <c r="L30" s="29" t="str">
        <f t="shared" si="0"/>
        <v>生物学的物質/生物種</v>
      </c>
      <c r="M30" s="29" t="str">
        <f t="shared" si="1"/>
        <v>biological/Taxonomy</v>
      </c>
    </row>
    <row r="31" spans="1:13">
      <c r="A31" s="31" t="s">
        <v>1346</v>
      </c>
      <c r="B31" s="31" t="s">
        <v>1273</v>
      </c>
      <c r="C31" s="31" t="s">
        <v>1378</v>
      </c>
      <c r="D31" s="29" t="str">
        <f>VLOOKUP(A31,sample.sample_class!A:C,2,FALSE)&amp;""</f>
        <v>生物学的物質</v>
      </c>
      <c r="E31" s="29" t="str">
        <f>VLOOKUP(A31,sample.sample_class!A:C,3,FALSE)&amp;""</f>
        <v>biological</v>
      </c>
      <c r="F31" s="29" t="str">
        <f>VLOOKUP(B31,dict.term!A:G,2,FALSE)&amp;""</f>
        <v>細胞株</v>
      </c>
      <c r="G31" s="29" t="str">
        <f>VLOOKUP(B31,dict.term!A:G,3,FALSE)&amp;""</f>
        <v>Cell line</v>
      </c>
      <c r="H31" s="29" t="str">
        <f>VLOOKUP(B31,dict.term!A:G,4,FALSE)&amp;""</f>
        <v>細胞株を入力してください</v>
      </c>
      <c r="I31" s="29" t="str">
        <f>VLOOKUP(B31,dict.term!A:G,5,FALSE)&amp;""</f>
        <v>Please enter Cell line</v>
      </c>
      <c r="J31" s="29" t="str">
        <f>VLOOKUP(B31,dict.term!A:G,6,FALSE)&amp;""</f>
        <v>NULL</v>
      </c>
      <c r="K31" s="29" t="str">
        <f>VLOOKUP(B31,dict.term!A:G,7,FALSE)&amp;""</f>
        <v>2022-08-09 02:57:35.896387+00</v>
      </c>
      <c r="L31" s="29" t="str">
        <f t="shared" si="0"/>
        <v>生物学的物質/細胞株</v>
      </c>
      <c r="M31" s="29" t="str">
        <f t="shared" si="1"/>
        <v>biological/Cell line</v>
      </c>
    </row>
    <row r="32" spans="1:13">
      <c r="A32" s="31" t="s">
        <v>1346</v>
      </c>
      <c r="B32" s="31" t="s">
        <v>1278</v>
      </c>
      <c r="C32" s="31" t="s">
        <v>1379</v>
      </c>
      <c r="D32" s="29" t="str">
        <f>VLOOKUP(A32,sample.sample_class!A:C,2,FALSE)&amp;""</f>
        <v>生物学的物質</v>
      </c>
      <c r="E32" s="29" t="str">
        <f>VLOOKUP(A32,sample.sample_class!A:C,3,FALSE)&amp;""</f>
        <v>biological</v>
      </c>
      <c r="F32" s="29" t="str">
        <f>VLOOKUP(B32,dict.term!A:G,2,FALSE)&amp;""</f>
        <v>タンパク名</v>
      </c>
      <c r="G32" s="29" t="str">
        <f>VLOOKUP(B32,dict.term!A:G,3,FALSE)&amp;""</f>
        <v>Protein name</v>
      </c>
      <c r="H32" s="29" t="str">
        <f>VLOOKUP(B32,dict.term!A:G,4,FALSE)&amp;""</f>
        <v>タンパク名を入力してください</v>
      </c>
      <c r="I32" s="29" t="str">
        <f>VLOOKUP(B32,dict.term!A:G,5,FALSE)&amp;""</f>
        <v>Please enter Protein name</v>
      </c>
      <c r="J32" s="29" t="str">
        <f>VLOOKUP(B32,dict.term!A:G,6,FALSE)&amp;""</f>
        <v>NULL</v>
      </c>
      <c r="K32" s="29" t="str">
        <f>VLOOKUP(B32,dict.term!A:G,7,FALSE)&amp;""</f>
        <v>2022-08-09 02:57:35.896387+00</v>
      </c>
      <c r="L32" s="29" t="str">
        <f t="shared" si="0"/>
        <v>生物学的物質/タンパク名</v>
      </c>
      <c r="M32" s="29" t="str">
        <f t="shared" si="1"/>
        <v>biological/Protein name</v>
      </c>
    </row>
    <row r="33" spans="1:13">
      <c r="A33" s="31" t="s">
        <v>1346</v>
      </c>
      <c r="B33" s="31" t="s">
        <v>1283</v>
      </c>
      <c r="C33" s="31" t="s">
        <v>1380</v>
      </c>
      <c r="D33" s="29" t="str">
        <f>VLOOKUP(A33,sample.sample_class!A:C,2,FALSE)&amp;""</f>
        <v>生物学的物質</v>
      </c>
      <c r="E33" s="29" t="str">
        <f>VLOOKUP(A33,sample.sample_class!A:C,3,FALSE)&amp;""</f>
        <v>biological</v>
      </c>
      <c r="F33" s="29" t="str">
        <f>VLOOKUP(B33,dict.term!A:G,2,FALSE)&amp;""</f>
        <v>遺伝子名</v>
      </c>
      <c r="G33" s="29" t="str">
        <f>VLOOKUP(B33,dict.term!A:G,3,FALSE)&amp;""</f>
        <v>Gene name</v>
      </c>
      <c r="H33" s="29" t="str">
        <f>VLOOKUP(B33,dict.term!A:G,4,FALSE)&amp;""</f>
        <v>遺伝子名を入力してください</v>
      </c>
      <c r="I33" s="29" t="str">
        <f>VLOOKUP(B33,dict.term!A:G,5,FALSE)&amp;""</f>
        <v>Please enter Gene name</v>
      </c>
      <c r="J33" s="29" t="str">
        <f>VLOOKUP(B33,dict.term!A:G,6,FALSE)&amp;""</f>
        <v>NULL</v>
      </c>
      <c r="K33" s="29" t="str">
        <f>VLOOKUP(B33,dict.term!A:G,7,FALSE)&amp;""</f>
        <v>2022-08-09 02:57:35.896387+00</v>
      </c>
      <c r="L33" s="29" t="str">
        <f t="shared" si="0"/>
        <v>生物学的物質/遺伝子名</v>
      </c>
      <c r="M33" s="29" t="str">
        <f t="shared" si="1"/>
        <v>biological/Gene name</v>
      </c>
    </row>
    <row r="34" spans="1:13">
      <c r="A34" s="31" t="s">
        <v>1346</v>
      </c>
      <c r="B34" s="31" t="s">
        <v>1288</v>
      </c>
      <c r="C34" s="31" t="s">
        <v>1381</v>
      </c>
      <c r="D34" s="29" t="str">
        <f>VLOOKUP(A34,sample.sample_class!A:C,2,FALSE)&amp;""</f>
        <v>生物学的物質</v>
      </c>
      <c r="E34" s="29" t="str">
        <f>VLOOKUP(A34,sample.sample_class!A:C,3,FALSE)&amp;""</f>
        <v>biological</v>
      </c>
      <c r="F34" s="29" t="str">
        <f>VLOOKUP(B34,dict.term!A:G,2,FALSE)&amp;""</f>
        <v>NCBIアクセッション番号</v>
      </c>
      <c r="G34" s="29" t="str">
        <f>VLOOKUP(B34,dict.term!A:G,3,FALSE)&amp;""</f>
        <v>NCBI accession number</v>
      </c>
      <c r="H34" s="29" t="str">
        <f>VLOOKUP(B34,dict.term!A:G,4,FALSE)&amp;""</f>
        <v>NCBIアクセッション番号を入力してください</v>
      </c>
      <c r="I34" s="29" t="str">
        <f>VLOOKUP(B34,dict.term!A:G,5,FALSE)&amp;""</f>
        <v>Please enter NCBI accession number</v>
      </c>
      <c r="J34" s="29" t="str">
        <f>VLOOKUP(B34,dict.term!A:G,6,FALSE)&amp;""</f>
        <v>NULL</v>
      </c>
      <c r="K34" s="29" t="str">
        <f>VLOOKUP(B34,dict.term!A:G,7,FALSE)&amp;""</f>
        <v>2022-08-09 02:57:35.896387+00</v>
      </c>
      <c r="L34" s="29" t="str">
        <f t="shared" si="0"/>
        <v>生物学的物質/NCBIアクセッション番号</v>
      </c>
      <c r="M34" s="29" t="str">
        <f t="shared" si="1"/>
        <v>biological/NCBI accession number</v>
      </c>
    </row>
    <row r="35" spans="1:13">
      <c r="A35" s="31" t="s">
        <v>1329</v>
      </c>
      <c r="B35" s="31" t="s">
        <v>1299</v>
      </c>
      <c r="C35" s="31" t="s">
        <v>1382</v>
      </c>
      <c r="D35" s="29" t="str">
        <f>VLOOKUP(A35,sample.sample_class!A:C,2,FALSE)&amp;""</f>
        <v>有機材料</v>
      </c>
      <c r="E35" s="29" t="str">
        <f>VLOOKUP(A35,sample.sample_class!A:C,3,FALSE)&amp;""</f>
        <v>organic material</v>
      </c>
      <c r="F35" s="29" t="str">
        <f>VLOOKUP(B35,dict.term!A:G,2,FALSE)&amp;""</f>
        <v>InChI</v>
      </c>
      <c r="G35" s="29" t="str">
        <f>VLOOKUP(B35,dict.term!A:G,3,FALSE)&amp;""</f>
        <v>InChI</v>
      </c>
      <c r="H35" s="29" t="str">
        <f>VLOOKUP(B35,dict.term!A:G,4,FALSE)&amp;""</f>
        <v>InChIを入力してください</v>
      </c>
      <c r="I35" s="29" t="str">
        <f>VLOOKUP(B35,dict.term!A:G,5,FALSE)&amp;""</f>
        <v>Please enter InChI</v>
      </c>
      <c r="J35" s="29" t="str">
        <f>VLOOKUP(B35,dict.term!A:G,6,FALSE)&amp;""</f>
        <v>NULL</v>
      </c>
      <c r="K35" s="29" t="str">
        <f>VLOOKUP(B35,dict.term!A:G,7,FALSE)&amp;""</f>
        <v>2022-08-01 09:32:47.462801+00</v>
      </c>
      <c r="L35" s="29" t="str">
        <f t="shared" si="0"/>
        <v>有機材料/InChI</v>
      </c>
      <c r="M35" s="29" t="str">
        <f t="shared" si="1"/>
        <v>organic material/InChI</v>
      </c>
    </row>
    <row r="36" spans="1:13">
      <c r="A36" s="31" t="s">
        <v>1329</v>
      </c>
      <c r="B36" s="31" t="s">
        <v>1258</v>
      </c>
      <c r="C36" s="31" t="s">
        <v>1383</v>
      </c>
      <c r="D36" s="29" t="str">
        <f>VLOOKUP(A36,sample.sample_class!A:C,2,FALSE)&amp;""</f>
        <v>有機材料</v>
      </c>
      <c r="E36" s="29" t="str">
        <f>VLOOKUP(A36,sample.sample_class!A:C,3,FALSE)&amp;""</f>
        <v>organic material</v>
      </c>
      <c r="F36" s="29" t="str">
        <f>VLOOKUP(B36,dict.term!A:G,2,FALSE)&amp;""</f>
        <v>InChI key</v>
      </c>
      <c r="G36" s="29" t="str">
        <f>VLOOKUP(B36,dict.term!A:G,3,FALSE)&amp;""</f>
        <v>InChI key</v>
      </c>
      <c r="H36" s="29" t="str">
        <f>VLOOKUP(B36,dict.term!A:G,4,FALSE)&amp;""</f>
        <v>InChI keyを入力してください</v>
      </c>
      <c r="I36" s="29" t="str">
        <f>VLOOKUP(B36,dict.term!A:G,5,FALSE)&amp;""</f>
        <v>Please enter InChI key</v>
      </c>
      <c r="J36" s="29" t="str">
        <f>VLOOKUP(B36,dict.term!A:G,6,FALSE)&amp;""</f>
        <v>NULL</v>
      </c>
      <c r="K36" s="29" t="str">
        <f>VLOOKUP(B36,dict.term!A:G,7,FALSE)&amp;""</f>
        <v>2022-08-01 09:32:47.462801+00</v>
      </c>
      <c r="L36" s="29" t="str">
        <f t="shared" si="0"/>
        <v>有機材料/InChI key</v>
      </c>
      <c r="M36" s="29" t="str">
        <f t="shared" si="1"/>
        <v>organic material/InChI key</v>
      </c>
    </row>
  </sheetData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1C3DC589983724E98472DFCE83CFE28" ma:contentTypeVersion="8" ma:contentTypeDescription="新しいドキュメントを作成します。" ma:contentTypeScope="" ma:versionID="56ec90460d2d98ba0f9df34f0ad90fe5">
  <xsd:schema xmlns:xsd="http://www.w3.org/2001/XMLSchema" xmlns:xs="http://www.w3.org/2001/XMLSchema" xmlns:p="http://schemas.microsoft.com/office/2006/metadata/properties" xmlns:ns2="fcac4235-3712-4f1a-9a68-cd81b1c94fd2" xmlns:ns3="03d23630-19bc-4208-bade-29ad47d0e872" targetNamespace="http://schemas.microsoft.com/office/2006/metadata/properties" ma:root="true" ma:fieldsID="64cd019f2d5f0eccec25873ecd453d84" ns2:_="" ns3:_="">
    <xsd:import namespace="fcac4235-3712-4f1a-9a68-cd81b1c94fd2"/>
    <xsd:import namespace="03d23630-19bc-4208-bade-29ad47d0e8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c4235-3712-4f1a-9a68-cd81b1c94f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19fc5150-9405-4c92-b675-a15574d83c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23630-19bc-4208-bade-29ad47d0e8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f47e6bf-5ba9-45a5-b045-14f5a74b3246}" ma:internalName="TaxCatchAll" ma:showField="CatchAllData" ma:web="03d23630-19bc-4208-bade-29ad47d0e8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d23630-19bc-4208-bade-29ad47d0e872" xsi:nil="true"/>
    <lcf76f155ced4ddcb4097134ff3c332f xmlns="fcac4235-3712-4f1a-9a68-cd81b1c94fd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D398B-EE48-4CBF-8E35-C1D89BC3BA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ac4235-3712-4f1a-9a68-cd81b1c94fd2"/>
    <ds:schemaRef ds:uri="03d23630-19bc-4208-bade-29ad47d0e8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B043C42-5D59-4A30-92A0-5EA74B604AF5}">
  <ds:schemaRefs>
    <ds:schemaRef ds:uri="http://schemas.microsoft.com/office/2006/metadata/properties"/>
    <ds:schemaRef ds:uri="http://schemas.microsoft.com/office/infopath/2007/PartnerControls"/>
    <ds:schemaRef ds:uri="03d23630-19bc-4208-bade-29ad47d0e872"/>
    <ds:schemaRef ds:uri="fcac4235-3712-4f1a-9a68-cd81b1c94fd2"/>
  </ds:schemaRefs>
</ds:datastoreItem>
</file>

<file path=customXml/itemProps3.xml><?xml version="1.0" encoding="utf-8"?>
<ds:datastoreItem xmlns:ds="http://schemas.openxmlformats.org/officeDocument/2006/customXml" ds:itemID="{8F1080EF-91B6-417D-A249-69224D257C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説明</vt:lpstr>
      <vt:lpstr>要件定義(metadata-def.json)</vt:lpstr>
      <vt:lpstr>要件定義(catalog.schema.json)</vt:lpstr>
      <vt:lpstr>要件定義(invoice.schema.json)</vt:lpstr>
      <vt:lpstr>dict.term</vt:lpstr>
      <vt:lpstr>sample.general_sample_term</vt:lpstr>
      <vt:lpstr>sample.sample_class</vt:lpstr>
      <vt:lpstr>sample.specific_sample_term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nagao</dc:creator>
  <cp:keywords/>
  <dc:description/>
  <cp:lastModifiedBy>弘明 登坂</cp:lastModifiedBy>
  <cp:revision/>
  <dcterms:created xsi:type="dcterms:W3CDTF">2015-06-05T18:19:34Z</dcterms:created>
  <dcterms:modified xsi:type="dcterms:W3CDTF">2025-03-22T03:23:47Z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0x01010051C3DC589983724E98472DFCE83CFE28</vt:lpwstr>
  </property>
  <property fmtid="{D5CDD505-2E9C-101B-9397-08002B2CF9AE}" pid="3" name="MediaServiceImageTags">
    <vt:lpwstr/>
  </property>
</Properties>
</file>