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 Koushik Nellutla\Desktop\2BSchool\MSCI 261\"/>
    </mc:Choice>
  </mc:AlternateContent>
  <xr:revisionPtr revIDLastSave="0" documentId="8_{65372FEF-469C-4CDE-8002-A057A36D9944}" xr6:coauthVersionLast="41" xr6:coauthVersionMax="41" xr10:uidLastSave="{00000000-0000-0000-0000-000000000000}"/>
  <bookViews>
    <workbookView xWindow="-96" yWindow="-96" windowWidth="23232" windowHeight="12552" xr2:uid="{D4B712E4-A9B7-DA4F-9F92-02F9758AE5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K4" i="1"/>
  <c r="G4" i="1"/>
  <c r="E4" i="1"/>
  <c r="C4" i="1"/>
  <c r="M4" i="1" l="1"/>
  <c r="K5" i="1"/>
  <c r="I14" i="1"/>
  <c r="G13" i="1"/>
  <c r="E14" i="1"/>
  <c r="C9" i="1"/>
  <c r="I10" i="1" l="1"/>
  <c r="G9" i="1"/>
  <c r="I6" i="1"/>
  <c r="C5" i="1"/>
  <c r="K13" i="1"/>
  <c r="G5" i="1"/>
  <c r="G14" i="1"/>
  <c r="G10" i="1"/>
  <c r="E6" i="1"/>
  <c r="K9" i="1"/>
  <c r="G12" i="1"/>
  <c r="G8" i="1"/>
  <c r="C14" i="1"/>
  <c r="C10" i="1"/>
  <c r="E10" i="1"/>
  <c r="C6" i="1"/>
  <c r="E12" i="1"/>
  <c r="E8" i="1"/>
  <c r="G6" i="1"/>
  <c r="C12" i="1"/>
  <c r="C8" i="1"/>
  <c r="I8" i="1"/>
  <c r="I11" i="1"/>
  <c r="I12" i="1"/>
  <c r="I7" i="1"/>
  <c r="E7" i="1"/>
  <c r="C13" i="1"/>
  <c r="C11" i="1"/>
  <c r="C7" i="1"/>
  <c r="E11" i="1"/>
  <c r="E13" i="1"/>
  <c r="E9" i="1"/>
  <c r="E5" i="1"/>
  <c r="G11" i="1"/>
  <c r="G7" i="1"/>
  <c r="I13" i="1"/>
  <c r="I9" i="1"/>
  <c r="I5" i="1"/>
  <c r="K11" i="1"/>
  <c r="K7" i="1"/>
  <c r="K8" i="1"/>
  <c r="K14" i="1"/>
  <c r="K12" i="1"/>
  <c r="K10" i="1"/>
  <c r="K6" i="1"/>
  <c r="M9" i="1" l="1"/>
  <c r="M10" i="1"/>
  <c r="M8" i="1"/>
  <c r="M14" i="1"/>
  <c r="M7" i="1"/>
  <c r="M12" i="1"/>
  <c r="M5" i="1"/>
  <c r="M11" i="1"/>
  <c r="M13" i="1"/>
  <c r="M6" i="1"/>
  <c r="C18" i="1"/>
  <c r="C16" i="1"/>
  <c r="I16" i="1"/>
  <c r="C17" i="1"/>
  <c r="I18" i="1"/>
  <c r="E18" i="1"/>
  <c r="E16" i="1"/>
  <c r="E17" i="1"/>
  <c r="G17" i="1"/>
  <c r="G16" i="1"/>
  <c r="G18" i="1"/>
  <c r="I17" i="1"/>
  <c r="K16" i="1"/>
  <c r="K18" i="1"/>
  <c r="K17" i="1"/>
  <c r="M18" i="1" l="1"/>
  <c r="M17" i="1"/>
  <c r="N17" i="1" s="1"/>
  <c r="N18" i="1" s="1"/>
  <c r="M16" i="1"/>
  <c r="N16" i="1" s="1"/>
</calcChain>
</file>

<file path=xl/sharedStrings.xml><?xml version="1.0" encoding="utf-8"?>
<sst xmlns="http://schemas.openxmlformats.org/spreadsheetml/2006/main" count="29" uniqueCount="16">
  <si>
    <t>Close</t>
  </si>
  <si>
    <t>Returns</t>
  </si>
  <si>
    <t>Portfolio</t>
  </si>
  <si>
    <t>Date</t>
  </si>
  <si>
    <t>BSCR</t>
  </si>
  <si>
    <t>NID</t>
  </si>
  <si>
    <t>RYU</t>
  </si>
  <si>
    <t>BQH</t>
  </si>
  <si>
    <t>MNE</t>
  </si>
  <si>
    <t>Average Returns</t>
  </si>
  <si>
    <t>Variance</t>
  </si>
  <si>
    <t>Standard Deviation</t>
  </si>
  <si>
    <t>Stock</t>
  </si>
  <si>
    <t>Portfolio Proportion</t>
  </si>
  <si>
    <t>Note:</t>
  </si>
  <si>
    <t>To get these stocks, we created a python script that goes over all the stocks in NYSE (from A - Z), and shortlists the best stocks that meet our criteria (returns &gt;= 10% and s.d. &lt;= 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</si>
</sst>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3" xfId="0" applyBorder="1"/>
    <xf numFmtId="10" fontId="0" fillId="0" borderId="3" xfId="1" applyNumberFormat="1" applyFont="1" applyBorder="1"/>
    <xf numFmtId="10" fontId="2" fillId="0" borderId="3" xfId="1" applyNumberFormat="1" applyFont="1" applyBorder="1"/>
    <xf numFmtId="10" fontId="0" fillId="0" borderId="4" xfId="1" applyNumberFormat="1" applyFont="1" applyFill="1" applyBorder="1"/>
    <xf numFmtId="9" fontId="0" fillId="0" borderId="3" xfId="0" applyNumberFormat="1" applyBorder="1"/>
    <xf numFmtId="9" fontId="0" fillId="0" borderId="4" xfId="0" applyNumberFormat="1" applyBorder="1"/>
    <xf numFmtId="2" fontId="3" fillId="0" borderId="2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2" fontId="3" fillId="0" borderId="4" xfId="0" applyNumberFormat="1" applyFont="1" applyFill="1" applyBorder="1" applyAlignment="1">
      <alignment horizontal="center"/>
    </xf>
    <xf numFmtId="0" fontId="3" fillId="0" borderId="2" xfId="0" applyFont="1" applyBorder="1"/>
    <xf numFmtId="10" fontId="3" fillId="0" borderId="0" xfId="1" applyNumberFormat="1" applyFont="1" applyFill="1"/>
    <xf numFmtId="0" fontId="3" fillId="0" borderId="0" xfId="0" applyFont="1" applyFill="1" applyBorder="1"/>
    <xf numFmtId="0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CBBE-973D-F24A-BB1C-121C1FD42A4D}">
  <dimension ref="A1:N35"/>
  <sheetViews>
    <sheetView tabSelected="1" workbookViewId="0">
      <selection activeCell="A23" sqref="A23"/>
    </sheetView>
  </sheetViews>
  <sheetFormatPr defaultColWidth="10.796875" defaultRowHeight="15.6" x14ac:dyDescent="0.6"/>
  <cols>
    <col min="1" max="1" width="17.6484375" bestFit="1" customWidth="1"/>
  </cols>
  <sheetData>
    <row r="1" spans="1:14" x14ac:dyDescent="0.6">
      <c r="A1" s="14" t="s">
        <v>3</v>
      </c>
      <c r="B1" s="12" t="s">
        <v>4</v>
      </c>
      <c r="C1" s="13"/>
      <c r="D1" s="12" t="s">
        <v>5</v>
      </c>
      <c r="E1" s="13"/>
      <c r="F1" s="12" t="s">
        <v>6</v>
      </c>
      <c r="G1" s="13"/>
      <c r="H1" s="12" t="s">
        <v>7</v>
      </c>
      <c r="I1" s="13"/>
      <c r="J1" s="10" t="s">
        <v>8</v>
      </c>
      <c r="K1" s="11"/>
      <c r="L1" s="16"/>
      <c r="M1" s="14" t="s">
        <v>2</v>
      </c>
    </row>
    <row r="2" spans="1:14" x14ac:dyDescent="0.6">
      <c r="A2" s="2"/>
      <c r="B2" s="14" t="s">
        <v>0</v>
      </c>
      <c r="C2" s="14" t="s">
        <v>1</v>
      </c>
      <c r="D2" s="15" t="s">
        <v>0</v>
      </c>
      <c r="E2" s="14" t="s">
        <v>1</v>
      </c>
      <c r="F2" s="14" t="s">
        <v>0</v>
      </c>
      <c r="G2" s="14" t="s">
        <v>1</v>
      </c>
      <c r="H2" s="14" t="s">
        <v>0</v>
      </c>
      <c r="I2" s="14" t="s">
        <v>1</v>
      </c>
      <c r="J2" s="14" t="s">
        <v>0</v>
      </c>
      <c r="K2" s="14" t="s">
        <v>1</v>
      </c>
      <c r="L2" s="14"/>
      <c r="M2" s="2"/>
    </row>
    <row r="3" spans="1:14" x14ac:dyDescent="0.6">
      <c r="A3" s="3">
        <v>43252</v>
      </c>
      <c r="B3">
        <v>19</v>
      </c>
      <c r="C3" s="2"/>
      <c r="D3">
        <v>12.44</v>
      </c>
      <c r="E3" s="2"/>
      <c r="F3">
        <v>85.279999000000004</v>
      </c>
      <c r="G3" s="2"/>
      <c r="H3">
        <v>13.12</v>
      </c>
      <c r="I3" s="2"/>
      <c r="J3">
        <v>12.66</v>
      </c>
      <c r="K3" s="2"/>
      <c r="L3" s="2"/>
      <c r="M3" s="2"/>
    </row>
    <row r="4" spans="1:14" x14ac:dyDescent="0.6">
      <c r="A4" s="3">
        <v>43282</v>
      </c>
      <c r="B4">
        <v>19.110001</v>
      </c>
      <c r="C4" s="2">
        <f>B4/B3 -1</f>
        <v>5.7895263157894394E-3</v>
      </c>
      <c r="D4">
        <v>12.54</v>
      </c>
      <c r="E4" s="2">
        <f>D4/D3 -1</f>
        <v>8.0385852090032461E-3</v>
      </c>
      <c r="F4">
        <v>86.769997000000004</v>
      </c>
      <c r="G4" s="2">
        <f>F4/F3 - 1</f>
        <v>1.7471834163600208E-2</v>
      </c>
      <c r="H4">
        <v>13</v>
      </c>
      <c r="I4" s="2">
        <f>H4/H3 - 1</f>
        <v>-9.1463414634145312E-3</v>
      </c>
      <c r="J4">
        <v>12.59</v>
      </c>
      <c r="K4" s="2">
        <f>J4/J3 - 1</f>
        <v>-5.5292259083729034E-3</v>
      </c>
      <c r="L4" s="2"/>
      <c r="M4" s="2">
        <f>$B$20*C4+$C$20*E4+$D$20*G4+$E$20*I4+$F$20*K4</f>
        <v>3.3248756633210922E-3</v>
      </c>
    </row>
    <row r="5" spans="1:14" x14ac:dyDescent="0.6">
      <c r="A5" s="3">
        <v>43313</v>
      </c>
      <c r="B5">
        <v>19.18</v>
      </c>
      <c r="C5" s="2">
        <f t="shared" ref="C5:C14" si="0">B5/B4 -1</f>
        <v>3.6629511427026529E-3</v>
      </c>
      <c r="D5">
        <v>12.5</v>
      </c>
      <c r="E5" s="2">
        <f t="shared" ref="E5:E14" si="1">D5/D4 -1</f>
        <v>-3.1897926634768536E-3</v>
      </c>
      <c r="F5">
        <v>88.360000999999997</v>
      </c>
      <c r="G5" s="2">
        <f t="shared" ref="G5:G14" si="2">F5/F4 - 1</f>
        <v>1.8324352368019436E-2</v>
      </c>
      <c r="H5">
        <v>13.01</v>
      </c>
      <c r="I5" s="2">
        <f t="shared" ref="I5:I14" si="3">H5/H4 - 1</f>
        <v>7.6923076923085532E-4</v>
      </c>
      <c r="J5">
        <v>12.64</v>
      </c>
      <c r="K5" s="2">
        <f t="shared" ref="K5:K14" si="4">J5/J4 - 1</f>
        <v>3.9714058776807448E-3</v>
      </c>
      <c r="L5" s="2"/>
      <c r="M5" s="2">
        <f>$B$20*C5+$C$20*E5+$D$20*G5+$E$20*I5+$F$20*K5</f>
        <v>4.7076294988313673E-3</v>
      </c>
    </row>
    <row r="6" spans="1:14" x14ac:dyDescent="0.6">
      <c r="A6" s="3">
        <v>43344</v>
      </c>
      <c r="B6">
        <v>19.049999</v>
      </c>
      <c r="C6" s="2">
        <f t="shared" si="0"/>
        <v>-6.7779457768508689E-3</v>
      </c>
      <c r="D6">
        <v>12.49</v>
      </c>
      <c r="E6" s="2">
        <f t="shared" si="1"/>
        <v>-8.0000000000002292E-4</v>
      </c>
      <c r="F6">
        <v>87.720000999999996</v>
      </c>
      <c r="G6" s="2">
        <f t="shared" si="2"/>
        <v>-7.2430963417485783E-3</v>
      </c>
      <c r="H6">
        <v>12.87</v>
      </c>
      <c r="I6" s="2">
        <f t="shared" si="3"/>
        <v>-1.0760953112990079E-2</v>
      </c>
      <c r="J6">
        <v>12.5</v>
      </c>
      <c r="K6" s="2">
        <f t="shared" si="4"/>
        <v>-1.1075949367088667E-2</v>
      </c>
      <c r="L6" s="2"/>
      <c r="M6" s="2">
        <f>$B$20*C6+$C$20*E6+$D$20*G6+$E$20*I6+$F$20*K6</f>
        <v>-7.3315889197356435E-3</v>
      </c>
    </row>
    <row r="7" spans="1:14" x14ac:dyDescent="0.6">
      <c r="A7" s="3">
        <v>43374</v>
      </c>
      <c r="B7">
        <v>18.760000000000002</v>
      </c>
      <c r="C7" s="2">
        <f t="shared" si="0"/>
        <v>-1.5223045418532477E-2</v>
      </c>
      <c r="D7">
        <v>12.22</v>
      </c>
      <c r="E7" s="2">
        <f t="shared" si="1"/>
        <v>-2.1617293835068052E-2</v>
      </c>
      <c r="F7">
        <v>89.669998000000007</v>
      </c>
      <c r="G7" s="2">
        <f t="shared" si="2"/>
        <v>2.2229787708278881E-2</v>
      </c>
      <c r="H7">
        <v>12.53</v>
      </c>
      <c r="I7" s="2">
        <f t="shared" si="3"/>
        <v>-2.6418026418026375E-2</v>
      </c>
      <c r="J7">
        <v>12.24</v>
      </c>
      <c r="K7" s="2">
        <f t="shared" si="4"/>
        <v>-2.079999999999993E-2</v>
      </c>
      <c r="L7" s="2"/>
      <c r="M7" s="2">
        <f>$B$20*C7+$C$20*E7+$D$20*G7+$E$20*I7+$F$20*K7</f>
        <v>-1.236571559266959E-2</v>
      </c>
    </row>
    <row r="8" spans="1:14" x14ac:dyDescent="0.6">
      <c r="A8" s="3">
        <v>43405</v>
      </c>
      <c r="B8">
        <v>18.600000000000001</v>
      </c>
      <c r="C8" s="2">
        <f t="shared" si="0"/>
        <v>-8.5287846481876262E-3</v>
      </c>
      <c r="D8">
        <v>12.39</v>
      </c>
      <c r="E8" s="2">
        <f t="shared" si="1"/>
        <v>1.3911620294599025E-2</v>
      </c>
      <c r="F8">
        <v>92.550003000000004</v>
      </c>
      <c r="G8" s="2">
        <f t="shared" si="2"/>
        <v>3.2117821615207376E-2</v>
      </c>
      <c r="H8">
        <v>12.74</v>
      </c>
      <c r="I8" s="2">
        <f t="shared" si="3"/>
        <v>1.6759776536312998E-2</v>
      </c>
      <c r="J8">
        <v>12.29</v>
      </c>
      <c r="K8" s="2">
        <f t="shared" si="4"/>
        <v>4.0849673202614234E-3</v>
      </c>
      <c r="L8" s="2"/>
      <c r="M8" s="2">
        <f>$B$20*C8+$C$20*E8+$D$20*G8+$E$20*I8+$F$20*K8</f>
        <v>1.1669080223638639E-2</v>
      </c>
    </row>
    <row r="9" spans="1:14" x14ac:dyDescent="0.6">
      <c r="A9" s="3">
        <v>43435</v>
      </c>
      <c r="B9">
        <v>18.834999</v>
      </c>
      <c r="C9" s="2">
        <f t="shared" si="0"/>
        <v>1.2634354838709561E-2</v>
      </c>
      <c r="D9">
        <v>12.38</v>
      </c>
      <c r="E9" s="2">
        <f t="shared" si="1"/>
        <v>-8.0710250201776468E-4</v>
      </c>
      <c r="F9">
        <v>88.760002</v>
      </c>
      <c r="G9" s="2">
        <f t="shared" si="2"/>
        <v>-4.0950846862749413E-2</v>
      </c>
      <c r="H9">
        <v>12.79</v>
      </c>
      <c r="I9" s="2">
        <f t="shared" si="3"/>
        <v>3.9246467817894981E-3</v>
      </c>
      <c r="J9">
        <v>12.43</v>
      </c>
      <c r="K9" s="2">
        <f t="shared" si="4"/>
        <v>1.1391375101708734E-2</v>
      </c>
      <c r="L9" s="2"/>
      <c r="M9" s="2">
        <f>$B$20*C9+$C$20*E9+$D$20*G9+$E$20*I9+$F$20*K9</f>
        <v>-2.7615145285118767E-3</v>
      </c>
    </row>
    <row r="10" spans="1:14" x14ac:dyDescent="0.6">
      <c r="A10" s="3">
        <v>43466</v>
      </c>
      <c r="B10">
        <v>19.344999000000001</v>
      </c>
      <c r="C10" s="2">
        <f t="shared" si="0"/>
        <v>2.7077251238505573E-2</v>
      </c>
      <c r="D10">
        <v>12.78</v>
      </c>
      <c r="E10" s="2">
        <f t="shared" si="1"/>
        <v>3.2310177705977328E-2</v>
      </c>
      <c r="F10">
        <v>91.379997000000003</v>
      </c>
      <c r="G10" s="2">
        <f t="shared" si="2"/>
        <v>2.9517743814381658E-2</v>
      </c>
      <c r="H10">
        <v>13.3</v>
      </c>
      <c r="I10" s="2">
        <f t="shared" si="3"/>
        <v>3.9874902267396539E-2</v>
      </c>
      <c r="J10">
        <v>12.74</v>
      </c>
      <c r="K10" s="2">
        <f t="shared" si="4"/>
        <v>2.4939662107803739E-2</v>
      </c>
      <c r="L10" s="2"/>
      <c r="M10" s="2">
        <f>$B$20*C10+$C$20*E10+$D$20*G10+$E$20*I10+$F$20*K10</f>
        <v>3.0743947426812971E-2</v>
      </c>
    </row>
    <row r="11" spans="1:14" x14ac:dyDescent="0.6">
      <c r="A11" s="3">
        <v>43497</v>
      </c>
      <c r="B11">
        <v>19.32</v>
      </c>
      <c r="C11" s="2">
        <f t="shared" si="0"/>
        <v>-1.292271971686354E-3</v>
      </c>
      <c r="D11">
        <v>12.88</v>
      </c>
      <c r="E11" s="2">
        <f t="shared" si="1"/>
        <v>7.8247261345854024E-3</v>
      </c>
      <c r="F11">
        <v>94.620002999999997</v>
      </c>
      <c r="G11" s="2">
        <f t="shared" si="2"/>
        <v>3.5456403002508186E-2</v>
      </c>
      <c r="H11">
        <v>13.62</v>
      </c>
      <c r="I11" s="2">
        <f t="shared" si="3"/>
        <v>2.4060150375939671E-2</v>
      </c>
      <c r="J11">
        <v>13.36</v>
      </c>
      <c r="K11" s="2">
        <f t="shared" si="4"/>
        <v>4.8665620094191508E-2</v>
      </c>
      <c r="L11" s="2"/>
      <c r="M11" s="2">
        <f>$B$20*C11+$C$20*E11+$D$20*G11+$E$20*I11+$F$20*K11</f>
        <v>2.2942925527107683E-2</v>
      </c>
    </row>
    <row r="12" spans="1:14" x14ac:dyDescent="0.6">
      <c r="A12" s="3">
        <v>43525</v>
      </c>
      <c r="B12">
        <v>19.771999000000001</v>
      </c>
      <c r="C12" s="2">
        <f t="shared" si="0"/>
        <v>2.339539337474128E-2</v>
      </c>
      <c r="D12">
        <v>13.15</v>
      </c>
      <c r="E12" s="2">
        <f t="shared" si="1"/>
        <v>2.0962732919254545E-2</v>
      </c>
      <c r="F12">
        <v>96.870002999999997</v>
      </c>
      <c r="G12" s="2">
        <f t="shared" si="2"/>
        <v>2.3779327083724544E-2</v>
      </c>
      <c r="H12">
        <v>14.14</v>
      </c>
      <c r="I12" s="2">
        <f t="shared" si="3"/>
        <v>3.8179148311306976E-2</v>
      </c>
      <c r="J12">
        <v>13.61</v>
      </c>
      <c r="K12" s="2">
        <f t="shared" si="4"/>
        <v>1.8712574850299424E-2</v>
      </c>
      <c r="L12" s="2"/>
      <c r="M12" s="2">
        <f>$B$20*C12+$C$20*E12+$D$20*G12+$E$20*I12+$F$20*K12</f>
        <v>2.5005835307865355E-2</v>
      </c>
    </row>
    <row r="13" spans="1:14" x14ac:dyDescent="0.6">
      <c r="A13" s="3">
        <v>43556</v>
      </c>
      <c r="B13">
        <v>19.799999</v>
      </c>
      <c r="C13" s="2">
        <f t="shared" si="0"/>
        <v>1.4161441137032771E-3</v>
      </c>
      <c r="D13">
        <v>13.29</v>
      </c>
      <c r="E13" s="2">
        <f t="shared" si="1"/>
        <v>1.0646387832699444E-2</v>
      </c>
      <c r="F13">
        <v>97.209998999999996</v>
      </c>
      <c r="G13" s="2">
        <f t="shared" si="2"/>
        <v>3.5098171721952287E-3</v>
      </c>
      <c r="H13">
        <v>14.4</v>
      </c>
      <c r="I13" s="2">
        <f t="shared" si="3"/>
        <v>1.8387553041018467E-2</v>
      </c>
      <c r="J13">
        <v>13.85</v>
      </c>
      <c r="K13" s="2">
        <f t="shared" si="4"/>
        <v>1.763409257898596E-2</v>
      </c>
      <c r="L13" s="2"/>
      <c r="M13" s="2">
        <f>$B$20*C13+$C$20*E13+$D$20*G13+$E$20*I13+$F$20*K13</f>
        <v>1.0318798947720476E-2</v>
      </c>
    </row>
    <row r="14" spans="1:14" x14ac:dyDescent="0.6">
      <c r="A14" s="3">
        <v>43586</v>
      </c>
      <c r="B14">
        <v>20.068999999999999</v>
      </c>
      <c r="C14" s="2">
        <f t="shared" si="0"/>
        <v>1.3585909777066085E-2</v>
      </c>
      <c r="D14">
        <v>13.38</v>
      </c>
      <c r="E14" s="2">
        <f t="shared" si="1"/>
        <v>6.7720090293454938E-3</v>
      </c>
      <c r="F14">
        <v>96.169998000000007</v>
      </c>
      <c r="G14" s="2">
        <f t="shared" si="2"/>
        <v>-1.0698498206959006E-2</v>
      </c>
      <c r="H14">
        <v>14.55</v>
      </c>
      <c r="I14" s="2">
        <f t="shared" si="3"/>
        <v>1.0416666666666741E-2</v>
      </c>
      <c r="J14">
        <v>14.28</v>
      </c>
      <c r="K14" s="2">
        <f t="shared" si="4"/>
        <v>3.1046931407942235E-2</v>
      </c>
      <c r="L14" s="2"/>
      <c r="M14" s="2">
        <f>$B$20*C14+$C$20*E14+$D$20*G14+$E$20*I14+$F$20*K14</f>
        <v>1.022460373481231E-2</v>
      </c>
    </row>
    <row r="16" spans="1:14" x14ac:dyDescent="0.6">
      <c r="A16" s="17" t="s">
        <v>9</v>
      </c>
      <c r="B16" s="4"/>
      <c r="C16" s="5">
        <f>AVERAGE(C4:C14)</f>
        <v>5.067225725996413E-3</v>
      </c>
      <c r="D16" s="4"/>
      <c r="E16" s="6">
        <f>AVERAGE(E4:E14)</f>
        <v>6.7320045568092539E-3</v>
      </c>
      <c r="F16" s="4"/>
      <c r="G16" s="5">
        <f>AVERAGE(G4:G14)</f>
        <v>1.1228604137859866E-2</v>
      </c>
      <c r="H16" s="4"/>
      <c r="I16" s="5">
        <f>AVERAGE(I4:I14)</f>
        <v>9.6406139777482514E-3</v>
      </c>
      <c r="J16" s="4"/>
      <c r="K16" s="5">
        <f>AVERAGE(K4:K14)</f>
        <v>1.1185586733037479E-2</v>
      </c>
      <c r="L16" s="5"/>
      <c r="M16" s="7">
        <f>AVERAGE(M4:M14)</f>
        <v>8.7708070262902532E-3</v>
      </c>
      <c r="N16" s="18">
        <f>((1+M16)^12)-1</f>
        <v>0.11047827755269779</v>
      </c>
    </row>
    <row r="17" spans="1:14" x14ac:dyDescent="0.6">
      <c r="A17" s="17" t="s">
        <v>10</v>
      </c>
      <c r="B17" s="4"/>
      <c r="C17" s="5">
        <f>_xlfn.VAR.S(C4:C14)</f>
        <v>1.7433143756912667E-4</v>
      </c>
      <c r="D17" s="4"/>
      <c r="E17" s="5">
        <f>_xlfn.VAR.S(E4:E14)</f>
        <v>1.9422226510328885E-4</v>
      </c>
      <c r="F17" s="4"/>
      <c r="G17" s="5">
        <f>_xlfn.VAR.S(G4:G14)</f>
        <v>5.3299888400579567E-4</v>
      </c>
      <c r="H17" s="4"/>
      <c r="I17" s="5">
        <f>_xlfn.VAR.S(I4:I14)</f>
        <v>4.2450497392314149E-4</v>
      </c>
      <c r="J17" s="4"/>
      <c r="K17" s="5">
        <f>_xlfn.VAR.S(K4:K14)</f>
        <v>3.987183540368871E-4</v>
      </c>
      <c r="L17" s="5"/>
      <c r="M17" s="7">
        <f>_xlfn.VAR.S(M4:M14)</f>
        <v>1.8453555406483941E-4</v>
      </c>
      <c r="N17" s="18">
        <f>M17*12</f>
        <v>2.2144266487780732E-3</v>
      </c>
    </row>
    <row r="18" spans="1:14" x14ac:dyDescent="0.6">
      <c r="A18" s="17" t="s">
        <v>11</v>
      </c>
      <c r="B18" s="4"/>
      <c r="C18" s="5">
        <f>_xlfn.STDEV.S(C4:C14)</f>
        <v>1.3203463090005087E-2</v>
      </c>
      <c r="D18" s="4"/>
      <c r="E18" s="5">
        <f>_xlfn.STDEV.S(E4:E14)</f>
        <v>1.3936364845370863E-2</v>
      </c>
      <c r="F18" s="4"/>
      <c r="G18" s="5">
        <f>_xlfn.STDEV.S(G4:G14)</f>
        <v>2.3086768591680292E-2</v>
      </c>
      <c r="H18" s="4"/>
      <c r="I18" s="5">
        <f>_xlfn.STDEV.S(I4:I14)</f>
        <v>2.0603518484063384E-2</v>
      </c>
      <c r="J18" s="4"/>
      <c r="K18" s="5">
        <f>_xlfn.STDEV.S(K4:K14)</f>
        <v>1.9967933143840579E-2</v>
      </c>
      <c r="L18" s="5"/>
      <c r="M18" s="7">
        <f>_xlfn.STDEV.S(M4:M14)</f>
        <v>1.3584386407373703E-2</v>
      </c>
      <c r="N18" s="18">
        <f>SQRT(N17)</f>
        <v>4.7057694894438604E-2</v>
      </c>
    </row>
    <row r="20" spans="1:14" x14ac:dyDescent="0.6">
      <c r="A20" s="17" t="s">
        <v>13</v>
      </c>
      <c r="B20" s="8">
        <v>0.2</v>
      </c>
      <c r="C20" s="8">
        <v>0.2</v>
      </c>
      <c r="D20" s="8">
        <v>0.2</v>
      </c>
      <c r="E20" s="8">
        <v>0.2</v>
      </c>
      <c r="F20" s="9">
        <v>0.2</v>
      </c>
    </row>
    <row r="21" spans="1:14" x14ac:dyDescent="0.6">
      <c r="A21" s="19" t="s">
        <v>12</v>
      </c>
      <c r="B21" s="20" t="s">
        <v>4</v>
      </c>
      <c r="C21" s="21" t="s">
        <v>5</v>
      </c>
      <c r="D21" s="21" t="s">
        <v>6</v>
      </c>
      <c r="E21" s="21" t="s">
        <v>7</v>
      </c>
      <c r="F21" s="21" t="s">
        <v>8</v>
      </c>
      <c r="M21" s="1"/>
    </row>
    <row r="23" spans="1:14" x14ac:dyDescent="0.6">
      <c r="A23" s="19" t="s">
        <v>14</v>
      </c>
      <c r="B23" t="s">
        <v>15</v>
      </c>
      <c r="G23" s="1"/>
      <c r="H23" s="1"/>
    </row>
    <row r="24" spans="1:14" x14ac:dyDescent="0.6">
      <c r="G24" s="1"/>
      <c r="H24" s="1"/>
    </row>
    <row r="25" spans="1:14" x14ac:dyDescent="0.6">
      <c r="G25" s="1"/>
      <c r="H25" s="1"/>
    </row>
    <row r="26" spans="1:14" x14ac:dyDescent="0.6">
      <c r="G26" s="1"/>
      <c r="H26" s="1"/>
    </row>
    <row r="27" spans="1:14" x14ac:dyDescent="0.6">
      <c r="G27" s="1"/>
      <c r="H27" s="1"/>
    </row>
    <row r="28" spans="1:14" x14ac:dyDescent="0.6">
      <c r="G28" s="1"/>
      <c r="H28" s="1"/>
    </row>
    <row r="29" spans="1:14" x14ac:dyDescent="0.6">
      <c r="G29" s="1"/>
      <c r="H29" s="1"/>
    </row>
    <row r="30" spans="1:14" x14ac:dyDescent="0.6">
      <c r="G30" s="1"/>
      <c r="H30" s="1"/>
    </row>
    <row r="31" spans="1:14" x14ac:dyDescent="0.6">
      <c r="G31" s="1"/>
      <c r="H31" s="1"/>
    </row>
    <row r="32" spans="1:14" x14ac:dyDescent="0.6">
      <c r="G32" s="1"/>
      <c r="H32" s="1"/>
    </row>
    <row r="33" spans="7:8" x14ac:dyDescent="0.6">
      <c r="G33" s="1"/>
      <c r="H33" s="1"/>
    </row>
    <row r="34" spans="7:8" x14ac:dyDescent="0.6">
      <c r="G34" s="1"/>
      <c r="H34" s="1"/>
    </row>
    <row r="35" spans="7:8" x14ac:dyDescent="0.6">
      <c r="G35" s="1"/>
      <c r="H35" s="1"/>
    </row>
  </sheetData>
  <mergeCells count="5">
    <mergeCell ref="F1:G1"/>
    <mergeCell ref="H1:I1"/>
    <mergeCell ref="J1:K1"/>
    <mergeCell ref="B1:C1"/>
    <mergeCell ref="D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Shisheer Choudhary</dc:creator>
  <cp:lastModifiedBy>Sri Koushik Nellutla</cp:lastModifiedBy>
  <dcterms:created xsi:type="dcterms:W3CDTF">2019-07-29T03:11:30Z</dcterms:created>
  <dcterms:modified xsi:type="dcterms:W3CDTF">2019-08-03T01:50:23Z</dcterms:modified>
</cp:coreProperties>
</file>