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NINAD/projects/silly-point/ICC-Test-Championship-Forecasting/"/>
    </mc:Choice>
  </mc:AlternateContent>
  <xr:revisionPtr revIDLastSave="0" documentId="13_ncr:1_{8C755FEA-BE32-924C-9CB3-59F093794A25}" xr6:coauthVersionLast="46" xr6:coauthVersionMax="46" xr10:uidLastSave="{00000000-0000-0000-0000-000000000000}"/>
  <bookViews>
    <workbookView xWindow="2720" yWindow="500" windowWidth="28800" windowHeight="17500" activeTab="4" xr2:uid="{00000000-000D-0000-FFFF-FFFF00000000}"/>
  </bookViews>
  <sheets>
    <sheet name="Current-Table" sheetId="2" r:id="rId1"/>
    <sheet name="India-England-Forecast" sheetId="4" r:id="rId2"/>
    <sheet name="SouthAfrica-Australia-Forecast" sheetId="5" r:id="rId3"/>
    <sheet name="Combined-Result-From-All" sheetId="6" r:id="rId4"/>
    <sheet name="Data" sheetId="3" r:id="rId5"/>
  </sheets>
  <definedNames>
    <definedName name="_2_matches_in_a_series">Data!$B$8</definedName>
    <definedName name="_3_matches_in_a_series">Data!$B$17</definedName>
    <definedName name="_4_matches_in_a_series">Data!$B$29</definedName>
    <definedName name="_5_matches_in_a_series">Data!$B$46</definedName>
    <definedName name="Australia">'Current-Table'!$C$4</definedName>
    <definedName name="England">'Current-Table'!$C$5</definedName>
    <definedName name="India">'Current-Table'!$C$2</definedName>
    <definedName name="New_Zealand">'Current-Table'!$C$3</definedName>
    <definedName name="NewZealand">'Combined-Result-From-All'!$P$1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1" i="6" l="1"/>
  <c r="K151" i="6"/>
  <c r="J151" i="6"/>
  <c r="I151" i="6"/>
  <c r="M150" i="6"/>
  <c r="K150" i="6"/>
  <c r="J150" i="6"/>
  <c r="I150" i="6"/>
  <c r="M149" i="6"/>
  <c r="K149" i="6"/>
  <c r="J149" i="6"/>
  <c r="I149" i="6"/>
  <c r="M148" i="6"/>
  <c r="K148" i="6"/>
  <c r="J148" i="6"/>
  <c r="I148" i="6"/>
  <c r="M147" i="6"/>
  <c r="K147" i="6"/>
  <c r="J147" i="6"/>
  <c r="I147" i="6"/>
  <c r="M146" i="6"/>
  <c r="K146" i="6"/>
  <c r="J146" i="6"/>
  <c r="I146" i="6"/>
  <c r="M145" i="6"/>
  <c r="K145" i="6"/>
  <c r="J145" i="6"/>
  <c r="I145" i="6"/>
  <c r="M144" i="6"/>
  <c r="K144" i="6"/>
  <c r="J144" i="6"/>
  <c r="I144" i="6"/>
  <c r="M143" i="6"/>
  <c r="K143" i="6"/>
  <c r="J143" i="6"/>
  <c r="I143" i="6"/>
  <c r="M142" i="6"/>
  <c r="K142" i="6"/>
  <c r="J142" i="6"/>
  <c r="I142" i="6"/>
  <c r="M141" i="6"/>
  <c r="K141" i="6"/>
  <c r="J141" i="6"/>
  <c r="I141" i="6"/>
  <c r="M140" i="6"/>
  <c r="K140" i="6"/>
  <c r="J140" i="6"/>
  <c r="I140" i="6"/>
  <c r="M139" i="6"/>
  <c r="K139" i="6"/>
  <c r="J139" i="6"/>
  <c r="I139" i="6"/>
  <c r="M138" i="6"/>
  <c r="K138" i="6"/>
  <c r="J138" i="6"/>
  <c r="I138" i="6"/>
  <c r="M137" i="6"/>
  <c r="K137" i="6"/>
  <c r="J137" i="6"/>
  <c r="I137" i="6"/>
  <c r="M136" i="6"/>
  <c r="K136" i="6"/>
  <c r="J136" i="6"/>
  <c r="I136" i="6"/>
  <c r="M135" i="6"/>
  <c r="K135" i="6"/>
  <c r="J135" i="6"/>
  <c r="I135" i="6"/>
  <c r="M134" i="6"/>
  <c r="K134" i="6"/>
  <c r="J134" i="6"/>
  <c r="I134" i="6"/>
  <c r="M133" i="6"/>
  <c r="K133" i="6"/>
  <c r="J133" i="6"/>
  <c r="I133" i="6"/>
  <c r="M132" i="6"/>
  <c r="K132" i="6"/>
  <c r="J132" i="6"/>
  <c r="I132" i="6"/>
  <c r="M131" i="6"/>
  <c r="K131" i="6"/>
  <c r="J131" i="6"/>
  <c r="I131" i="6"/>
  <c r="M130" i="6"/>
  <c r="K130" i="6"/>
  <c r="J130" i="6"/>
  <c r="I130" i="6"/>
  <c r="M129" i="6"/>
  <c r="K129" i="6"/>
  <c r="J129" i="6"/>
  <c r="I129" i="6"/>
  <c r="M128" i="6"/>
  <c r="K128" i="6"/>
  <c r="J128" i="6"/>
  <c r="I128" i="6"/>
  <c r="M127" i="6"/>
  <c r="K127" i="6"/>
  <c r="J127" i="6"/>
  <c r="I127" i="6"/>
  <c r="M126" i="6"/>
  <c r="K126" i="6"/>
  <c r="J126" i="6"/>
  <c r="I126" i="6"/>
  <c r="M125" i="6"/>
  <c r="K125" i="6"/>
  <c r="J125" i="6"/>
  <c r="I125" i="6"/>
  <c r="M124" i="6"/>
  <c r="K124" i="6"/>
  <c r="J124" i="6"/>
  <c r="I124" i="6"/>
  <c r="M123" i="6"/>
  <c r="K123" i="6"/>
  <c r="J123" i="6"/>
  <c r="I123" i="6"/>
  <c r="M122" i="6"/>
  <c r="K122" i="6"/>
  <c r="J122" i="6"/>
  <c r="I122" i="6"/>
  <c r="M121" i="6"/>
  <c r="K121" i="6"/>
  <c r="J121" i="6"/>
  <c r="I121" i="6"/>
  <c r="M120" i="6"/>
  <c r="K120" i="6"/>
  <c r="J120" i="6"/>
  <c r="I120" i="6"/>
  <c r="M119" i="6"/>
  <c r="K119" i="6"/>
  <c r="J119" i="6"/>
  <c r="I119" i="6"/>
  <c r="M118" i="6"/>
  <c r="K118" i="6"/>
  <c r="J118" i="6"/>
  <c r="I118" i="6"/>
  <c r="M117" i="6"/>
  <c r="K117" i="6"/>
  <c r="J117" i="6"/>
  <c r="I117" i="6"/>
  <c r="M116" i="6"/>
  <c r="K116" i="6"/>
  <c r="J116" i="6"/>
  <c r="I116" i="6"/>
  <c r="M115" i="6"/>
  <c r="K115" i="6"/>
  <c r="J115" i="6"/>
  <c r="I115" i="6"/>
  <c r="M114" i="6"/>
  <c r="K114" i="6"/>
  <c r="J114" i="6"/>
  <c r="I114" i="6"/>
  <c r="M113" i="6"/>
  <c r="K113" i="6"/>
  <c r="J113" i="6"/>
  <c r="I113" i="6"/>
  <c r="M112" i="6"/>
  <c r="K112" i="6"/>
  <c r="J112" i="6"/>
  <c r="I112" i="6"/>
  <c r="M111" i="6"/>
  <c r="K111" i="6"/>
  <c r="J111" i="6"/>
  <c r="I111" i="6"/>
  <c r="M110" i="6"/>
  <c r="K110" i="6"/>
  <c r="J110" i="6"/>
  <c r="I110" i="6"/>
  <c r="M109" i="6"/>
  <c r="K109" i="6"/>
  <c r="J109" i="6"/>
  <c r="I109" i="6"/>
  <c r="M108" i="6"/>
  <c r="K108" i="6"/>
  <c r="J108" i="6"/>
  <c r="I108" i="6"/>
  <c r="M107" i="6"/>
  <c r="K107" i="6"/>
  <c r="J107" i="6"/>
  <c r="I107" i="6"/>
  <c r="M106" i="6"/>
  <c r="K106" i="6"/>
  <c r="J106" i="6"/>
  <c r="I106" i="6"/>
  <c r="M105" i="6"/>
  <c r="K105" i="6"/>
  <c r="J105" i="6"/>
  <c r="I105" i="6"/>
  <c r="M104" i="6"/>
  <c r="K104" i="6"/>
  <c r="J104" i="6"/>
  <c r="I104" i="6"/>
  <c r="M103" i="6"/>
  <c r="K103" i="6"/>
  <c r="J103" i="6"/>
  <c r="I103" i="6"/>
  <c r="M102" i="6"/>
  <c r="K102" i="6"/>
  <c r="J102" i="6"/>
  <c r="I102" i="6"/>
  <c r="M101" i="6"/>
  <c r="K101" i="6"/>
  <c r="J101" i="6"/>
  <c r="I101" i="6"/>
  <c r="M100" i="6"/>
  <c r="K100" i="6"/>
  <c r="J100" i="6"/>
  <c r="I100" i="6"/>
  <c r="M99" i="6"/>
  <c r="K99" i="6"/>
  <c r="J99" i="6"/>
  <c r="I99" i="6"/>
  <c r="M98" i="6"/>
  <c r="K98" i="6"/>
  <c r="J98" i="6"/>
  <c r="I98" i="6"/>
  <c r="M97" i="6"/>
  <c r="K97" i="6"/>
  <c r="J97" i="6"/>
  <c r="I97" i="6"/>
  <c r="M96" i="6"/>
  <c r="K96" i="6"/>
  <c r="J96" i="6"/>
  <c r="I96" i="6"/>
  <c r="M95" i="6"/>
  <c r="K95" i="6"/>
  <c r="J95" i="6"/>
  <c r="I95" i="6"/>
  <c r="M94" i="6"/>
  <c r="K94" i="6"/>
  <c r="J94" i="6"/>
  <c r="I94" i="6"/>
  <c r="M93" i="6"/>
  <c r="K93" i="6"/>
  <c r="J93" i="6"/>
  <c r="I93" i="6"/>
  <c r="M92" i="6"/>
  <c r="K92" i="6"/>
  <c r="J92" i="6"/>
  <c r="I92" i="6"/>
  <c r="M91" i="6"/>
  <c r="K91" i="6"/>
  <c r="J91" i="6"/>
  <c r="I91" i="6"/>
  <c r="M90" i="6"/>
  <c r="K90" i="6"/>
  <c r="J90" i="6"/>
  <c r="I90" i="6"/>
  <c r="M89" i="6"/>
  <c r="K89" i="6"/>
  <c r="J89" i="6"/>
  <c r="I89" i="6"/>
  <c r="M88" i="6"/>
  <c r="K88" i="6"/>
  <c r="J88" i="6"/>
  <c r="I88" i="6"/>
  <c r="M87" i="6"/>
  <c r="K87" i="6"/>
  <c r="J87" i="6"/>
  <c r="I87" i="6"/>
  <c r="M86" i="6"/>
  <c r="K86" i="6"/>
  <c r="J86" i="6"/>
  <c r="I86" i="6"/>
  <c r="M85" i="6"/>
  <c r="K85" i="6"/>
  <c r="J85" i="6"/>
  <c r="I85" i="6"/>
  <c r="M84" i="6"/>
  <c r="K84" i="6"/>
  <c r="J84" i="6"/>
  <c r="I84" i="6"/>
  <c r="M83" i="6"/>
  <c r="K83" i="6"/>
  <c r="J83" i="6"/>
  <c r="I83" i="6"/>
  <c r="M82" i="6"/>
  <c r="K82" i="6"/>
  <c r="J82" i="6"/>
  <c r="I82" i="6"/>
  <c r="M81" i="6"/>
  <c r="K81" i="6"/>
  <c r="J81" i="6"/>
  <c r="I81" i="6"/>
  <c r="M80" i="6"/>
  <c r="K80" i="6"/>
  <c r="J80" i="6"/>
  <c r="I80" i="6"/>
  <c r="M79" i="6"/>
  <c r="K79" i="6"/>
  <c r="J79" i="6"/>
  <c r="I79" i="6"/>
  <c r="M78" i="6"/>
  <c r="K78" i="6"/>
  <c r="J78" i="6"/>
  <c r="I78" i="6"/>
  <c r="M77" i="6"/>
  <c r="K77" i="6"/>
  <c r="J77" i="6"/>
  <c r="I77" i="6"/>
  <c r="M76" i="6"/>
  <c r="K76" i="6"/>
  <c r="J76" i="6"/>
  <c r="I76" i="6"/>
  <c r="M75" i="6"/>
  <c r="K75" i="6"/>
  <c r="J75" i="6"/>
  <c r="I75" i="6"/>
  <c r="M74" i="6"/>
  <c r="K74" i="6"/>
  <c r="J74" i="6"/>
  <c r="I74" i="6"/>
  <c r="M73" i="6"/>
  <c r="K73" i="6"/>
  <c r="J73" i="6"/>
  <c r="I73" i="6"/>
  <c r="M72" i="6"/>
  <c r="K72" i="6"/>
  <c r="J72" i="6"/>
  <c r="I72" i="6"/>
  <c r="M71" i="6"/>
  <c r="K71" i="6"/>
  <c r="J71" i="6"/>
  <c r="I71" i="6"/>
  <c r="M70" i="6"/>
  <c r="K70" i="6"/>
  <c r="J70" i="6"/>
  <c r="I70" i="6"/>
  <c r="M69" i="6"/>
  <c r="K69" i="6"/>
  <c r="J69" i="6"/>
  <c r="I69" i="6"/>
  <c r="M68" i="6"/>
  <c r="K68" i="6"/>
  <c r="J68" i="6"/>
  <c r="I68" i="6"/>
  <c r="M67" i="6"/>
  <c r="K67" i="6"/>
  <c r="J67" i="6"/>
  <c r="I67" i="6"/>
  <c r="M66" i="6"/>
  <c r="K66" i="6"/>
  <c r="J66" i="6"/>
  <c r="I66" i="6"/>
  <c r="M65" i="6"/>
  <c r="K65" i="6"/>
  <c r="J65" i="6"/>
  <c r="I65" i="6"/>
  <c r="M64" i="6"/>
  <c r="K64" i="6"/>
  <c r="J64" i="6"/>
  <c r="I64" i="6"/>
  <c r="M63" i="6"/>
  <c r="K63" i="6"/>
  <c r="J63" i="6"/>
  <c r="I63" i="6"/>
  <c r="M62" i="6"/>
  <c r="K62" i="6"/>
  <c r="J62" i="6"/>
  <c r="I62" i="6"/>
  <c r="M61" i="6"/>
  <c r="K61" i="6"/>
  <c r="J61" i="6"/>
  <c r="I61" i="6"/>
  <c r="M60" i="6"/>
  <c r="K60" i="6"/>
  <c r="J60" i="6"/>
  <c r="I60" i="6"/>
  <c r="M59" i="6"/>
  <c r="K59" i="6"/>
  <c r="J59" i="6"/>
  <c r="I59" i="6"/>
  <c r="M58" i="6"/>
  <c r="K58" i="6"/>
  <c r="J58" i="6"/>
  <c r="I58" i="6"/>
  <c r="M57" i="6"/>
  <c r="K57" i="6"/>
  <c r="J57" i="6"/>
  <c r="I57" i="6"/>
  <c r="M56" i="6"/>
  <c r="K56" i="6"/>
  <c r="J56" i="6"/>
  <c r="I56" i="6"/>
  <c r="M55" i="6"/>
  <c r="K55" i="6"/>
  <c r="J55" i="6"/>
  <c r="I55" i="6"/>
  <c r="M54" i="6"/>
  <c r="K54" i="6"/>
  <c r="J54" i="6"/>
  <c r="I54" i="6"/>
  <c r="M53" i="6"/>
  <c r="K53" i="6"/>
  <c r="J53" i="6"/>
  <c r="I53" i="6"/>
  <c r="M52" i="6"/>
  <c r="K52" i="6"/>
  <c r="J52" i="6"/>
  <c r="I52" i="6"/>
  <c r="M51" i="6"/>
  <c r="K51" i="6"/>
  <c r="J51" i="6"/>
  <c r="I51" i="6"/>
  <c r="M50" i="6"/>
  <c r="K50" i="6"/>
  <c r="J50" i="6"/>
  <c r="I50" i="6"/>
  <c r="M49" i="6"/>
  <c r="K49" i="6"/>
  <c r="J49" i="6"/>
  <c r="I49" i="6"/>
  <c r="M48" i="6"/>
  <c r="K48" i="6"/>
  <c r="J48" i="6"/>
  <c r="I48" i="6"/>
  <c r="M47" i="6"/>
  <c r="K47" i="6"/>
  <c r="J47" i="6"/>
  <c r="I47" i="6"/>
  <c r="M46" i="6"/>
  <c r="K46" i="6"/>
  <c r="J46" i="6"/>
  <c r="I46" i="6"/>
  <c r="M45" i="6"/>
  <c r="K45" i="6"/>
  <c r="J45" i="6"/>
  <c r="I45" i="6"/>
  <c r="M44" i="6"/>
  <c r="K44" i="6"/>
  <c r="J44" i="6"/>
  <c r="I44" i="6"/>
  <c r="M43" i="6"/>
  <c r="K43" i="6"/>
  <c r="J43" i="6"/>
  <c r="I43" i="6"/>
  <c r="M42" i="6"/>
  <c r="K42" i="6"/>
  <c r="J42" i="6"/>
  <c r="I42" i="6"/>
  <c r="M41" i="6"/>
  <c r="K41" i="6"/>
  <c r="J41" i="6"/>
  <c r="I41" i="6"/>
  <c r="M40" i="6"/>
  <c r="K40" i="6"/>
  <c r="J40" i="6"/>
  <c r="I40" i="6"/>
  <c r="M39" i="6"/>
  <c r="K39" i="6"/>
  <c r="J39" i="6"/>
  <c r="I39" i="6"/>
  <c r="M38" i="6"/>
  <c r="K38" i="6"/>
  <c r="J38" i="6"/>
  <c r="I38" i="6"/>
  <c r="M37" i="6"/>
  <c r="K37" i="6"/>
  <c r="J37" i="6"/>
  <c r="I37" i="6"/>
  <c r="M36" i="6"/>
  <c r="K36" i="6"/>
  <c r="J36" i="6"/>
  <c r="I36" i="6"/>
  <c r="M35" i="6"/>
  <c r="K35" i="6"/>
  <c r="J35" i="6"/>
  <c r="I35" i="6"/>
  <c r="M34" i="6"/>
  <c r="K34" i="6"/>
  <c r="J34" i="6"/>
  <c r="I34" i="6"/>
  <c r="M33" i="6"/>
  <c r="K33" i="6"/>
  <c r="J33" i="6"/>
  <c r="I33" i="6"/>
  <c r="M32" i="6"/>
  <c r="K32" i="6"/>
  <c r="J32" i="6"/>
  <c r="I32" i="6"/>
  <c r="M31" i="6"/>
  <c r="K31" i="6"/>
  <c r="J31" i="6"/>
  <c r="I31" i="6"/>
  <c r="M30" i="6"/>
  <c r="K30" i="6"/>
  <c r="J30" i="6"/>
  <c r="I30" i="6"/>
  <c r="M29" i="6"/>
  <c r="K29" i="6"/>
  <c r="J29" i="6"/>
  <c r="I29" i="6"/>
  <c r="M28" i="6"/>
  <c r="K28" i="6"/>
  <c r="J28" i="6"/>
  <c r="I28" i="6"/>
  <c r="M27" i="6"/>
  <c r="K27" i="6"/>
  <c r="J27" i="6"/>
  <c r="I27" i="6"/>
  <c r="M26" i="6"/>
  <c r="K26" i="6"/>
  <c r="J26" i="6"/>
  <c r="I26" i="6"/>
  <c r="M25" i="6"/>
  <c r="K25" i="6"/>
  <c r="J25" i="6"/>
  <c r="I25" i="6"/>
  <c r="M24" i="6"/>
  <c r="K24" i="6"/>
  <c r="J24" i="6"/>
  <c r="I24" i="6"/>
  <c r="M23" i="6"/>
  <c r="K23" i="6"/>
  <c r="J23" i="6"/>
  <c r="I23" i="6"/>
  <c r="M22" i="6"/>
  <c r="K22" i="6"/>
  <c r="J22" i="6"/>
  <c r="I22" i="6"/>
  <c r="M21" i="6"/>
  <c r="K21" i="6"/>
  <c r="J21" i="6"/>
  <c r="I21" i="6"/>
  <c r="M20" i="6"/>
  <c r="K20" i="6"/>
  <c r="J20" i="6"/>
  <c r="I20" i="6"/>
  <c r="M19" i="6"/>
  <c r="K19" i="6"/>
  <c r="J19" i="6"/>
  <c r="I19" i="6"/>
  <c r="M18" i="6"/>
  <c r="K18" i="6"/>
  <c r="J18" i="6"/>
  <c r="I18" i="6"/>
  <c r="M17" i="6"/>
  <c r="K17" i="6"/>
  <c r="J17" i="6"/>
  <c r="I17" i="6"/>
  <c r="M16" i="6"/>
  <c r="K16" i="6"/>
  <c r="J16" i="6"/>
  <c r="I16" i="6"/>
  <c r="M15" i="6"/>
  <c r="K15" i="6"/>
  <c r="J15" i="6"/>
  <c r="I15" i="6"/>
  <c r="M14" i="6"/>
  <c r="K14" i="6"/>
  <c r="J14" i="6"/>
  <c r="I14" i="6"/>
  <c r="M13" i="6"/>
  <c r="K13" i="6"/>
  <c r="J13" i="6"/>
  <c r="I13" i="6"/>
  <c r="M12" i="6"/>
  <c r="K12" i="6"/>
  <c r="J12" i="6"/>
  <c r="I12" i="6"/>
  <c r="M11" i="6"/>
  <c r="K11" i="6"/>
  <c r="J11" i="6"/>
  <c r="I11" i="6"/>
  <c r="M10" i="6"/>
  <c r="K10" i="6"/>
  <c r="J10" i="6"/>
  <c r="I10" i="6"/>
  <c r="M9" i="6"/>
  <c r="K9" i="6"/>
  <c r="J9" i="6"/>
  <c r="I9" i="6"/>
  <c r="M8" i="6"/>
  <c r="K8" i="6"/>
  <c r="J8" i="6"/>
  <c r="I8" i="6"/>
  <c r="M7" i="6"/>
  <c r="K7" i="6"/>
  <c r="J7" i="6"/>
  <c r="I7" i="6"/>
  <c r="M6" i="6"/>
  <c r="K6" i="6"/>
  <c r="J6" i="6"/>
  <c r="I6" i="6"/>
  <c r="M5" i="6"/>
  <c r="K5" i="6"/>
  <c r="J5" i="6"/>
  <c r="I5" i="6"/>
  <c r="M4" i="6"/>
  <c r="K4" i="6"/>
  <c r="J4" i="6"/>
  <c r="I4" i="6"/>
  <c r="M3" i="6"/>
  <c r="K3" i="6"/>
  <c r="J3" i="6"/>
  <c r="I3" i="6"/>
  <c r="M2" i="6"/>
  <c r="M153" i="6" s="1"/>
  <c r="K2" i="6"/>
  <c r="L133" i="6" s="1"/>
  <c r="J2" i="6"/>
  <c r="J154" i="6" s="1"/>
  <c r="J157" i="6" s="1"/>
  <c r="I2" i="6"/>
  <c r="L146" i="6" s="1"/>
  <c r="C1" i="5"/>
  <c r="D1" i="5"/>
  <c r="E1" i="5"/>
  <c r="C1" i="4"/>
  <c r="D1" i="4"/>
  <c r="E1" i="4"/>
  <c r="F1" i="4"/>
  <c r="E3" i="5"/>
  <c r="A3" i="5"/>
  <c r="B3" i="5"/>
  <c r="C3" i="5"/>
  <c r="D3" i="5"/>
  <c r="A4" i="5"/>
  <c r="B4" i="5"/>
  <c r="C4" i="5"/>
  <c r="D4" i="5"/>
  <c r="E4" i="5" s="1"/>
  <c r="A5" i="5"/>
  <c r="B5" i="5"/>
  <c r="C5" i="5"/>
  <c r="D5" i="5"/>
  <c r="E5" i="5" s="1"/>
  <c r="A6" i="5"/>
  <c r="B6" i="5"/>
  <c r="C6" i="5"/>
  <c r="D6" i="5"/>
  <c r="E6" i="5" s="1"/>
  <c r="A7" i="5"/>
  <c r="B7" i="5"/>
  <c r="C7" i="5"/>
  <c r="D7" i="5"/>
  <c r="E7" i="5" s="1"/>
  <c r="A8" i="5"/>
  <c r="B8" i="5"/>
  <c r="C8" i="5"/>
  <c r="D8" i="5"/>
  <c r="E8" i="5" s="1"/>
  <c r="A9" i="5"/>
  <c r="B9" i="5"/>
  <c r="C9" i="5"/>
  <c r="D9" i="5"/>
  <c r="E9" i="5" s="1"/>
  <c r="A10" i="5"/>
  <c r="B10" i="5"/>
  <c r="C10" i="5"/>
  <c r="D10" i="5"/>
  <c r="E10" i="5" s="1"/>
  <c r="A11" i="5"/>
  <c r="B11" i="5"/>
  <c r="C11" i="5"/>
  <c r="D11" i="5"/>
  <c r="E11" i="5" s="1"/>
  <c r="B2" i="5"/>
  <c r="C2" i="5"/>
  <c r="D2" i="5"/>
  <c r="E2" i="5" s="1"/>
  <c r="A2" i="5"/>
  <c r="F4" i="4"/>
  <c r="F14" i="4"/>
  <c r="F15" i="4"/>
  <c r="E2" i="4"/>
  <c r="D3" i="4"/>
  <c r="F3" i="4" s="1"/>
  <c r="D4" i="4"/>
  <c r="D5" i="4"/>
  <c r="F5" i="4" s="1"/>
  <c r="D6" i="4"/>
  <c r="F6" i="4" s="1"/>
  <c r="D7" i="4"/>
  <c r="F7" i="4" s="1"/>
  <c r="D8" i="4"/>
  <c r="F8" i="4" s="1"/>
  <c r="H8" i="4" s="1"/>
  <c r="D9" i="4"/>
  <c r="F9" i="4" s="1"/>
  <c r="D10" i="4"/>
  <c r="F10" i="4" s="1"/>
  <c r="H10" i="4" s="1"/>
  <c r="D11" i="4"/>
  <c r="F11" i="4" s="1"/>
  <c r="D12" i="4"/>
  <c r="F12" i="4" s="1"/>
  <c r="D13" i="4"/>
  <c r="F13" i="4" s="1"/>
  <c r="D14" i="4"/>
  <c r="D15" i="4"/>
  <c r="D16" i="4"/>
  <c r="F16" i="4" s="1"/>
  <c r="H16" i="4" s="1"/>
  <c r="C3" i="4"/>
  <c r="E3" i="4" s="1"/>
  <c r="C4" i="4"/>
  <c r="E4" i="4" s="1"/>
  <c r="C5" i="4"/>
  <c r="E5" i="4" s="1"/>
  <c r="C6" i="4"/>
  <c r="E6" i="4" s="1"/>
  <c r="C7" i="4"/>
  <c r="E7" i="4" s="1"/>
  <c r="C8" i="4"/>
  <c r="E8" i="4" s="1"/>
  <c r="C9" i="4"/>
  <c r="E9" i="4" s="1"/>
  <c r="C10" i="4"/>
  <c r="E10" i="4" s="1"/>
  <c r="C11" i="4"/>
  <c r="E11" i="4" s="1"/>
  <c r="C12" i="4"/>
  <c r="E12" i="4" s="1"/>
  <c r="C13" i="4"/>
  <c r="E13" i="4" s="1"/>
  <c r="C14" i="4"/>
  <c r="E14" i="4" s="1"/>
  <c r="C15" i="4"/>
  <c r="E15" i="4" s="1"/>
  <c r="I15" i="4" s="1"/>
  <c r="C16" i="4"/>
  <c r="E16" i="4" s="1"/>
  <c r="C2" i="4"/>
  <c r="D2" i="4"/>
  <c r="F2" i="4" s="1"/>
  <c r="A16" i="4"/>
  <c r="B16" i="4"/>
  <c r="A3" i="4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B2" i="4"/>
  <c r="A2" i="4"/>
  <c r="E48" i="3"/>
  <c r="D48" i="3" s="1"/>
  <c r="E49" i="3"/>
  <c r="D49" i="3" s="1"/>
  <c r="E50" i="3"/>
  <c r="C50" i="3" s="1"/>
  <c r="E51" i="3"/>
  <c r="C51" i="3" s="1"/>
  <c r="E52" i="3"/>
  <c r="C52" i="3" s="1"/>
  <c r="C53" i="3"/>
  <c r="E53" i="3"/>
  <c r="D53" i="3" s="1"/>
  <c r="E54" i="3"/>
  <c r="C54" i="3" s="1"/>
  <c r="E55" i="3"/>
  <c r="D55" i="3" s="1"/>
  <c r="E56" i="3"/>
  <c r="D56" i="3" s="1"/>
  <c r="E57" i="3"/>
  <c r="C57" i="3" s="1"/>
  <c r="E58" i="3"/>
  <c r="D58" i="3" s="1"/>
  <c r="E59" i="3"/>
  <c r="C59" i="3" s="1"/>
  <c r="E60" i="3"/>
  <c r="C60" i="3" s="1"/>
  <c r="E61" i="3"/>
  <c r="C61" i="3" s="1"/>
  <c r="E62" i="3"/>
  <c r="C62" i="3" s="1"/>
  <c r="E63" i="3"/>
  <c r="C63" i="3" s="1"/>
  <c r="C64" i="3"/>
  <c r="E64" i="3"/>
  <c r="D64" i="3" s="1"/>
  <c r="E65" i="3"/>
  <c r="C65" i="3" s="1"/>
  <c r="E66" i="3"/>
  <c r="C66" i="3" s="1"/>
  <c r="E67" i="3"/>
  <c r="C67" i="3" s="1"/>
  <c r="E47" i="3"/>
  <c r="D47" i="3"/>
  <c r="C47" i="3"/>
  <c r="E31" i="3"/>
  <c r="C31" i="3" s="1"/>
  <c r="E32" i="3"/>
  <c r="C32" i="3" s="1"/>
  <c r="C33" i="3"/>
  <c r="D33" i="3"/>
  <c r="E33" i="3"/>
  <c r="E34" i="3"/>
  <c r="C34" i="3" s="1"/>
  <c r="E35" i="3"/>
  <c r="C35" i="3" s="1"/>
  <c r="E36" i="3"/>
  <c r="D36" i="3" s="1"/>
  <c r="C37" i="3"/>
  <c r="D37" i="3"/>
  <c r="E37" i="3"/>
  <c r="E38" i="3"/>
  <c r="C38" i="3" s="1"/>
  <c r="E39" i="3"/>
  <c r="C39" i="3" s="1"/>
  <c r="C40" i="3"/>
  <c r="E40" i="3"/>
  <c r="D40" i="3" s="1"/>
  <c r="C41" i="3"/>
  <c r="D41" i="3"/>
  <c r="E41" i="3"/>
  <c r="E42" i="3"/>
  <c r="C42" i="3" s="1"/>
  <c r="E43" i="3"/>
  <c r="C43" i="3" s="1"/>
  <c r="C44" i="3"/>
  <c r="E44" i="3"/>
  <c r="D44" i="3" s="1"/>
  <c r="E30" i="3"/>
  <c r="D30" i="3"/>
  <c r="C30" i="3"/>
  <c r="D19" i="3"/>
  <c r="D20" i="3"/>
  <c r="D21" i="3"/>
  <c r="D22" i="3"/>
  <c r="D23" i="3"/>
  <c r="D24" i="3"/>
  <c r="D25" i="3"/>
  <c r="D26" i="3"/>
  <c r="D27" i="3"/>
  <c r="C19" i="3"/>
  <c r="C20" i="3"/>
  <c r="C21" i="3"/>
  <c r="C22" i="3"/>
  <c r="C23" i="3"/>
  <c r="C24" i="3"/>
  <c r="C25" i="3"/>
  <c r="C26" i="3"/>
  <c r="C27" i="3"/>
  <c r="D18" i="3"/>
  <c r="E19" i="3"/>
  <c r="E20" i="3"/>
  <c r="E21" i="3"/>
  <c r="E22" i="3"/>
  <c r="E23" i="3"/>
  <c r="E24" i="3"/>
  <c r="E25" i="3"/>
  <c r="E26" i="3"/>
  <c r="E27" i="3"/>
  <c r="E18" i="3"/>
  <c r="E11" i="3"/>
  <c r="E12" i="3"/>
  <c r="E13" i="3"/>
  <c r="E14" i="3"/>
  <c r="E15" i="3"/>
  <c r="E10" i="3"/>
  <c r="C18" i="3"/>
  <c r="D11" i="3"/>
  <c r="D12" i="3"/>
  <c r="D13" i="3"/>
  <c r="D14" i="3"/>
  <c r="D15" i="3"/>
  <c r="D10" i="3"/>
  <c r="C11" i="3"/>
  <c r="C12" i="3"/>
  <c r="C13" i="3"/>
  <c r="C14" i="3"/>
  <c r="C15" i="3"/>
  <c r="C10" i="3"/>
  <c r="L21" i="6" l="1"/>
  <c r="L45" i="6"/>
  <c r="L85" i="6"/>
  <c r="L93" i="6"/>
  <c r="L109" i="6"/>
  <c r="L117" i="6"/>
  <c r="L7" i="6"/>
  <c r="L15" i="6"/>
  <c r="L23" i="6"/>
  <c r="L31" i="6"/>
  <c r="L39" i="6"/>
  <c r="L47" i="6"/>
  <c r="L55" i="6"/>
  <c r="L63" i="6"/>
  <c r="L71" i="6"/>
  <c r="L79" i="6"/>
  <c r="L87" i="6"/>
  <c r="L95" i="6"/>
  <c r="L103" i="6"/>
  <c r="L111" i="6"/>
  <c r="L119" i="6"/>
  <c r="L127" i="6"/>
  <c r="L135" i="6"/>
  <c r="L143" i="6"/>
  <c r="L151" i="6"/>
  <c r="K154" i="6"/>
  <c r="K157" i="6" s="1"/>
  <c r="L92" i="6"/>
  <c r="L100" i="6"/>
  <c r="L108" i="6"/>
  <c r="L116" i="6"/>
  <c r="L124" i="6"/>
  <c r="L132" i="6"/>
  <c r="L140" i="6"/>
  <c r="L148" i="6"/>
  <c r="M154" i="6"/>
  <c r="L5" i="6"/>
  <c r="L12" i="6"/>
  <c r="L76" i="6"/>
  <c r="L9" i="6"/>
  <c r="L17" i="6"/>
  <c r="L25" i="6"/>
  <c r="L33" i="6"/>
  <c r="L41" i="6"/>
  <c r="L49" i="6"/>
  <c r="L57" i="6"/>
  <c r="L65" i="6"/>
  <c r="L73" i="6"/>
  <c r="L81" i="6"/>
  <c r="L89" i="6"/>
  <c r="L97" i="6"/>
  <c r="L105" i="6"/>
  <c r="L113" i="6"/>
  <c r="L121" i="6"/>
  <c r="L129" i="6"/>
  <c r="L137" i="6"/>
  <c r="L145" i="6"/>
  <c r="I153" i="6"/>
  <c r="I156" i="6" s="1"/>
  <c r="L4" i="6"/>
  <c r="L60" i="6"/>
  <c r="L84" i="6"/>
  <c r="L6" i="6"/>
  <c r="L14" i="6"/>
  <c r="L22" i="6"/>
  <c r="L30" i="6"/>
  <c r="L38" i="6"/>
  <c r="L46" i="6"/>
  <c r="L54" i="6"/>
  <c r="L62" i="6"/>
  <c r="L70" i="6"/>
  <c r="L78" i="6"/>
  <c r="L86" i="6"/>
  <c r="L94" i="6"/>
  <c r="L102" i="6"/>
  <c r="L110" i="6"/>
  <c r="L118" i="6"/>
  <c r="L126" i="6"/>
  <c r="L134" i="6"/>
  <c r="L142" i="6"/>
  <c r="L150" i="6"/>
  <c r="J153" i="6"/>
  <c r="J156" i="6" s="1"/>
  <c r="L37" i="6"/>
  <c r="L69" i="6"/>
  <c r="L20" i="6"/>
  <c r="L52" i="6"/>
  <c r="L68" i="6"/>
  <c r="L3" i="6"/>
  <c r="L11" i="6"/>
  <c r="L19" i="6"/>
  <c r="L27" i="6"/>
  <c r="L35" i="6"/>
  <c r="L43" i="6"/>
  <c r="L51" i="6"/>
  <c r="L59" i="6"/>
  <c r="L67" i="6"/>
  <c r="L75" i="6"/>
  <c r="L83" i="6"/>
  <c r="L91" i="6"/>
  <c r="L99" i="6"/>
  <c r="L107" i="6"/>
  <c r="L115" i="6"/>
  <c r="L123" i="6"/>
  <c r="L131" i="6"/>
  <c r="L139" i="6"/>
  <c r="L147" i="6"/>
  <c r="K153" i="6"/>
  <c r="K156" i="6" s="1"/>
  <c r="L13" i="6"/>
  <c r="L29" i="6"/>
  <c r="L28" i="6"/>
  <c r="L36" i="6"/>
  <c r="L44" i="6"/>
  <c r="L8" i="6"/>
  <c r="L16" i="6"/>
  <c r="L24" i="6"/>
  <c r="L32" i="6"/>
  <c r="L40" i="6"/>
  <c r="L48" i="6"/>
  <c r="L56" i="6"/>
  <c r="L64" i="6"/>
  <c r="L72" i="6"/>
  <c r="L80" i="6"/>
  <c r="L88" i="6"/>
  <c r="L96" i="6"/>
  <c r="L104" i="6"/>
  <c r="L112" i="6"/>
  <c r="L120" i="6"/>
  <c r="L128" i="6"/>
  <c r="L136" i="6"/>
  <c r="L144" i="6"/>
  <c r="L53" i="6"/>
  <c r="L77" i="6"/>
  <c r="L141" i="6"/>
  <c r="L149" i="6"/>
  <c r="I154" i="6"/>
  <c r="I157" i="6" s="1"/>
  <c r="L61" i="6"/>
  <c r="L101" i="6"/>
  <c r="L125" i="6"/>
  <c r="L2" i="6"/>
  <c r="L10" i="6"/>
  <c r="L18" i="6"/>
  <c r="L26" i="6"/>
  <c r="L34" i="6"/>
  <c r="L42" i="6"/>
  <c r="L50" i="6"/>
  <c r="L58" i="6"/>
  <c r="L66" i="6"/>
  <c r="L74" i="6"/>
  <c r="L82" i="6"/>
  <c r="L90" i="6"/>
  <c r="L98" i="6"/>
  <c r="L106" i="6"/>
  <c r="L114" i="6"/>
  <c r="L122" i="6"/>
  <c r="L130" i="6"/>
  <c r="L138" i="6"/>
  <c r="H7" i="4"/>
  <c r="H15" i="4"/>
  <c r="G2" i="4"/>
  <c r="H9" i="4"/>
  <c r="G6" i="4"/>
  <c r="H6" i="4"/>
  <c r="I7" i="4"/>
  <c r="G7" i="4"/>
  <c r="I14" i="4"/>
  <c r="G14" i="4"/>
  <c r="G8" i="4"/>
  <c r="I6" i="4"/>
  <c r="H14" i="4"/>
  <c r="G15" i="4"/>
  <c r="H2" i="4"/>
  <c r="G9" i="4"/>
  <c r="G16" i="4"/>
  <c r="H11" i="4"/>
  <c r="H3" i="4"/>
  <c r="G13" i="4"/>
  <c r="I13" i="4"/>
  <c r="H13" i="4"/>
  <c r="G11" i="4"/>
  <c r="I11" i="4"/>
  <c r="G3" i="4"/>
  <c r="I3" i="4"/>
  <c r="G10" i="4"/>
  <c r="I10" i="4"/>
  <c r="G5" i="4"/>
  <c r="H5" i="4"/>
  <c r="I5" i="4"/>
  <c r="G12" i="4"/>
  <c r="H12" i="4"/>
  <c r="I12" i="4"/>
  <c r="G4" i="4"/>
  <c r="H4" i="4"/>
  <c r="I4" i="4"/>
  <c r="I2" i="4"/>
  <c r="I9" i="4"/>
  <c r="I16" i="4"/>
  <c r="I8" i="4"/>
  <c r="C56" i="3"/>
  <c r="D61" i="3"/>
  <c r="D50" i="3"/>
  <c r="C48" i="3"/>
  <c r="C36" i="3"/>
  <c r="D66" i="3"/>
  <c r="C55" i="3"/>
  <c r="D62" i="3"/>
  <c r="D54" i="3"/>
  <c r="C49" i="3"/>
  <c r="D63" i="3"/>
  <c r="C58" i="3"/>
  <c r="D60" i="3"/>
  <c r="D65" i="3"/>
  <c r="D67" i="3"/>
  <c r="D59" i="3"/>
  <c r="D51" i="3"/>
  <c r="D52" i="3"/>
  <c r="D57" i="3"/>
  <c r="D38" i="3"/>
  <c r="D43" i="3"/>
  <c r="D35" i="3"/>
  <c r="D32" i="3"/>
  <c r="D34" i="3"/>
  <c r="D39" i="3"/>
  <c r="D31" i="3"/>
  <c r="D42" i="3"/>
</calcChain>
</file>

<file path=xl/sharedStrings.xml><?xml version="1.0" encoding="utf-8"?>
<sst xmlns="http://schemas.openxmlformats.org/spreadsheetml/2006/main" count="56" uniqueCount="46">
  <si>
    <t>India</t>
  </si>
  <si>
    <t>England</t>
  </si>
  <si>
    <t>South Africa</t>
  </si>
  <si>
    <t>Australia</t>
  </si>
  <si>
    <t>Rank</t>
  </si>
  <si>
    <t>Team</t>
  </si>
  <si>
    <t>PCT</t>
  </si>
  <si>
    <t>Points</t>
  </si>
  <si>
    <t>Series Played</t>
  </si>
  <si>
    <t>Matches Played</t>
  </si>
  <si>
    <t>Matches Won</t>
  </si>
  <si>
    <t>Matches Lost</t>
  </si>
  <si>
    <t>Matches Drawn</t>
  </si>
  <si>
    <t>Total Points</t>
  </si>
  <si>
    <t>New Zealand</t>
  </si>
  <si>
    <t>Matches in series</t>
  </si>
  <si>
    <t>Points for a win</t>
  </si>
  <si>
    <t>Points for a tie</t>
  </si>
  <si>
    <t>Points for a draw</t>
  </si>
  <si>
    <t>Points for a defeat</t>
  </si>
  <si>
    <t>2 matches in a series</t>
  </si>
  <si>
    <t>Number of wins for First Team</t>
  </si>
  <si>
    <t>Number of Wins for Second Team</t>
  </si>
  <si>
    <t xml:space="preserve">Points Won By Second Team </t>
  </si>
  <si>
    <t>Number of Draws in the Series</t>
  </si>
  <si>
    <t>Points Won By First Team</t>
  </si>
  <si>
    <t>3 matches in a series</t>
  </si>
  <si>
    <t>https://www.icc-cricket.com/world-test-championship/standings</t>
  </si>
  <si>
    <t>4 matches in a series</t>
  </si>
  <si>
    <t>5 matches in a series</t>
  </si>
  <si>
    <t>India Qualify</t>
  </si>
  <si>
    <t>England Qualify</t>
  </si>
  <si>
    <t>Australia Qualify</t>
  </si>
  <si>
    <t>India PCT</t>
  </si>
  <si>
    <t>England PCT</t>
  </si>
  <si>
    <t>Australia PCT</t>
  </si>
  <si>
    <t xml:space="preserve">Australia Qualify </t>
  </si>
  <si>
    <t>Check</t>
  </si>
  <si>
    <t>Edge Case</t>
  </si>
  <si>
    <t>NewZealand</t>
  </si>
  <si>
    <t>Yes</t>
  </si>
  <si>
    <t>India Final</t>
  </si>
  <si>
    <t>England Final</t>
  </si>
  <si>
    <t>Australia Final</t>
  </si>
  <si>
    <t xml:space="preserve">Including All Results </t>
  </si>
  <si>
    <t>Excluding Edge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</si>
</sst>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9"/>
      <color rgb="FFFFFFFF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5"/>
      <color rgb="FF001036"/>
      <name val="Arial"/>
      <family val="2"/>
    </font>
    <font>
      <b/>
      <sz val="15"/>
      <color rgb="FF001036"/>
      <name val="Arial"/>
      <family val="2"/>
    </font>
    <font>
      <sz val="15"/>
      <color rgb="FF00103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rgb="FF4472C4"/>
      </left>
      <right/>
      <top style="medium">
        <color rgb="FF4472C4"/>
      </top>
      <bottom style="medium">
        <color rgb="FF4472C4"/>
      </bottom>
      <diagonal/>
    </border>
    <border>
      <left/>
      <right/>
      <top style="medium">
        <color rgb="FF4472C4"/>
      </top>
      <bottom style="medium">
        <color rgb="FF4472C4"/>
      </bottom>
      <diagonal/>
    </border>
    <border>
      <left/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medium">
        <color rgb="FF8EAADB"/>
      </left>
      <right style="medium">
        <color rgb="FF8EAADB"/>
      </right>
      <top/>
      <bottom style="medium">
        <color rgb="FF8EAADB"/>
      </bottom>
      <diagonal/>
    </border>
    <border>
      <left/>
      <right style="medium">
        <color rgb="FF8EAADB"/>
      </right>
      <top/>
      <bottom style="medium">
        <color rgb="FF8EAADB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6">
    <xf numFmtId="0" fontId="0" fillId="0" borderId="0" xfId="0"/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10" fontId="0" fillId="0" borderId="0" xfId="0" applyNumberFormat="1"/>
    <xf numFmtId="10" fontId="3" fillId="3" borderId="6" xfId="0" applyNumberFormat="1" applyFont="1" applyFill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10" fontId="4" fillId="0" borderId="6" xfId="0" applyNumberFormat="1" applyFont="1" applyBorder="1" applyAlignment="1">
      <alignment vertical="center"/>
    </xf>
    <xf numFmtId="0" fontId="6" fillId="0" borderId="0" xfId="0" applyFont="1"/>
    <xf numFmtId="0" fontId="5" fillId="0" borderId="0" xfId="0" applyFont="1"/>
    <xf numFmtId="0" fontId="7" fillId="0" borderId="0" xfId="0" applyFont="1"/>
    <xf numFmtId="0" fontId="1" fillId="0" borderId="1" xfId="1"/>
    <xf numFmtId="0" fontId="1" fillId="0" borderId="1" xfId="1" applyAlignment="1"/>
  </cellXfs>
  <cellStyles count="2">
    <cellStyle name="Heading 2" xfId="1" builtinId="1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CC903-53E6-BA4D-96E6-AEEAD6F9DC5F}">
  <dimension ref="A1:M5"/>
  <sheetViews>
    <sheetView workbookViewId="0">
      <selection activeCell="C3" sqref="C3"/>
    </sheetView>
  </sheetViews>
  <sheetFormatPr baseColWidth="10" defaultRowHeight="15" x14ac:dyDescent="0.2"/>
  <sheetData>
    <row r="1" spans="1:13" ht="16" thickBot="1" x14ac:dyDescent="0.25">
      <c r="A1" s="1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3" t="s">
        <v>13</v>
      </c>
      <c r="M1" t="s">
        <v>27</v>
      </c>
    </row>
    <row r="2" spans="1:13" ht="16" thickBot="1" x14ac:dyDescent="0.25">
      <c r="A2" s="4">
        <v>1</v>
      </c>
      <c r="B2" s="5" t="s">
        <v>0</v>
      </c>
      <c r="C2" s="7">
        <v>0.71699999999999997</v>
      </c>
      <c r="D2" s="5">
        <v>430</v>
      </c>
      <c r="E2" s="5">
        <v>5</v>
      </c>
      <c r="F2" s="5">
        <v>13</v>
      </c>
      <c r="G2" s="5">
        <v>9</v>
      </c>
      <c r="H2" s="5">
        <v>3</v>
      </c>
      <c r="I2" s="5">
        <v>1</v>
      </c>
      <c r="J2" s="5">
        <v>600</v>
      </c>
    </row>
    <row r="3" spans="1:13" ht="16" thickBot="1" x14ac:dyDescent="0.25">
      <c r="A3" s="8">
        <v>2</v>
      </c>
      <c r="B3" s="9" t="s">
        <v>14</v>
      </c>
      <c r="C3" s="10">
        <v>0.7</v>
      </c>
      <c r="D3" s="9">
        <v>420</v>
      </c>
      <c r="E3" s="9">
        <v>5</v>
      </c>
      <c r="F3" s="9">
        <v>11</v>
      </c>
      <c r="G3" s="9">
        <v>7</v>
      </c>
      <c r="H3" s="9">
        <v>4</v>
      </c>
      <c r="I3" s="9">
        <v>0</v>
      </c>
      <c r="J3" s="9">
        <v>600</v>
      </c>
    </row>
    <row r="4" spans="1:13" ht="16" thickBot="1" x14ac:dyDescent="0.25">
      <c r="A4" s="4">
        <v>3</v>
      </c>
      <c r="B4" s="5" t="s">
        <v>3</v>
      </c>
      <c r="C4" s="7">
        <v>0.69199999999999995</v>
      </c>
      <c r="D4" s="5">
        <v>332</v>
      </c>
      <c r="E4" s="5">
        <v>4</v>
      </c>
      <c r="F4" s="5">
        <v>14</v>
      </c>
      <c r="G4" s="5">
        <v>8</v>
      </c>
      <c r="H4" s="5">
        <v>4</v>
      </c>
      <c r="I4" s="5">
        <v>2</v>
      </c>
      <c r="J4" s="5">
        <v>480</v>
      </c>
    </row>
    <row r="5" spans="1:13" ht="16" thickBot="1" x14ac:dyDescent="0.25">
      <c r="A5" s="8">
        <v>4</v>
      </c>
      <c r="B5" s="9" t="s">
        <v>1</v>
      </c>
      <c r="C5" s="10">
        <v>0.68700000000000006</v>
      </c>
      <c r="D5" s="9">
        <v>412</v>
      </c>
      <c r="E5" s="9">
        <v>5</v>
      </c>
      <c r="F5" s="9">
        <v>17</v>
      </c>
      <c r="G5" s="9">
        <v>10</v>
      </c>
      <c r="H5" s="9">
        <v>4</v>
      </c>
      <c r="I5" s="9">
        <v>3</v>
      </c>
      <c r="J5" s="9">
        <v>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3538C-2B57-9B43-9386-C4D804DBCECF}">
  <dimension ref="A1:L16"/>
  <sheetViews>
    <sheetView workbookViewId="0">
      <selection activeCell="B2" sqref="B2"/>
    </sheetView>
  </sheetViews>
  <sheetFormatPr baseColWidth="10" defaultRowHeight="15" x14ac:dyDescent="0.2"/>
  <cols>
    <col min="3" max="3" width="13" customWidth="1"/>
    <col min="4" max="4" width="14" customWidth="1"/>
    <col min="5" max="5" width="11.83203125" customWidth="1"/>
    <col min="6" max="6" width="12.1640625" customWidth="1"/>
    <col min="7" max="7" width="13.5" customWidth="1"/>
    <col min="8" max="8" width="15" customWidth="1"/>
    <col min="9" max="9" width="15.83203125" customWidth="1"/>
  </cols>
  <sheetData>
    <row r="1" spans="1:12" ht="18" thickBot="1" x14ac:dyDescent="0.25">
      <c r="A1" s="14" t="s">
        <v>0</v>
      </c>
      <c r="B1" s="14" t="s">
        <v>1</v>
      </c>
      <c r="C1" s="15" t="str">
        <f>A1 &amp; " Points"</f>
        <v>India Points</v>
      </c>
      <c r="D1" s="15" t="str">
        <f>B1 &amp; " Points"</f>
        <v>England Points</v>
      </c>
      <c r="E1" s="15" t="str">
        <f>A1 &amp; " PCT"</f>
        <v>India PCT</v>
      </c>
      <c r="F1" s="15" t="str">
        <f>B1 &amp; " PCT"</f>
        <v>England PCT</v>
      </c>
      <c r="G1" s="15" t="s">
        <v>30</v>
      </c>
      <c r="H1" s="15" t="s">
        <v>31</v>
      </c>
      <c r="I1" s="15" t="s">
        <v>32</v>
      </c>
    </row>
    <row r="2" spans="1:12" ht="16" thickTop="1" x14ac:dyDescent="0.2">
      <c r="A2">
        <f>Data!A30</f>
        <v>0</v>
      </c>
      <c r="B2">
        <f>Data!B30</f>
        <v>0</v>
      </c>
      <c r="C2">
        <f>Data!C30</f>
        <v>40</v>
      </c>
      <c r="D2">
        <f>Data!D30</f>
        <v>40</v>
      </c>
      <c r="E2" s="6">
        <f>('Current-Table'!$D$2+'India-England-Forecast'!$C2)/(120+'Current-Table'!$J$2)</f>
        <v>0.65277777777777779</v>
      </c>
      <c r="F2" s="6">
        <f>($D2+ 'Current-Table'!$D$5)/(120+'Current-Table'!$J$5)</f>
        <v>0.62777777777777777</v>
      </c>
      <c r="G2" t="str">
        <f>IF((IF($E2&gt;$F2,1,0)+IF($E2&gt;New_Zealand,1,0)+IF($E2&gt;Australia,1,0))&gt;1,"Yes", "")</f>
        <v/>
      </c>
      <c r="H2" t="str">
        <f>IF((IF($F2&gt;$E2,1,0)+IF($F2&gt;New_Zealand,1,0)+IF($F2&gt;Australia,1,0))&gt;1,"Yes", "")</f>
        <v/>
      </c>
      <c r="I2" t="str">
        <f>IF( (IF(Australia&gt;'India-England-Forecast'!E2,1,0)+IF(Australia&gt;'India-England-Forecast'!F2,1,0)) &gt; 1, "Yes", "")</f>
        <v>Yes</v>
      </c>
      <c r="L2" s="6"/>
    </row>
    <row r="3" spans="1:12" x14ac:dyDescent="0.2">
      <c r="A3">
        <f>Data!A31</f>
        <v>0</v>
      </c>
      <c r="B3">
        <f>Data!B31</f>
        <v>1</v>
      </c>
      <c r="C3">
        <f>Data!C31</f>
        <v>30</v>
      </c>
      <c r="D3">
        <f>Data!D31</f>
        <v>60</v>
      </c>
      <c r="E3" s="6">
        <f>('Current-Table'!$D$2+'India-England-Forecast'!$C3)/(120+'Current-Table'!$J$2)</f>
        <v>0.63888888888888884</v>
      </c>
      <c r="F3" s="6">
        <f>($D3+ 'Current-Table'!$D$5)/(120+'Current-Table'!$J$5)</f>
        <v>0.65555555555555556</v>
      </c>
      <c r="G3" t="str">
        <f>IF((IF($E3&gt;$F3,1,0)+IF($E3&gt;New_Zealand,1,0)+IF($E3&gt;Australia,1,0))&gt;1,"Yes", "")</f>
        <v/>
      </c>
      <c r="H3" t="str">
        <f>IF((IF($F3&gt;$E3,1,0)+IF($F3&gt;New_Zealand,1,0)+IF($F3&gt;Australia,1,0))&gt;1,"Yes", "")</f>
        <v/>
      </c>
      <c r="I3" t="str">
        <f>IF( (IF(Australia&gt;'India-England-Forecast'!E3,1,0)+IF(Australia&gt;'India-England-Forecast'!F3,1,0)) &gt; 1, "Yes", "")</f>
        <v>Yes</v>
      </c>
      <c r="L3" s="6"/>
    </row>
    <row r="4" spans="1:12" x14ac:dyDescent="0.2">
      <c r="A4">
        <f>Data!A32</f>
        <v>0</v>
      </c>
      <c r="B4">
        <f>Data!B32</f>
        <v>2</v>
      </c>
      <c r="C4">
        <f>Data!C32</f>
        <v>20</v>
      </c>
      <c r="D4">
        <f>Data!D32</f>
        <v>80</v>
      </c>
      <c r="E4" s="6">
        <f>('Current-Table'!$D$2+'India-England-Forecast'!$C4)/(120+'Current-Table'!$J$2)</f>
        <v>0.625</v>
      </c>
      <c r="F4" s="6">
        <f>($D4+ 'Current-Table'!$D$5)/(120+'Current-Table'!$J$5)</f>
        <v>0.68333333333333335</v>
      </c>
      <c r="G4" t="str">
        <f>IF((IF($E4&gt;$F4,1,0)+IF($E4&gt;New_Zealand,1,0)+IF($E4&gt;Australia,1,0))&gt;1,"Yes", "")</f>
        <v/>
      </c>
      <c r="H4" t="str">
        <f>IF((IF($F4&gt;$E4,1,0)+IF($F4&gt;New_Zealand,1,0)+IF($F4&gt;Australia,1,0))&gt;1,"Yes", "")</f>
        <v/>
      </c>
      <c r="I4" t="str">
        <f>IF( (IF(Australia&gt;'India-England-Forecast'!E4,1,0)+IF(Australia&gt;'India-England-Forecast'!F4,1,0)) &gt; 1, "Yes", "")</f>
        <v>Yes</v>
      </c>
    </row>
    <row r="5" spans="1:12" x14ac:dyDescent="0.2">
      <c r="A5">
        <f>Data!A33</f>
        <v>0</v>
      </c>
      <c r="B5">
        <f>Data!B33</f>
        <v>3</v>
      </c>
      <c r="C5">
        <f>Data!C33</f>
        <v>10</v>
      </c>
      <c r="D5">
        <f>Data!D33</f>
        <v>100</v>
      </c>
      <c r="E5" s="6">
        <f>('Current-Table'!$D$2+'India-England-Forecast'!$C5)/(120+'Current-Table'!$J$2)</f>
        <v>0.61111111111111116</v>
      </c>
      <c r="F5" s="6">
        <f>($D5+ 'Current-Table'!$D$5)/(120+'Current-Table'!$J$5)</f>
        <v>0.71111111111111114</v>
      </c>
      <c r="G5" t="str">
        <f>IF((IF($E5&gt;$F5,1,0)+IF($E5&gt;New_Zealand,1,0)+IF($E5&gt;Australia,1,0))&gt;1,"Yes", "")</f>
        <v/>
      </c>
      <c r="H5" t="str">
        <f>IF((IF($F5&gt;$E5,1,0)+IF($F5&gt;New_Zealand,1,0)+IF($F5&gt;Australia,1,0))&gt;1,"Yes", "")</f>
        <v>Yes</v>
      </c>
      <c r="I5" t="str">
        <f>IF( (IF(Australia&gt;'India-England-Forecast'!E5,1,0)+IF(Australia&gt;'India-England-Forecast'!F5,1,0)) &gt; 1, "Yes", "")</f>
        <v/>
      </c>
    </row>
    <row r="6" spans="1:12" x14ac:dyDescent="0.2">
      <c r="A6">
        <f>Data!A34</f>
        <v>0</v>
      </c>
      <c r="B6">
        <f>Data!B34</f>
        <v>4</v>
      </c>
      <c r="C6">
        <f>Data!C34</f>
        <v>0</v>
      </c>
      <c r="D6">
        <f>Data!D34</f>
        <v>120</v>
      </c>
      <c r="E6" s="6">
        <f>('Current-Table'!$D$2+'India-England-Forecast'!$C6)/(120+'Current-Table'!$J$2)</f>
        <v>0.59722222222222221</v>
      </c>
      <c r="F6" s="6">
        <f>($D6+ 'Current-Table'!$D$5)/(120+'Current-Table'!$J$5)</f>
        <v>0.73888888888888893</v>
      </c>
      <c r="G6" t="str">
        <f>IF((IF($E6&gt;$F6,1,0)+IF($E6&gt;New_Zealand,1,0)+IF($E6&gt;Australia,1,0))&gt;1,"Yes", "")</f>
        <v/>
      </c>
      <c r="H6" t="str">
        <f>IF((IF($F6&gt;$E6,1,0)+IF($F6&gt;New_Zealand,1,0)+IF($F6&gt;Australia,1,0))&gt;1,"Yes", "")</f>
        <v>Yes</v>
      </c>
      <c r="I6" t="str">
        <f>IF( (IF(Australia&gt;'India-England-Forecast'!E6,1,0)+IF(Australia&gt;'India-England-Forecast'!F6,1,0)) &gt; 1, "Yes", "")</f>
        <v/>
      </c>
    </row>
    <row r="7" spans="1:12" x14ac:dyDescent="0.2">
      <c r="A7">
        <f>Data!A35</f>
        <v>1</v>
      </c>
      <c r="B7">
        <f>Data!B35</f>
        <v>0</v>
      </c>
      <c r="C7">
        <f>Data!C35</f>
        <v>60</v>
      </c>
      <c r="D7">
        <f>Data!D35</f>
        <v>30</v>
      </c>
      <c r="E7" s="6">
        <f>('Current-Table'!$D$2+'India-England-Forecast'!$C7)/(120+'Current-Table'!$J$2)</f>
        <v>0.68055555555555558</v>
      </c>
      <c r="F7" s="6">
        <f>($D7+ 'Current-Table'!$D$5)/(120+'Current-Table'!$J$5)</f>
        <v>0.61388888888888893</v>
      </c>
      <c r="G7" t="str">
        <f>IF((IF($E7&gt;$F7,1,0)+IF($E7&gt;New_Zealand,1,0)+IF($E7&gt;Australia,1,0))&gt;1,"Yes", "")</f>
        <v/>
      </c>
      <c r="H7" t="str">
        <f>IF((IF($F7&gt;$E7,1,0)+IF($F7&gt;New_Zealand,1,0)+IF($F7&gt;Australia,1,0))&gt;1,"Yes", "")</f>
        <v/>
      </c>
      <c r="I7" t="str">
        <f>IF( (IF(Australia&gt;'India-England-Forecast'!E7,1,0)+IF(Australia&gt;'India-England-Forecast'!F7,1,0)) &gt; 1, "Yes", "")</f>
        <v>Yes</v>
      </c>
    </row>
    <row r="8" spans="1:12" x14ac:dyDescent="0.2">
      <c r="A8">
        <f>Data!A36</f>
        <v>1</v>
      </c>
      <c r="B8">
        <f>Data!B36</f>
        <v>1</v>
      </c>
      <c r="C8">
        <f>Data!C36</f>
        <v>50</v>
      </c>
      <c r="D8">
        <f>Data!D36</f>
        <v>50</v>
      </c>
      <c r="E8" s="6">
        <f>('Current-Table'!$D$2+'India-England-Forecast'!$C8)/(120+'Current-Table'!$J$2)</f>
        <v>0.66666666666666663</v>
      </c>
      <c r="F8" s="6">
        <f>($D8+ 'Current-Table'!$D$5)/(120+'Current-Table'!$J$5)</f>
        <v>0.64166666666666672</v>
      </c>
      <c r="G8" t="str">
        <f>IF((IF($E8&gt;$F8,1,0)+IF($E8&gt;New_Zealand,1,0)+IF($E8&gt;Australia,1,0))&gt;1,"Yes", "")</f>
        <v/>
      </c>
      <c r="H8" t="str">
        <f>IF((IF($F8&gt;$E8,1,0)+IF($F8&gt;New_Zealand,1,0)+IF($F8&gt;Australia,1,0))&gt;1,"Yes", "")</f>
        <v/>
      </c>
      <c r="I8" t="str">
        <f>IF( (IF(Australia&gt;'India-England-Forecast'!E8,1,0)+IF(Australia&gt;'India-England-Forecast'!F8,1,0)) &gt; 1, "Yes", "")</f>
        <v>Yes</v>
      </c>
    </row>
    <row r="9" spans="1:12" x14ac:dyDescent="0.2">
      <c r="A9">
        <f>Data!A37</f>
        <v>1</v>
      </c>
      <c r="B9">
        <f>Data!B37</f>
        <v>2</v>
      </c>
      <c r="C9">
        <f>Data!C37</f>
        <v>40</v>
      </c>
      <c r="D9">
        <f>Data!D37</f>
        <v>70</v>
      </c>
      <c r="E9" s="6">
        <f>('Current-Table'!$D$2+'India-England-Forecast'!$C9)/(120+'Current-Table'!$J$2)</f>
        <v>0.65277777777777779</v>
      </c>
      <c r="F9" s="6">
        <f>($D9+ 'Current-Table'!$D$5)/(120+'Current-Table'!$J$5)</f>
        <v>0.6694444444444444</v>
      </c>
      <c r="G9" t="str">
        <f>IF((IF($E9&gt;$F9,1,0)+IF($E9&gt;New_Zealand,1,0)+IF($E9&gt;Australia,1,0))&gt;1,"Yes", "")</f>
        <v/>
      </c>
      <c r="H9" t="str">
        <f>IF((IF($F9&gt;$E9,1,0)+IF($F9&gt;New_Zealand,1,0)+IF($F9&gt;Australia,1,0))&gt;1,"Yes", "")</f>
        <v/>
      </c>
      <c r="I9" t="str">
        <f>IF( (IF(Australia&gt;'India-England-Forecast'!E9,1,0)+IF(Australia&gt;'India-England-Forecast'!F9,1,0)) &gt; 1, "Yes", "")</f>
        <v>Yes</v>
      </c>
    </row>
    <row r="10" spans="1:12" x14ac:dyDescent="0.2">
      <c r="A10">
        <f>Data!A38</f>
        <v>1</v>
      </c>
      <c r="B10">
        <f>Data!B38</f>
        <v>3</v>
      </c>
      <c r="C10">
        <f>Data!C38</f>
        <v>30</v>
      </c>
      <c r="D10">
        <f>Data!D38</f>
        <v>90</v>
      </c>
      <c r="E10" s="6">
        <f>('Current-Table'!$D$2+'India-England-Forecast'!$C10)/(120+'Current-Table'!$J$2)</f>
        <v>0.63888888888888884</v>
      </c>
      <c r="F10" s="6">
        <f>($D10+ 'Current-Table'!$D$5)/(120+'Current-Table'!$J$5)</f>
        <v>0.69722222222222219</v>
      </c>
      <c r="G10" t="str">
        <f>IF((IF($E10&gt;$F10,1,0)+IF($E10&gt;New_Zealand,1,0)+IF($E10&gt;Australia,1,0))&gt;1,"Yes", "")</f>
        <v/>
      </c>
      <c r="H10" t="str">
        <f>IF((IF($F10&gt;$E10,1,0)+IF($F10&gt;New_Zealand,1,0)+IF($F10&gt;Australia,1,0))&gt;1,"Yes", "")</f>
        <v>Yes</v>
      </c>
      <c r="I10" t="str">
        <f>IF( (IF(Australia&gt;'India-England-Forecast'!E10,1,0)+IF(Australia&gt;'India-England-Forecast'!F10,1,0)) &gt; 1, "Yes", "")</f>
        <v/>
      </c>
    </row>
    <row r="11" spans="1:12" x14ac:dyDescent="0.2">
      <c r="A11">
        <f>Data!A39</f>
        <v>2</v>
      </c>
      <c r="B11">
        <f>Data!B39</f>
        <v>0</v>
      </c>
      <c r="C11">
        <f>Data!C39</f>
        <v>80</v>
      </c>
      <c r="D11">
        <f>Data!D39</f>
        <v>20</v>
      </c>
      <c r="E11" s="6">
        <f>('Current-Table'!$D$2+'India-England-Forecast'!$C11)/(120+'Current-Table'!$J$2)</f>
        <v>0.70833333333333337</v>
      </c>
      <c r="F11" s="6">
        <f>($D11+ 'Current-Table'!$D$5)/(120+'Current-Table'!$J$5)</f>
        <v>0.6</v>
      </c>
      <c r="G11" t="str">
        <f>IF((IF($E11&gt;$F11,1,0)+IF($E11&gt;New_Zealand,1,0)+IF($E11&gt;Australia,1,0))&gt;1,"Yes", "")</f>
        <v>Yes</v>
      </c>
      <c r="H11" t="str">
        <f>IF((IF($F11&gt;$E11,1,0)+IF($F11&gt;New_Zealand,1,0)+IF($F11&gt;Australia,1,0))&gt;1,"Yes", "")</f>
        <v/>
      </c>
      <c r="I11" t="str">
        <f>IF( (IF(Australia&gt;'India-England-Forecast'!E11,1,0)+IF(Australia&gt;'India-England-Forecast'!F11,1,0)) &gt; 1, "Yes", "")</f>
        <v/>
      </c>
    </row>
    <row r="12" spans="1:12" x14ac:dyDescent="0.2">
      <c r="A12">
        <f>Data!A40</f>
        <v>2</v>
      </c>
      <c r="B12">
        <f>Data!B40</f>
        <v>1</v>
      </c>
      <c r="C12">
        <f>Data!C40</f>
        <v>70</v>
      </c>
      <c r="D12">
        <f>Data!D40</f>
        <v>40</v>
      </c>
      <c r="E12" s="6">
        <f>('Current-Table'!$D$2+'India-England-Forecast'!$C12)/(120+'Current-Table'!$J$2)</f>
        <v>0.69444444444444442</v>
      </c>
      <c r="F12" s="6">
        <f>($D12+ 'Current-Table'!$D$5)/(120+'Current-Table'!$J$5)</f>
        <v>0.62777777777777777</v>
      </c>
      <c r="G12" t="str">
        <f>IF((IF($E12&gt;$F12,1,0)+IF($E12&gt;New_Zealand,1,0)+IF($E12&gt;Australia,1,0))&gt;1,"Yes", "")</f>
        <v>Yes</v>
      </c>
      <c r="H12" t="str">
        <f>IF((IF($F12&gt;$E12,1,0)+IF($F12&gt;New_Zealand,1,0)+IF($F12&gt;Australia,1,0))&gt;1,"Yes", "")</f>
        <v/>
      </c>
      <c r="I12" t="str">
        <f>IF( (IF(Australia&gt;'India-England-Forecast'!E12,1,0)+IF(Australia&gt;'India-England-Forecast'!F12,1,0)) &gt; 1, "Yes", "")</f>
        <v/>
      </c>
    </row>
    <row r="13" spans="1:12" x14ac:dyDescent="0.2">
      <c r="A13">
        <f>Data!A41</f>
        <v>2</v>
      </c>
      <c r="B13">
        <f>Data!B41</f>
        <v>2</v>
      </c>
      <c r="C13">
        <f>Data!C41</f>
        <v>60</v>
      </c>
      <c r="D13">
        <f>Data!D41</f>
        <v>60</v>
      </c>
      <c r="E13" s="6">
        <f>('Current-Table'!$D$2+'India-England-Forecast'!$C13)/(120+'Current-Table'!$J$2)</f>
        <v>0.68055555555555558</v>
      </c>
      <c r="F13" s="6">
        <f>($D13+ 'Current-Table'!$D$5)/(120+'Current-Table'!$J$5)</f>
        <v>0.65555555555555556</v>
      </c>
      <c r="G13" t="str">
        <f>IF((IF($E13&gt;$F13,1,0)+IF($E13&gt;New_Zealand,1,0)+IF($E13&gt;Australia,1,0))&gt;1,"Yes", "")</f>
        <v/>
      </c>
      <c r="H13" t="str">
        <f>IF((IF($F13&gt;$E13,1,0)+IF($F13&gt;New_Zealand,1,0)+IF($F13&gt;Australia,1,0))&gt;1,"Yes", "")</f>
        <v/>
      </c>
      <c r="I13" t="str">
        <f>IF( (IF(Australia&gt;'India-England-Forecast'!E13,1,0)+IF(Australia&gt;'India-England-Forecast'!F13,1,0)) &gt; 1, "Yes", "")</f>
        <v>Yes</v>
      </c>
    </row>
    <row r="14" spans="1:12" x14ac:dyDescent="0.2">
      <c r="A14">
        <f>Data!A42</f>
        <v>3</v>
      </c>
      <c r="B14">
        <f>Data!B42</f>
        <v>0</v>
      </c>
      <c r="C14">
        <f>Data!C42</f>
        <v>100</v>
      </c>
      <c r="D14">
        <f>Data!D42</f>
        <v>10</v>
      </c>
      <c r="E14" s="6">
        <f>('Current-Table'!$D$2+'India-England-Forecast'!$C14)/(120+'Current-Table'!$J$2)</f>
        <v>0.73611111111111116</v>
      </c>
      <c r="F14" s="6">
        <f>($D14+ 'Current-Table'!$D$5)/(120+'Current-Table'!$J$5)</f>
        <v>0.58611111111111114</v>
      </c>
      <c r="G14" t="str">
        <f>IF((IF($E14&gt;$F14,1,0)+IF($E14&gt;New_Zealand,1,0)+IF($E14&gt;Australia,1,0))&gt;1,"Yes", "")</f>
        <v>Yes</v>
      </c>
      <c r="H14" t="str">
        <f>IF((IF($F14&gt;$E14,1,0)+IF($F14&gt;New_Zealand,1,0)+IF($F14&gt;Australia,1,0))&gt;1,"Yes", "")</f>
        <v/>
      </c>
      <c r="I14" t="str">
        <f>IF( (IF(Australia&gt;'India-England-Forecast'!E14,1,0)+IF(Australia&gt;'India-England-Forecast'!F14,1,0)) &gt; 1, "Yes", "")</f>
        <v/>
      </c>
    </row>
    <row r="15" spans="1:12" x14ac:dyDescent="0.2">
      <c r="A15">
        <f>Data!A43</f>
        <v>3</v>
      </c>
      <c r="B15">
        <f>Data!B43</f>
        <v>1</v>
      </c>
      <c r="C15">
        <f>Data!C43</f>
        <v>90</v>
      </c>
      <c r="D15">
        <f>Data!D43</f>
        <v>30</v>
      </c>
      <c r="E15" s="6">
        <f>('Current-Table'!$D$2+'India-England-Forecast'!$C15)/(120+'Current-Table'!$J$2)</f>
        <v>0.72222222222222221</v>
      </c>
      <c r="F15" s="6">
        <f>($D15+ 'Current-Table'!$D$5)/(120+'Current-Table'!$J$5)</f>
        <v>0.61388888888888893</v>
      </c>
      <c r="G15" t="str">
        <f>IF((IF($E15&gt;$F15,1,0)+IF($E15&gt;New_Zealand,1,0)+IF($E15&gt;Australia,1,0))&gt;1,"Yes", "")</f>
        <v>Yes</v>
      </c>
      <c r="H15" t="str">
        <f>IF((IF($F15&gt;$E15,1,0)+IF($F15&gt;New_Zealand,1,0)+IF($F15&gt;Australia,1,0))&gt;1,"Yes", "")</f>
        <v/>
      </c>
      <c r="I15" t="str">
        <f>IF( (IF(Australia&gt;'India-England-Forecast'!E15,1,0)+IF(Australia&gt;'India-England-Forecast'!F15,1,0)) &gt; 1, "Yes", "")</f>
        <v/>
      </c>
    </row>
    <row r="16" spans="1:12" x14ac:dyDescent="0.2">
      <c r="A16">
        <f>Data!A44</f>
        <v>4</v>
      </c>
      <c r="B16">
        <f>Data!B44</f>
        <v>0</v>
      </c>
      <c r="C16">
        <f>Data!C44</f>
        <v>120</v>
      </c>
      <c r="D16">
        <f>Data!D44</f>
        <v>0</v>
      </c>
      <c r="E16" s="6">
        <f>('Current-Table'!$D$2+'India-England-Forecast'!$C16)/(120+'Current-Table'!$J$2)</f>
        <v>0.76388888888888884</v>
      </c>
      <c r="F16" s="6">
        <f>($D16+ 'Current-Table'!$D$5)/(120+'Current-Table'!$J$5)</f>
        <v>0.57222222222222219</v>
      </c>
      <c r="G16" t="str">
        <f>IF((IF($E16&gt;$F16,1,0)+IF($E16&gt;New_Zealand,1,0)+IF($E16&gt;Australia,1,0))&gt;1,"Yes", "")</f>
        <v>Yes</v>
      </c>
      <c r="H16" t="str">
        <f>IF((IF($F16&gt;$E16,1,0)+IF($F16&gt;New_Zealand,1,0)+IF($F16&gt;Australia,1,0))&gt;1,"Yes", "")</f>
        <v/>
      </c>
      <c r="I16" t="str">
        <f>IF( (IF(Australia&gt;'India-England-Forecast'!E16,1,0)+IF(Australia&gt;'India-England-Forecast'!F16,1,0)) &gt; 1, "Yes", 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A782C-D6FC-8641-B862-BD14832812BB}">
  <dimension ref="A1:E11"/>
  <sheetViews>
    <sheetView workbookViewId="0">
      <selection activeCell="F34" sqref="F34"/>
    </sheetView>
  </sheetViews>
  <sheetFormatPr baseColWidth="10" defaultRowHeight="15" x14ac:dyDescent="0.2"/>
  <cols>
    <col min="1" max="1" width="12.1640625" bestFit="1" customWidth="1"/>
    <col min="2" max="2" width="9.1640625" bestFit="1" customWidth="1"/>
    <col min="3" max="3" width="18.5" bestFit="1" customWidth="1"/>
    <col min="4" max="4" width="15.33203125" bestFit="1" customWidth="1"/>
    <col min="5" max="5" width="13" bestFit="1" customWidth="1"/>
  </cols>
  <sheetData>
    <row r="1" spans="1:5" ht="18" thickBot="1" x14ac:dyDescent="0.25">
      <c r="A1" s="14" t="s">
        <v>2</v>
      </c>
      <c r="B1" s="14" t="s">
        <v>3</v>
      </c>
      <c r="C1" s="15" t="str">
        <f>A1 &amp; " Points"</f>
        <v>South Africa Points</v>
      </c>
      <c r="D1" s="15" t="str">
        <f>B1 &amp; " Points"</f>
        <v>Australia Points</v>
      </c>
      <c r="E1" s="15" t="str">
        <f>B1 &amp; " PCT"</f>
        <v>Australia PCT</v>
      </c>
    </row>
    <row r="2" spans="1:5" ht="16" thickTop="1" x14ac:dyDescent="0.2">
      <c r="A2">
        <f>Data!A18</f>
        <v>0</v>
      </c>
      <c r="B2">
        <f>Data!B18</f>
        <v>0</v>
      </c>
      <c r="C2">
        <f>Data!C18</f>
        <v>39</v>
      </c>
      <c r="D2">
        <f>Data!D18</f>
        <v>39</v>
      </c>
      <c r="E2" s="6">
        <f>($D2+'Current-Table'!$D$4)/(120+'Current-Table'!$J$4)</f>
        <v>0.61833333333333329</v>
      </c>
    </row>
    <row r="3" spans="1:5" x14ac:dyDescent="0.2">
      <c r="A3">
        <f>Data!A19</f>
        <v>0</v>
      </c>
      <c r="B3">
        <f>Data!B19</f>
        <v>1</v>
      </c>
      <c r="C3">
        <f>Data!C19</f>
        <v>26</v>
      </c>
      <c r="D3">
        <f>Data!D19</f>
        <v>66</v>
      </c>
      <c r="E3" s="6">
        <f>($D3+'Current-Table'!$D$4)/(120+'Current-Table'!$J$4)</f>
        <v>0.66333333333333333</v>
      </c>
    </row>
    <row r="4" spans="1:5" x14ac:dyDescent="0.2">
      <c r="A4">
        <f>Data!A20</f>
        <v>0</v>
      </c>
      <c r="B4">
        <f>Data!B20</f>
        <v>2</v>
      </c>
      <c r="C4">
        <f>Data!C20</f>
        <v>13</v>
      </c>
      <c r="D4">
        <f>Data!D20</f>
        <v>93</v>
      </c>
      <c r="E4" s="6">
        <f>($D4+'Current-Table'!$D$4)/(120+'Current-Table'!$J$4)</f>
        <v>0.70833333333333337</v>
      </c>
    </row>
    <row r="5" spans="1:5" x14ac:dyDescent="0.2">
      <c r="A5">
        <f>Data!A21</f>
        <v>0</v>
      </c>
      <c r="B5">
        <f>Data!B21</f>
        <v>3</v>
      </c>
      <c r="C5">
        <f>Data!C21</f>
        <v>0</v>
      </c>
      <c r="D5">
        <f>Data!D21</f>
        <v>120</v>
      </c>
      <c r="E5" s="6">
        <f>($D5+'Current-Table'!$D$4)/(120+'Current-Table'!$J$4)</f>
        <v>0.7533333333333333</v>
      </c>
    </row>
    <row r="6" spans="1:5" x14ac:dyDescent="0.2">
      <c r="A6">
        <f>Data!A22</f>
        <v>1</v>
      </c>
      <c r="B6">
        <f>Data!B22</f>
        <v>0</v>
      </c>
      <c r="C6">
        <f>Data!C22</f>
        <v>66</v>
      </c>
      <c r="D6">
        <f>Data!D22</f>
        <v>26</v>
      </c>
      <c r="E6" s="6">
        <f>($D6+'Current-Table'!$D$4)/(120+'Current-Table'!$J$4)</f>
        <v>0.59666666666666668</v>
      </c>
    </row>
    <row r="7" spans="1:5" x14ac:dyDescent="0.2">
      <c r="A7">
        <f>Data!A23</f>
        <v>1</v>
      </c>
      <c r="B7">
        <f>Data!B23</f>
        <v>1</v>
      </c>
      <c r="C7">
        <f>Data!C23</f>
        <v>53</v>
      </c>
      <c r="D7">
        <f>Data!D23</f>
        <v>53</v>
      </c>
      <c r="E7" s="6">
        <f>($D7+'Current-Table'!$D$4)/(120+'Current-Table'!$J$4)</f>
        <v>0.64166666666666672</v>
      </c>
    </row>
    <row r="8" spans="1:5" x14ac:dyDescent="0.2">
      <c r="A8">
        <f>Data!A24</f>
        <v>1</v>
      </c>
      <c r="B8">
        <f>Data!B24</f>
        <v>2</v>
      </c>
      <c r="C8">
        <f>Data!C24</f>
        <v>40</v>
      </c>
      <c r="D8">
        <f>Data!D24</f>
        <v>80</v>
      </c>
      <c r="E8" s="6">
        <f>($D8+'Current-Table'!$D$4)/(120+'Current-Table'!$J$4)</f>
        <v>0.68666666666666665</v>
      </c>
    </row>
    <row r="9" spans="1:5" x14ac:dyDescent="0.2">
      <c r="A9">
        <f>Data!A25</f>
        <v>2</v>
      </c>
      <c r="B9">
        <f>Data!B25</f>
        <v>0</v>
      </c>
      <c r="C9">
        <f>Data!C25</f>
        <v>93</v>
      </c>
      <c r="D9">
        <f>Data!D25</f>
        <v>13</v>
      </c>
      <c r="E9" s="6">
        <f>($D9+'Current-Table'!$D$4)/(120+'Current-Table'!$J$4)</f>
        <v>0.57499999999999996</v>
      </c>
    </row>
    <row r="10" spans="1:5" x14ac:dyDescent="0.2">
      <c r="A10">
        <f>Data!A26</f>
        <v>2</v>
      </c>
      <c r="B10">
        <f>Data!B26</f>
        <v>1</v>
      </c>
      <c r="C10">
        <f>Data!C26</f>
        <v>80</v>
      </c>
      <c r="D10">
        <f>Data!D26</f>
        <v>40</v>
      </c>
      <c r="E10" s="6">
        <f>($D10+'Current-Table'!$D$4)/(120+'Current-Table'!$J$4)</f>
        <v>0.62</v>
      </c>
    </row>
    <row r="11" spans="1:5" x14ac:dyDescent="0.2">
      <c r="A11">
        <f>Data!A27</f>
        <v>3</v>
      </c>
      <c r="B11">
        <f>Data!B27</f>
        <v>0</v>
      </c>
      <c r="C11">
        <f>Data!C27</f>
        <v>120</v>
      </c>
      <c r="D11">
        <f>Data!D27</f>
        <v>0</v>
      </c>
      <c r="E11" s="6">
        <f>($D11+'Current-Table'!$D$4)/(120+'Current-Table'!$J$4)</f>
        <v>0.55333333333333334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5949E-57B9-9D49-8F9B-63978BAC8423}">
  <dimension ref="A1:P157"/>
  <sheetViews>
    <sheetView topLeftCell="A125" workbookViewId="0">
      <selection activeCell="I161" sqref="I161"/>
    </sheetView>
  </sheetViews>
  <sheetFormatPr baseColWidth="10" defaultRowHeight="15" x14ac:dyDescent="0.2"/>
  <cols>
    <col min="1" max="1" width="4.1640625" bestFit="1" customWidth="1"/>
    <col min="2" max="2" width="5.5" bestFit="1" customWidth="1"/>
    <col min="3" max="3" width="8.1640625" bestFit="1" customWidth="1"/>
    <col min="4" max="6" width="12.1640625" bestFit="1" customWidth="1"/>
    <col min="7" max="7" width="9.1640625" bestFit="1" customWidth="1"/>
    <col min="8" max="8" width="26.6640625" customWidth="1"/>
    <col min="9" max="9" width="12.33203125" bestFit="1" customWidth="1"/>
    <col min="10" max="10" width="15" bestFit="1" customWidth="1"/>
    <col min="11" max="11" width="16.6640625" bestFit="1" customWidth="1"/>
    <col min="12" max="12" width="6.5" bestFit="1" customWidth="1"/>
    <col min="15" max="15" width="11.5" bestFit="1" customWidth="1"/>
    <col min="16" max="16" width="4.1640625" bestFit="1" customWidth="1"/>
  </cols>
  <sheetData>
    <row r="1" spans="1:16" ht="18" thickBot="1" x14ac:dyDescent="0.25">
      <c r="A1" s="14"/>
      <c r="B1" s="14" t="s">
        <v>0</v>
      </c>
      <c r="C1" s="14" t="s">
        <v>1</v>
      </c>
      <c r="D1" s="14" t="s">
        <v>33</v>
      </c>
      <c r="E1" s="14" t="s">
        <v>34</v>
      </c>
      <c r="F1" s="14" t="s">
        <v>2</v>
      </c>
      <c r="G1" s="14" t="s">
        <v>3</v>
      </c>
      <c r="H1" s="14" t="s">
        <v>35</v>
      </c>
      <c r="I1" s="14" t="s">
        <v>30</v>
      </c>
      <c r="J1" s="14" t="s">
        <v>31</v>
      </c>
      <c r="K1" s="14" t="s">
        <v>36</v>
      </c>
      <c r="L1" s="14" t="s">
        <v>37</v>
      </c>
      <c r="M1" s="14" t="s">
        <v>38</v>
      </c>
      <c r="O1" t="s">
        <v>39</v>
      </c>
      <c r="P1">
        <v>0.7</v>
      </c>
    </row>
    <row r="2" spans="1:16" ht="16" thickTop="1" x14ac:dyDescent="0.2">
      <c r="A2">
        <v>0</v>
      </c>
      <c r="B2">
        <v>0</v>
      </c>
      <c r="C2">
        <v>0</v>
      </c>
      <c r="D2" s="6">
        <v>0.65277777777777701</v>
      </c>
      <c r="E2" s="6">
        <v>0.62777777777777699</v>
      </c>
      <c r="F2">
        <v>0</v>
      </c>
      <c r="G2">
        <v>0</v>
      </c>
      <c r="H2" s="6">
        <v>0.61833333333333296</v>
      </c>
      <c r="I2" t="str">
        <f>IF((IF($D2&gt;$E2,1,0)+IF($D2&gt;$H2,1,0)+IF($D2&gt;NewZealand,1,0))&gt;1,$O$2,"")</f>
        <v>Yes</v>
      </c>
      <c r="J2" t="str">
        <f>IF((IF($E2&gt;$D2,1,0)+IF($E2&gt;$H2,1,0)+IF($E2&gt;NewZealand,1,0))&gt;1,$O$2,"")</f>
        <v/>
      </c>
      <c r="K2" t="str">
        <f>IF((IF($H2&gt;$D2,1,0)+IF($H2&gt;$E2,1,0)+IF($H2&gt;NewZealand,1,0))&gt;1,$O$2,"")</f>
        <v/>
      </c>
      <c r="L2" t="str">
        <f>IF(COUNTIF($I$2:$K$2,$O$2)=1,"")</f>
        <v/>
      </c>
      <c r="M2">
        <f>IF(OR(AND($B2=4,$C2=0),AND($B2=0,$C2=4),AND($F2=0,$G2=3),AND($F2=3,$G2=0)),1,0)</f>
        <v>0</v>
      </c>
      <c r="O2" t="s">
        <v>40</v>
      </c>
    </row>
    <row r="3" spans="1:16" x14ac:dyDescent="0.2">
      <c r="A3">
        <v>1</v>
      </c>
      <c r="B3">
        <v>0</v>
      </c>
      <c r="C3">
        <v>0</v>
      </c>
      <c r="D3" s="6">
        <v>0.65277777777777701</v>
      </c>
      <c r="E3" s="6">
        <v>0.62777777777777699</v>
      </c>
      <c r="F3">
        <v>0</v>
      </c>
      <c r="G3">
        <v>1</v>
      </c>
      <c r="H3" s="6">
        <v>0.663333333333333</v>
      </c>
      <c r="I3" t="str">
        <f>IF((IF($D3&gt;$E3,1,0)+IF($D3&gt;$H3,1,0)+IF($D3&gt;NewZealand,1,0))&gt;1,$O$2,"")</f>
        <v/>
      </c>
      <c r="J3" t="str">
        <f>IF((IF($E3&gt;$D3,1,0)+IF($E3&gt;$H3,1,0)+IF($E3&gt;NewZealand,1,0))&gt;1,$O$2,"")</f>
        <v/>
      </c>
      <c r="K3" t="str">
        <f>IF((IF($H3&gt;$D3,1,0)+IF($H3&gt;$E3,1,0)+IF($H3&gt;NewZealand,1,0))&gt;1,$O$2,"")</f>
        <v>Yes</v>
      </c>
      <c r="L3" t="str">
        <f t="shared" ref="L3:L66" si="0">IF(COUNTIF($I$2:$K$2,$O$2)=1,"")</f>
        <v/>
      </c>
      <c r="M3">
        <f t="shared" ref="M3:M66" si="1">IF(OR(AND($B3=4,$C3=0),AND($B3=0,$C3=4),AND($F3=0,$G3=3),AND($F3=3,$G3=0)),1,0)</f>
        <v>0</v>
      </c>
    </row>
    <row r="4" spans="1:16" x14ac:dyDescent="0.2">
      <c r="A4">
        <v>2</v>
      </c>
      <c r="B4">
        <v>0</v>
      </c>
      <c r="C4">
        <v>0</v>
      </c>
      <c r="D4" s="6">
        <v>0.65277777777777701</v>
      </c>
      <c r="E4" s="6">
        <v>0.62777777777777699</v>
      </c>
      <c r="F4">
        <v>0</v>
      </c>
      <c r="G4">
        <v>2</v>
      </c>
      <c r="H4" s="6">
        <v>0.70833333333333304</v>
      </c>
      <c r="I4" t="str">
        <f>IF((IF($D4&gt;$E4,1,0)+IF($D4&gt;$H4,1,0)+IF($D4&gt;NewZealand,1,0))&gt;1,$O$2,"")</f>
        <v/>
      </c>
      <c r="J4" t="str">
        <f>IF((IF($E4&gt;$D4,1,0)+IF($E4&gt;$H4,1,0)+IF($E4&gt;NewZealand,1,0))&gt;1,$O$2,"")</f>
        <v/>
      </c>
      <c r="K4" t="str">
        <f>IF((IF($H4&gt;$D4,1,0)+IF($H4&gt;$E4,1,0)+IF($H4&gt;NewZealand,1,0))&gt;1,$O$2,"")</f>
        <v>Yes</v>
      </c>
      <c r="L4" t="str">
        <f t="shared" si="0"/>
        <v/>
      </c>
      <c r="M4">
        <f t="shared" si="1"/>
        <v>0</v>
      </c>
    </row>
    <row r="5" spans="1:16" x14ac:dyDescent="0.2">
      <c r="A5">
        <v>3</v>
      </c>
      <c r="B5">
        <v>0</v>
      </c>
      <c r="C5">
        <v>0</v>
      </c>
      <c r="D5" s="6">
        <v>0.65277777777777701</v>
      </c>
      <c r="E5" s="6">
        <v>0.62777777777777699</v>
      </c>
      <c r="F5">
        <v>0</v>
      </c>
      <c r="G5">
        <v>3</v>
      </c>
      <c r="H5" s="6">
        <v>0.75333333333333297</v>
      </c>
      <c r="I5" t="str">
        <f>IF((IF($D5&gt;$E5,1,0)+IF($D5&gt;$H5,1,0)+IF($D5&gt;NewZealand,1,0))&gt;1,$O$2,"")</f>
        <v/>
      </c>
      <c r="J5" t="str">
        <f>IF((IF($E5&gt;$D5,1,0)+IF($E5&gt;$H5,1,0)+IF($E5&gt;NewZealand,1,0))&gt;1,$O$2,"")</f>
        <v/>
      </c>
      <c r="K5" t="str">
        <f>IF((IF($H5&gt;$D5,1,0)+IF($H5&gt;$E5,1,0)+IF($H5&gt;NewZealand,1,0))&gt;1,$O$2,"")</f>
        <v>Yes</v>
      </c>
      <c r="L5" t="str">
        <f t="shared" si="0"/>
        <v/>
      </c>
      <c r="M5">
        <f t="shared" si="1"/>
        <v>1</v>
      </c>
    </row>
    <row r="6" spans="1:16" x14ac:dyDescent="0.2">
      <c r="A6">
        <v>4</v>
      </c>
      <c r="B6">
        <v>0</v>
      </c>
      <c r="C6">
        <v>0</v>
      </c>
      <c r="D6" s="6">
        <v>0.65277777777777701</v>
      </c>
      <c r="E6" s="6">
        <v>0.62777777777777699</v>
      </c>
      <c r="F6">
        <v>1</v>
      </c>
      <c r="G6">
        <v>0</v>
      </c>
      <c r="H6" s="6">
        <v>0.59666666666666601</v>
      </c>
      <c r="I6" t="str">
        <f>IF((IF($D6&gt;$E6,1,0)+IF($D6&gt;$H6,1,0)+IF($D6&gt;NewZealand,1,0))&gt;1,$O$2,"")</f>
        <v>Yes</v>
      </c>
      <c r="J6" t="str">
        <f>IF((IF($E6&gt;$D6,1,0)+IF($E6&gt;$H6,1,0)+IF($E6&gt;NewZealand,1,0))&gt;1,$O$2,"")</f>
        <v/>
      </c>
      <c r="K6" t="str">
        <f>IF((IF($H6&gt;$D6,1,0)+IF($H6&gt;$E6,1,0)+IF($H6&gt;NewZealand,1,0))&gt;1,$O$2,"")</f>
        <v/>
      </c>
      <c r="L6" t="str">
        <f t="shared" si="0"/>
        <v/>
      </c>
      <c r="M6">
        <f t="shared" si="1"/>
        <v>0</v>
      </c>
    </row>
    <row r="7" spans="1:16" x14ac:dyDescent="0.2">
      <c r="A7">
        <v>5</v>
      </c>
      <c r="B7">
        <v>0</v>
      </c>
      <c r="C7">
        <v>0</v>
      </c>
      <c r="D7" s="6">
        <v>0.65277777777777701</v>
      </c>
      <c r="E7" s="6">
        <v>0.62777777777777699</v>
      </c>
      <c r="F7">
        <v>1</v>
      </c>
      <c r="G7">
        <v>1</v>
      </c>
      <c r="H7" s="6">
        <v>0.64166666666666605</v>
      </c>
      <c r="I7" t="str">
        <f>IF((IF($D7&gt;$E7,1,0)+IF($D7&gt;$H7,1,0)+IF($D7&gt;NewZealand,1,0))&gt;1,$O$2,"")</f>
        <v>Yes</v>
      </c>
      <c r="J7" t="str">
        <f>IF((IF($E7&gt;$D7,1,0)+IF($E7&gt;$H7,1,0)+IF($E7&gt;NewZealand,1,0))&gt;1,$O$2,"")</f>
        <v/>
      </c>
      <c r="K7" t="str">
        <f>IF((IF($H7&gt;$D7,1,0)+IF($H7&gt;$E7,1,0)+IF($H7&gt;NewZealand,1,0))&gt;1,$O$2,"")</f>
        <v/>
      </c>
      <c r="L7" t="str">
        <f t="shared" si="0"/>
        <v/>
      </c>
      <c r="M7">
        <f t="shared" si="1"/>
        <v>0</v>
      </c>
    </row>
    <row r="8" spans="1:16" x14ac:dyDescent="0.2">
      <c r="A8">
        <v>6</v>
      </c>
      <c r="B8">
        <v>0</v>
      </c>
      <c r="C8">
        <v>0</v>
      </c>
      <c r="D8" s="6">
        <v>0.65277777777777701</v>
      </c>
      <c r="E8" s="6">
        <v>0.62777777777777699</v>
      </c>
      <c r="F8">
        <v>1</v>
      </c>
      <c r="G8">
        <v>2</v>
      </c>
      <c r="H8" s="6">
        <v>0.68666666666666598</v>
      </c>
      <c r="I8" t="str">
        <f>IF((IF($D8&gt;$E8,1,0)+IF($D8&gt;$H8,1,0)+IF($D8&gt;NewZealand,1,0))&gt;1,$O$2,"")</f>
        <v/>
      </c>
      <c r="J8" t="str">
        <f>IF((IF($E8&gt;$D8,1,0)+IF($E8&gt;$H8,1,0)+IF($E8&gt;NewZealand,1,0))&gt;1,$O$2,"")</f>
        <v/>
      </c>
      <c r="K8" t="str">
        <f>IF((IF($H8&gt;$D8,1,0)+IF($H8&gt;$E8,1,0)+IF($H8&gt;NewZealand,1,0))&gt;1,$O$2,"")</f>
        <v>Yes</v>
      </c>
      <c r="L8" t="str">
        <f t="shared" si="0"/>
        <v/>
      </c>
      <c r="M8">
        <f t="shared" si="1"/>
        <v>0</v>
      </c>
    </row>
    <row r="9" spans="1:16" x14ac:dyDescent="0.2">
      <c r="A9">
        <v>7</v>
      </c>
      <c r="B9">
        <v>0</v>
      </c>
      <c r="C9">
        <v>0</v>
      </c>
      <c r="D9" s="6">
        <v>0.65277777777777701</v>
      </c>
      <c r="E9" s="6">
        <v>0.62777777777777699</v>
      </c>
      <c r="F9">
        <v>2</v>
      </c>
      <c r="G9">
        <v>0</v>
      </c>
      <c r="H9" s="6">
        <v>0.57499999999999996</v>
      </c>
      <c r="I9" t="str">
        <f>IF((IF($D9&gt;$E9,1,0)+IF($D9&gt;$H9,1,0)+IF($D9&gt;NewZealand,1,0))&gt;1,$O$2,"")</f>
        <v>Yes</v>
      </c>
      <c r="J9" t="str">
        <f>IF((IF($E9&gt;$D9,1,0)+IF($E9&gt;$H9,1,0)+IF($E9&gt;NewZealand,1,0))&gt;1,$O$2,"")</f>
        <v/>
      </c>
      <c r="K9" t="str">
        <f>IF((IF($H9&gt;$D9,1,0)+IF($H9&gt;$E9,1,0)+IF($H9&gt;NewZealand,1,0))&gt;1,$O$2,"")</f>
        <v/>
      </c>
      <c r="L9" t="str">
        <f t="shared" si="0"/>
        <v/>
      </c>
      <c r="M9">
        <f t="shared" si="1"/>
        <v>0</v>
      </c>
    </row>
    <row r="10" spans="1:16" x14ac:dyDescent="0.2">
      <c r="A10">
        <v>8</v>
      </c>
      <c r="B10">
        <v>0</v>
      </c>
      <c r="C10">
        <v>0</v>
      </c>
      <c r="D10" s="6">
        <v>0.65277777777777701</v>
      </c>
      <c r="E10" s="6">
        <v>0.62777777777777699</v>
      </c>
      <c r="F10">
        <v>2</v>
      </c>
      <c r="G10">
        <v>1</v>
      </c>
      <c r="H10" s="6">
        <v>0.62</v>
      </c>
      <c r="I10" t="str">
        <f>IF((IF($D10&gt;$E10,1,0)+IF($D10&gt;$H10,1,0)+IF($D10&gt;NewZealand,1,0))&gt;1,$O$2,"")</f>
        <v>Yes</v>
      </c>
      <c r="J10" t="str">
        <f>IF((IF($E10&gt;$D10,1,0)+IF($E10&gt;$H10,1,0)+IF($E10&gt;NewZealand,1,0))&gt;1,$O$2,"")</f>
        <v/>
      </c>
      <c r="K10" t="str">
        <f>IF((IF($H10&gt;$D10,1,0)+IF($H10&gt;$E10,1,0)+IF($H10&gt;NewZealand,1,0))&gt;1,$O$2,"")</f>
        <v/>
      </c>
      <c r="L10" t="str">
        <f t="shared" si="0"/>
        <v/>
      </c>
      <c r="M10">
        <f t="shared" si="1"/>
        <v>0</v>
      </c>
    </row>
    <row r="11" spans="1:16" x14ac:dyDescent="0.2">
      <c r="A11">
        <v>9</v>
      </c>
      <c r="B11">
        <v>0</v>
      </c>
      <c r="C11">
        <v>0</v>
      </c>
      <c r="D11" s="6">
        <v>0.65277777777777701</v>
      </c>
      <c r="E11" s="6">
        <v>0.62777777777777699</v>
      </c>
      <c r="F11">
        <v>3</v>
      </c>
      <c r="G11">
        <v>0</v>
      </c>
      <c r="H11" s="6">
        <v>0.55333333333333301</v>
      </c>
      <c r="I11" t="str">
        <f>IF((IF($D11&gt;$E11,1,0)+IF($D11&gt;$H11,1,0)+IF($D11&gt;NewZealand,1,0))&gt;1,$O$2,"")</f>
        <v>Yes</v>
      </c>
      <c r="J11" t="str">
        <f>IF((IF($E11&gt;$D11,1,0)+IF($E11&gt;$H11,1,0)+IF($E11&gt;NewZealand,1,0))&gt;1,$O$2,"")</f>
        <v/>
      </c>
      <c r="K11" t="str">
        <f>IF((IF($H11&gt;$D11,1,0)+IF($H11&gt;$E11,1,0)+IF($H11&gt;NewZealand,1,0))&gt;1,$O$2,"")</f>
        <v/>
      </c>
      <c r="L11" t="str">
        <f t="shared" si="0"/>
        <v/>
      </c>
      <c r="M11">
        <f t="shared" si="1"/>
        <v>1</v>
      </c>
    </row>
    <row r="12" spans="1:16" x14ac:dyDescent="0.2">
      <c r="A12">
        <v>10</v>
      </c>
      <c r="B12">
        <v>0</v>
      </c>
      <c r="C12">
        <v>1</v>
      </c>
      <c r="D12" s="6">
        <v>0.63888888888888795</v>
      </c>
      <c r="E12" s="6">
        <v>0.655555555555555</v>
      </c>
      <c r="F12">
        <v>0</v>
      </c>
      <c r="G12">
        <v>0</v>
      </c>
      <c r="H12" s="6">
        <v>0.61833333333333296</v>
      </c>
      <c r="I12" t="str">
        <f>IF((IF($D12&gt;$E12,1,0)+IF($D12&gt;$H12,1,0)+IF($D12&gt;NewZealand,1,0))&gt;1,$O$2,"")</f>
        <v/>
      </c>
      <c r="J12" t="str">
        <f>IF((IF($E12&gt;$D12,1,0)+IF($E12&gt;$H12,1,0)+IF($E12&gt;NewZealand,1,0))&gt;1,$O$2,"")</f>
        <v>Yes</v>
      </c>
      <c r="K12" t="str">
        <f>IF((IF($H12&gt;$D12,1,0)+IF($H12&gt;$E12,1,0)+IF($H12&gt;NewZealand,1,0))&gt;1,$O$2,"")</f>
        <v/>
      </c>
      <c r="L12" t="str">
        <f t="shared" si="0"/>
        <v/>
      </c>
      <c r="M12">
        <f t="shared" si="1"/>
        <v>0</v>
      </c>
    </row>
    <row r="13" spans="1:16" x14ac:dyDescent="0.2">
      <c r="A13">
        <v>11</v>
      </c>
      <c r="B13">
        <v>0</v>
      </c>
      <c r="C13">
        <v>1</v>
      </c>
      <c r="D13" s="6">
        <v>0.63888888888888795</v>
      </c>
      <c r="E13" s="6">
        <v>0.655555555555555</v>
      </c>
      <c r="F13">
        <v>0</v>
      </c>
      <c r="G13">
        <v>1</v>
      </c>
      <c r="H13" s="6">
        <v>0.663333333333333</v>
      </c>
      <c r="I13" t="str">
        <f>IF((IF($D13&gt;$E13,1,0)+IF($D13&gt;$H13,1,0)+IF($D13&gt;NewZealand,1,0))&gt;1,$O$2,"")</f>
        <v/>
      </c>
      <c r="J13" t="str">
        <f>IF((IF($E13&gt;$D13,1,0)+IF($E13&gt;$H13,1,0)+IF($E13&gt;NewZealand,1,0))&gt;1,$O$2,"")</f>
        <v/>
      </c>
      <c r="K13" t="str">
        <f>IF((IF($H13&gt;$D13,1,0)+IF($H13&gt;$E13,1,0)+IF($H13&gt;NewZealand,1,0))&gt;1,$O$2,"")</f>
        <v>Yes</v>
      </c>
      <c r="L13" t="str">
        <f t="shared" si="0"/>
        <v/>
      </c>
      <c r="M13">
        <f t="shared" si="1"/>
        <v>0</v>
      </c>
    </row>
    <row r="14" spans="1:16" x14ac:dyDescent="0.2">
      <c r="A14">
        <v>12</v>
      </c>
      <c r="B14">
        <v>0</v>
      </c>
      <c r="C14">
        <v>1</v>
      </c>
      <c r="D14" s="6">
        <v>0.63888888888888795</v>
      </c>
      <c r="E14" s="6">
        <v>0.655555555555555</v>
      </c>
      <c r="F14">
        <v>0</v>
      </c>
      <c r="G14">
        <v>2</v>
      </c>
      <c r="H14" s="6">
        <v>0.70833333333333304</v>
      </c>
      <c r="I14" t="str">
        <f>IF((IF($D14&gt;$E14,1,0)+IF($D14&gt;$H14,1,0)+IF($D14&gt;NewZealand,1,0))&gt;1,$O$2,"")</f>
        <v/>
      </c>
      <c r="J14" t="str">
        <f>IF((IF($E14&gt;$D14,1,0)+IF($E14&gt;$H14,1,0)+IF($E14&gt;NewZealand,1,0))&gt;1,$O$2,"")</f>
        <v/>
      </c>
      <c r="K14" t="str">
        <f>IF((IF($H14&gt;$D14,1,0)+IF($H14&gt;$E14,1,0)+IF($H14&gt;NewZealand,1,0))&gt;1,$O$2,"")</f>
        <v>Yes</v>
      </c>
      <c r="L14" t="str">
        <f t="shared" si="0"/>
        <v/>
      </c>
      <c r="M14">
        <f t="shared" si="1"/>
        <v>0</v>
      </c>
    </row>
    <row r="15" spans="1:16" x14ac:dyDescent="0.2">
      <c r="A15">
        <v>13</v>
      </c>
      <c r="B15">
        <v>0</v>
      </c>
      <c r="C15">
        <v>1</v>
      </c>
      <c r="D15" s="6">
        <v>0.63888888888888795</v>
      </c>
      <c r="E15" s="6">
        <v>0.655555555555555</v>
      </c>
      <c r="F15">
        <v>0</v>
      </c>
      <c r="G15">
        <v>3</v>
      </c>
      <c r="H15" s="6">
        <v>0.75333333333333297</v>
      </c>
      <c r="I15" t="str">
        <f>IF((IF($D15&gt;$E15,1,0)+IF($D15&gt;$H15,1,0)+IF($D15&gt;NewZealand,1,0))&gt;1,$O$2,"")</f>
        <v/>
      </c>
      <c r="J15" t="str">
        <f>IF((IF($E15&gt;$D15,1,0)+IF($E15&gt;$H15,1,0)+IF($E15&gt;NewZealand,1,0))&gt;1,$O$2,"")</f>
        <v/>
      </c>
      <c r="K15" t="str">
        <f>IF((IF($H15&gt;$D15,1,0)+IF($H15&gt;$E15,1,0)+IF($H15&gt;NewZealand,1,0))&gt;1,$O$2,"")</f>
        <v>Yes</v>
      </c>
      <c r="L15" t="str">
        <f t="shared" si="0"/>
        <v/>
      </c>
      <c r="M15">
        <f t="shared" si="1"/>
        <v>1</v>
      </c>
    </row>
    <row r="16" spans="1:16" x14ac:dyDescent="0.2">
      <c r="A16">
        <v>14</v>
      </c>
      <c r="B16">
        <v>0</v>
      </c>
      <c r="C16">
        <v>1</v>
      </c>
      <c r="D16" s="6">
        <v>0.63888888888888795</v>
      </c>
      <c r="E16" s="6">
        <v>0.655555555555555</v>
      </c>
      <c r="F16">
        <v>1</v>
      </c>
      <c r="G16">
        <v>0</v>
      </c>
      <c r="H16" s="6">
        <v>0.59666666666666601</v>
      </c>
      <c r="I16" t="str">
        <f>IF((IF($D16&gt;$E16,1,0)+IF($D16&gt;$H16,1,0)+IF($D16&gt;NewZealand,1,0))&gt;1,$O$2,"")</f>
        <v/>
      </c>
      <c r="J16" t="str">
        <f>IF((IF($E16&gt;$D16,1,0)+IF($E16&gt;$H16,1,0)+IF($E16&gt;NewZealand,1,0))&gt;1,$O$2,"")</f>
        <v>Yes</v>
      </c>
      <c r="K16" t="str">
        <f>IF((IF($H16&gt;$D16,1,0)+IF($H16&gt;$E16,1,0)+IF($H16&gt;NewZealand,1,0))&gt;1,$O$2,"")</f>
        <v/>
      </c>
      <c r="L16" t="str">
        <f t="shared" si="0"/>
        <v/>
      </c>
      <c r="M16">
        <f t="shared" si="1"/>
        <v>0</v>
      </c>
    </row>
    <row r="17" spans="1:13" x14ac:dyDescent="0.2">
      <c r="A17">
        <v>15</v>
      </c>
      <c r="B17">
        <v>0</v>
      </c>
      <c r="C17">
        <v>1</v>
      </c>
      <c r="D17" s="6">
        <v>0.63888888888888795</v>
      </c>
      <c r="E17" s="6">
        <v>0.655555555555555</v>
      </c>
      <c r="F17">
        <v>1</v>
      </c>
      <c r="G17">
        <v>1</v>
      </c>
      <c r="H17" s="6">
        <v>0.64166666666666605</v>
      </c>
      <c r="I17" t="str">
        <f>IF((IF($D17&gt;$E17,1,0)+IF($D17&gt;$H17,1,0)+IF($D17&gt;NewZealand,1,0))&gt;1,$O$2,"")</f>
        <v/>
      </c>
      <c r="J17" t="str">
        <f>IF((IF($E17&gt;$D17,1,0)+IF($E17&gt;$H17,1,0)+IF($E17&gt;NewZealand,1,0))&gt;1,$O$2,"")</f>
        <v>Yes</v>
      </c>
      <c r="K17" t="str">
        <f>IF((IF($H17&gt;$D17,1,0)+IF($H17&gt;$E17,1,0)+IF($H17&gt;NewZealand,1,0))&gt;1,$O$2,"")</f>
        <v/>
      </c>
      <c r="L17" t="str">
        <f t="shared" si="0"/>
        <v/>
      </c>
      <c r="M17">
        <f t="shared" si="1"/>
        <v>0</v>
      </c>
    </row>
    <row r="18" spans="1:13" x14ac:dyDescent="0.2">
      <c r="A18">
        <v>16</v>
      </c>
      <c r="B18">
        <v>0</v>
      </c>
      <c r="C18">
        <v>1</v>
      </c>
      <c r="D18" s="6">
        <v>0.63888888888888795</v>
      </c>
      <c r="E18" s="6">
        <v>0.655555555555555</v>
      </c>
      <c r="F18">
        <v>1</v>
      </c>
      <c r="G18">
        <v>2</v>
      </c>
      <c r="H18" s="6">
        <v>0.68666666666666598</v>
      </c>
      <c r="I18" t="str">
        <f>IF((IF($D18&gt;$E18,1,0)+IF($D18&gt;$H18,1,0)+IF($D18&gt;NewZealand,1,0))&gt;1,$O$2,"")</f>
        <v/>
      </c>
      <c r="J18" t="str">
        <f>IF((IF($E18&gt;$D18,1,0)+IF($E18&gt;$H18,1,0)+IF($E18&gt;NewZealand,1,0))&gt;1,$O$2,"")</f>
        <v/>
      </c>
      <c r="K18" t="str">
        <f>IF((IF($H18&gt;$D18,1,0)+IF($H18&gt;$E18,1,0)+IF($H18&gt;NewZealand,1,0))&gt;1,$O$2,"")</f>
        <v>Yes</v>
      </c>
      <c r="L18" t="str">
        <f t="shared" si="0"/>
        <v/>
      </c>
      <c r="M18">
        <f t="shared" si="1"/>
        <v>0</v>
      </c>
    </row>
    <row r="19" spans="1:13" x14ac:dyDescent="0.2">
      <c r="A19">
        <v>17</v>
      </c>
      <c r="B19">
        <v>0</v>
      </c>
      <c r="C19">
        <v>1</v>
      </c>
      <c r="D19" s="6">
        <v>0.63888888888888795</v>
      </c>
      <c r="E19" s="6">
        <v>0.655555555555555</v>
      </c>
      <c r="F19">
        <v>2</v>
      </c>
      <c r="G19">
        <v>0</v>
      </c>
      <c r="H19" s="6">
        <v>0.57499999999999996</v>
      </c>
      <c r="I19" t="str">
        <f>IF((IF($D19&gt;$E19,1,0)+IF($D19&gt;$H19,1,0)+IF($D19&gt;NewZealand,1,0))&gt;1,$O$2,"")</f>
        <v/>
      </c>
      <c r="J19" t="str">
        <f>IF((IF($E19&gt;$D19,1,0)+IF($E19&gt;$H19,1,0)+IF($E19&gt;NewZealand,1,0))&gt;1,$O$2,"")</f>
        <v>Yes</v>
      </c>
      <c r="K19" t="str">
        <f>IF((IF($H19&gt;$D19,1,0)+IF($H19&gt;$E19,1,0)+IF($H19&gt;NewZealand,1,0))&gt;1,$O$2,"")</f>
        <v/>
      </c>
      <c r="L19" t="str">
        <f t="shared" si="0"/>
        <v/>
      </c>
      <c r="M19">
        <f t="shared" si="1"/>
        <v>0</v>
      </c>
    </row>
    <row r="20" spans="1:13" x14ac:dyDescent="0.2">
      <c r="A20">
        <v>18</v>
      </c>
      <c r="B20">
        <v>0</v>
      </c>
      <c r="C20">
        <v>1</v>
      </c>
      <c r="D20" s="6">
        <v>0.63888888888888795</v>
      </c>
      <c r="E20" s="6">
        <v>0.655555555555555</v>
      </c>
      <c r="F20">
        <v>2</v>
      </c>
      <c r="G20">
        <v>1</v>
      </c>
      <c r="H20" s="6">
        <v>0.62</v>
      </c>
      <c r="I20" t="str">
        <f>IF((IF($D20&gt;$E20,1,0)+IF($D20&gt;$H20,1,0)+IF($D20&gt;NewZealand,1,0))&gt;1,$O$2,"")</f>
        <v/>
      </c>
      <c r="J20" t="str">
        <f>IF((IF($E20&gt;$D20,1,0)+IF($E20&gt;$H20,1,0)+IF($E20&gt;NewZealand,1,0))&gt;1,$O$2,"")</f>
        <v>Yes</v>
      </c>
      <c r="K20" t="str">
        <f>IF((IF($H20&gt;$D20,1,0)+IF($H20&gt;$E20,1,0)+IF($H20&gt;NewZealand,1,0))&gt;1,$O$2,"")</f>
        <v/>
      </c>
      <c r="L20" t="str">
        <f t="shared" si="0"/>
        <v/>
      </c>
      <c r="M20">
        <f t="shared" si="1"/>
        <v>0</v>
      </c>
    </row>
    <row r="21" spans="1:13" x14ac:dyDescent="0.2">
      <c r="A21">
        <v>19</v>
      </c>
      <c r="B21">
        <v>0</v>
      </c>
      <c r="C21">
        <v>1</v>
      </c>
      <c r="D21" s="6">
        <v>0.63888888888888795</v>
      </c>
      <c r="E21" s="6">
        <v>0.655555555555555</v>
      </c>
      <c r="F21">
        <v>3</v>
      </c>
      <c r="G21">
        <v>0</v>
      </c>
      <c r="H21" s="6">
        <v>0.55333333333333301</v>
      </c>
      <c r="I21" t="str">
        <f>IF((IF($D21&gt;$E21,1,0)+IF($D21&gt;$H21,1,0)+IF($D21&gt;NewZealand,1,0))&gt;1,$O$2,"")</f>
        <v/>
      </c>
      <c r="J21" t="str">
        <f>IF((IF($E21&gt;$D21,1,0)+IF($E21&gt;$H21,1,0)+IF($E21&gt;NewZealand,1,0))&gt;1,$O$2,"")</f>
        <v>Yes</v>
      </c>
      <c r="K21" t="str">
        <f>IF((IF($H21&gt;$D21,1,0)+IF($H21&gt;$E21,1,0)+IF($H21&gt;NewZealand,1,0))&gt;1,$O$2,"")</f>
        <v/>
      </c>
      <c r="L21" t="str">
        <f t="shared" si="0"/>
        <v/>
      </c>
      <c r="M21">
        <f t="shared" si="1"/>
        <v>1</v>
      </c>
    </row>
    <row r="22" spans="1:13" x14ac:dyDescent="0.2">
      <c r="A22">
        <v>20</v>
      </c>
      <c r="B22">
        <v>0</v>
      </c>
      <c r="C22">
        <v>2</v>
      </c>
      <c r="D22" s="6">
        <v>0.625</v>
      </c>
      <c r="E22" s="6">
        <v>0.68333333333333302</v>
      </c>
      <c r="F22">
        <v>0</v>
      </c>
      <c r="G22">
        <v>0</v>
      </c>
      <c r="H22" s="6">
        <v>0.61833333333333296</v>
      </c>
      <c r="I22" t="str">
        <f>IF((IF($D22&gt;$E22,1,0)+IF($D22&gt;$H22,1,0)+IF($D22&gt;NewZealand,1,0))&gt;1,$O$2,"")</f>
        <v/>
      </c>
      <c r="J22" t="str">
        <f>IF((IF($E22&gt;$D22,1,0)+IF($E22&gt;$H22,1,0)+IF($E22&gt;NewZealand,1,0))&gt;1,$O$2,"")</f>
        <v>Yes</v>
      </c>
      <c r="K22" t="str">
        <f>IF((IF($H22&gt;$D22,1,0)+IF($H22&gt;$E22,1,0)+IF($H22&gt;NewZealand,1,0))&gt;1,$O$2,"")</f>
        <v/>
      </c>
      <c r="L22" t="str">
        <f t="shared" si="0"/>
        <v/>
      </c>
      <c r="M22">
        <f t="shared" si="1"/>
        <v>0</v>
      </c>
    </row>
    <row r="23" spans="1:13" x14ac:dyDescent="0.2">
      <c r="A23">
        <v>21</v>
      </c>
      <c r="B23">
        <v>0</v>
      </c>
      <c r="C23">
        <v>2</v>
      </c>
      <c r="D23" s="6">
        <v>0.625</v>
      </c>
      <c r="E23" s="6">
        <v>0.68333333333333302</v>
      </c>
      <c r="F23">
        <v>0</v>
      </c>
      <c r="G23">
        <v>1</v>
      </c>
      <c r="H23" s="6">
        <v>0.663333333333333</v>
      </c>
      <c r="I23" t="str">
        <f>IF((IF($D23&gt;$E23,1,0)+IF($D23&gt;$H23,1,0)+IF($D23&gt;NewZealand,1,0))&gt;1,$O$2,"")</f>
        <v/>
      </c>
      <c r="J23" t="str">
        <f>IF((IF($E23&gt;$D23,1,0)+IF($E23&gt;$H23,1,0)+IF($E23&gt;NewZealand,1,0))&gt;1,$O$2,"")</f>
        <v>Yes</v>
      </c>
      <c r="K23" t="str">
        <f>IF((IF($H23&gt;$D23,1,0)+IF($H23&gt;$E23,1,0)+IF($H23&gt;NewZealand,1,0))&gt;1,$O$2,"")</f>
        <v/>
      </c>
      <c r="L23" t="str">
        <f t="shared" si="0"/>
        <v/>
      </c>
      <c r="M23">
        <f t="shared" si="1"/>
        <v>0</v>
      </c>
    </row>
    <row r="24" spans="1:13" x14ac:dyDescent="0.2">
      <c r="A24">
        <v>22</v>
      </c>
      <c r="B24">
        <v>0</v>
      </c>
      <c r="C24">
        <v>2</v>
      </c>
      <c r="D24" s="6">
        <v>0.625</v>
      </c>
      <c r="E24" s="6">
        <v>0.68333333333333302</v>
      </c>
      <c r="F24">
        <v>0</v>
      </c>
      <c r="G24">
        <v>2</v>
      </c>
      <c r="H24" s="6">
        <v>0.70833333333333304</v>
      </c>
      <c r="I24" t="str">
        <f>IF((IF($D24&gt;$E24,1,0)+IF($D24&gt;$H24,1,0)+IF($D24&gt;NewZealand,1,0))&gt;1,$O$2,"")</f>
        <v/>
      </c>
      <c r="J24" t="str">
        <f>IF((IF($E24&gt;$D24,1,0)+IF($E24&gt;$H24,1,0)+IF($E24&gt;NewZealand,1,0))&gt;1,$O$2,"")</f>
        <v/>
      </c>
      <c r="K24" t="str">
        <f>IF((IF($H24&gt;$D24,1,0)+IF($H24&gt;$E24,1,0)+IF($H24&gt;NewZealand,1,0))&gt;1,$O$2,"")</f>
        <v>Yes</v>
      </c>
      <c r="L24" t="str">
        <f t="shared" si="0"/>
        <v/>
      </c>
      <c r="M24">
        <f t="shared" si="1"/>
        <v>0</v>
      </c>
    </row>
    <row r="25" spans="1:13" x14ac:dyDescent="0.2">
      <c r="A25">
        <v>23</v>
      </c>
      <c r="B25">
        <v>0</v>
      </c>
      <c r="C25">
        <v>2</v>
      </c>
      <c r="D25" s="6">
        <v>0.625</v>
      </c>
      <c r="E25" s="6">
        <v>0.68333333333333302</v>
      </c>
      <c r="F25">
        <v>0</v>
      </c>
      <c r="G25">
        <v>3</v>
      </c>
      <c r="H25" s="6">
        <v>0.75333333333333297</v>
      </c>
      <c r="I25" t="str">
        <f>IF((IF($D25&gt;$E25,1,0)+IF($D25&gt;$H25,1,0)+IF($D25&gt;NewZealand,1,0))&gt;1,$O$2,"")</f>
        <v/>
      </c>
      <c r="J25" t="str">
        <f>IF((IF($E25&gt;$D25,1,0)+IF($E25&gt;$H25,1,0)+IF($E25&gt;NewZealand,1,0))&gt;1,$O$2,"")</f>
        <v/>
      </c>
      <c r="K25" t="str">
        <f>IF((IF($H25&gt;$D25,1,0)+IF($H25&gt;$E25,1,0)+IF($H25&gt;NewZealand,1,0))&gt;1,$O$2,"")</f>
        <v>Yes</v>
      </c>
      <c r="L25" t="str">
        <f t="shared" si="0"/>
        <v/>
      </c>
      <c r="M25">
        <f t="shared" si="1"/>
        <v>1</v>
      </c>
    </row>
    <row r="26" spans="1:13" x14ac:dyDescent="0.2">
      <c r="A26">
        <v>24</v>
      </c>
      <c r="B26">
        <v>0</v>
      </c>
      <c r="C26">
        <v>2</v>
      </c>
      <c r="D26" s="6">
        <v>0.625</v>
      </c>
      <c r="E26" s="6">
        <v>0.68333333333333302</v>
      </c>
      <c r="F26">
        <v>1</v>
      </c>
      <c r="G26">
        <v>0</v>
      </c>
      <c r="H26" s="6">
        <v>0.59666666666666601</v>
      </c>
      <c r="I26" t="str">
        <f>IF((IF($D26&gt;$E26,1,0)+IF($D26&gt;$H26,1,0)+IF($D26&gt;NewZealand,1,0))&gt;1,$O$2,"")</f>
        <v/>
      </c>
      <c r="J26" t="str">
        <f>IF((IF($E26&gt;$D26,1,0)+IF($E26&gt;$H26,1,0)+IF($E26&gt;NewZealand,1,0))&gt;1,$O$2,"")</f>
        <v>Yes</v>
      </c>
      <c r="K26" t="str">
        <f>IF((IF($H26&gt;$D26,1,0)+IF($H26&gt;$E26,1,0)+IF($H26&gt;NewZealand,1,0))&gt;1,$O$2,"")</f>
        <v/>
      </c>
      <c r="L26" t="str">
        <f t="shared" si="0"/>
        <v/>
      </c>
      <c r="M26">
        <f t="shared" si="1"/>
        <v>0</v>
      </c>
    </row>
    <row r="27" spans="1:13" x14ac:dyDescent="0.2">
      <c r="A27">
        <v>25</v>
      </c>
      <c r="B27">
        <v>0</v>
      </c>
      <c r="C27">
        <v>2</v>
      </c>
      <c r="D27" s="6">
        <v>0.625</v>
      </c>
      <c r="E27" s="6">
        <v>0.68333333333333302</v>
      </c>
      <c r="F27">
        <v>1</v>
      </c>
      <c r="G27">
        <v>1</v>
      </c>
      <c r="H27" s="6">
        <v>0.64166666666666605</v>
      </c>
      <c r="I27" t="str">
        <f>IF((IF($D27&gt;$E27,1,0)+IF($D27&gt;$H27,1,0)+IF($D27&gt;NewZealand,1,0))&gt;1,$O$2,"")</f>
        <v/>
      </c>
      <c r="J27" t="str">
        <f>IF((IF($E27&gt;$D27,1,0)+IF($E27&gt;$H27,1,0)+IF($E27&gt;NewZealand,1,0))&gt;1,$O$2,"")</f>
        <v>Yes</v>
      </c>
      <c r="K27" t="str">
        <f>IF((IF($H27&gt;$D27,1,0)+IF($H27&gt;$E27,1,0)+IF($H27&gt;NewZealand,1,0))&gt;1,$O$2,"")</f>
        <v/>
      </c>
      <c r="L27" t="str">
        <f t="shared" si="0"/>
        <v/>
      </c>
      <c r="M27">
        <f t="shared" si="1"/>
        <v>0</v>
      </c>
    </row>
    <row r="28" spans="1:13" x14ac:dyDescent="0.2">
      <c r="A28">
        <v>26</v>
      </c>
      <c r="B28">
        <v>0</v>
      </c>
      <c r="C28">
        <v>2</v>
      </c>
      <c r="D28" s="6">
        <v>0.625</v>
      </c>
      <c r="E28" s="6">
        <v>0.68333333333333302</v>
      </c>
      <c r="F28">
        <v>1</v>
      </c>
      <c r="G28">
        <v>2</v>
      </c>
      <c r="H28" s="6">
        <v>0.68666666666666598</v>
      </c>
      <c r="I28" t="str">
        <f>IF((IF($D28&gt;$E28,1,0)+IF($D28&gt;$H28,1,0)+IF($D28&gt;NewZealand,1,0))&gt;1,$O$2,"")</f>
        <v/>
      </c>
      <c r="J28" t="str">
        <f>IF((IF($E28&gt;$D28,1,0)+IF($E28&gt;$H28,1,0)+IF($E28&gt;NewZealand,1,0))&gt;1,$O$2,"")</f>
        <v/>
      </c>
      <c r="K28" t="str">
        <f>IF((IF($H28&gt;$D28,1,0)+IF($H28&gt;$E28,1,0)+IF($H28&gt;NewZealand,1,0))&gt;1,$O$2,"")</f>
        <v>Yes</v>
      </c>
      <c r="L28" t="str">
        <f t="shared" si="0"/>
        <v/>
      </c>
      <c r="M28">
        <f t="shared" si="1"/>
        <v>0</v>
      </c>
    </row>
    <row r="29" spans="1:13" x14ac:dyDescent="0.2">
      <c r="A29">
        <v>27</v>
      </c>
      <c r="B29">
        <v>0</v>
      </c>
      <c r="C29">
        <v>2</v>
      </c>
      <c r="D29" s="6">
        <v>0.625</v>
      </c>
      <c r="E29" s="6">
        <v>0.68333333333333302</v>
      </c>
      <c r="F29">
        <v>2</v>
      </c>
      <c r="G29">
        <v>0</v>
      </c>
      <c r="H29" s="6">
        <v>0.57499999999999996</v>
      </c>
      <c r="I29" t="str">
        <f>IF((IF($D29&gt;$E29,1,0)+IF($D29&gt;$H29,1,0)+IF($D29&gt;NewZealand,1,0))&gt;1,$O$2,"")</f>
        <v/>
      </c>
      <c r="J29" t="str">
        <f>IF((IF($E29&gt;$D29,1,0)+IF($E29&gt;$H29,1,0)+IF($E29&gt;NewZealand,1,0))&gt;1,$O$2,"")</f>
        <v>Yes</v>
      </c>
      <c r="K29" t="str">
        <f>IF((IF($H29&gt;$D29,1,0)+IF($H29&gt;$E29,1,0)+IF($H29&gt;NewZealand,1,0))&gt;1,$O$2,"")</f>
        <v/>
      </c>
      <c r="L29" t="str">
        <f t="shared" si="0"/>
        <v/>
      </c>
      <c r="M29">
        <f t="shared" si="1"/>
        <v>0</v>
      </c>
    </row>
    <row r="30" spans="1:13" x14ac:dyDescent="0.2">
      <c r="A30">
        <v>28</v>
      </c>
      <c r="B30">
        <v>0</v>
      </c>
      <c r="C30">
        <v>2</v>
      </c>
      <c r="D30" s="6">
        <v>0.625</v>
      </c>
      <c r="E30" s="6">
        <v>0.68333333333333302</v>
      </c>
      <c r="F30">
        <v>2</v>
      </c>
      <c r="G30">
        <v>1</v>
      </c>
      <c r="H30" s="6">
        <v>0.62</v>
      </c>
      <c r="I30" t="str">
        <f>IF((IF($D30&gt;$E30,1,0)+IF($D30&gt;$H30,1,0)+IF($D30&gt;NewZealand,1,0))&gt;1,$O$2,"")</f>
        <v/>
      </c>
      <c r="J30" t="str">
        <f>IF((IF($E30&gt;$D30,1,0)+IF($E30&gt;$H30,1,0)+IF($E30&gt;NewZealand,1,0))&gt;1,$O$2,"")</f>
        <v>Yes</v>
      </c>
      <c r="K30" t="str">
        <f>IF((IF($H30&gt;$D30,1,0)+IF($H30&gt;$E30,1,0)+IF($H30&gt;NewZealand,1,0))&gt;1,$O$2,"")</f>
        <v/>
      </c>
      <c r="L30" t="str">
        <f t="shared" si="0"/>
        <v/>
      </c>
      <c r="M30">
        <f t="shared" si="1"/>
        <v>0</v>
      </c>
    </row>
    <row r="31" spans="1:13" x14ac:dyDescent="0.2">
      <c r="A31">
        <v>29</v>
      </c>
      <c r="B31">
        <v>0</v>
      </c>
      <c r="C31">
        <v>2</v>
      </c>
      <c r="D31" s="6">
        <v>0.625</v>
      </c>
      <c r="E31" s="6">
        <v>0.68333333333333302</v>
      </c>
      <c r="F31">
        <v>3</v>
      </c>
      <c r="G31">
        <v>0</v>
      </c>
      <c r="H31" s="6">
        <v>0.55333333333333301</v>
      </c>
      <c r="I31" t="str">
        <f>IF((IF($D31&gt;$E31,1,0)+IF($D31&gt;$H31,1,0)+IF($D31&gt;NewZealand,1,0))&gt;1,$O$2,"")</f>
        <v/>
      </c>
      <c r="J31" t="str">
        <f>IF((IF($E31&gt;$D31,1,0)+IF($E31&gt;$H31,1,0)+IF($E31&gt;NewZealand,1,0))&gt;1,$O$2,"")</f>
        <v>Yes</v>
      </c>
      <c r="K31" t="str">
        <f>IF((IF($H31&gt;$D31,1,0)+IF($H31&gt;$E31,1,0)+IF($H31&gt;NewZealand,1,0))&gt;1,$O$2,"")</f>
        <v/>
      </c>
      <c r="L31" t="str">
        <f t="shared" si="0"/>
        <v/>
      </c>
      <c r="M31">
        <f t="shared" si="1"/>
        <v>1</v>
      </c>
    </row>
    <row r="32" spans="1:13" x14ac:dyDescent="0.2">
      <c r="A32">
        <v>30</v>
      </c>
      <c r="B32">
        <v>0</v>
      </c>
      <c r="C32">
        <v>3</v>
      </c>
      <c r="D32" s="6">
        <v>0.61111111111111105</v>
      </c>
      <c r="E32" s="6">
        <v>0.71111111111111103</v>
      </c>
      <c r="F32">
        <v>0</v>
      </c>
      <c r="G32">
        <v>0</v>
      </c>
      <c r="H32" s="6">
        <v>0.61833333333333296</v>
      </c>
      <c r="I32" t="str">
        <f>IF((IF($D32&gt;$E32,1,0)+IF($D32&gt;$H32,1,0)+IF($D32&gt;NewZealand,1,0))&gt;1,$O$2,"")</f>
        <v/>
      </c>
      <c r="J32" t="str">
        <f>IF((IF($E32&gt;$D32,1,0)+IF($E32&gt;$H32,1,0)+IF($E32&gt;NewZealand,1,0))&gt;1,$O$2,"")</f>
        <v>Yes</v>
      </c>
      <c r="K32" t="str">
        <f>IF((IF($H32&gt;$D32,1,0)+IF($H32&gt;$E32,1,0)+IF($H32&gt;NewZealand,1,0))&gt;1,$O$2,"")</f>
        <v/>
      </c>
      <c r="L32" t="str">
        <f t="shared" si="0"/>
        <v/>
      </c>
      <c r="M32">
        <f t="shared" si="1"/>
        <v>0</v>
      </c>
    </row>
    <row r="33" spans="1:13" x14ac:dyDescent="0.2">
      <c r="A33">
        <v>31</v>
      </c>
      <c r="B33">
        <v>0</v>
      </c>
      <c r="C33">
        <v>3</v>
      </c>
      <c r="D33" s="6">
        <v>0.61111111111111105</v>
      </c>
      <c r="E33" s="6">
        <v>0.71111111111111103</v>
      </c>
      <c r="F33">
        <v>0</v>
      </c>
      <c r="G33">
        <v>1</v>
      </c>
      <c r="H33" s="6">
        <v>0.663333333333333</v>
      </c>
      <c r="I33" t="str">
        <f>IF((IF($D33&gt;$E33,1,0)+IF($D33&gt;$H33,1,0)+IF($D33&gt;NewZealand,1,0))&gt;1,$O$2,"")</f>
        <v/>
      </c>
      <c r="J33" t="str">
        <f>IF((IF($E33&gt;$D33,1,0)+IF($E33&gt;$H33,1,0)+IF($E33&gt;NewZealand,1,0))&gt;1,$O$2,"")</f>
        <v>Yes</v>
      </c>
      <c r="K33" t="str">
        <f>IF((IF($H33&gt;$D33,1,0)+IF($H33&gt;$E33,1,0)+IF($H33&gt;NewZealand,1,0))&gt;1,$O$2,"")</f>
        <v/>
      </c>
      <c r="L33" t="str">
        <f t="shared" si="0"/>
        <v/>
      </c>
      <c r="M33">
        <f t="shared" si="1"/>
        <v>0</v>
      </c>
    </row>
    <row r="34" spans="1:13" x14ac:dyDescent="0.2">
      <c r="A34">
        <v>32</v>
      </c>
      <c r="B34">
        <v>0</v>
      </c>
      <c r="C34">
        <v>3</v>
      </c>
      <c r="D34" s="6">
        <v>0.61111111111111105</v>
      </c>
      <c r="E34" s="6">
        <v>0.71111111111111103</v>
      </c>
      <c r="F34">
        <v>0</v>
      </c>
      <c r="G34">
        <v>2</v>
      </c>
      <c r="H34" s="6">
        <v>0.70833333333333304</v>
      </c>
      <c r="I34" t="str">
        <f>IF((IF($D34&gt;$E34,1,0)+IF($D34&gt;$H34,1,0)+IF($D34&gt;NewZealand,1,0))&gt;1,$O$2,"")</f>
        <v/>
      </c>
      <c r="J34" t="str">
        <f>IF((IF($E34&gt;$D34,1,0)+IF($E34&gt;$H34,1,0)+IF($E34&gt;NewZealand,1,0))&gt;1,$O$2,"")</f>
        <v>Yes</v>
      </c>
      <c r="K34" t="str">
        <f>IF((IF($H34&gt;$D34,1,0)+IF($H34&gt;$E34,1,0)+IF($H34&gt;NewZealand,1,0))&gt;1,$O$2,"")</f>
        <v>Yes</v>
      </c>
      <c r="L34" t="str">
        <f t="shared" si="0"/>
        <v/>
      </c>
      <c r="M34">
        <f t="shared" si="1"/>
        <v>0</v>
      </c>
    </row>
    <row r="35" spans="1:13" x14ac:dyDescent="0.2">
      <c r="A35">
        <v>33</v>
      </c>
      <c r="B35">
        <v>0</v>
      </c>
      <c r="C35">
        <v>3</v>
      </c>
      <c r="D35" s="6">
        <v>0.61111111111111105</v>
      </c>
      <c r="E35" s="6">
        <v>0.71111111111111103</v>
      </c>
      <c r="F35">
        <v>0</v>
      </c>
      <c r="G35">
        <v>3</v>
      </c>
      <c r="H35" s="6">
        <v>0.75333333333333297</v>
      </c>
      <c r="I35" t="str">
        <f>IF((IF($D35&gt;$E35,1,0)+IF($D35&gt;$H35,1,0)+IF($D35&gt;NewZealand,1,0))&gt;1,$O$2,"")</f>
        <v/>
      </c>
      <c r="J35" t="str">
        <f>IF((IF($E35&gt;$D35,1,0)+IF($E35&gt;$H35,1,0)+IF($E35&gt;NewZealand,1,0))&gt;1,$O$2,"")</f>
        <v>Yes</v>
      </c>
      <c r="K35" t="str">
        <f>IF((IF($H35&gt;$D35,1,0)+IF($H35&gt;$E35,1,0)+IF($H35&gt;NewZealand,1,0))&gt;1,$O$2,"")</f>
        <v>Yes</v>
      </c>
      <c r="L35" t="str">
        <f t="shared" si="0"/>
        <v/>
      </c>
      <c r="M35">
        <f t="shared" si="1"/>
        <v>1</v>
      </c>
    </row>
    <row r="36" spans="1:13" x14ac:dyDescent="0.2">
      <c r="A36">
        <v>34</v>
      </c>
      <c r="B36">
        <v>0</v>
      </c>
      <c r="C36">
        <v>3</v>
      </c>
      <c r="D36" s="6">
        <v>0.61111111111111105</v>
      </c>
      <c r="E36" s="6">
        <v>0.71111111111111103</v>
      </c>
      <c r="F36">
        <v>1</v>
      </c>
      <c r="G36">
        <v>0</v>
      </c>
      <c r="H36" s="6">
        <v>0.59666666666666601</v>
      </c>
      <c r="I36" t="str">
        <f>IF((IF($D36&gt;$E36,1,0)+IF($D36&gt;$H36,1,0)+IF($D36&gt;NewZealand,1,0))&gt;1,$O$2,"")</f>
        <v/>
      </c>
      <c r="J36" t="str">
        <f>IF((IF($E36&gt;$D36,1,0)+IF($E36&gt;$H36,1,0)+IF($E36&gt;NewZealand,1,0))&gt;1,$O$2,"")</f>
        <v>Yes</v>
      </c>
      <c r="K36" t="str">
        <f>IF((IF($H36&gt;$D36,1,0)+IF($H36&gt;$E36,1,0)+IF($H36&gt;NewZealand,1,0))&gt;1,$O$2,"")</f>
        <v/>
      </c>
      <c r="L36" t="str">
        <f t="shared" si="0"/>
        <v/>
      </c>
      <c r="M36">
        <f t="shared" si="1"/>
        <v>0</v>
      </c>
    </row>
    <row r="37" spans="1:13" x14ac:dyDescent="0.2">
      <c r="A37">
        <v>35</v>
      </c>
      <c r="B37">
        <v>0</v>
      </c>
      <c r="C37">
        <v>3</v>
      </c>
      <c r="D37" s="6">
        <v>0.61111111111111105</v>
      </c>
      <c r="E37" s="6">
        <v>0.71111111111111103</v>
      </c>
      <c r="F37">
        <v>1</v>
      </c>
      <c r="G37">
        <v>1</v>
      </c>
      <c r="H37" s="6">
        <v>0.64166666666666605</v>
      </c>
      <c r="I37" t="str">
        <f>IF((IF($D37&gt;$E37,1,0)+IF($D37&gt;$H37,1,0)+IF($D37&gt;NewZealand,1,0))&gt;1,$O$2,"")</f>
        <v/>
      </c>
      <c r="J37" t="str">
        <f>IF((IF($E37&gt;$D37,1,0)+IF($E37&gt;$H37,1,0)+IF($E37&gt;NewZealand,1,0))&gt;1,$O$2,"")</f>
        <v>Yes</v>
      </c>
      <c r="K37" t="str">
        <f>IF((IF($H37&gt;$D37,1,0)+IF($H37&gt;$E37,1,0)+IF($H37&gt;NewZealand,1,0))&gt;1,$O$2,"")</f>
        <v/>
      </c>
      <c r="L37" t="str">
        <f t="shared" si="0"/>
        <v/>
      </c>
      <c r="M37">
        <f t="shared" si="1"/>
        <v>0</v>
      </c>
    </row>
    <row r="38" spans="1:13" x14ac:dyDescent="0.2">
      <c r="A38">
        <v>36</v>
      </c>
      <c r="B38">
        <v>0</v>
      </c>
      <c r="C38">
        <v>3</v>
      </c>
      <c r="D38" s="6">
        <v>0.61111111111111105</v>
      </c>
      <c r="E38" s="6">
        <v>0.71111111111111103</v>
      </c>
      <c r="F38">
        <v>1</v>
      </c>
      <c r="G38">
        <v>2</v>
      </c>
      <c r="H38" s="6">
        <v>0.68666666666666598</v>
      </c>
      <c r="I38" t="str">
        <f>IF((IF($D38&gt;$E38,1,0)+IF($D38&gt;$H38,1,0)+IF($D38&gt;NewZealand,1,0))&gt;1,$O$2,"")</f>
        <v/>
      </c>
      <c r="J38" t="str">
        <f>IF((IF($E38&gt;$D38,1,0)+IF($E38&gt;$H38,1,0)+IF($E38&gt;NewZealand,1,0))&gt;1,$O$2,"")</f>
        <v>Yes</v>
      </c>
      <c r="K38" t="str">
        <f>IF((IF($H38&gt;$D38,1,0)+IF($H38&gt;$E38,1,0)+IF($H38&gt;NewZealand,1,0))&gt;1,$O$2,"")</f>
        <v/>
      </c>
      <c r="L38" t="str">
        <f t="shared" si="0"/>
        <v/>
      </c>
      <c r="M38">
        <f t="shared" si="1"/>
        <v>0</v>
      </c>
    </row>
    <row r="39" spans="1:13" x14ac:dyDescent="0.2">
      <c r="A39">
        <v>37</v>
      </c>
      <c r="B39">
        <v>0</v>
      </c>
      <c r="C39">
        <v>3</v>
      </c>
      <c r="D39" s="6">
        <v>0.61111111111111105</v>
      </c>
      <c r="E39" s="6">
        <v>0.71111111111111103</v>
      </c>
      <c r="F39">
        <v>2</v>
      </c>
      <c r="G39">
        <v>0</v>
      </c>
      <c r="H39" s="6">
        <v>0.57499999999999996</v>
      </c>
      <c r="I39" t="str">
        <f>IF((IF($D39&gt;$E39,1,0)+IF($D39&gt;$H39,1,0)+IF($D39&gt;NewZealand,1,0))&gt;1,$O$2,"")</f>
        <v/>
      </c>
      <c r="J39" t="str">
        <f>IF((IF($E39&gt;$D39,1,0)+IF($E39&gt;$H39,1,0)+IF($E39&gt;NewZealand,1,0))&gt;1,$O$2,"")</f>
        <v>Yes</v>
      </c>
      <c r="K39" t="str">
        <f>IF((IF($H39&gt;$D39,1,0)+IF($H39&gt;$E39,1,0)+IF($H39&gt;NewZealand,1,0))&gt;1,$O$2,"")</f>
        <v/>
      </c>
      <c r="L39" t="str">
        <f t="shared" si="0"/>
        <v/>
      </c>
      <c r="M39">
        <f t="shared" si="1"/>
        <v>0</v>
      </c>
    </row>
    <row r="40" spans="1:13" x14ac:dyDescent="0.2">
      <c r="A40">
        <v>38</v>
      </c>
      <c r="B40">
        <v>0</v>
      </c>
      <c r="C40">
        <v>3</v>
      </c>
      <c r="D40" s="6">
        <v>0.61111111111111105</v>
      </c>
      <c r="E40" s="6">
        <v>0.71111111111111103</v>
      </c>
      <c r="F40">
        <v>2</v>
      </c>
      <c r="G40">
        <v>1</v>
      </c>
      <c r="H40" s="6">
        <v>0.62</v>
      </c>
      <c r="I40" t="str">
        <f>IF((IF($D40&gt;$E40,1,0)+IF($D40&gt;$H40,1,0)+IF($D40&gt;NewZealand,1,0))&gt;1,$O$2,"")</f>
        <v/>
      </c>
      <c r="J40" t="str">
        <f>IF((IF($E40&gt;$D40,1,0)+IF($E40&gt;$H40,1,0)+IF($E40&gt;NewZealand,1,0))&gt;1,$O$2,"")</f>
        <v>Yes</v>
      </c>
      <c r="K40" t="str">
        <f>IF((IF($H40&gt;$D40,1,0)+IF($H40&gt;$E40,1,0)+IF($H40&gt;NewZealand,1,0))&gt;1,$O$2,"")</f>
        <v/>
      </c>
      <c r="L40" t="str">
        <f t="shared" si="0"/>
        <v/>
      </c>
      <c r="M40">
        <f t="shared" si="1"/>
        <v>0</v>
      </c>
    </row>
    <row r="41" spans="1:13" x14ac:dyDescent="0.2">
      <c r="A41">
        <v>39</v>
      </c>
      <c r="B41">
        <v>0</v>
      </c>
      <c r="C41">
        <v>3</v>
      </c>
      <c r="D41" s="6">
        <v>0.61111111111111105</v>
      </c>
      <c r="E41" s="6">
        <v>0.71111111111111103</v>
      </c>
      <c r="F41">
        <v>3</v>
      </c>
      <c r="G41">
        <v>0</v>
      </c>
      <c r="H41" s="6">
        <v>0.55333333333333301</v>
      </c>
      <c r="I41" t="str">
        <f>IF((IF($D41&gt;$E41,1,0)+IF($D41&gt;$H41,1,0)+IF($D41&gt;NewZealand,1,0))&gt;1,$O$2,"")</f>
        <v/>
      </c>
      <c r="J41" t="str">
        <f>IF((IF($E41&gt;$D41,1,0)+IF($E41&gt;$H41,1,0)+IF($E41&gt;NewZealand,1,0))&gt;1,$O$2,"")</f>
        <v>Yes</v>
      </c>
      <c r="K41" t="str">
        <f>IF((IF($H41&gt;$D41,1,0)+IF($H41&gt;$E41,1,0)+IF($H41&gt;NewZealand,1,0))&gt;1,$O$2,"")</f>
        <v/>
      </c>
      <c r="L41" t="str">
        <f t="shared" si="0"/>
        <v/>
      </c>
      <c r="M41">
        <f t="shared" si="1"/>
        <v>1</v>
      </c>
    </row>
    <row r="42" spans="1:13" x14ac:dyDescent="0.2">
      <c r="A42">
        <v>40</v>
      </c>
      <c r="B42">
        <v>0</v>
      </c>
      <c r="C42">
        <v>4</v>
      </c>
      <c r="D42" s="6">
        <v>0.59722222222222199</v>
      </c>
      <c r="E42" s="6">
        <v>0.73888888888888804</v>
      </c>
      <c r="F42">
        <v>0</v>
      </c>
      <c r="G42">
        <v>0</v>
      </c>
      <c r="H42" s="6">
        <v>0.61833333333333296</v>
      </c>
      <c r="I42" t="str">
        <f>IF((IF($D42&gt;$E42,1,0)+IF($D42&gt;$H42,1,0)+IF($D42&gt;NewZealand,1,0))&gt;1,$O$2,"")</f>
        <v/>
      </c>
      <c r="J42" t="str">
        <f>IF((IF($E42&gt;$D42,1,0)+IF($E42&gt;$H42,1,0)+IF($E42&gt;NewZealand,1,0))&gt;1,$O$2,"")</f>
        <v>Yes</v>
      </c>
      <c r="K42" t="str">
        <f>IF((IF($H42&gt;$D42,1,0)+IF($H42&gt;$E42,1,0)+IF($H42&gt;NewZealand,1,0))&gt;1,$O$2,"")</f>
        <v/>
      </c>
      <c r="L42" t="str">
        <f t="shared" si="0"/>
        <v/>
      </c>
      <c r="M42">
        <f t="shared" si="1"/>
        <v>1</v>
      </c>
    </row>
    <row r="43" spans="1:13" x14ac:dyDescent="0.2">
      <c r="A43">
        <v>41</v>
      </c>
      <c r="B43">
        <v>0</v>
      </c>
      <c r="C43">
        <v>4</v>
      </c>
      <c r="D43" s="6">
        <v>0.59722222222222199</v>
      </c>
      <c r="E43" s="6">
        <v>0.73888888888888804</v>
      </c>
      <c r="F43">
        <v>0</v>
      </c>
      <c r="G43">
        <v>1</v>
      </c>
      <c r="H43" s="6">
        <v>0.663333333333333</v>
      </c>
      <c r="I43" t="str">
        <f>IF((IF($D43&gt;$E43,1,0)+IF($D43&gt;$H43,1,0)+IF($D43&gt;NewZealand,1,0))&gt;1,$O$2,"")</f>
        <v/>
      </c>
      <c r="J43" t="str">
        <f>IF((IF($E43&gt;$D43,1,0)+IF($E43&gt;$H43,1,0)+IF($E43&gt;NewZealand,1,0))&gt;1,$O$2,"")</f>
        <v>Yes</v>
      </c>
      <c r="K43" t="str">
        <f>IF((IF($H43&gt;$D43,1,0)+IF($H43&gt;$E43,1,0)+IF($H43&gt;NewZealand,1,0))&gt;1,$O$2,"")</f>
        <v/>
      </c>
      <c r="L43" t="str">
        <f t="shared" si="0"/>
        <v/>
      </c>
      <c r="M43">
        <f t="shared" si="1"/>
        <v>1</v>
      </c>
    </row>
    <row r="44" spans="1:13" x14ac:dyDescent="0.2">
      <c r="A44">
        <v>42</v>
      </c>
      <c r="B44">
        <v>0</v>
      </c>
      <c r="C44">
        <v>4</v>
      </c>
      <c r="D44" s="6">
        <v>0.59722222222222199</v>
      </c>
      <c r="E44" s="6">
        <v>0.73888888888888804</v>
      </c>
      <c r="F44">
        <v>0</v>
      </c>
      <c r="G44">
        <v>2</v>
      </c>
      <c r="H44" s="6">
        <v>0.70833333333333304</v>
      </c>
      <c r="I44" t="str">
        <f>IF((IF($D44&gt;$E44,1,0)+IF($D44&gt;$H44,1,0)+IF($D44&gt;NewZealand,1,0))&gt;1,$O$2,"")</f>
        <v/>
      </c>
      <c r="J44" t="str">
        <f>IF((IF($E44&gt;$D44,1,0)+IF($E44&gt;$H44,1,0)+IF($E44&gt;NewZealand,1,0))&gt;1,$O$2,"")</f>
        <v>Yes</v>
      </c>
      <c r="K44" t="str">
        <f>IF((IF($H44&gt;$D44,1,0)+IF($H44&gt;$E44,1,0)+IF($H44&gt;NewZealand,1,0))&gt;1,$O$2,"")</f>
        <v>Yes</v>
      </c>
      <c r="L44" t="str">
        <f t="shared" si="0"/>
        <v/>
      </c>
      <c r="M44">
        <f t="shared" si="1"/>
        <v>1</v>
      </c>
    </row>
    <row r="45" spans="1:13" x14ac:dyDescent="0.2">
      <c r="A45">
        <v>43</v>
      </c>
      <c r="B45">
        <v>0</v>
      </c>
      <c r="C45">
        <v>4</v>
      </c>
      <c r="D45" s="6">
        <v>0.59722222222222199</v>
      </c>
      <c r="E45" s="6">
        <v>0.73888888888888804</v>
      </c>
      <c r="F45">
        <v>0</v>
      </c>
      <c r="G45">
        <v>3</v>
      </c>
      <c r="H45" s="6">
        <v>0.75333333333333297</v>
      </c>
      <c r="I45" t="str">
        <f>IF((IF($D45&gt;$E45,1,0)+IF($D45&gt;$H45,1,0)+IF($D45&gt;NewZealand,1,0))&gt;1,$O$2,"")</f>
        <v/>
      </c>
      <c r="J45" t="str">
        <f>IF((IF($E45&gt;$D45,1,0)+IF($E45&gt;$H45,1,0)+IF($E45&gt;NewZealand,1,0))&gt;1,$O$2,"")</f>
        <v>Yes</v>
      </c>
      <c r="K45" t="str">
        <f>IF((IF($H45&gt;$D45,1,0)+IF($H45&gt;$E45,1,0)+IF($H45&gt;NewZealand,1,0))&gt;1,$O$2,"")</f>
        <v>Yes</v>
      </c>
      <c r="L45" t="str">
        <f t="shared" si="0"/>
        <v/>
      </c>
      <c r="M45">
        <f t="shared" si="1"/>
        <v>1</v>
      </c>
    </row>
    <row r="46" spans="1:13" x14ac:dyDescent="0.2">
      <c r="A46">
        <v>44</v>
      </c>
      <c r="B46">
        <v>0</v>
      </c>
      <c r="C46">
        <v>4</v>
      </c>
      <c r="D46" s="6">
        <v>0.59722222222222199</v>
      </c>
      <c r="E46" s="6">
        <v>0.73888888888888804</v>
      </c>
      <c r="F46">
        <v>1</v>
      </c>
      <c r="G46">
        <v>0</v>
      </c>
      <c r="H46" s="6">
        <v>0.59666666666666601</v>
      </c>
      <c r="I46" t="str">
        <f>IF((IF($D46&gt;$E46,1,0)+IF($D46&gt;$H46,1,0)+IF($D46&gt;NewZealand,1,0))&gt;1,$O$2,"")</f>
        <v/>
      </c>
      <c r="J46" t="str">
        <f>IF((IF($E46&gt;$D46,1,0)+IF($E46&gt;$H46,1,0)+IF($E46&gt;NewZealand,1,0))&gt;1,$O$2,"")</f>
        <v>Yes</v>
      </c>
      <c r="K46" t="str">
        <f>IF((IF($H46&gt;$D46,1,0)+IF($H46&gt;$E46,1,0)+IF($H46&gt;NewZealand,1,0))&gt;1,$O$2,"")</f>
        <v/>
      </c>
      <c r="L46" t="str">
        <f t="shared" si="0"/>
        <v/>
      </c>
      <c r="M46">
        <f t="shared" si="1"/>
        <v>1</v>
      </c>
    </row>
    <row r="47" spans="1:13" x14ac:dyDescent="0.2">
      <c r="A47">
        <v>45</v>
      </c>
      <c r="B47">
        <v>0</v>
      </c>
      <c r="C47">
        <v>4</v>
      </c>
      <c r="D47" s="6">
        <v>0.59722222222222199</v>
      </c>
      <c r="E47" s="6">
        <v>0.73888888888888804</v>
      </c>
      <c r="F47">
        <v>1</v>
      </c>
      <c r="G47">
        <v>1</v>
      </c>
      <c r="H47" s="6">
        <v>0.64166666666666605</v>
      </c>
      <c r="I47" t="str">
        <f>IF((IF($D47&gt;$E47,1,0)+IF($D47&gt;$H47,1,0)+IF($D47&gt;NewZealand,1,0))&gt;1,$O$2,"")</f>
        <v/>
      </c>
      <c r="J47" t="str">
        <f>IF((IF($E47&gt;$D47,1,0)+IF($E47&gt;$H47,1,0)+IF($E47&gt;NewZealand,1,0))&gt;1,$O$2,"")</f>
        <v>Yes</v>
      </c>
      <c r="K47" t="str">
        <f>IF((IF($H47&gt;$D47,1,0)+IF($H47&gt;$E47,1,0)+IF($H47&gt;NewZealand,1,0))&gt;1,$O$2,"")</f>
        <v/>
      </c>
      <c r="L47" t="str">
        <f t="shared" si="0"/>
        <v/>
      </c>
      <c r="M47">
        <f t="shared" si="1"/>
        <v>1</v>
      </c>
    </row>
    <row r="48" spans="1:13" x14ac:dyDescent="0.2">
      <c r="A48">
        <v>46</v>
      </c>
      <c r="B48">
        <v>0</v>
      </c>
      <c r="C48">
        <v>4</v>
      </c>
      <c r="D48" s="6">
        <v>0.59722222222222199</v>
      </c>
      <c r="E48" s="6">
        <v>0.73888888888888804</v>
      </c>
      <c r="F48">
        <v>1</v>
      </c>
      <c r="G48">
        <v>2</v>
      </c>
      <c r="H48" s="6">
        <v>0.68666666666666598</v>
      </c>
      <c r="I48" t="str">
        <f>IF((IF($D48&gt;$E48,1,0)+IF($D48&gt;$H48,1,0)+IF($D48&gt;NewZealand,1,0))&gt;1,$O$2,"")</f>
        <v/>
      </c>
      <c r="J48" t="str">
        <f>IF((IF($E48&gt;$D48,1,0)+IF($E48&gt;$H48,1,0)+IF($E48&gt;NewZealand,1,0))&gt;1,$O$2,"")</f>
        <v>Yes</v>
      </c>
      <c r="K48" t="str">
        <f>IF((IF($H48&gt;$D48,1,0)+IF($H48&gt;$E48,1,0)+IF($H48&gt;NewZealand,1,0))&gt;1,$O$2,"")</f>
        <v/>
      </c>
      <c r="L48" t="str">
        <f t="shared" si="0"/>
        <v/>
      </c>
      <c r="M48">
        <f t="shared" si="1"/>
        <v>1</v>
      </c>
    </row>
    <row r="49" spans="1:13" x14ac:dyDescent="0.2">
      <c r="A49">
        <v>47</v>
      </c>
      <c r="B49">
        <v>0</v>
      </c>
      <c r="C49">
        <v>4</v>
      </c>
      <c r="D49" s="6">
        <v>0.59722222222222199</v>
      </c>
      <c r="E49" s="6">
        <v>0.73888888888888804</v>
      </c>
      <c r="F49">
        <v>2</v>
      </c>
      <c r="G49">
        <v>0</v>
      </c>
      <c r="H49" s="6">
        <v>0.57499999999999996</v>
      </c>
      <c r="I49" t="str">
        <f>IF((IF($D49&gt;$E49,1,0)+IF($D49&gt;$H49,1,0)+IF($D49&gt;NewZealand,1,0))&gt;1,$O$2,"")</f>
        <v/>
      </c>
      <c r="J49" t="str">
        <f>IF((IF($E49&gt;$D49,1,0)+IF($E49&gt;$H49,1,0)+IF($E49&gt;NewZealand,1,0))&gt;1,$O$2,"")</f>
        <v>Yes</v>
      </c>
      <c r="K49" t="str">
        <f>IF((IF($H49&gt;$D49,1,0)+IF($H49&gt;$E49,1,0)+IF($H49&gt;NewZealand,1,0))&gt;1,$O$2,"")</f>
        <v/>
      </c>
      <c r="L49" t="str">
        <f t="shared" si="0"/>
        <v/>
      </c>
      <c r="M49">
        <f t="shared" si="1"/>
        <v>1</v>
      </c>
    </row>
    <row r="50" spans="1:13" x14ac:dyDescent="0.2">
      <c r="A50">
        <v>48</v>
      </c>
      <c r="B50">
        <v>0</v>
      </c>
      <c r="C50">
        <v>4</v>
      </c>
      <c r="D50" s="6">
        <v>0.59722222222222199</v>
      </c>
      <c r="E50" s="6">
        <v>0.73888888888888804</v>
      </c>
      <c r="F50">
        <v>2</v>
      </c>
      <c r="G50">
        <v>1</v>
      </c>
      <c r="H50" s="6">
        <v>0.62</v>
      </c>
      <c r="I50" t="str">
        <f>IF((IF($D50&gt;$E50,1,0)+IF($D50&gt;$H50,1,0)+IF($D50&gt;NewZealand,1,0))&gt;1,$O$2,"")</f>
        <v/>
      </c>
      <c r="J50" t="str">
        <f>IF((IF($E50&gt;$D50,1,0)+IF($E50&gt;$H50,1,0)+IF($E50&gt;NewZealand,1,0))&gt;1,$O$2,"")</f>
        <v>Yes</v>
      </c>
      <c r="K50" t="str">
        <f>IF((IF($H50&gt;$D50,1,0)+IF($H50&gt;$E50,1,0)+IF($H50&gt;NewZealand,1,0))&gt;1,$O$2,"")</f>
        <v/>
      </c>
      <c r="L50" t="str">
        <f t="shared" si="0"/>
        <v/>
      </c>
      <c r="M50">
        <f t="shared" si="1"/>
        <v>1</v>
      </c>
    </row>
    <row r="51" spans="1:13" x14ac:dyDescent="0.2">
      <c r="A51">
        <v>49</v>
      </c>
      <c r="B51">
        <v>0</v>
      </c>
      <c r="C51">
        <v>4</v>
      </c>
      <c r="D51" s="6">
        <v>0.59722222222222199</v>
      </c>
      <c r="E51" s="6">
        <v>0.73888888888888804</v>
      </c>
      <c r="F51">
        <v>3</v>
      </c>
      <c r="G51">
        <v>0</v>
      </c>
      <c r="H51" s="6">
        <v>0.55333333333333301</v>
      </c>
      <c r="I51" t="str">
        <f>IF((IF($D51&gt;$E51,1,0)+IF($D51&gt;$H51,1,0)+IF($D51&gt;NewZealand,1,0))&gt;1,$O$2,"")</f>
        <v/>
      </c>
      <c r="J51" t="str">
        <f>IF((IF($E51&gt;$D51,1,0)+IF($E51&gt;$H51,1,0)+IF($E51&gt;NewZealand,1,0))&gt;1,$O$2,"")</f>
        <v>Yes</v>
      </c>
      <c r="K51" t="str">
        <f>IF((IF($H51&gt;$D51,1,0)+IF($H51&gt;$E51,1,0)+IF($H51&gt;NewZealand,1,0))&gt;1,$O$2,"")</f>
        <v/>
      </c>
      <c r="L51" t="str">
        <f t="shared" si="0"/>
        <v/>
      </c>
      <c r="M51">
        <f t="shared" si="1"/>
        <v>1</v>
      </c>
    </row>
    <row r="52" spans="1:13" x14ac:dyDescent="0.2">
      <c r="A52">
        <v>50</v>
      </c>
      <c r="B52">
        <v>1</v>
      </c>
      <c r="C52">
        <v>0</v>
      </c>
      <c r="D52" s="6">
        <v>0.68055555555555503</v>
      </c>
      <c r="E52" s="6">
        <v>0.61388888888888804</v>
      </c>
      <c r="F52">
        <v>0</v>
      </c>
      <c r="G52">
        <v>0</v>
      </c>
      <c r="H52" s="6">
        <v>0.61833333333333296</v>
      </c>
      <c r="I52" t="str">
        <f>IF((IF($D52&gt;$E52,1,0)+IF($D52&gt;$H52,1,0)+IF($D52&gt;NewZealand,1,0))&gt;1,$O$2,"")</f>
        <v>Yes</v>
      </c>
      <c r="J52" t="str">
        <f>IF((IF($E52&gt;$D52,1,0)+IF($E52&gt;$H52,1,0)+IF($E52&gt;NewZealand,1,0))&gt;1,$O$2,"")</f>
        <v/>
      </c>
      <c r="K52" t="str">
        <f>IF((IF($H52&gt;$D52,1,0)+IF($H52&gt;$E52,1,0)+IF($H52&gt;NewZealand,1,0))&gt;1,$O$2,"")</f>
        <v/>
      </c>
      <c r="L52" t="str">
        <f t="shared" si="0"/>
        <v/>
      </c>
      <c r="M52">
        <f t="shared" si="1"/>
        <v>0</v>
      </c>
    </row>
    <row r="53" spans="1:13" x14ac:dyDescent="0.2">
      <c r="A53">
        <v>51</v>
      </c>
      <c r="B53">
        <v>1</v>
      </c>
      <c r="C53">
        <v>0</v>
      </c>
      <c r="D53" s="6">
        <v>0.68055555555555503</v>
      </c>
      <c r="E53" s="6">
        <v>0.61388888888888804</v>
      </c>
      <c r="F53">
        <v>0</v>
      </c>
      <c r="G53">
        <v>1</v>
      </c>
      <c r="H53" s="6">
        <v>0.663333333333333</v>
      </c>
      <c r="I53" t="str">
        <f>IF((IF($D53&gt;$E53,1,0)+IF($D53&gt;$H53,1,0)+IF($D53&gt;NewZealand,1,0))&gt;1,$O$2,"")</f>
        <v>Yes</v>
      </c>
      <c r="J53" t="str">
        <f>IF((IF($E53&gt;$D53,1,0)+IF($E53&gt;$H53,1,0)+IF($E53&gt;NewZealand,1,0))&gt;1,$O$2,"")</f>
        <v/>
      </c>
      <c r="K53" t="str">
        <f>IF((IF($H53&gt;$D53,1,0)+IF($H53&gt;$E53,1,0)+IF($H53&gt;NewZealand,1,0))&gt;1,$O$2,"")</f>
        <v/>
      </c>
      <c r="L53" t="str">
        <f t="shared" si="0"/>
        <v/>
      </c>
      <c r="M53">
        <f t="shared" si="1"/>
        <v>0</v>
      </c>
    </row>
    <row r="54" spans="1:13" x14ac:dyDescent="0.2">
      <c r="A54">
        <v>52</v>
      </c>
      <c r="B54">
        <v>1</v>
      </c>
      <c r="C54">
        <v>0</v>
      </c>
      <c r="D54" s="6">
        <v>0.68055555555555503</v>
      </c>
      <c r="E54" s="6">
        <v>0.61388888888888804</v>
      </c>
      <c r="F54">
        <v>0</v>
      </c>
      <c r="G54">
        <v>2</v>
      </c>
      <c r="H54" s="6">
        <v>0.70833333333333304</v>
      </c>
      <c r="I54" t="str">
        <f>IF((IF($D54&gt;$E54,1,0)+IF($D54&gt;$H54,1,0)+IF($D54&gt;NewZealand,1,0))&gt;1,$O$2,"")</f>
        <v/>
      </c>
      <c r="J54" t="str">
        <f>IF((IF($E54&gt;$D54,1,0)+IF($E54&gt;$H54,1,0)+IF($E54&gt;NewZealand,1,0))&gt;1,$O$2,"")</f>
        <v/>
      </c>
      <c r="K54" t="str">
        <f>IF((IF($H54&gt;$D54,1,0)+IF($H54&gt;$E54,1,0)+IF($H54&gt;NewZealand,1,0))&gt;1,$O$2,"")</f>
        <v>Yes</v>
      </c>
      <c r="L54" t="str">
        <f t="shared" si="0"/>
        <v/>
      </c>
      <c r="M54">
        <f t="shared" si="1"/>
        <v>0</v>
      </c>
    </row>
    <row r="55" spans="1:13" x14ac:dyDescent="0.2">
      <c r="A55">
        <v>53</v>
      </c>
      <c r="B55">
        <v>1</v>
      </c>
      <c r="C55">
        <v>0</v>
      </c>
      <c r="D55" s="6">
        <v>0.68055555555555503</v>
      </c>
      <c r="E55" s="6">
        <v>0.61388888888888804</v>
      </c>
      <c r="F55">
        <v>0</v>
      </c>
      <c r="G55">
        <v>3</v>
      </c>
      <c r="H55" s="6">
        <v>0.75333333333333297</v>
      </c>
      <c r="I55" t="str">
        <f>IF((IF($D55&gt;$E55,1,0)+IF($D55&gt;$H55,1,0)+IF($D55&gt;NewZealand,1,0))&gt;1,$O$2,"")</f>
        <v/>
      </c>
      <c r="J55" t="str">
        <f>IF((IF($E55&gt;$D55,1,0)+IF($E55&gt;$H55,1,0)+IF($E55&gt;NewZealand,1,0))&gt;1,$O$2,"")</f>
        <v/>
      </c>
      <c r="K55" t="str">
        <f>IF((IF($H55&gt;$D55,1,0)+IF($H55&gt;$E55,1,0)+IF($H55&gt;NewZealand,1,0))&gt;1,$O$2,"")</f>
        <v>Yes</v>
      </c>
      <c r="L55" t="str">
        <f t="shared" si="0"/>
        <v/>
      </c>
      <c r="M55">
        <f t="shared" si="1"/>
        <v>1</v>
      </c>
    </row>
    <row r="56" spans="1:13" x14ac:dyDescent="0.2">
      <c r="A56">
        <v>54</v>
      </c>
      <c r="B56">
        <v>1</v>
      </c>
      <c r="C56">
        <v>0</v>
      </c>
      <c r="D56" s="6">
        <v>0.68055555555555503</v>
      </c>
      <c r="E56" s="6">
        <v>0.61388888888888804</v>
      </c>
      <c r="F56">
        <v>1</v>
      </c>
      <c r="G56">
        <v>0</v>
      </c>
      <c r="H56" s="6">
        <v>0.59666666666666601</v>
      </c>
      <c r="I56" t="str">
        <f>IF((IF($D56&gt;$E56,1,0)+IF($D56&gt;$H56,1,0)+IF($D56&gt;NewZealand,1,0))&gt;1,$O$2,"")</f>
        <v>Yes</v>
      </c>
      <c r="J56" t="str">
        <f>IF((IF($E56&gt;$D56,1,0)+IF($E56&gt;$H56,1,0)+IF($E56&gt;NewZealand,1,0))&gt;1,$O$2,"")</f>
        <v/>
      </c>
      <c r="K56" t="str">
        <f>IF((IF($H56&gt;$D56,1,0)+IF($H56&gt;$E56,1,0)+IF($H56&gt;NewZealand,1,0))&gt;1,$O$2,"")</f>
        <v/>
      </c>
      <c r="L56" t="str">
        <f t="shared" si="0"/>
        <v/>
      </c>
      <c r="M56">
        <f t="shared" si="1"/>
        <v>0</v>
      </c>
    </row>
    <row r="57" spans="1:13" x14ac:dyDescent="0.2">
      <c r="A57">
        <v>55</v>
      </c>
      <c r="B57">
        <v>1</v>
      </c>
      <c r="C57">
        <v>0</v>
      </c>
      <c r="D57" s="6">
        <v>0.68055555555555503</v>
      </c>
      <c r="E57" s="6">
        <v>0.61388888888888804</v>
      </c>
      <c r="F57">
        <v>1</v>
      </c>
      <c r="G57">
        <v>1</v>
      </c>
      <c r="H57" s="6">
        <v>0.64166666666666605</v>
      </c>
      <c r="I57" t="str">
        <f>IF((IF($D57&gt;$E57,1,0)+IF($D57&gt;$H57,1,0)+IF($D57&gt;NewZealand,1,0))&gt;1,$O$2,"")</f>
        <v>Yes</v>
      </c>
      <c r="J57" t="str">
        <f>IF((IF($E57&gt;$D57,1,0)+IF($E57&gt;$H57,1,0)+IF($E57&gt;NewZealand,1,0))&gt;1,$O$2,"")</f>
        <v/>
      </c>
      <c r="K57" t="str">
        <f>IF((IF($H57&gt;$D57,1,0)+IF($H57&gt;$E57,1,0)+IF($H57&gt;NewZealand,1,0))&gt;1,$O$2,"")</f>
        <v/>
      </c>
      <c r="L57" t="str">
        <f t="shared" si="0"/>
        <v/>
      </c>
      <c r="M57">
        <f t="shared" si="1"/>
        <v>0</v>
      </c>
    </row>
    <row r="58" spans="1:13" x14ac:dyDescent="0.2">
      <c r="A58">
        <v>56</v>
      </c>
      <c r="B58">
        <v>1</v>
      </c>
      <c r="C58">
        <v>0</v>
      </c>
      <c r="D58" s="6">
        <v>0.68055555555555503</v>
      </c>
      <c r="E58" s="6">
        <v>0.61388888888888804</v>
      </c>
      <c r="F58">
        <v>1</v>
      </c>
      <c r="G58">
        <v>2</v>
      </c>
      <c r="H58" s="6">
        <v>0.68666666666666598</v>
      </c>
      <c r="I58" t="str">
        <f>IF((IF($D58&gt;$E58,1,0)+IF($D58&gt;$H58,1,0)+IF($D58&gt;NewZealand,1,0))&gt;1,$O$2,"")</f>
        <v/>
      </c>
      <c r="J58" t="str">
        <f>IF((IF($E58&gt;$D58,1,0)+IF($E58&gt;$H58,1,0)+IF($E58&gt;NewZealand,1,0))&gt;1,$O$2,"")</f>
        <v/>
      </c>
      <c r="K58" t="str">
        <f>IF((IF($H58&gt;$D58,1,0)+IF($H58&gt;$E58,1,0)+IF($H58&gt;NewZealand,1,0))&gt;1,$O$2,"")</f>
        <v>Yes</v>
      </c>
      <c r="L58" t="str">
        <f t="shared" si="0"/>
        <v/>
      </c>
      <c r="M58">
        <f t="shared" si="1"/>
        <v>0</v>
      </c>
    </row>
    <row r="59" spans="1:13" x14ac:dyDescent="0.2">
      <c r="A59">
        <v>57</v>
      </c>
      <c r="B59">
        <v>1</v>
      </c>
      <c r="C59">
        <v>0</v>
      </c>
      <c r="D59" s="6">
        <v>0.68055555555555503</v>
      </c>
      <c r="E59" s="6">
        <v>0.61388888888888804</v>
      </c>
      <c r="F59">
        <v>2</v>
      </c>
      <c r="G59">
        <v>0</v>
      </c>
      <c r="H59" s="6">
        <v>0.57499999999999996</v>
      </c>
      <c r="I59" t="str">
        <f>IF((IF($D59&gt;$E59,1,0)+IF($D59&gt;$H59,1,0)+IF($D59&gt;NewZealand,1,0))&gt;1,$O$2,"")</f>
        <v>Yes</v>
      </c>
      <c r="J59" t="str">
        <f>IF((IF($E59&gt;$D59,1,0)+IF($E59&gt;$H59,1,0)+IF($E59&gt;NewZealand,1,0))&gt;1,$O$2,"")</f>
        <v/>
      </c>
      <c r="K59" t="str">
        <f>IF((IF($H59&gt;$D59,1,0)+IF($H59&gt;$E59,1,0)+IF($H59&gt;NewZealand,1,0))&gt;1,$O$2,"")</f>
        <v/>
      </c>
      <c r="L59" t="str">
        <f t="shared" si="0"/>
        <v/>
      </c>
      <c r="M59">
        <f t="shared" si="1"/>
        <v>0</v>
      </c>
    </row>
    <row r="60" spans="1:13" x14ac:dyDescent="0.2">
      <c r="A60">
        <v>58</v>
      </c>
      <c r="B60">
        <v>1</v>
      </c>
      <c r="C60">
        <v>0</v>
      </c>
      <c r="D60" s="6">
        <v>0.68055555555555503</v>
      </c>
      <c r="E60" s="6">
        <v>0.61388888888888804</v>
      </c>
      <c r="F60">
        <v>2</v>
      </c>
      <c r="G60">
        <v>1</v>
      </c>
      <c r="H60" s="6">
        <v>0.62</v>
      </c>
      <c r="I60" t="str">
        <f>IF((IF($D60&gt;$E60,1,0)+IF($D60&gt;$H60,1,0)+IF($D60&gt;NewZealand,1,0))&gt;1,$O$2,"")</f>
        <v>Yes</v>
      </c>
      <c r="J60" t="str">
        <f>IF((IF($E60&gt;$D60,1,0)+IF($E60&gt;$H60,1,0)+IF($E60&gt;NewZealand,1,0))&gt;1,$O$2,"")</f>
        <v/>
      </c>
      <c r="K60" t="str">
        <f>IF((IF($H60&gt;$D60,1,0)+IF($H60&gt;$E60,1,0)+IF($H60&gt;NewZealand,1,0))&gt;1,$O$2,"")</f>
        <v/>
      </c>
      <c r="L60" t="str">
        <f t="shared" si="0"/>
        <v/>
      </c>
      <c r="M60">
        <f t="shared" si="1"/>
        <v>0</v>
      </c>
    </row>
    <row r="61" spans="1:13" x14ac:dyDescent="0.2">
      <c r="A61">
        <v>59</v>
      </c>
      <c r="B61">
        <v>1</v>
      </c>
      <c r="C61">
        <v>0</v>
      </c>
      <c r="D61" s="6">
        <v>0.68055555555555503</v>
      </c>
      <c r="E61" s="6">
        <v>0.61388888888888804</v>
      </c>
      <c r="F61">
        <v>3</v>
      </c>
      <c r="G61">
        <v>0</v>
      </c>
      <c r="H61" s="6">
        <v>0.55333333333333301</v>
      </c>
      <c r="I61" t="str">
        <f>IF((IF($D61&gt;$E61,1,0)+IF($D61&gt;$H61,1,0)+IF($D61&gt;NewZealand,1,0))&gt;1,$O$2,"")</f>
        <v>Yes</v>
      </c>
      <c r="J61" t="str">
        <f>IF((IF($E61&gt;$D61,1,0)+IF($E61&gt;$H61,1,0)+IF($E61&gt;NewZealand,1,0))&gt;1,$O$2,"")</f>
        <v/>
      </c>
      <c r="K61" t="str">
        <f>IF((IF($H61&gt;$D61,1,0)+IF($H61&gt;$E61,1,0)+IF($H61&gt;NewZealand,1,0))&gt;1,$O$2,"")</f>
        <v/>
      </c>
      <c r="L61" t="str">
        <f t="shared" si="0"/>
        <v/>
      </c>
      <c r="M61">
        <f t="shared" si="1"/>
        <v>1</v>
      </c>
    </row>
    <row r="62" spans="1:13" x14ac:dyDescent="0.2">
      <c r="A62">
        <v>60</v>
      </c>
      <c r="B62">
        <v>1</v>
      </c>
      <c r="C62">
        <v>1</v>
      </c>
      <c r="D62" s="6">
        <v>0.66666666666666596</v>
      </c>
      <c r="E62" s="6">
        <v>0.64166666666666605</v>
      </c>
      <c r="F62">
        <v>0</v>
      </c>
      <c r="G62">
        <v>0</v>
      </c>
      <c r="H62" s="6">
        <v>0.61833333333333296</v>
      </c>
      <c r="I62" t="str">
        <f>IF((IF($D62&gt;$E62,1,0)+IF($D62&gt;$H62,1,0)+IF($D62&gt;NewZealand,1,0))&gt;1,$O$2,"")</f>
        <v>Yes</v>
      </c>
      <c r="J62" t="str">
        <f>IF((IF($E62&gt;$D62,1,0)+IF($E62&gt;$H62,1,0)+IF($E62&gt;NewZealand,1,0))&gt;1,$O$2,"")</f>
        <v/>
      </c>
      <c r="K62" t="str">
        <f>IF((IF($H62&gt;$D62,1,0)+IF($H62&gt;$E62,1,0)+IF($H62&gt;NewZealand,1,0))&gt;1,$O$2,"")</f>
        <v/>
      </c>
      <c r="L62" t="str">
        <f t="shared" si="0"/>
        <v/>
      </c>
      <c r="M62">
        <f t="shared" si="1"/>
        <v>0</v>
      </c>
    </row>
    <row r="63" spans="1:13" x14ac:dyDescent="0.2">
      <c r="A63">
        <v>61</v>
      </c>
      <c r="B63">
        <v>1</v>
      </c>
      <c r="C63">
        <v>1</v>
      </c>
      <c r="D63" s="6">
        <v>0.66666666666666596</v>
      </c>
      <c r="E63" s="6">
        <v>0.64166666666666605</v>
      </c>
      <c r="F63">
        <v>0</v>
      </c>
      <c r="G63">
        <v>1</v>
      </c>
      <c r="H63" s="6">
        <v>0.663333333333333</v>
      </c>
      <c r="I63" t="str">
        <f>IF((IF($D63&gt;$E63,1,0)+IF($D63&gt;$H63,1,0)+IF($D63&gt;NewZealand,1,0))&gt;1,$O$2,"")</f>
        <v>Yes</v>
      </c>
      <c r="J63" t="str">
        <f>IF((IF($E63&gt;$D63,1,0)+IF($E63&gt;$H63,1,0)+IF($E63&gt;NewZealand,1,0))&gt;1,$O$2,"")</f>
        <v/>
      </c>
      <c r="K63" t="str">
        <f>IF((IF($H63&gt;$D63,1,0)+IF($H63&gt;$E63,1,0)+IF($H63&gt;NewZealand,1,0))&gt;1,$O$2,"")</f>
        <v/>
      </c>
      <c r="L63" t="str">
        <f t="shared" si="0"/>
        <v/>
      </c>
      <c r="M63">
        <f t="shared" si="1"/>
        <v>0</v>
      </c>
    </row>
    <row r="64" spans="1:13" x14ac:dyDescent="0.2">
      <c r="A64">
        <v>62</v>
      </c>
      <c r="B64">
        <v>1</v>
      </c>
      <c r="C64">
        <v>1</v>
      </c>
      <c r="D64" s="6">
        <v>0.66666666666666596</v>
      </c>
      <c r="E64" s="6">
        <v>0.64166666666666605</v>
      </c>
      <c r="F64">
        <v>0</v>
      </c>
      <c r="G64">
        <v>2</v>
      </c>
      <c r="H64" s="6">
        <v>0.70833333333333304</v>
      </c>
      <c r="I64" t="str">
        <f>IF((IF($D64&gt;$E64,1,0)+IF($D64&gt;$H64,1,0)+IF($D64&gt;NewZealand,1,0))&gt;1,$O$2,"")</f>
        <v/>
      </c>
      <c r="J64" t="str">
        <f>IF((IF($E64&gt;$D64,1,0)+IF($E64&gt;$H64,1,0)+IF($E64&gt;NewZealand,1,0))&gt;1,$O$2,"")</f>
        <v/>
      </c>
      <c r="K64" t="str">
        <f>IF((IF($H64&gt;$D64,1,0)+IF($H64&gt;$E64,1,0)+IF($H64&gt;NewZealand,1,0))&gt;1,$O$2,"")</f>
        <v>Yes</v>
      </c>
      <c r="L64" t="str">
        <f t="shared" si="0"/>
        <v/>
      </c>
      <c r="M64">
        <f t="shared" si="1"/>
        <v>0</v>
      </c>
    </row>
    <row r="65" spans="1:13" x14ac:dyDescent="0.2">
      <c r="A65">
        <v>63</v>
      </c>
      <c r="B65">
        <v>1</v>
      </c>
      <c r="C65">
        <v>1</v>
      </c>
      <c r="D65" s="6">
        <v>0.66666666666666596</v>
      </c>
      <c r="E65" s="6">
        <v>0.64166666666666605</v>
      </c>
      <c r="F65">
        <v>0</v>
      </c>
      <c r="G65">
        <v>3</v>
      </c>
      <c r="H65" s="6">
        <v>0.75333333333333297</v>
      </c>
      <c r="I65" t="str">
        <f>IF((IF($D65&gt;$E65,1,0)+IF($D65&gt;$H65,1,0)+IF($D65&gt;NewZealand,1,0))&gt;1,$O$2,"")</f>
        <v/>
      </c>
      <c r="J65" t="str">
        <f>IF((IF($E65&gt;$D65,1,0)+IF($E65&gt;$H65,1,0)+IF($E65&gt;NewZealand,1,0))&gt;1,$O$2,"")</f>
        <v/>
      </c>
      <c r="K65" t="str">
        <f>IF((IF($H65&gt;$D65,1,0)+IF($H65&gt;$E65,1,0)+IF($H65&gt;NewZealand,1,0))&gt;1,$O$2,"")</f>
        <v>Yes</v>
      </c>
      <c r="L65" t="str">
        <f t="shared" si="0"/>
        <v/>
      </c>
      <c r="M65">
        <f t="shared" si="1"/>
        <v>1</v>
      </c>
    </row>
    <row r="66" spans="1:13" x14ac:dyDescent="0.2">
      <c r="A66">
        <v>64</v>
      </c>
      <c r="B66">
        <v>1</v>
      </c>
      <c r="C66">
        <v>1</v>
      </c>
      <c r="D66" s="6">
        <v>0.66666666666666596</v>
      </c>
      <c r="E66" s="6">
        <v>0.64166666666666605</v>
      </c>
      <c r="F66">
        <v>1</v>
      </c>
      <c r="G66">
        <v>0</v>
      </c>
      <c r="H66" s="6">
        <v>0.59666666666666601</v>
      </c>
      <c r="I66" t="str">
        <f>IF((IF($D66&gt;$E66,1,0)+IF($D66&gt;$H66,1,0)+IF($D66&gt;NewZealand,1,0))&gt;1,$O$2,"")</f>
        <v>Yes</v>
      </c>
      <c r="J66" t="str">
        <f>IF((IF($E66&gt;$D66,1,0)+IF($E66&gt;$H66,1,0)+IF($E66&gt;NewZealand,1,0))&gt;1,$O$2,"")</f>
        <v/>
      </c>
      <c r="K66" t="str">
        <f>IF((IF($H66&gt;$D66,1,0)+IF($H66&gt;$E66,1,0)+IF($H66&gt;NewZealand,1,0))&gt;1,$O$2,"")</f>
        <v/>
      </c>
      <c r="L66" t="str">
        <f t="shared" si="0"/>
        <v/>
      </c>
      <c r="M66">
        <f t="shared" si="1"/>
        <v>0</v>
      </c>
    </row>
    <row r="67" spans="1:13" x14ac:dyDescent="0.2">
      <c r="A67">
        <v>65</v>
      </c>
      <c r="B67">
        <v>1</v>
      </c>
      <c r="C67">
        <v>1</v>
      </c>
      <c r="D67" s="6">
        <v>0.66666666666666596</v>
      </c>
      <c r="E67" s="6">
        <v>0.64166666666666605</v>
      </c>
      <c r="F67">
        <v>1</v>
      </c>
      <c r="G67">
        <v>1</v>
      </c>
      <c r="H67" s="6">
        <v>0.64166666666666605</v>
      </c>
      <c r="I67" t="str">
        <f>IF((IF($D67&gt;$E67,1,0)+IF($D67&gt;$H67,1,0)+IF($D67&gt;NewZealand,1,0))&gt;1,$O$2,"")</f>
        <v>Yes</v>
      </c>
      <c r="J67" t="str">
        <f>IF((IF($E67&gt;$D67,1,0)+IF($E67&gt;$H67,1,0)+IF($E67&gt;NewZealand,1,0))&gt;1,$O$2,"")</f>
        <v/>
      </c>
      <c r="K67" t="str">
        <f>IF((IF($H67&gt;$D67,1,0)+IF($H67&gt;$E67,1,0)+IF($H67&gt;NewZealand,1,0))&gt;1,$O$2,"")</f>
        <v/>
      </c>
      <c r="L67" t="str">
        <f t="shared" ref="L67:L130" si="2">IF(COUNTIF($I$2:$K$2,$O$2)=1,"")</f>
        <v/>
      </c>
      <c r="M67">
        <f t="shared" ref="M67:M130" si="3">IF(OR(AND($B67=4,$C67=0),AND($B67=0,$C67=4),AND($F67=0,$G67=3),AND($F67=3,$G67=0)),1,0)</f>
        <v>0</v>
      </c>
    </row>
    <row r="68" spans="1:13" x14ac:dyDescent="0.2">
      <c r="A68">
        <v>66</v>
      </c>
      <c r="B68">
        <v>1</v>
      </c>
      <c r="C68">
        <v>1</v>
      </c>
      <c r="D68" s="6">
        <v>0.66666666666666596</v>
      </c>
      <c r="E68" s="6">
        <v>0.64166666666666605</v>
      </c>
      <c r="F68">
        <v>1</v>
      </c>
      <c r="G68">
        <v>2</v>
      </c>
      <c r="H68" s="6">
        <v>0.68666666666666598</v>
      </c>
      <c r="I68" t="str">
        <f>IF((IF($D68&gt;$E68,1,0)+IF($D68&gt;$H68,1,0)+IF($D68&gt;NewZealand,1,0))&gt;1,$O$2,"")</f>
        <v/>
      </c>
      <c r="J68" t="str">
        <f>IF((IF($E68&gt;$D68,1,0)+IF($E68&gt;$H68,1,0)+IF($E68&gt;NewZealand,1,0))&gt;1,$O$2,"")</f>
        <v/>
      </c>
      <c r="K68" t="str">
        <f>IF((IF($H68&gt;$D68,1,0)+IF($H68&gt;$E68,1,0)+IF($H68&gt;NewZealand,1,0))&gt;1,$O$2,"")</f>
        <v>Yes</v>
      </c>
      <c r="L68" t="str">
        <f t="shared" si="2"/>
        <v/>
      </c>
      <c r="M68">
        <f t="shared" si="3"/>
        <v>0</v>
      </c>
    </row>
    <row r="69" spans="1:13" x14ac:dyDescent="0.2">
      <c r="A69">
        <v>67</v>
      </c>
      <c r="B69">
        <v>1</v>
      </c>
      <c r="C69">
        <v>1</v>
      </c>
      <c r="D69" s="6">
        <v>0.66666666666666596</v>
      </c>
      <c r="E69" s="6">
        <v>0.64166666666666605</v>
      </c>
      <c r="F69">
        <v>2</v>
      </c>
      <c r="G69">
        <v>0</v>
      </c>
      <c r="H69" s="6">
        <v>0.57499999999999996</v>
      </c>
      <c r="I69" t="str">
        <f>IF((IF($D69&gt;$E69,1,0)+IF($D69&gt;$H69,1,0)+IF($D69&gt;NewZealand,1,0))&gt;1,$O$2,"")</f>
        <v>Yes</v>
      </c>
      <c r="J69" t="str">
        <f>IF((IF($E69&gt;$D69,1,0)+IF($E69&gt;$H69,1,0)+IF($E69&gt;NewZealand,1,0))&gt;1,$O$2,"")</f>
        <v/>
      </c>
      <c r="K69" t="str">
        <f>IF((IF($H69&gt;$D69,1,0)+IF($H69&gt;$E69,1,0)+IF($H69&gt;NewZealand,1,0))&gt;1,$O$2,"")</f>
        <v/>
      </c>
      <c r="L69" t="str">
        <f t="shared" si="2"/>
        <v/>
      </c>
      <c r="M69">
        <f t="shared" si="3"/>
        <v>0</v>
      </c>
    </row>
    <row r="70" spans="1:13" x14ac:dyDescent="0.2">
      <c r="A70">
        <v>68</v>
      </c>
      <c r="B70">
        <v>1</v>
      </c>
      <c r="C70">
        <v>1</v>
      </c>
      <c r="D70" s="6">
        <v>0.66666666666666596</v>
      </c>
      <c r="E70" s="6">
        <v>0.64166666666666605</v>
      </c>
      <c r="F70">
        <v>2</v>
      </c>
      <c r="G70">
        <v>1</v>
      </c>
      <c r="H70" s="6">
        <v>0.62</v>
      </c>
      <c r="I70" t="str">
        <f>IF((IF($D70&gt;$E70,1,0)+IF($D70&gt;$H70,1,0)+IF($D70&gt;NewZealand,1,0))&gt;1,$O$2,"")</f>
        <v>Yes</v>
      </c>
      <c r="J70" t="str">
        <f>IF((IF($E70&gt;$D70,1,0)+IF($E70&gt;$H70,1,0)+IF($E70&gt;NewZealand,1,0))&gt;1,$O$2,"")</f>
        <v/>
      </c>
      <c r="K70" t="str">
        <f>IF((IF($H70&gt;$D70,1,0)+IF($H70&gt;$E70,1,0)+IF($H70&gt;NewZealand,1,0))&gt;1,$O$2,"")</f>
        <v/>
      </c>
      <c r="L70" t="str">
        <f t="shared" si="2"/>
        <v/>
      </c>
      <c r="M70">
        <f t="shared" si="3"/>
        <v>0</v>
      </c>
    </row>
    <row r="71" spans="1:13" x14ac:dyDescent="0.2">
      <c r="A71">
        <v>69</v>
      </c>
      <c r="B71">
        <v>1</v>
      </c>
      <c r="C71">
        <v>1</v>
      </c>
      <c r="D71" s="6">
        <v>0.66666666666666596</v>
      </c>
      <c r="E71" s="6">
        <v>0.64166666666666605</v>
      </c>
      <c r="F71">
        <v>3</v>
      </c>
      <c r="G71">
        <v>0</v>
      </c>
      <c r="H71" s="6">
        <v>0.55333333333333301</v>
      </c>
      <c r="I71" t="str">
        <f>IF((IF($D71&gt;$E71,1,0)+IF($D71&gt;$H71,1,0)+IF($D71&gt;NewZealand,1,0))&gt;1,$O$2,"")</f>
        <v>Yes</v>
      </c>
      <c r="J71" t="str">
        <f>IF((IF($E71&gt;$D71,1,0)+IF($E71&gt;$H71,1,0)+IF($E71&gt;NewZealand,1,0))&gt;1,$O$2,"")</f>
        <v/>
      </c>
      <c r="K71" t="str">
        <f>IF((IF($H71&gt;$D71,1,0)+IF($H71&gt;$E71,1,0)+IF($H71&gt;NewZealand,1,0))&gt;1,$O$2,"")</f>
        <v/>
      </c>
      <c r="L71" t="str">
        <f t="shared" si="2"/>
        <v/>
      </c>
      <c r="M71">
        <f t="shared" si="3"/>
        <v>1</v>
      </c>
    </row>
    <row r="72" spans="1:13" x14ac:dyDescent="0.2">
      <c r="A72">
        <v>70</v>
      </c>
      <c r="B72">
        <v>1</v>
      </c>
      <c r="C72">
        <v>2</v>
      </c>
      <c r="D72" s="6">
        <v>0.65277777777777701</v>
      </c>
      <c r="E72" s="6">
        <v>0.66944444444444395</v>
      </c>
      <c r="F72">
        <v>0</v>
      </c>
      <c r="G72">
        <v>0</v>
      </c>
      <c r="H72" s="6">
        <v>0.61833333333333296</v>
      </c>
      <c r="I72" t="str">
        <f>IF((IF($D72&gt;$E72,1,0)+IF($D72&gt;$H72,1,0)+IF($D72&gt;NewZealand,1,0))&gt;1,$O$2,"")</f>
        <v/>
      </c>
      <c r="J72" t="str">
        <f>IF((IF($E72&gt;$D72,1,0)+IF($E72&gt;$H72,1,0)+IF($E72&gt;NewZealand,1,0))&gt;1,$O$2,"")</f>
        <v>Yes</v>
      </c>
      <c r="K72" t="str">
        <f>IF((IF($H72&gt;$D72,1,0)+IF($H72&gt;$E72,1,0)+IF($H72&gt;NewZealand,1,0))&gt;1,$O$2,"")</f>
        <v/>
      </c>
      <c r="L72" t="str">
        <f t="shared" si="2"/>
        <v/>
      </c>
      <c r="M72">
        <f t="shared" si="3"/>
        <v>0</v>
      </c>
    </row>
    <row r="73" spans="1:13" x14ac:dyDescent="0.2">
      <c r="A73">
        <v>71</v>
      </c>
      <c r="B73">
        <v>1</v>
      </c>
      <c r="C73">
        <v>2</v>
      </c>
      <c r="D73" s="6">
        <v>0.65277777777777701</v>
      </c>
      <c r="E73" s="6">
        <v>0.66944444444444395</v>
      </c>
      <c r="F73">
        <v>0</v>
      </c>
      <c r="G73">
        <v>1</v>
      </c>
      <c r="H73" s="6">
        <v>0.663333333333333</v>
      </c>
      <c r="I73" t="str">
        <f>IF((IF($D73&gt;$E73,1,0)+IF($D73&gt;$H73,1,0)+IF($D73&gt;NewZealand,1,0))&gt;1,$O$2,"")</f>
        <v/>
      </c>
      <c r="J73" t="str">
        <f>IF((IF($E73&gt;$D73,1,0)+IF($E73&gt;$H73,1,0)+IF($E73&gt;NewZealand,1,0))&gt;1,$O$2,"")</f>
        <v>Yes</v>
      </c>
      <c r="K73" t="str">
        <f>IF((IF($H73&gt;$D73,1,0)+IF($H73&gt;$E73,1,0)+IF($H73&gt;NewZealand,1,0))&gt;1,$O$2,"")</f>
        <v/>
      </c>
      <c r="L73" t="str">
        <f t="shared" si="2"/>
        <v/>
      </c>
      <c r="M73">
        <f t="shared" si="3"/>
        <v>0</v>
      </c>
    </row>
    <row r="74" spans="1:13" x14ac:dyDescent="0.2">
      <c r="A74">
        <v>72</v>
      </c>
      <c r="B74">
        <v>1</v>
      </c>
      <c r="C74">
        <v>2</v>
      </c>
      <c r="D74" s="6">
        <v>0.65277777777777701</v>
      </c>
      <c r="E74" s="6">
        <v>0.66944444444444395</v>
      </c>
      <c r="F74">
        <v>0</v>
      </c>
      <c r="G74">
        <v>2</v>
      </c>
      <c r="H74" s="6">
        <v>0.70833333333333304</v>
      </c>
      <c r="I74" t="str">
        <f>IF((IF($D74&gt;$E74,1,0)+IF($D74&gt;$H74,1,0)+IF($D74&gt;NewZealand,1,0))&gt;1,$O$2,"")</f>
        <v/>
      </c>
      <c r="J74" t="str">
        <f>IF((IF($E74&gt;$D74,1,0)+IF($E74&gt;$H74,1,0)+IF($E74&gt;NewZealand,1,0))&gt;1,$O$2,"")</f>
        <v/>
      </c>
      <c r="K74" t="str">
        <f>IF((IF($H74&gt;$D74,1,0)+IF($H74&gt;$E74,1,0)+IF($H74&gt;NewZealand,1,0))&gt;1,$O$2,"")</f>
        <v>Yes</v>
      </c>
      <c r="L74" t="str">
        <f t="shared" si="2"/>
        <v/>
      </c>
      <c r="M74">
        <f t="shared" si="3"/>
        <v>0</v>
      </c>
    </row>
    <row r="75" spans="1:13" x14ac:dyDescent="0.2">
      <c r="A75">
        <v>73</v>
      </c>
      <c r="B75">
        <v>1</v>
      </c>
      <c r="C75">
        <v>2</v>
      </c>
      <c r="D75" s="6">
        <v>0.65277777777777701</v>
      </c>
      <c r="E75" s="6">
        <v>0.66944444444444395</v>
      </c>
      <c r="F75">
        <v>0</v>
      </c>
      <c r="G75">
        <v>3</v>
      </c>
      <c r="H75" s="6">
        <v>0.75333333333333297</v>
      </c>
      <c r="I75" t="str">
        <f>IF((IF($D75&gt;$E75,1,0)+IF($D75&gt;$H75,1,0)+IF($D75&gt;NewZealand,1,0))&gt;1,$O$2,"")</f>
        <v/>
      </c>
      <c r="J75" t="str">
        <f>IF((IF($E75&gt;$D75,1,0)+IF($E75&gt;$H75,1,0)+IF($E75&gt;NewZealand,1,0))&gt;1,$O$2,"")</f>
        <v/>
      </c>
      <c r="K75" t="str">
        <f>IF((IF($H75&gt;$D75,1,0)+IF($H75&gt;$E75,1,0)+IF($H75&gt;NewZealand,1,0))&gt;1,$O$2,"")</f>
        <v>Yes</v>
      </c>
      <c r="L75" t="str">
        <f t="shared" si="2"/>
        <v/>
      </c>
      <c r="M75">
        <f t="shared" si="3"/>
        <v>1</v>
      </c>
    </row>
    <row r="76" spans="1:13" x14ac:dyDescent="0.2">
      <c r="A76">
        <v>74</v>
      </c>
      <c r="B76">
        <v>1</v>
      </c>
      <c r="C76">
        <v>2</v>
      </c>
      <c r="D76" s="6">
        <v>0.65277777777777701</v>
      </c>
      <c r="E76" s="6">
        <v>0.66944444444444395</v>
      </c>
      <c r="F76">
        <v>1</v>
      </c>
      <c r="G76">
        <v>0</v>
      </c>
      <c r="H76" s="6">
        <v>0.59666666666666601</v>
      </c>
      <c r="I76" t="str">
        <f>IF((IF($D76&gt;$E76,1,0)+IF($D76&gt;$H76,1,0)+IF($D76&gt;NewZealand,1,0))&gt;1,$O$2,"")</f>
        <v/>
      </c>
      <c r="J76" t="str">
        <f>IF((IF($E76&gt;$D76,1,0)+IF($E76&gt;$H76,1,0)+IF($E76&gt;NewZealand,1,0))&gt;1,$O$2,"")</f>
        <v>Yes</v>
      </c>
      <c r="K76" t="str">
        <f>IF((IF($H76&gt;$D76,1,0)+IF($H76&gt;$E76,1,0)+IF($H76&gt;NewZealand,1,0))&gt;1,$O$2,"")</f>
        <v/>
      </c>
      <c r="L76" t="str">
        <f t="shared" si="2"/>
        <v/>
      </c>
      <c r="M76">
        <f t="shared" si="3"/>
        <v>0</v>
      </c>
    </row>
    <row r="77" spans="1:13" x14ac:dyDescent="0.2">
      <c r="A77">
        <v>75</v>
      </c>
      <c r="B77">
        <v>1</v>
      </c>
      <c r="C77">
        <v>2</v>
      </c>
      <c r="D77" s="6">
        <v>0.65277777777777701</v>
      </c>
      <c r="E77" s="6">
        <v>0.66944444444444395</v>
      </c>
      <c r="F77">
        <v>1</v>
      </c>
      <c r="G77">
        <v>1</v>
      </c>
      <c r="H77" s="6">
        <v>0.64166666666666605</v>
      </c>
      <c r="I77" t="str">
        <f>IF((IF($D77&gt;$E77,1,0)+IF($D77&gt;$H77,1,0)+IF($D77&gt;NewZealand,1,0))&gt;1,$O$2,"")</f>
        <v/>
      </c>
      <c r="J77" t="str">
        <f>IF((IF($E77&gt;$D77,1,0)+IF($E77&gt;$H77,1,0)+IF($E77&gt;NewZealand,1,0))&gt;1,$O$2,"")</f>
        <v>Yes</v>
      </c>
      <c r="K77" t="str">
        <f>IF((IF($H77&gt;$D77,1,0)+IF($H77&gt;$E77,1,0)+IF($H77&gt;NewZealand,1,0))&gt;1,$O$2,"")</f>
        <v/>
      </c>
      <c r="L77" t="str">
        <f t="shared" si="2"/>
        <v/>
      </c>
      <c r="M77">
        <f t="shared" si="3"/>
        <v>0</v>
      </c>
    </row>
    <row r="78" spans="1:13" x14ac:dyDescent="0.2">
      <c r="A78">
        <v>76</v>
      </c>
      <c r="B78">
        <v>1</v>
      </c>
      <c r="C78">
        <v>2</v>
      </c>
      <c r="D78" s="6">
        <v>0.65277777777777701</v>
      </c>
      <c r="E78" s="6">
        <v>0.66944444444444395</v>
      </c>
      <c r="F78">
        <v>1</v>
      </c>
      <c r="G78">
        <v>2</v>
      </c>
      <c r="H78" s="6">
        <v>0.68666666666666598</v>
      </c>
      <c r="I78" t="str">
        <f>IF((IF($D78&gt;$E78,1,0)+IF($D78&gt;$H78,1,0)+IF($D78&gt;NewZealand,1,0))&gt;1,$O$2,"")</f>
        <v/>
      </c>
      <c r="J78" t="str">
        <f>IF((IF($E78&gt;$D78,1,0)+IF($E78&gt;$H78,1,0)+IF($E78&gt;NewZealand,1,0))&gt;1,$O$2,"")</f>
        <v/>
      </c>
      <c r="K78" t="str">
        <f>IF((IF($H78&gt;$D78,1,0)+IF($H78&gt;$E78,1,0)+IF($H78&gt;NewZealand,1,0))&gt;1,$O$2,"")</f>
        <v>Yes</v>
      </c>
      <c r="L78" t="str">
        <f t="shared" si="2"/>
        <v/>
      </c>
      <c r="M78">
        <f t="shared" si="3"/>
        <v>0</v>
      </c>
    </row>
    <row r="79" spans="1:13" x14ac:dyDescent="0.2">
      <c r="A79">
        <v>77</v>
      </c>
      <c r="B79">
        <v>1</v>
      </c>
      <c r="C79">
        <v>2</v>
      </c>
      <c r="D79" s="6">
        <v>0.65277777777777701</v>
      </c>
      <c r="E79" s="6">
        <v>0.66944444444444395</v>
      </c>
      <c r="F79">
        <v>2</v>
      </c>
      <c r="G79">
        <v>0</v>
      </c>
      <c r="H79" s="6">
        <v>0.57499999999999996</v>
      </c>
      <c r="I79" t="str">
        <f>IF((IF($D79&gt;$E79,1,0)+IF($D79&gt;$H79,1,0)+IF($D79&gt;NewZealand,1,0))&gt;1,$O$2,"")</f>
        <v/>
      </c>
      <c r="J79" t="str">
        <f>IF((IF($E79&gt;$D79,1,0)+IF($E79&gt;$H79,1,0)+IF($E79&gt;NewZealand,1,0))&gt;1,$O$2,"")</f>
        <v>Yes</v>
      </c>
      <c r="K79" t="str">
        <f>IF((IF($H79&gt;$D79,1,0)+IF($H79&gt;$E79,1,0)+IF($H79&gt;NewZealand,1,0))&gt;1,$O$2,"")</f>
        <v/>
      </c>
      <c r="L79" t="str">
        <f t="shared" si="2"/>
        <v/>
      </c>
      <c r="M79">
        <f t="shared" si="3"/>
        <v>0</v>
      </c>
    </row>
    <row r="80" spans="1:13" x14ac:dyDescent="0.2">
      <c r="A80">
        <v>78</v>
      </c>
      <c r="B80">
        <v>1</v>
      </c>
      <c r="C80">
        <v>2</v>
      </c>
      <c r="D80" s="6">
        <v>0.65277777777777701</v>
      </c>
      <c r="E80" s="6">
        <v>0.66944444444444395</v>
      </c>
      <c r="F80">
        <v>2</v>
      </c>
      <c r="G80">
        <v>1</v>
      </c>
      <c r="H80" s="6">
        <v>0.62</v>
      </c>
      <c r="I80" t="str">
        <f>IF((IF($D80&gt;$E80,1,0)+IF($D80&gt;$H80,1,0)+IF($D80&gt;NewZealand,1,0))&gt;1,$O$2,"")</f>
        <v/>
      </c>
      <c r="J80" t="str">
        <f>IF((IF($E80&gt;$D80,1,0)+IF($E80&gt;$H80,1,0)+IF($E80&gt;NewZealand,1,0))&gt;1,$O$2,"")</f>
        <v>Yes</v>
      </c>
      <c r="K80" t="str">
        <f>IF((IF($H80&gt;$D80,1,0)+IF($H80&gt;$E80,1,0)+IF($H80&gt;NewZealand,1,0))&gt;1,$O$2,"")</f>
        <v/>
      </c>
      <c r="L80" t="str">
        <f t="shared" si="2"/>
        <v/>
      </c>
      <c r="M80">
        <f t="shared" si="3"/>
        <v>0</v>
      </c>
    </row>
    <row r="81" spans="1:13" x14ac:dyDescent="0.2">
      <c r="A81">
        <v>79</v>
      </c>
      <c r="B81">
        <v>1</v>
      </c>
      <c r="C81">
        <v>2</v>
      </c>
      <c r="D81" s="6">
        <v>0.65277777777777701</v>
      </c>
      <c r="E81" s="6">
        <v>0.66944444444444395</v>
      </c>
      <c r="F81">
        <v>3</v>
      </c>
      <c r="G81">
        <v>0</v>
      </c>
      <c r="H81" s="6">
        <v>0.55333333333333301</v>
      </c>
      <c r="I81" t="str">
        <f>IF((IF($D81&gt;$E81,1,0)+IF($D81&gt;$H81,1,0)+IF($D81&gt;NewZealand,1,0))&gt;1,$O$2,"")</f>
        <v/>
      </c>
      <c r="J81" t="str">
        <f>IF((IF($E81&gt;$D81,1,0)+IF($E81&gt;$H81,1,0)+IF($E81&gt;NewZealand,1,0))&gt;1,$O$2,"")</f>
        <v>Yes</v>
      </c>
      <c r="K81" t="str">
        <f>IF((IF($H81&gt;$D81,1,0)+IF($H81&gt;$E81,1,0)+IF($H81&gt;NewZealand,1,0))&gt;1,$O$2,"")</f>
        <v/>
      </c>
      <c r="L81" t="str">
        <f t="shared" si="2"/>
        <v/>
      </c>
      <c r="M81">
        <f t="shared" si="3"/>
        <v>1</v>
      </c>
    </row>
    <row r="82" spans="1:13" x14ac:dyDescent="0.2">
      <c r="A82">
        <v>80</v>
      </c>
      <c r="B82">
        <v>1</v>
      </c>
      <c r="C82">
        <v>3</v>
      </c>
      <c r="D82" s="6">
        <v>0.63888888888888795</v>
      </c>
      <c r="E82" s="6">
        <v>0.69722222222222197</v>
      </c>
      <c r="F82">
        <v>0</v>
      </c>
      <c r="G82">
        <v>0</v>
      </c>
      <c r="H82" s="6">
        <v>0.61833333333333296</v>
      </c>
      <c r="I82" t="str">
        <f>IF((IF($D82&gt;$E82,1,0)+IF($D82&gt;$H82,1,0)+IF($D82&gt;NewZealand,1,0))&gt;1,$O$2,"")</f>
        <v/>
      </c>
      <c r="J82" t="str">
        <f>IF((IF($E82&gt;$D82,1,0)+IF($E82&gt;$H82,1,0)+IF($E82&gt;NewZealand,1,0))&gt;1,$O$2,"")</f>
        <v>Yes</v>
      </c>
      <c r="K82" t="str">
        <f>IF((IF($H82&gt;$D82,1,0)+IF($H82&gt;$E82,1,0)+IF($H82&gt;NewZealand,1,0))&gt;1,$O$2,"")</f>
        <v/>
      </c>
      <c r="L82" t="str">
        <f t="shared" si="2"/>
        <v/>
      </c>
      <c r="M82">
        <f t="shared" si="3"/>
        <v>0</v>
      </c>
    </row>
    <row r="83" spans="1:13" x14ac:dyDescent="0.2">
      <c r="A83">
        <v>81</v>
      </c>
      <c r="B83">
        <v>1</v>
      </c>
      <c r="C83">
        <v>3</v>
      </c>
      <c r="D83" s="6">
        <v>0.63888888888888795</v>
      </c>
      <c r="E83" s="6">
        <v>0.69722222222222197</v>
      </c>
      <c r="F83">
        <v>0</v>
      </c>
      <c r="G83">
        <v>1</v>
      </c>
      <c r="H83" s="6">
        <v>0.663333333333333</v>
      </c>
      <c r="I83" t="str">
        <f>IF((IF($D83&gt;$E83,1,0)+IF($D83&gt;$H83,1,0)+IF($D83&gt;NewZealand,1,0))&gt;1,$O$2,"")</f>
        <v/>
      </c>
      <c r="J83" t="str">
        <f>IF((IF($E83&gt;$D83,1,0)+IF($E83&gt;$H83,1,0)+IF($E83&gt;NewZealand,1,0))&gt;1,$O$2,"")</f>
        <v>Yes</v>
      </c>
      <c r="K83" t="str">
        <f>IF((IF($H83&gt;$D83,1,0)+IF($H83&gt;$E83,1,0)+IF($H83&gt;NewZealand,1,0))&gt;1,$O$2,"")</f>
        <v/>
      </c>
      <c r="L83" t="str">
        <f t="shared" si="2"/>
        <v/>
      </c>
      <c r="M83">
        <f t="shared" si="3"/>
        <v>0</v>
      </c>
    </row>
    <row r="84" spans="1:13" x14ac:dyDescent="0.2">
      <c r="A84">
        <v>82</v>
      </c>
      <c r="B84">
        <v>1</v>
      </c>
      <c r="C84">
        <v>3</v>
      </c>
      <c r="D84" s="6">
        <v>0.63888888888888795</v>
      </c>
      <c r="E84" s="6">
        <v>0.69722222222222197</v>
      </c>
      <c r="F84">
        <v>0</v>
      </c>
      <c r="G84">
        <v>2</v>
      </c>
      <c r="H84" s="6">
        <v>0.70833333333333304</v>
      </c>
      <c r="I84" t="str">
        <f>IF((IF($D84&gt;$E84,1,0)+IF($D84&gt;$H84,1,0)+IF($D84&gt;NewZealand,1,0))&gt;1,$O$2,"")</f>
        <v/>
      </c>
      <c r="J84" t="str">
        <f>IF((IF($E84&gt;$D84,1,0)+IF($E84&gt;$H84,1,0)+IF($E84&gt;NewZealand,1,0))&gt;1,$O$2,"")</f>
        <v/>
      </c>
      <c r="K84" t="str">
        <f>IF((IF($H84&gt;$D84,1,0)+IF($H84&gt;$E84,1,0)+IF($H84&gt;NewZealand,1,0))&gt;1,$O$2,"")</f>
        <v>Yes</v>
      </c>
      <c r="L84" t="str">
        <f t="shared" si="2"/>
        <v/>
      </c>
      <c r="M84">
        <f t="shared" si="3"/>
        <v>0</v>
      </c>
    </row>
    <row r="85" spans="1:13" x14ac:dyDescent="0.2">
      <c r="A85">
        <v>83</v>
      </c>
      <c r="B85">
        <v>1</v>
      </c>
      <c r="C85">
        <v>3</v>
      </c>
      <c r="D85" s="6">
        <v>0.63888888888888795</v>
      </c>
      <c r="E85" s="6">
        <v>0.69722222222222197</v>
      </c>
      <c r="F85">
        <v>0</v>
      </c>
      <c r="G85">
        <v>3</v>
      </c>
      <c r="H85" s="6">
        <v>0.75333333333333297</v>
      </c>
      <c r="I85" t="str">
        <f>IF((IF($D85&gt;$E85,1,0)+IF($D85&gt;$H85,1,0)+IF($D85&gt;NewZealand,1,0))&gt;1,$O$2,"")</f>
        <v/>
      </c>
      <c r="J85" t="str">
        <f>IF((IF($E85&gt;$D85,1,0)+IF($E85&gt;$H85,1,0)+IF($E85&gt;NewZealand,1,0))&gt;1,$O$2,"")</f>
        <v/>
      </c>
      <c r="K85" t="str">
        <f>IF((IF($H85&gt;$D85,1,0)+IF($H85&gt;$E85,1,0)+IF($H85&gt;NewZealand,1,0))&gt;1,$O$2,"")</f>
        <v>Yes</v>
      </c>
      <c r="L85" t="str">
        <f t="shared" si="2"/>
        <v/>
      </c>
      <c r="M85">
        <f t="shared" si="3"/>
        <v>1</v>
      </c>
    </row>
    <row r="86" spans="1:13" x14ac:dyDescent="0.2">
      <c r="A86">
        <v>84</v>
      </c>
      <c r="B86">
        <v>1</v>
      </c>
      <c r="C86">
        <v>3</v>
      </c>
      <c r="D86" s="6">
        <v>0.63888888888888795</v>
      </c>
      <c r="E86" s="6">
        <v>0.69722222222222197</v>
      </c>
      <c r="F86">
        <v>1</v>
      </c>
      <c r="G86">
        <v>0</v>
      </c>
      <c r="H86" s="6">
        <v>0.59666666666666601</v>
      </c>
      <c r="I86" t="str">
        <f>IF((IF($D86&gt;$E86,1,0)+IF($D86&gt;$H86,1,0)+IF($D86&gt;NewZealand,1,0))&gt;1,$O$2,"")</f>
        <v/>
      </c>
      <c r="J86" t="str">
        <f>IF((IF($E86&gt;$D86,1,0)+IF($E86&gt;$H86,1,0)+IF($E86&gt;NewZealand,1,0))&gt;1,$O$2,"")</f>
        <v>Yes</v>
      </c>
      <c r="K86" t="str">
        <f>IF((IF($H86&gt;$D86,1,0)+IF($H86&gt;$E86,1,0)+IF($H86&gt;NewZealand,1,0))&gt;1,$O$2,"")</f>
        <v/>
      </c>
      <c r="L86" t="str">
        <f t="shared" si="2"/>
        <v/>
      </c>
      <c r="M86">
        <f t="shared" si="3"/>
        <v>0</v>
      </c>
    </row>
    <row r="87" spans="1:13" x14ac:dyDescent="0.2">
      <c r="A87">
        <v>85</v>
      </c>
      <c r="B87">
        <v>1</v>
      </c>
      <c r="C87">
        <v>3</v>
      </c>
      <c r="D87" s="6">
        <v>0.63888888888888795</v>
      </c>
      <c r="E87" s="6">
        <v>0.69722222222222197</v>
      </c>
      <c r="F87">
        <v>1</v>
      </c>
      <c r="G87">
        <v>1</v>
      </c>
      <c r="H87" s="6">
        <v>0.64166666666666605</v>
      </c>
      <c r="I87" t="str">
        <f>IF((IF($D87&gt;$E87,1,0)+IF($D87&gt;$H87,1,0)+IF($D87&gt;NewZealand,1,0))&gt;1,$O$2,"")</f>
        <v/>
      </c>
      <c r="J87" t="str">
        <f>IF((IF($E87&gt;$D87,1,0)+IF($E87&gt;$H87,1,0)+IF($E87&gt;NewZealand,1,0))&gt;1,$O$2,"")</f>
        <v>Yes</v>
      </c>
      <c r="K87" t="str">
        <f>IF((IF($H87&gt;$D87,1,0)+IF($H87&gt;$E87,1,0)+IF($H87&gt;NewZealand,1,0))&gt;1,$O$2,"")</f>
        <v/>
      </c>
      <c r="L87" t="str">
        <f t="shared" si="2"/>
        <v/>
      </c>
      <c r="M87">
        <f t="shared" si="3"/>
        <v>0</v>
      </c>
    </row>
    <row r="88" spans="1:13" x14ac:dyDescent="0.2">
      <c r="A88">
        <v>86</v>
      </c>
      <c r="B88">
        <v>1</v>
      </c>
      <c r="C88">
        <v>3</v>
      </c>
      <c r="D88" s="6">
        <v>0.63888888888888795</v>
      </c>
      <c r="E88" s="6">
        <v>0.69722222222222197</v>
      </c>
      <c r="F88">
        <v>1</v>
      </c>
      <c r="G88">
        <v>2</v>
      </c>
      <c r="H88" s="6">
        <v>0.68666666666666598</v>
      </c>
      <c r="I88" t="str">
        <f>IF((IF($D88&gt;$E88,1,0)+IF($D88&gt;$H88,1,0)+IF($D88&gt;NewZealand,1,0))&gt;1,$O$2,"")</f>
        <v/>
      </c>
      <c r="J88" t="str">
        <f>IF((IF($E88&gt;$D88,1,0)+IF($E88&gt;$H88,1,0)+IF($E88&gt;NewZealand,1,0))&gt;1,$O$2,"")</f>
        <v>Yes</v>
      </c>
      <c r="K88" t="str">
        <f>IF((IF($H88&gt;$D88,1,0)+IF($H88&gt;$E88,1,0)+IF($H88&gt;NewZealand,1,0))&gt;1,$O$2,"")</f>
        <v/>
      </c>
      <c r="L88" t="str">
        <f t="shared" si="2"/>
        <v/>
      </c>
      <c r="M88">
        <f t="shared" si="3"/>
        <v>0</v>
      </c>
    </row>
    <row r="89" spans="1:13" x14ac:dyDescent="0.2">
      <c r="A89">
        <v>87</v>
      </c>
      <c r="B89">
        <v>1</v>
      </c>
      <c r="C89">
        <v>3</v>
      </c>
      <c r="D89" s="6">
        <v>0.63888888888888795</v>
      </c>
      <c r="E89" s="6">
        <v>0.69722222222222197</v>
      </c>
      <c r="F89">
        <v>2</v>
      </c>
      <c r="G89">
        <v>0</v>
      </c>
      <c r="H89" s="6">
        <v>0.57499999999999996</v>
      </c>
      <c r="I89" t="str">
        <f>IF((IF($D89&gt;$E89,1,0)+IF($D89&gt;$H89,1,0)+IF($D89&gt;NewZealand,1,0))&gt;1,$O$2,"")</f>
        <v/>
      </c>
      <c r="J89" t="str">
        <f>IF((IF($E89&gt;$D89,1,0)+IF($E89&gt;$H89,1,0)+IF($E89&gt;NewZealand,1,0))&gt;1,$O$2,"")</f>
        <v>Yes</v>
      </c>
      <c r="K89" t="str">
        <f>IF((IF($H89&gt;$D89,1,0)+IF($H89&gt;$E89,1,0)+IF($H89&gt;NewZealand,1,0))&gt;1,$O$2,"")</f>
        <v/>
      </c>
      <c r="L89" t="str">
        <f t="shared" si="2"/>
        <v/>
      </c>
      <c r="M89">
        <f t="shared" si="3"/>
        <v>0</v>
      </c>
    </row>
    <row r="90" spans="1:13" x14ac:dyDescent="0.2">
      <c r="A90">
        <v>88</v>
      </c>
      <c r="B90">
        <v>1</v>
      </c>
      <c r="C90">
        <v>3</v>
      </c>
      <c r="D90" s="6">
        <v>0.63888888888888795</v>
      </c>
      <c r="E90" s="6">
        <v>0.69722222222222197</v>
      </c>
      <c r="F90">
        <v>2</v>
      </c>
      <c r="G90">
        <v>1</v>
      </c>
      <c r="H90" s="6">
        <v>0.62</v>
      </c>
      <c r="I90" t="str">
        <f>IF((IF($D90&gt;$E90,1,0)+IF($D90&gt;$H90,1,0)+IF($D90&gt;NewZealand,1,0))&gt;1,$O$2,"")</f>
        <v/>
      </c>
      <c r="J90" t="str">
        <f>IF((IF($E90&gt;$D90,1,0)+IF($E90&gt;$H90,1,0)+IF($E90&gt;NewZealand,1,0))&gt;1,$O$2,"")</f>
        <v>Yes</v>
      </c>
      <c r="K90" t="str">
        <f>IF((IF($H90&gt;$D90,1,0)+IF($H90&gt;$E90,1,0)+IF($H90&gt;NewZealand,1,0))&gt;1,$O$2,"")</f>
        <v/>
      </c>
      <c r="L90" t="str">
        <f t="shared" si="2"/>
        <v/>
      </c>
      <c r="M90">
        <f t="shared" si="3"/>
        <v>0</v>
      </c>
    </row>
    <row r="91" spans="1:13" x14ac:dyDescent="0.2">
      <c r="A91">
        <v>89</v>
      </c>
      <c r="B91">
        <v>1</v>
      </c>
      <c r="C91">
        <v>3</v>
      </c>
      <c r="D91" s="6">
        <v>0.63888888888888795</v>
      </c>
      <c r="E91" s="6">
        <v>0.69722222222222197</v>
      </c>
      <c r="F91">
        <v>3</v>
      </c>
      <c r="G91">
        <v>0</v>
      </c>
      <c r="H91" s="6">
        <v>0.55333333333333301</v>
      </c>
      <c r="I91" t="str">
        <f>IF((IF($D91&gt;$E91,1,0)+IF($D91&gt;$H91,1,0)+IF($D91&gt;NewZealand,1,0))&gt;1,$O$2,"")</f>
        <v/>
      </c>
      <c r="J91" t="str">
        <f>IF((IF($E91&gt;$D91,1,0)+IF($E91&gt;$H91,1,0)+IF($E91&gt;NewZealand,1,0))&gt;1,$O$2,"")</f>
        <v>Yes</v>
      </c>
      <c r="K91" t="str">
        <f>IF((IF($H91&gt;$D91,1,0)+IF($H91&gt;$E91,1,0)+IF($H91&gt;NewZealand,1,0))&gt;1,$O$2,"")</f>
        <v/>
      </c>
      <c r="L91" t="str">
        <f t="shared" si="2"/>
        <v/>
      </c>
      <c r="M91">
        <f t="shared" si="3"/>
        <v>1</v>
      </c>
    </row>
    <row r="92" spans="1:13" x14ac:dyDescent="0.2">
      <c r="A92">
        <v>90</v>
      </c>
      <c r="B92">
        <v>2</v>
      </c>
      <c r="C92">
        <v>0</v>
      </c>
      <c r="D92" s="6">
        <v>0.70833333333333304</v>
      </c>
      <c r="E92" s="6">
        <v>0.6</v>
      </c>
      <c r="F92">
        <v>0</v>
      </c>
      <c r="G92">
        <v>0</v>
      </c>
      <c r="H92" s="6">
        <v>0.61833333333333296</v>
      </c>
      <c r="I92" t="str">
        <f>IF((IF($D92&gt;$E92,1,0)+IF($D92&gt;$H92,1,0)+IF($D92&gt;NewZealand,1,0))&gt;1,$O$2,"")</f>
        <v>Yes</v>
      </c>
      <c r="J92" t="str">
        <f>IF((IF($E92&gt;$D92,1,0)+IF($E92&gt;$H92,1,0)+IF($E92&gt;NewZealand,1,0))&gt;1,$O$2,"")</f>
        <v/>
      </c>
      <c r="K92" t="str">
        <f>IF((IF($H92&gt;$D92,1,0)+IF($H92&gt;$E92,1,0)+IF($H92&gt;NewZealand,1,0))&gt;1,$O$2,"")</f>
        <v/>
      </c>
      <c r="L92" t="str">
        <f t="shared" si="2"/>
        <v/>
      </c>
      <c r="M92">
        <f t="shared" si="3"/>
        <v>0</v>
      </c>
    </row>
    <row r="93" spans="1:13" x14ac:dyDescent="0.2">
      <c r="A93">
        <v>91</v>
      </c>
      <c r="B93">
        <v>2</v>
      </c>
      <c r="C93">
        <v>0</v>
      </c>
      <c r="D93" s="6">
        <v>0.70833333333333304</v>
      </c>
      <c r="E93" s="6">
        <v>0.6</v>
      </c>
      <c r="F93">
        <v>0</v>
      </c>
      <c r="G93">
        <v>1</v>
      </c>
      <c r="H93" s="6">
        <v>0.663333333333333</v>
      </c>
      <c r="I93" t="str">
        <f>IF((IF($D93&gt;$E93,1,0)+IF($D93&gt;$H93,1,0)+IF($D93&gt;NewZealand,1,0))&gt;1,$O$2,"")</f>
        <v>Yes</v>
      </c>
      <c r="J93" t="str">
        <f>IF((IF($E93&gt;$D93,1,0)+IF($E93&gt;$H93,1,0)+IF($E93&gt;NewZealand,1,0))&gt;1,$O$2,"")</f>
        <v/>
      </c>
      <c r="K93" t="str">
        <f>IF((IF($H93&gt;$D93,1,0)+IF($H93&gt;$E93,1,0)+IF($H93&gt;NewZealand,1,0))&gt;1,$O$2,"")</f>
        <v/>
      </c>
      <c r="L93" t="str">
        <f t="shared" si="2"/>
        <v/>
      </c>
      <c r="M93">
        <f t="shared" si="3"/>
        <v>0</v>
      </c>
    </row>
    <row r="94" spans="1:13" x14ac:dyDescent="0.2">
      <c r="A94">
        <v>92</v>
      </c>
      <c r="B94">
        <v>2</v>
      </c>
      <c r="C94">
        <v>0</v>
      </c>
      <c r="D94" s="6">
        <v>0.70833333333333304</v>
      </c>
      <c r="E94" s="6">
        <v>0.6</v>
      </c>
      <c r="F94">
        <v>0</v>
      </c>
      <c r="G94">
        <v>2</v>
      </c>
      <c r="H94" s="6">
        <v>0.70833333333333304</v>
      </c>
      <c r="I94" t="str">
        <f>IF((IF($D94&gt;$E94,1,0)+IF($D94&gt;$H94,1,0)+IF($D94&gt;NewZealand,1,0))&gt;1,$O$2,"")</f>
        <v>Yes</v>
      </c>
      <c r="J94" t="str">
        <f>IF((IF($E94&gt;$D94,1,0)+IF($E94&gt;$H94,1,0)+IF($E94&gt;NewZealand,1,0))&gt;1,$O$2,"")</f>
        <v/>
      </c>
      <c r="K94" t="str">
        <f>IF((IF($H94&gt;$D94,1,0)+IF($H94&gt;$E94,1,0)+IF($H94&gt;NewZealand,1,0))&gt;1,$O$2,"")</f>
        <v>Yes</v>
      </c>
      <c r="L94" t="str">
        <f t="shared" si="2"/>
        <v/>
      </c>
      <c r="M94">
        <f t="shared" si="3"/>
        <v>0</v>
      </c>
    </row>
    <row r="95" spans="1:13" x14ac:dyDescent="0.2">
      <c r="A95">
        <v>93</v>
      </c>
      <c r="B95">
        <v>2</v>
      </c>
      <c r="C95">
        <v>0</v>
      </c>
      <c r="D95" s="6">
        <v>0.70833333333333304</v>
      </c>
      <c r="E95" s="6">
        <v>0.6</v>
      </c>
      <c r="F95">
        <v>0</v>
      </c>
      <c r="G95">
        <v>3</v>
      </c>
      <c r="H95" s="6">
        <v>0.75333333333333297</v>
      </c>
      <c r="I95" t="str">
        <f>IF((IF($D95&gt;$E95,1,0)+IF($D95&gt;$H95,1,0)+IF($D95&gt;NewZealand,1,0))&gt;1,$O$2,"")</f>
        <v>Yes</v>
      </c>
      <c r="J95" t="str">
        <f>IF((IF($E95&gt;$D95,1,0)+IF($E95&gt;$H95,1,0)+IF($E95&gt;NewZealand,1,0))&gt;1,$O$2,"")</f>
        <v/>
      </c>
      <c r="K95" t="str">
        <f>IF((IF($H95&gt;$D95,1,0)+IF($H95&gt;$E95,1,0)+IF($H95&gt;NewZealand,1,0))&gt;1,$O$2,"")</f>
        <v>Yes</v>
      </c>
      <c r="L95" t="str">
        <f t="shared" si="2"/>
        <v/>
      </c>
      <c r="M95">
        <f t="shared" si="3"/>
        <v>1</v>
      </c>
    </row>
    <row r="96" spans="1:13" x14ac:dyDescent="0.2">
      <c r="A96">
        <v>94</v>
      </c>
      <c r="B96">
        <v>2</v>
      </c>
      <c r="C96">
        <v>0</v>
      </c>
      <c r="D96" s="6">
        <v>0.70833333333333304</v>
      </c>
      <c r="E96" s="6">
        <v>0.6</v>
      </c>
      <c r="F96">
        <v>1</v>
      </c>
      <c r="G96">
        <v>0</v>
      </c>
      <c r="H96" s="6">
        <v>0.59666666666666601</v>
      </c>
      <c r="I96" t="str">
        <f>IF((IF($D96&gt;$E96,1,0)+IF($D96&gt;$H96,1,0)+IF($D96&gt;NewZealand,1,0))&gt;1,$O$2,"")</f>
        <v>Yes</v>
      </c>
      <c r="J96" t="str">
        <f>IF((IF($E96&gt;$D96,1,0)+IF($E96&gt;$H96,1,0)+IF($E96&gt;NewZealand,1,0))&gt;1,$O$2,"")</f>
        <v/>
      </c>
      <c r="K96" t="str">
        <f>IF((IF($H96&gt;$D96,1,0)+IF($H96&gt;$E96,1,0)+IF($H96&gt;NewZealand,1,0))&gt;1,$O$2,"")</f>
        <v/>
      </c>
      <c r="L96" t="str">
        <f t="shared" si="2"/>
        <v/>
      </c>
      <c r="M96">
        <f t="shared" si="3"/>
        <v>0</v>
      </c>
    </row>
    <row r="97" spans="1:13" x14ac:dyDescent="0.2">
      <c r="A97">
        <v>95</v>
      </c>
      <c r="B97">
        <v>2</v>
      </c>
      <c r="C97">
        <v>0</v>
      </c>
      <c r="D97" s="6">
        <v>0.70833333333333304</v>
      </c>
      <c r="E97" s="6">
        <v>0.6</v>
      </c>
      <c r="F97">
        <v>1</v>
      </c>
      <c r="G97">
        <v>1</v>
      </c>
      <c r="H97" s="6">
        <v>0.64166666666666605</v>
      </c>
      <c r="I97" t="str">
        <f>IF((IF($D97&gt;$E97,1,0)+IF($D97&gt;$H97,1,0)+IF($D97&gt;NewZealand,1,0))&gt;1,$O$2,"")</f>
        <v>Yes</v>
      </c>
      <c r="J97" t="str">
        <f>IF((IF($E97&gt;$D97,1,0)+IF($E97&gt;$H97,1,0)+IF($E97&gt;NewZealand,1,0))&gt;1,$O$2,"")</f>
        <v/>
      </c>
      <c r="K97" t="str">
        <f>IF((IF($H97&gt;$D97,1,0)+IF($H97&gt;$E97,1,0)+IF($H97&gt;NewZealand,1,0))&gt;1,$O$2,"")</f>
        <v/>
      </c>
      <c r="L97" t="str">
        <f t="shared" si="2"/>
        <v/>
      </c>
      <c r="M97">
        <f t="shared" si="3"/>
        <v>0</v>
      </c>
    </row>
    <row r="98" spans="1:13" x14ac:dyDescent="0.2">
      <c r="A98">
        <v>96</v>
      </c>
      <c r="B98">
        <v>2</v>
      </c>
      <c r="C98">
        <v>0</v>
      </c>
      <c r="D98" s="6">
        <v>0.70833333333333304</v>
      </c>
      <c r="E98" s="6">
        <v>0.6</v>
      </c>
      <c r="F98">
        <v>1</v>
      </c>
      <c r="G98">
        <v>2</v>
      </c>
      <c r="H98" s="6">
        <v>0.68666666666666598</v>
      </c>
      <c r="I98" t="str">
        <f>IF((IF($D98&gt;$E98,1,0)+IF($D98&gt;$H98,1,0)+IF($D98&gt;NewZealand,1,0))&gt;1,$O$2,"")</f>
        <v>Yes</v>
      </c>
      <c r="J98" t="str">
        <f>IF((IF($E98&gt;$D98,1,0)+IF($E98&gt;$H98,1,0)+IF($E98&gt;NewZealand,1,0))&gt;1,$O$2,"")</f>
        <v/>
      </c>
      <c r="K98" t="str">
        <f>IF((IF($H98&gt;$D98,1,0)+IF($H98&gt;$E98,1,0)+IF($H98&gt;NewZealand,1,0))&gt;1,$O$2,"")</f>
        <v/>
      </c>
      <c r="L98" t="str">
        <f t="shared" si="2"/>
        <v/>
      </c>
      <c r="M98">
        <f t="shared" si="3"/>
        <v>0</v>
      </c>
    </row>
    <row r="99" spans="1:13" x14ac:dyDescent="0.2">
      <c r="A99">
        <v>97</v>
      </c>
      <c r="B99">
        <v>2</v>
      </c>
      <c r="C99">
        <v>0</v>
      </c>
      <c r="D99" s="6">
        <v>0.70833333333333304</v>
      </c>
      <c r="E99" s="6">
        <v>0.6</v>
      </c>
      <c r="F99">
        <v>2</v>
      </c>
      <c r="G99">
        <v>0</v>
      </c>
      <c r="H99" s="6">
        <v>0.57499999999999996</v>
      </c>
      <c r="I99" t="str">
        <f>IF((IF($D99&gt;$E99,1,0)+IF($D99&gt;$H99,1,0)+IF($D99&gt;NewZealand,1,0))&gt;1,$O$2,"")</f>
        <v>Yes</v>
      </c>
      <c r="J99" t="str">
        <f>IF((IF($E99&gt;$D99,1,0)+IF($E99&gt;$H99,1,0)+IF($E99&gt;NewZealand,1,0))&gt;1,$O$2,"")</f>
        <v/>
      </c>
      <c r="K99" t="str">
        <f>IF((IF($H99&gt;$D99,1,0)+IF($H99&gt;$E99,1,0)+IF($H99&gt;NewZealand,1,0))&gt;1,$O$2,"")</f>
        <v/>
      </c>
      <c r="L99" t="str">
        <f t="shared" si="2"/>
        <v/>
      </c>
      <c r="M99">
        <f t="shared" si="3"/>
        <v>0</v>
      </c>
    </row>
    <row r="100" spans="1:13" x14ac:dyDescent="0.2">
      <c r="A100">
        <v>98</v>
      </c>
      <c r="B100">
        <v>2</v>
      </c>
      <c r="C100">
        <v>0</v>
      </c>
      <c r="D100" s="6">
        <v>0.70833333333333304</v>
      </c>
      <c r="E100" s="6">
        <v>0.6</v>
      </c>
      <c r="F100">
        <v>2</v>
      </c>
      <c r="G100">
        <v>1</v>
      </c>
      <c r="H100" s="6">
        <v>0.62</v>
      </c>
      <c r="I100" t="str">
        <f>IF((IF($D100&gt;$E100,1,0)+IF($D100&gt;$H100,1,0)+IF($D100&gt;NewZealand,1,0))&gt;1,$O$2,"")</f>
        <v>Yes</v>
      </c>
      <c r="J100" t="str">
        <f>IF((IF($E100&gt;$D100,1,0)+IF($E100&gt;$H100,1,0)+IF($E100&gt;NewZealand,1,0))&gt;1,$O$2,"")</f>
        <v/>
      </c>
      <c r="K100" t="str">
        <f>IF((IF($H100&gt;$D100,1,0)+IF($H100&gt;$E100,1,0)+IF($H100&gt;NewZealand,1,0))&gt;1,$O$2,"")</f>
        <v/>
      </c>
      <c r="L100" t="str">
        <f t="shared" si="2"/>
        <v/>
      </c>
      <c r="M100">
        <f t="shared" si="3"/>
        <v>0</v>
      </c>
    </row>
    <row r="101" spans="1:13" x14ac:dyDescent="0.2">
      <c r="A101">
        <v>99</v>
      </c>
      <c r="B101">
        <v>2</v>
      </c>
      <c r="C101">
        <v>0</v>
      </c>
      <c r="D101" s="6">
        <v>0.70833333333333304</v>
      </c>
      <c r="E101" s="6">
        <v>0.6</v>
      </c>
      <c r="F101">
        <v>3</v>
      </c>
      <c r="G101">
        <v>0</v>
      </c>
      <c r="H101" s="6">
        <v>0.55333333333333301</v>
      </c>
      <c r="I101" t="str">
        <f>IF((IF($D101&gt;$E101,1,0)+IF($D101&gt;$H101,1,0)+IF($D101&gt;NewZealand,1,0))&gt;1,$O$2,"")</f>
        <v>Yes</v>
      </c>
      <c r="J101" t="str">
        <f>IF((IF($E101&gt;$D101,1,0)+IF($E101&gt;$H101,1,0)+IF($E101&gt;NewZealand,1,0))&gt;1,$O$2,"")</f>
        <v/>
      </c>
      <c r="K101" t="str">
        <f>IF((IF($H101&gt;$D101,1,0)+IF($H101&gt;$E101,1,0)+IF($H101&gt;NewZealand,1,0))&gt;1,$O$2,"")</f>
        <v/>
      </c>
      <c r="L101" t="str">
        <f t="shared" si="2"/>
        <v/>
      </c>
      <c r="M101">
        <f t="shared" si="3"/>
        <v>1</v>
      </c>
    </row>
    <row r="102" spans="1:13" x14ac:dyDescent="0.2">
      <c r="A102">
        <v>100</v>
      </c>
      <c r="B102">
        <v>2</v>
      </c>
      <c r="C102">
        <v>1</v>
      </c>
      <c r="D102" s="6">
        <v>0.69444444444444398</v>
      </c>
      <c r="E102" s="6">
        <v>0.62777777777777699</v>
      </c>
      <c r="F102">
        <v>0</v>
      </c>
      <c r="G102">
        <v>0</v>
      </c>
      <c r="H102" s="6">
        <v>0.61833333333333296</v>
      </c>
      <c r="I102" t="str">
        <f>IF((IF($D102&gt;$E102,1,0)+IF($D102&gt;$H102,1,0)+IF($D102&gt;NewZealand,1,0))&gt;1,$O$2,"")</f>
        <v>Yes</v>
      </c>
      <c r="J102" t="str">
        <f>IF((IF($E102&gt;$D102,1,0)+IF($E102&gt;$H102,1,0)+IF($E102&gt;NewZealand,1,0))&gt;1,$O$2,"")</f>
        <v/>
      </c>
      <c r="K102" t="str">
        <f>IF((IF($H102&gt;$D102,1,0)+IF($H102&gt;$E102,1,0)+IF($H102&gt;NewZealand,1,0))&gt;1,$O$2,"")</f>
        <v/>
      </c>
      <c r="L102" t="str">
        <f t="shared" si="2"/>
        <v/>
      </c>
      <c r="M102">
        <f t="shared" si="3"/>
        <v>0</v>
      </c>
    </row>
    <row r="103" spans="1:13" x14ac:dyDescent="0.2">
      <c r="A103">
        <v>101</v>
      </c>
      <c r="B103">
        <v>2</v>
      </c>
      <c r="C103">
        <v>1</v>
      </c>
      <c r="D103" s="6">
        <v>0.69444444444444398</v>
      </c>
      <c r="E103" s="6">
        <v>0.62777777777777699</v>
      </c>
      <c r="F103">
        <v>0</v>
      </c>
      <c r="G103">
        <v>1</v>
      </c>
      <c r="H103" s="6">
        <v>0.663333333333333</v>
      </c>
      <c r="I103" t="str">
        <f>IF((IF($D103&gt;$E103,1,0)+IF($D103&gt;$H103,1,0)+IF($D103&gt;NewZealand,1,0))&gt;1,$O$2,"")</f>
        <v>Yes</v>
      </c>
      <c r="J103" t="str">
        <f>IF((IF($E103&gt;$D103,1,0)+IF($E103&gt;$H103,1,0)+IF($E103&gt;NewZealand,1,0))&gt;1,$O$2,"")</f>
        <v/>
      </c>
      <c r="K103" t="str">
        <f>IF((IF($H103&gt;$D103,1,0)+IF($H103&gt;$E103,1,0)+IF($H103&gt;NewZealand,1,0))&gt;1,$O$2,"")</f>
        <v/>
      </c>
      <c r="L103" t="str">
        <f t="shared" si="2"/>
        <v/>
      </c>
      <c r="M103">
        <f t="shared" si="3"/>
        <v>0</v>
      </c>
    </row>
    <row r="104" spans="1:13" x14ac:dyDescent="0.2">
      <c r="A104">
        <v>102</v>
      </c>
      <c r="B104">
        <v>2</v>
      </c>
      <c r="C104">
        <v>1</v>
      </c>
      <c r="D104" s="6">
        <v>0.69444444444444398</v>
      </c>
      <c r="E104" s="6">
        <v>0.62777777777777699</v>
      </c>
      <c r="F104">
        <v>0</v>
      </c>
      <c r="G104">
        <v>2</v>
      </c>
      <c r="H104" s="6">
        <v>0.70833333333333304</v>
      </c>
      <c r="I104" t="str">
        <f>IF((IF($D104&gt;$E104,1,0)+IF($D104&gt;$H104,1,0)+IF($D104&gt;NewZealand,1,0))&gt;1,$O$2,"")</f>
        <v/>
      </c>
      <c r="J104" t="str">
        <f>IF((IF($E104&gt;$D104,1,0)+IF($E104&gt;$H104,1,0)+IF($E104&gt;NewZealand,1,0))&gt;1,$O$2,"")</f>
        <v/>
      </c>
      <c r="K104" t="str">
        <f>IF((IF($H104&gt;$D104,1,0)+IF($H104&gt;$E104,1,0)+IF($H104&gt;NewZealand,1,0))&gt;1,$O$2,"")</f>
        <v>Yes</v>
      </c>
      <c r="L104" t="str">
        <f t="shared" si="2"/>
        <v/>
      </c>
      <c r="M104">
        <f t="shared" si="3"/>
        <v>0</v>
      </c>
    </row>
    <row r="105" spans="1:13" x14ac:dyDescent="0.2">
      <c r="A105">
        <v>103</v>
      </c>
      <c r="B105">
        <v>2</v>
      </c>
      <c r="C105">
        <v>1</v>
      </c>
      <c r="D105" s="6">
        <v>0.69444444444444398</v>
      </c>
      <c r="E105" s="6">
        <v>0.62777777777777699</v>
      </c>
      <c r="F105">
        <v>0</v>
      </c>
      <c r="G105">
        <v>3</v>
      </c>
      <c r="H105" s="6">
        <v>0.75333333333333297</v>
      </c>
      <c r="I105" t="str">
        <f>IF((IF($D105&gt;$E105,1,0)+IF($D105&gt;$H105,1,0)+IF($D105&gt;NewZealand,1,0))&gt;1,$O$2,"")</f>
        <v/>
      </c>
      <c r="J105" t="str">
        <f>IF((IF($E105&gt;$D105,1,0)+IF($E105&gt;$H105,1,0)+IF($E105&gt;NewZealand,1,0))&gt;1,$O$2,"")</f>
        <v/>
      </c>
      <c r="K105" t="str">
        <f>IF((IF($H105&gt;$D105,1,0)+IF($H105&gt;$E105,1,0)+IF($H105&gt;NewZealand,1,0))&gt;1,$O$2,"")</f>
        <v>Yes</v>
      </c>
      <c r="L105" t="str">
        <f t="shared" si="2"/>
        <v/>
      </c>
      <c r="M105">
        <f t="shared" si="3"/>
        <v>1</v>
      </c>
    </row>
    <row r="106" spans="1:13" x14ac:dyDescent="0.2">
      <c r="A106">
        <v>104</v>
      </c>
      <c r="B106">
        <v>2</v>
      </c>
      <c r="C106">
        <v>1</v>
      </c>
      <c r="D106" s="6">
        <v>0.69444444444444398</v>
      </c>
      <c r="E106" s="6">
        <v>0.62777777777777699</v>
      </c>
      <c r="F106">
        <v>1</v>
      </c>
      <c r="G106">
        <v>0</v>
      </c>
      <c r="H106" s="6">
        <v>0.59666666666666601</v>
      </c>
      <c r="I106" t="str">
        <f>IF((IF($D106&gt;$E106,1,0)+IF($D106&gt;$H106,1,0)+IF($D106&gt;NewZealand,1,0))&gt;1,$O$2,"")</f>
        <v>Yes</v>
      </c>
      <c r="J106" t="str">
        <f>IF((IF($E106&gt;$D106,1,0)+IF($E106&gt;$H106,1,0)+IF($E106&gt;NewZealand,1,0))&gt;1,$O$2,"")</f>
        <v/>
      </c>
      <c r="K106" t="str">
        <f>IF((IF($H106&gt;$D106,1,0)+IF($H106&gt;$E106,1,0)+IF($H106&gt;NewZealand,1,0))&gt;1,$O$2,"")</f>
        <v/>
      </c>
      <c r="L106" t="str">
        <f t="shared" si="2"/>
        <v/>
      </c>
      <c r="M106">
        <f t="shared" si="3"/>
        <v>0</v>
      </c>
    </row>
    <row r="107" spans="1:13" x14ac:dyDescent="0.2">
      <c r="A107">
        <v>105</v>
      </c>
      <c r="B107">
        <v>2</v>
      </c>
      <c r="C107">
        <v>1</v>
      </c>
      <c r="D107" s="6">
        <v>0.69444444444444398</v>
      </c>
      <c r="E107" s="6">
        <v>0.62777777777777699</v>
      </c>
      <c r="F107">
        <v>1</v>
      </c>
      <c r="G107">
        <v>1</v>
      </c>
      <c r="H107" s="6">
        <v>0.64166666666666605</v>
      </c>
      <c r="I107" t="str">
        <f>IF((IF($D107&gt;$E107,1,0)+IF($D107&gt;$H107,1,0)+IF($D107&gt;NewZealand,1,0))&gt;1,$O$2,"")</f>
        <v>Yes</v>
      </c>
      <c r="J107" t="str">
        <f>IF((IF($E107&gt;$D107,1,0)+IF($E107&gt;$H107,1,0)+IF($E107&gt;NewZealand,1,0))&gt;1,$O$2,"")</f>
        <v/>
      </c>
      <c r="K107" t="str">
        <f>IF((IF($H107&gt;$D107,1,0)+IF($H107&gt;$E107,1,0)+IF($H107&gt;NewZealand,1,0))&gt;1,$O$2,"")</f>
        <v/>
      </c>
      <c r="L107" t="str">
        <f t="shared" si="2"/>
        <v/>
      </c>
      <c r="M107">
        <f t="shared" si="3"/>
        <v>0</v>
      </c>
    </row>
    <row r="108" spans="1:13" x14ac:dyDescent="0.2">
      <c r="A108">
        <v>106</v>
      </c>
      <c r="B108">
        <v>2</v>
      </c>
      <c r="C108">
        <v>1</v>
      </c>
      <c r="D108" s="6">
        <v>0.69444444444444398</v>
      </c>
      <c r="E108" s="6">
        <v>0.62777777777777699</v>
      </c>
      <c r="F108">
        <v>1</v>
      </c>
      <c r="G108">
        <v>2</v>
      </c>
      <c r="H108" s="6">
        <v>0.68666666666666598</v>
      </c>
      <c r="I108" t="str">
        <f>IF((IF($D108&gt;$E108,1,0)+IF($D108&gt;$H108,1,0)+IF($D108&gt;NewZealand,1,0))&gt;1,$O$2,"")</f>
        <v>Yes</v>
      </c>
      <c r="J108" t="str">
        <f>IF((IF($E108&gt;$D108,1,0)+IF($E108&gt;$H108,1,0)+IF($E108&gt;NewZealand,1,0))&gt;1,$O$2,"")</f>
        <v/>
      </c>
      <c r="K108" t="str">
        <f>IF((IF($H108&gt;$D108,1,0)+IF($H108&gt;$E108,1,0)+IF($H108&gt;NewZealand,1,0))&gt;1,$O$2,"")</f>
        <v/>
      </c>
      <c r="L108" t="str">
        <f t="shared" si="2"/>
        <v/>
      </c>
      <c r="M108">
        <f t="shared" si="3"/>
        <v>0</v>
      </c>
    </row>
    <row r="109" spans="1:13" x14ac:dyDescent="0.2">
      <c r="A109">
        <v>107</v>
      </c>
      <c r="B109">
        <v>2</v>
      </c>
      <c r="C109">
        <v>1</v>
      </c>
      <c r="D109" s="6">
        <v>0.69444444444444398</v>
      </c>
      <c r="E109" s="6">
        <v>0.62777777777777699</v>
      </c>
      <c r="F109">
        <v>2</v>
      </c>
      <c r="G109">
        <v>0</v>
      </c>
      <c r="H109" s="6">
        <v>0.57499999999999996</v>
      </c>
      <c r="I109" t="str">
        <f>IF((IF($D109&gt;$E109,1,0)+IF($D109&gt;$H109,1,0)+IF($D109&gt;NewZealand,1,0))&gt;1,$O$2,"")</f>
        <v>Yes</v>
      </c>
      <c r="J109" t="str">
        <f>IF((IF($E109&gt;$D109,1,0)+IF($E109&gt;$H109,1,0)+IF($E109&gt;NewZealand,1,0))&gt;1,$O$2,"")</f>
        <v/>
      </c>
      <c r="K109" t="str">
        <f>IF((IF($H109&gt;$D109,1,0)+IF($H109&gt;$E109,1,0)+IF($H109&gt;NewZealand,1,0))&gt;1,$O$2,"")</f>
        <v/>
      </c>
      <c r="L109" t="str">
        <f t="shared" si="2"/>
        <v/>
      </c>
      <c r="M109">
        <f t="shared" si="3"/>
        <v>0</v>
      </c>
    </row>
    <row r="110" spans="1:13" x14ac:dyDescent="0.2">
      <c r="A110">
        <v>108</v>
      </c>
      <c r="B110">
        <v>2</v>
      </c>
      <c r="C110">
        <v>1</v>
      </c>
      <c r="D110" s="6">
        <v>0.69444444444444398</v>
      </c>
      <c r="E110" s="6">
        <v>0.62777777777777699</v>
      </c>
      <c r="F110">
        <v>2</v>
      </c>
      <c r="G110">
        <v>1</v>
      </c>
      <c r="H110" s="6">
        <v>0.62</v>
      </c>
      <c r="I110" t="str">
        <f>IF((IF($D110&gt;$E110,1,0)+IF($D110&gt;$H110,1,0)+IF($D110&gt;NewZealand,1,0))&gt;1,$O$2,"")</f>
        <v>Yes</v>
      </c>
      <c r="J110" t="str">
        <f>IF((IF($E110&gt;$D110,1,0)+IF($E110&gt;$H110,1,0)+IF($E110&gt;NewZealand,1,0))&gt;1,$O$2,"")</f>
        <v/>
      </c>
      <c r="K110" t="str">
        <f>IF((IF($H110&gt;$D110,1,0)+IF($H110&gt;$E110,1,0)+IF($H110&gt;NewZealand,1,0))&gt;1,$O$2,"")</f>
        <v/>
      </c>
      <c r="L110" t="str">
        <f t="shared" si="2"/>
        <v/>
      </c>
      <c r="M110">
        <f t="shared" si="3"/>
        <v>0</v>
      </c>
    </row>
    <row r="111" spans="1:13" x14ac:dyDescent="0.2">
      <c r="A111">
        <v>109</v>
      </c>
      <c r="B111">
        <v>2</v>
      </c>
      <c r="C111">
        <v>1</v>
      </c>
      <c r="D111" s="6">
        <v>0.69444444444444398</v>
      </c>
      <c r="E111" s="6">
        <v>0.62777777777777699</v>
      </c>
      <c r="F111">
        <v>3</v>
      </c>
      <c r="G111">
        <v>0</v>
      </c>
      <c r="H111" s="6">
        <v>0.55333333333333301</v>
      </c>
      <c r="I111" t="str">
        <f>IF((IF($D111&gt;$E111,1,0)+IF($D111&gt;$H111,1,0)+IF($D111&gt;NewZealand,1,0))&gt;1,$O$2,"")</f>
        <v>Yes</v>
      </c>
      <c r="J111" t="str">
        <f>IF((IF($E111&gt;$D111,1,0)+IF($E111&gt;$H111,1,0)+IF($E111&gt;NewZealand,1,0))&gt;1,$O$2,"")</f>
        <v/>
      </c>
      <c r="K111" t="str">
        <f>IF((IF($H111&gt;$D111,1,0)+IF($H111&gt;$E111,1,0)+IF($H111&gt;NewZealand,1,0))&gt;1,$O$2,"")</f>
        <v/>
      </c>
      <c r="L111" t="str">
        <f t="shared" si="2"/>
        <v/>
      </c>
      <c r="M111">
        <f t="shared" si="3"/>
        <v>1</v>
      </c>
    </row>
    <row r="112" spans="1:13" x14ac:dyDescent="0.2">
      <c r="A112">
        <v>110</v>
      </c>
      <c r="B112">
        <v>2</v>
      </c>
      <c r="C112">
        <v>2</v>
      </c>
      <c r="D112" s="6">
        <v>0.68055555555555503</v>
      </c>
      <c r="E112" s="6">
        <v>0.655555555555555</v>
      </c>
      <c r="F112">
        <v>0</v>
      </c>
      <c r="G112">
        <v>0</v>
      </c>
      <c r="H112" s="6">
        <v>0.61833333333333296</v>
      </c>
      <c r="I112" t="str">
        <f>IF((IF($D112&gt;$E112,1,0)+IF($D112&gt;$H112,1,0)+IF($D112&gt;NewZealand,1,0))&gt;1,$O$2,"")</f>
        <v>Yes</v>
      </c>
      <c r="J112" t="str">
        <f>IF((IF($E112&gt;$D112,1,0)+IF($E112&gt;$H112,1,0)+IF($E112&gt;NewZealand,1,0))&gt;1,$O$2,"")</f>
        <v/>
      </c>
      <c r="K112" t="str">
        <f>IF((IF($H112&gt;$D112,1,0)+IF($H112&gt;$E112,1,0)+IF($H112&gt;NewZealand,1,0))&gt;1,$O$2,"")</f>
        <v/>
      </c>
      <c r="L112" t="str">
        <f t="shared" si="2"/>
        <v/>
      </c>
      <c r="M112">
        <f t="shared" si="3"/>
        <v>0</v>
      </c>
    </row>
    <row r="113" spans="1:13" x14ac:dyDescent="0.2">
      <c r="A113">
        <v>111</v>
      </c>
      <c r="B113">
        <v>2</v>
      </c>
      <c r="C113">
        <v>2</v>
      </c>
      <c r="D113" s="6">
        <v>0.68055555555555503</v>
      </c>
      <c r="E113" s="6">
        <v>0.655555555555555</v>
      </c>
      <c r="F113">
        <v>0</v>
      </c>
      <c r="G113">
        <v>1</v>
      </c>
      <c r="H113" s="6">
        <v>0.663333333333333</v>
      </c>
      <c r="I113" t="str">
        <f>IF((IF($D113&gt;$E113,1,0)+IF($D113&gt;$H113,1,0)+IF($D113&gt;NewZealand,1,0))&gt;1,$O$2,"")</f>
        <v>Yes</v>
      </c>
      <c r="J113" t="str">
        <f>IF((IF($E113&gt;$D113,1,0)+IF($E113&gt;$H113,1,0)+IF($E113&gt;NewZealand,1,0))&gt;1,$O$2,"")</f>
        <v/>
      </c>
      <c r="K113" t="str">
        <f>IF((IF($H113&gt;$D113,1,0)+IF($H113&gt;$E113,1,0)+IF($H113&gt;NewZealand,1,0))&gt;1,$O$2,"")</f>
        <v/>
      </c>
      <c r="L113" t="str">
        <f t="shared" si="2"/>
        <v/>
      </c>
      <c r="M113">
        <f t="shared" si="3"/>
        <v>0</v>
      </c>
    </row>
    <row r="114" spans="1:13" x14ac:dyDescent="0.2">
      <c r="A114">
        <v>112</v>
      </c>
      <c r="B114">
        <v>2</v>
      </c>
      <c r="C114">
        <v>2</v>
      </c>
      <c r="D114" s="6">
        <v>0.68055555555555503</v>
      </c>
      <c r="E114" s="6">
        <v>0.655555555555555</v>
      </c>
      <c r="F114">
        <v>0</v>
      </c>
      <c r="G114">
        <v>2</v>
      </c>
      <c r="H114" s="6">
        <v>0.70833333333333304</v>
      </c>
      <c r="I114" t="str">
        <f>IF((IF($D114&gt;$E114,1,0)+IF($D114&gt;$H114,1,0)+IF($D114&gt;NewZealand,1,0))&gt;1,$O$2,"")</f>
        <v/>
      </c>
      <c r="J114" t="str">
        <f>IF((IF($E114&gt;$D114,1,0)+IF($E114&gt;$H114,1,0)+IF($E114&gt;NewZealand,1,0))&gt;1,$O$2,"")</f>
        <v/>
      </c>
      <c r="K114" t="str">
        <f>IF((IF($H114&gt;$D114,1,0)+IF($H114&gt;$E114,1,0)+IF($H114&gt;NewZealand,1,0))&gt;1,$O$2,"")</f>
        <v>Yes</v>
      </c>
      <c r="L114" t="str">
        <f t="shared" si="2"/>
        <v/>
      </c>
      <c r="M114">
        <f t="shared" si="3"/>
        <v>0</v>
      </c>
    </row>
    <row r="115" spans="1:13" x14ac:dyDescent="0.2">
      <c r="A115">
        <v>113</v>
      </c>
      <c r="B115">
        <v>2</v>
      </c>
      <c r="C115">
        <v>2</v>
      </c>
      <c r="D115" s="6">
        <v>0.68055555555555503</v>
      </c>
      <c r="E115" s="6">
        <v>0.655555555555555</v>
      </c>
      <c r="F115">
        <v>0</v>
      </c>
      <c r="G115">
        <v>3</v>
      </c>
      <c r="H115" s="6">
        <v>0.75333333333333297</v>
      </c>
      <c r="I115" t="str">
        <f>IF((IF($D115&gt;$E115,1,0)+IF($D115&gt;$H115,1,0)+IF($D115&gt;NewZealand,1,0))&gt;1,$O$2,"")</f>
        <v/>
      </c>
      <c r="J115" t="str">
        <f>IF((IF($E115&gt;$D115,1,0)+IF($E115&gt;$H115,1,0)+IF($E115&gt;NewZealand,1,0))&gt;1,$O$2,"")</f>
        <v/>
      </c>
      <c r="K115" t="str">
        <f>IF((IF($H115&gt;$D115,1,0)+IF($H115&gt;$E115,1,0)+IF($H115&gt;NewZealand,1,0))&gt;1,$O$2,"")</f>
        <v>Yes</v>
      </c>
      <c r="L115" t="str">
        <f t="shared" si="2"/>
        <v/>
      </c>
      <c r="M115">
        <f t="shared" si="3"/>
        <v>1</v>
      </c>
    </row>
    <row r="116" spans="1:13" x14ac:dyDescent="0.2">
      <c r="A116">
        <v>114</v>
      </c>
      <c r="B116">
        <v>2</v>
      </c>
      <c r="C116">
        <v>2</v>
      </c>
      <c r="D116" s="6">
        <v>0.68055555555555503</v>
      </c>
      <c r="E116" s="6">
        <v>0.655555555555555</v>
      </c>
      <c r="F116">
        <v>1</v>
      </c>
      <c r="G116">
        <v>0</v>
      </c>
      <c r="H116" s="6">
        <v>0.59666666666666601</v>
      </c>
      <c r="I116" t="str">
        <f>IF((IF($D116&gt;$E116,1,0)+IF($D116&gt;$H116,1,0)+IF($D116&gt;NewZealand,1,0))&gt;1,$O$2,"")</f>
        <v>Yes</v>
      </c>
      <c r="J116" t="str">
        <f>IF((IF($E116&gt;$D116,1,0)+IF($E116&gt;$H116,1,0)+IF($E116&gt;NewZealand,1,0))&gt;1,$O$2,"")</f>
        <v/>
      </c>
      <c r="K116" t="str">
        <f>IF((IF($H116&gt;$D116,1,0)+IF($H116&gt;$E116,1,0)+IF($H116&gt;NewZealand,1,0))&gt;1,$O$2,"")</f>
        <v/>
      </c>
      <c r="L116" t="str">
        <f t="shared" si="2"/>
        <v/>
      </c>
      <c r="M116">
        <f t="shared" si="3"/>
        <v>0</v>
      </c>
    </row>
    <row r="117" spans="1:13" x14ac:dyDescent="0.2">
      <c r="A117">
        <v>115</v>
      </c>
      <c r="B117">
        <v>2</v>
      </c>
      <c r="C117">
        <v>2</v>
      </c>
      <c r="D117" s="6">
        <v>0.68055555555555503</v>
      </c>
      <c r="E117" s="6">
        <v>0.655555555555555</v>
      </c>
      <c r="F117">
        <v>1</v>
      </c>
      <c r="G117">
        <v>1</v>
      </c>
      <c r="H117" s="6">
        <v>0.64166666666666605</v>
      </c>
      <c r="I117" t="str">
        <f>IF((IF($D117&gt;$E117,1,0)+IF($D117&gt;$H117,1,0)+IF($D117&gt;NewZealand,1,0))&gt;1,$O$2,"")</f>
        <v>Yes</v>
      </c>
      <c r="J117" t="str">
        <f>IF((IF($E117&gt;$D117,1,0)+IF($E117&gt;$H117,1,0)+IF($E117&gt;NewZealand,1,0))&gt;1,$O$2,"")</f>
        <v/>
      </c>
      <c r="K117" t="str">
        <f>IF((IF($H117&gt;$D117,1,0)+IF($H117&gt;$E117,1,0)+IF($H117&gt;NewZealand,1,0))&gt;1,$O$2,"")</f>
        <v/>
      </c>
      <c r="L117" t="str">
        <f t="shared" si="2"/>
        <v/>
      </c>
      <c r="M117">
        <f t="shared" si="3"/>
        <v>0</v>
      </c>
    </row>
    <row r="118" spans="1:13" x14ac:dyDescent="0.2">
      <c r="A118">
        <v>116</v>
      </c>
      <c r="B118">
        <v>2</v>
      </c>
      <c r="C118">
        <v>2</v>
      </c>
      <c r="D118" s="6">
        <v>0.68055555555555503</v>
      </c>
      <c r="E118" s="6">
        <v>0.655555555555555</v>
      </c>
      <c r="F118">
        <v>1</v>
      </c>
      <c r="G118">
        <v>2</v>
      </c>
      <c r="H118" s="6">
        <v>0.68666666666666598</v>
      </c>
      <c r="I118" t="str">
        <f>IF((IF($D118&gt;$E118,1,0)+IF($D118&gt;$H118,1,0)+IF($D118&gt;NewZealand,1,0))&gt;1,$O$2,"")</f>
        <v/>
      </c>
      <c r="J118" t="str">
        <f>IF((IF($E118&gt;$D118,1,0)+IF($E118&gt;$H118,1,0)+IF($E118&gt;NewZealand,1,0))&gt;1,$O$2,"")</f>
        <v/>
      </c>
      <c r="K118" t="str">
        <f>IF((IF($H118&gt;$D118,1,0)+IF($H118&gt;$E118,1,0)+IF($H118&gt;NewZealand,1,0))&gt;1,$O$2,"")</f>
        <v>Yes</v>
      </c>
      <c r="L118" t="str">
        <f t="shared" si="2"/>
        <v/>
      </c>
      <c r="M118">
        <f t="shared" si="3"/>
        <v>0</v>
      </c>
    </row>
    <row r="119" spans="1:13" x14ac:dyDescent="0.2">
      <c r="A119">
        <v>117</v>
      </c>
      <c r="B119">
        <v>2</v>
      </c>
      <c r="C119">
        <v>2</v>
      </c>
      <c r="D119" s="6">
        <v>0.68055555555555503</v>
      </c>
      <c r="E119" s="6">
        <v>0.655555555555555</v>
      </c>
      <c r="F119">
        <v>2</v>
      </c>
      <c r="G119">
        <v>0</v>
      </c>
      <c r="H119" s="6">
        <v>0.57499999999999996</v>
      </c>
      <c r="I119" t="str">
        <f>IF((IF($D119&gt;$E119,1,0)+IF($D119&gt;$H119,1,0)+IF($D119&gt;NewZealand,1,0))&gt;1,$O$2,"")</f>
        <v>Yes</v>
      </c>
      <c r="J119" t="str">
        <f>IF((IF($E119&gt;$D119,1,0)+IF($E119&gt;$H119,1,0)+IF($E119&gt;NewZealand,1,0))&gt;1,$O$2,"")</f>
        <v/>
      </c>
      <c r="K119" t="str">
        <f>IF((IF($H119&gt;$D119,1,0)+IF($H119&gt;$E119,1,0)+IF($H119&gt;NewZealand,1,0))&gt;1,$O$2,"")</f>
        <v/>
      </c>
      <c r="L119" t="str">
        <f t="shared" si="2"/>
        <v/>
      </c>
      <c r="M119">
        <f t="shared" si="3"/>
        <v>0</v>
      </c>
    </row>
    <row r="120" spans="1:13" x14ac:dyDescent="0.2">
      <c r="A120">
        <v>118</v>
      </c>
      <c r="B120">
        <v>2</v>
      </c>
      <c r="C120">
        <v>2</v>
      </c>
      <c r="D120" s="6">
        <v>0.68055555555555503</v>
      </c>
      <c r="E120" s="6">
        <v>0.655555555555555</v>
      </c>
      <c r="F120">
        <v>2</v>
      </c>
      <c r="G120">
        <v>1</v>
      </c>
      <c r="H120" s="6">
        <v>0.62</v>
      </c>
      <c r="I120" t="str">
        <f>IF((IF($D120&gt;$E120,1,0)+IF($D120&gt;$H120,1,0)+IF($D120&gt;NewZealand,1,0))&gt;1,$O$2,"")</f>
        <v>Yes</v>
      </c>
      <c r="J120" t="str">
        <f>IF((IF($E120&gt;$D120,1,0)+IF($E120&gt;$H120,1,0)+IF($E120&gt;NewZealand,1,0))&gt;1,$O$2,"")</f>
        <v/>
      </c>
      <c r="K120" t="str">
        <f>IF((IF($H120&gt;$D120,1,0)+IF($H120&gt;$E120,1,0)+IF($H120&gt;NewZealand,1,0))&gt;1,$O$2,"")</f>
        <v/>
      </c>
      <c r="L120" t="str">
        <f t="shared" si="2"/>
        <v/>
      </c>
      <c r="M120">
        <f t="shared" si="3"/>
        <v>0</v>
      </c>
    </row>
    <row r="121" spans="1:13" x14ac:dyDescent="0.2">
      <c r="A121">
        <v>119</v>
      </c>
      <c r="B121">
        <v>2</v>
      </c>
      <c r="C121">
        <v>2</v>
      </c>
      <c r="D121" s="6">
        <v>0.68055555555555503</v>
      </c>
      <c r="E121" s="6">
        <v>0.655555555555555</v>
      </c>
      <c r="F121">
        <v>3</v>
      </c>
      <c r="G121">
        <v>0</v>
      </c>
      <c r="H121" s="6">
        <v>0.55333333333333301</v>
      </c>
      <c r="I121" t="str">
        <f>IF((IF($D121&gt;$E121,1,0)+IF($D121&gt;$H121,1,0)+IF($D121&gt;NewZealand,1,0))&gt;1,$O$2,"")</f>
        <v>Yes</v>
      </c>
      <c r="J121" t="str">
        <f>IF((IF($E121&gt;$D121,1,0)+IF($E121&gt;$H121,1,0)+IF($E121&gt;NewZealand,1,0))&gt;1,$O$2,"")</f>
        <v/>
      </c>
      <c r="K121" t="str">
        <f>IF((IF($H121&gt;$D121,1,0)+IF($H121&gt;$E121,1,0)+IF($H121&gt;NewZealand,1,0))&gt;1,$O$2,"")</f>
        <v/>
      </c>
      <c r="L121" t="str">
        <f t="shared" si="2"/>
        <v/>
      </c>
      <c r="M121">
        <f t="shared" si="3"/>
        <v>1</v>
      </c>
    </row>
    <row r="122" spans="1:13" x14ac:dyDescent="0.2">
      <c r="A122">
        <v>120</v>
      </c>
      <c r="B122">
        <v>3</v>
      </c>
      <c r="C122">
        <v>0</v>
      </c>
      <c r="D122" s="6">
        <v>0.73611111111111105</v>
      </c>
      <c r="E122" s="6">
        <v>0.58611111111111103</v>
      </c>
      <c r="F122">
        <v>0</v>
      </c>
      <c r="G122">
        <v>0</v>
      </c>
      <c r="H122" s="6">
        <v>0.61833333333333296</v>
      </c>
      <c r="I122" t="str">
        <f>IF((IF($D122&gt;$E122,1,0)+IF($D122&gt;$H122,1,0)+IF($D122&gt;NewZealand,1,0))&gt;1,$O$2,"")</f>
        <v>Yes</v>
      </c>
      <c r="J122" t="str">
        <f>IF((IF($E122&gt;$D122,1,0)+IF($E122&gt;$H122,1,0)+IF($E122&gt;NewZealand,1,0))&gt;1,$O$2,"")</f>
        <v/>
      </c>
      <c r="K122" t="str">
        <f>IF((IF($H122&gt;$D122,1,0)+IF($H122&gt;$E122,1,0)+IF($H122&gt;NewZealand,1,0))&gt;1,$O$2,"")</f>
        <v/>
      </c>
      <c r="L122" t="str">
        <f t="shared" si="2"/>
        <v/>
      </c>
      <c r="M122">
        <f t="shared" si="3"/>
        <v>0</v>
      </c>
    </row>
    <row r="123" spans="1:13" x14ac:dyDescent="0.2">
      <c r="A123">
        <v>121</v>
      </c>
      <c r="B123">
        <v>3</v>
      </c>
      <c r="C123">
        <v>0</v>
      </c>
      <c r="D123" s="6">
        <v>0.73611111111111105</v>
      </c>
      <c r="E123" s="6">
        <v>0.58611111111111103</v>
      </c>
      <c r="F123">
        <v>0</v>
      </c>
      <c r="G123">
        <v>1</v>
      </c>
      <c r="H123" s="6">
        <v>0.663333333333333</v>
      </c>
      <c r="I123" t="str">
        <f>IF((IF($D123&gt;$E123,1,0)+IF($D123&gt;$H123,1,0)+IF($D123&gt;NewZealand,1,0))&gt;1,$O$2,"")</f>
        <v>Yes</v>
      </c>
      <c r="J123" t="str">
        <f>IF((IF($E123&gt;$D123,1,0)+IF($E123&gt;$H123,1,0)+IF($E123&gt;NewZealand,1,0))&gt;1,$O$2,"")</f>
        <v/>
      </c>
      <c r="K123" t="str">
        <f>IF((IF($H123&gt;$D123,1,0)+IF($H123&gt;$E123,1,0)+IF($H123&gt;NewZealand,1,0))&gt;1,$O$2,"")</f>
        <v/>
      </c>
      <c r="L123" t="str">
        <f t="shared" si="2"/>
        <v/>
      </c>
      <c r="M123">
        <f t="shared" si="3"/>
        <v>0</v>
      </c>
    </row>
    <row r="124" spans="1:13" x14ac:dyDescent="0.2">
      <c r="A124">
        <v>122</v>
      </c>
      <c r="B124">
        <v>3</v>
      </c>
      <c r="C124">
        <v>0</v>
      </c>
      <c r="D124" s="6">
        <v>0.73611111111111105</v>
      </c>
      <c r="E124" s="6">
        <v>0.58611111111111103</v>
      </c>
      <c r="F124">
        <v>0</v>
      </c>
      <c r="G124">
        <v>2</v>
      </c>
      <c r="H124" s="6">
        <v>0.70833333333333304</v>
      </c>
      <c r="I124" t="str">
        <f>IF((IF($D124&gt;$E124,1,0)+IF($D124&gt;$H124,1,0)+IF($D124&gt;NewZealand,1,0))&gt;1,$O$2,"")</f>
        <v>Yes</v>
      </c>
      <c r="J124" t="str">
        <f>IF((IF($E124&gt;$D124,1,0)+IF($E124&gt;$H124,1,0)+IF($E124&gt;NewZealand,1,0))&gt;1,$O$2,"")</f>
        <v/>
      </c>
      <c r="K124" t="str">
        <f>IF((IF($H124&gt;$D124,1,0)+IF($H124&gt;$E124,1,0)+IF($H124&gt;NewZealand,1,0))&gt;1,$O$2,"")</f>
        <v>Yes</v>
      </c>
      <c r="L124" t="str">
        <f t="shared" si="2"/>
        <v/>
      </c>
      <c r="M124">
        <f t="shared" si="3"/>
        <v>0</v>
      </c>
    </row>
    <row r="125" spans="1:13" x14ac:dyDescent="0.2">
      <c r="A125">
        <v>123</v>
      </c>
      <c r="B125">
        <v>3</v>
      </c>
      <c r="C125">
        <v>0</v>
      </c>
      <c r="D125" s="6">
        <v>0.73611111111111105</v>
      </c>
      <c r="E125" s="6">
        <v>0.58611111111111103</v>
      </c>
      <c r="F125">
        <v>0</v>
      </c>
      <c r="G125">
        <v>3</v>
      </c>
      <c r="H125" s="6">
        <v>0.75333333333333297</v>
      </c>
      <c r="I125" t="str">
        <f>IF((IF($D125&gt;$E125,1,0)+IF($D125&gt;$H125,1,0)+IF($D125&gt;NewZealand,1,0))&gt;1,$O$2,"")</f>
        <v>Yes</v>
      </c>
      <c r="J125" t="str">
        <f>IF((IF($E125&gt;$D125,1,0)+IF($E125&gt;$H125,1,0)+IF($E125&gt;NewZealand,1,0))&gt;1,$O$2,"")</f>
        <v/>
      </c>
      <c r="K125" t="str">
        <f>IF((IF($H125&gt;$D125,1,0)+IF($H125&gt;$E125,1,0)+IF($H125&gt;NewZealand,1,0))&gt;1,$O$2,"")</f>
        <v>Yes</v>
      </c>
      <c r="L125" t="str">
        <f t="shared" si="2"/>
        <v/>
      </c>
      <c r="M125">
        <f t="shared" si="3"/>
        <v>1</v>
      </c>
    </row>
    <row r="126" spans="1:13" x14ac:dyDescent="0.2">
      <c r="A126">
        <v>124</v>
      </c>
      <c r="B126">
        <v>3</v>
      </c>
      <c r="C126">
        <v>0</v>
      </c>
      <c r="D126" s="6">
        <v>0.73611111111111105</v>
      </c>
      <c r="E126" s="6">
        <v>0.58611111111111103</v>
      </c>
      <c r="F126">
        <v>1</v>
      </c>
      <c r="G126">
        <v>0</v>
      </c>
      <c r="H126" s="6">
        <v>0.59666666666666601</v>
      </c>
      <c r="I126" t="str">
        <f>IF((IF($D126&gt;$E126,1,0)+IF($D126&gt;$H126,1,0)+IF($D126&gt;NewZealand,1,0))&gt;1,$O$2,"")</f>
        <v>Yes</v>
      </c>
      <c r="J126" t="str">
        <f>IF((IF($E126&gt;$D126,1,0)+IF($E126&gt;$H126,1,0)+IF($E126&gt;NewZealand,1,0))&gt;1,$O$2,"")</f>
        <v/>
      </c>
      <c r="K126" t="str">
        <f>IF((IF($H126&gt;$D126,1,0)+IF($H126&gt;$E126,1,0)+IF($H126&gt;NewZealand,1,0))&gt;1,$O$2,"")</f>
        <v/>
      </c>
      <c r="L126" t="str">
        <f t="shared" si="2"/>
        <v/>
      </c>
      <c r="M126">
        <f t="shared" si="3"/>
        <v>0</v>
      </c>
    </row>
    <row r="127" spans="1:13" x14ac:dyDescent="0.2">
      <c r="A127">
        <v>125</v>
      </c>
      <c r="B127">
        <v>3</v>
      </c>
      <c r="C127">
        <v>0</v>
      </c>
      <c r="D127" s="6">
        <v>0.73611111111111105</v>
      </c>
      <c r="E127" s="6">
        <v>0.58611111111111103</v>
      </c>
      <c r="F127">
        <v>1</v>
      </c>
      <c r="G127">
        <v>1</v>
      </c>
      <c r="H127" s="6">
        <v>0.64166666666666605</v>
      </c>
      <c r="I127" t="str">
        <f>IF((IF($D127&gt;$E127,1,0)+IF($D127&gt;$H127,1,0)+IF($D127&gt;NewZealand,1,0))&gt;1,$O$2,"")</f>
        <v>Yes</v>
      </c>
      <c r="J127" t="str">
        <f>IF((IF($E127&gt;$D127,1,0)+IF($E127&gt;$H127,1,0)+IF($E127&gt;NewZealand,1,0))&gt;1,$O$2,"")</f>
        <v/>
      </c>
      <c r="K127" t="str">
        <f>IF((IF($H127&gt;$D127,1,0)+IF($H127&gt;$E127,1,0)+IF($H127&gt;NewZealand,1,0))&gt;1,$O$2,"")</f>
        <v/>
      </c>
      <c r="L127" t="str">
        <f t="shared" si="2"/>
        <v/>
      </c>
      <c r="M127">
        <f t="shared" si="3"/>
        <v>0</v>
      </c>
    </row>
    <row r="128" spans="1:13" x14ac:dyDescent="0.2">
      <c r="A128">
        <v>126</v>
      </c>
      <c r="B128">
        <v>3</v>
      </c>
      <c r="C128">
        <v>0</v>
      </c>
      <c r="D128" s="6">
        <v>0.73611111111111105</v>
      </c>
      <c r="E128" s="6">
        <v>0.58611111111111103</v>
      </c>
      <c r="F128">
        <v>1</v>
      </c>
      <c r="G128">
        <v>2</v>
      </c>
      <c r="H128" s="6">
        <v>0.68666666666666598</v>
      </c>
      <c r="I128" t="str">
        <f>IF((IF($D128&gt;$E128,1,0)+IF($D128&gt;$H128,1,0)+IF($D128&gt;NewZealand,1,0))&gt;1,$O$2,"")</f>
        <v>Yes</v>
      </c>
      <c r="J128" t="str">
        <f>IF((IF($E128&gt;$D128,1,0)+IF($E128&gt;$H128,1,0)+IF($E128&gt;NewZealand,1,0))&gt;1,$O$2,"")</f>
        <v/>
      </c>
      <c r="K128" t="str">
        <f>IF((IF($H128&gt;$D128,1,0)+IF($H128&gt;$E128,1,0)+IF($H128&gt;NewZealand,1,0))&gt;1,$O$2,"")</f>
        <v/>
      </c>
      <c r="L128" t="str">
        <f t="shared" si="2"/>
        <v/>
      </c>
      <c r="M128">
        <f t="shared" si="3"/>
        <v>0</v>
      </c>
    </row>
    <row r="129" spans="1:13" x14ac:dyDescent="0.2">
      <c r="A129">
        <v>127</v>
      </c>
      <c r="B129">
        <v>3</v>
      </c>
      <c r="C129">
        <v>0</v>
      </c>
      <c r="D129" s="6">
        <v>0.73611111111111105</v>
      </c>
      <c r="E129" s="6">
        <v>0.58611111111111103</v>
      </c>
      <c r="F129">
        <v>2</v>
      </c>
      <c r="G129">
        <v>0</v>
      </c>
      <c r="H129" s="6">
        <v>0.57499999999999996</v>
      </c>
      <c r="I129" t="str">
        <f>IF((IF($D129&gt;$E129,1,0)+IF($D129&gt;$H129,1,0)+IF($D129&gt;NewZealand,1,0))&gt;1,$O$2,"")</f>
        <v>Yes</v>
      </c>
      <c r="J129" t="str">
        <f>IF((IF($E129&gt;$D129,1,0)+IF($E129&gt;$H129,1,0)+IF($E129&gt;NewZealand,1,0))&gt;1,$O$2,"")</f>
        <v/>
      </c>
      <c r="K129" t="str">
        <f>IF((IF($H129&gt;$D129,1,0)+IF($H129&gt;$E129,1,0)+IF($H129&gt;NewZealand,1,0))&gt;1,$O$2,"")</f>
        <v/>
      </c>
      <c r="L129" t="str">
        <f t="shared" si="2"/>
        <v/>
      </c>
      <c r="M129">
        <f t="shared" si="3"/>
        <v>0</v>
      </c>
    </row>
    <row r="130" spans="1:13" x14ac:dyDescent="0.2">
      <c r="A130">
        <v>128</v>
      </c>
      <c r="B130">
        <v>3</v>
      </c>
      <c r="C130">
        <v>0</v>
      </c>
      <c r="D130" s="6">
        <v>0.73611111111111105</v>
      </c>
      <c r="E130" s="6">
        <v>0.58611111111111103</v>
      </c>
      <c r="F130">
        <v>2</v>
      </c>
      <c r="G130">
        <v>1</v>
      </c>
      <c r="H130" s="6">
        <v>0.62</v>
      </c>
      <c r="I130" t="str">
        <f>IF((IF($D130&gt;$E130,1,0)+IF($D130&gt;$H130,1,0)+IF($D130&gt;NewZealand,1,0))&gt;1,$O$2,"")</f>
        <v>Yes</v>
      </c>
      <c r="J130" t="str">
        <f>IF((IF($E130&gt;$D130,1,0)+IF($E130&gt;$H130,1,0)+IF($E130&gt;NewZealand,1,0))&gt;1,$O$2,"")</f>
        <v/>
      </c>
      <c r="K130" t="str">
        <f>IF((IF($H130&gt;$D130,1,0)+IF($H130&gt;$E130,1,0)+IF($H130&gt;NewZealand,1,0))&gt;1,$O$2,"")</f>
        <v/>
      </c>
      <c r="L130" t="str">
        <f t="shared" si="2"/>
        <v/>
      </c>
      <c r="M130">
        <f t="shared" si="3"/>
        <v>0</v>
      </c>
    </row>
    <row r="131" spans="1:13" x14ac:dyDescent="0.2">
      <c r="A131">
        <v>129</v>
      </c>
      <c r="B131">
        <v>3</v>
      </c>
      <c r="C131">
        <v>0</v>
      </c>
      <c r="D131" s="6">
        <v>0.73611111111111105</v>
      </c>
      <c r="E131" s="6">
        <v>0.58611111111111103</v>
      </c>
      <c r="F131">
        <v>3</v>
      </c>
      <c r="G131">
        <v>0</v>
      </c>
      <c r="H131" s="6">
        <v>0.55333333333333301</v>
      </c>
      <c r="I131" t="str">
        <f>IF((IF($D131&gt;$E131,1,0)+IF($D131&gt;$H131,1,0)+IF($D131&gt;NewZealand,1,0))&gt;1,$O$2,"")</f>
        <v>Yes</v>
      </c>
      <c r="J131" t="str">
        <f>IF((IF($E131&gt;$D131,1,0)+IF($E131&gt;$H131,1,0)+IF($E131&gt;NewZealand,1,0))&gt;1,$O$2,"")</f>
        <v/>
      </c>
      <c r="K131" t="str">
        <f>IF((IF($H131&gt;$D131,1,0)+IF($H131&gt;$E131,1,0)+IF($H131&gt;NewZealand,1,0))&gt;1,$O$2,"")</f>
        <v/>
      </c>
      <c r="L131" t="str">
        <f t="shared" ref="L131:L151" si="4">IF(COUNTIF($I$2:$K$2,$O$2)=1,"")</f>
        <v/>
      </c>
      <c r="M131">
        <f t="shared" ref="M131:M151" si="5">IF(OR(AND($B131=4,$C131=0),AND($B131=0,$C131=4),AND($F131=0,$G131=3),AND($F131=3,$G131=0)),1,0)</f>
        <v>1</v>
      </c>
    </row>
    <row r="132" spans="1:13" x14ac:dyDescent="0.2">
      <c r="A132">
        <v>130</v>
      </c>
      <c r="B132">
        <v>3</v>
      </c>
      <c r="C132">
        <v>1</v>
      </c>
      <c r="D132" s="6">
        <v>0.72222222222222199</v>
      </c>
      <c r="E132" s="6">
        <v>0.61388888888888804</v>
      </c>
      <c r="F132">
        <v>0</v>
      </c>
      <c r="G132">
        <v>0</v>
      </c>
      <c r="H132" s="6">
        <v>0.61833333333333296</v>
      </c>
      <c r="I132" t="str">
        <f>IF((IF($D132&gt;$E132,1,0)+IF($D132&gt;$H132,1,0)+IF($D132&gt;NewZealand,1,0))&gt;1,$O$2,"")</f>
        <v>Yes</v>
      </c>
      <c r="J132" t="str">
        <f>IF((IF($E132&gt;$D132,1,0)+IF($E132&gt;$H132,1,0)+IF($E132&gt;NewZealand,1,0))&gt;1,$O$2,"")</f>
        <v/>
      </c>
      <c r="K132" t="str">
        <f>IF((IF($H132&gt;$D132,1,0)+IF($H132&gt;$E132,1,0)+IF($H132&gt;NewZealand,1,0))&gt;1,$O$2,"")</f>
        <v/>
      </c>
      <c r="L132" t="str">
        <f t="shared" si="4"/>
        <v/>
      </c>
      <c r="M132">
        <f t="shared" si="5"/>
        <v>0</v>
      </c>
    </row>
    <row r="133" spans="1:13" x14ac:dyDescent="0.2">
      <c r="A133">
        <v>131</v>
      </c>
      <c r="B133">
        <v>3</v>
      </c>
      <c r="C133">
        <v>1</v>
      </c>
      <c r="D133" s="6">
        <v>0.72222222222222199</v>
      </c>
      <c r="E133" s="6">
        <v>0.61388888888888804</v>
      </c>
      <c r="F133">
        <v>0</v>
      </c>
      <c r="G133">
        <v>1</v>
      </c>
      <c r="H133" s="6">
        <v>0.663333333333333</v>
      </c>
      <c r="I133" t="str">
        <f>IF((IF($D133&gt;$E133,1,0)+IF($D133&gt;$H133,1,0)+IF($D133&gt;NewZealand,1,0))&gt;1,$O$2,"")</f>
        <v>Yes</v>
      </c>
      <c r="J133" t="str">
        <f>IF((IF($E133&gt;$D133,1,0)+IF($E133&gt;$H133,1,0)+IF($E133&gt;NewZealand,1,0))&gt;1,$O$2,"")</f>
        <v/>
      </c>
      <c r="K133" t="str">
        <f>IF((IF($H133&gt;$D133,1,0)+IF($H133&gt;$E133,1,0)+IF($H133&gt;NewZealand,1,0))&gt;1,$O$2,"")</f>
        <v/>
      </c>
      <c r="L133" t="str">
        <f t="shared" si="4"/>
        <v/>
      </c>
      <c r="M133">
        <f t="shared" si="5"/>
        <v>0</v>
      </c>
    </row>
    <row r="134" spans="1:13" x14ac:dyDescent="0.2">
      <c r="A134">
        <v>132</v>
      </c>
      <c r="B134">
        <v>3</v>
      </c>
      <c r="C134">
        <v>1</v>
      </c>
      <c r="D134" s="6">
        <v>0.72222222222222199</v>
      </c>
      <c r="E134" s="6">
        <v>0.61388888888888804</v>
      </c>
      <c r="F134">
        <v>0</v>
      </c>
      <c r="G134">
        <v>2</v>
      </c>
      <c r="H134" s="6">
        <v>0.70833333333333304</v>
      </c>
      <c r="I134" t="str">
        <f>IF((IF($D134&gt;$E134,1,0)+IF($D134&gt;$H134,1,0)+IF($D134&gt;NewZealand,1,0))&gt;1,$O$2,"")</f>
        <v>Yes</v>
      </c>
      <c r="J134" t="str">
        <f>IF((IF($E134&gt;$D134,1,0)+IF($E134&gt;$H134,1,0)+IF($E134&gt;NewZealand,1,0))&gt;1,$O$2,"")</f>
        <v/>
      </c>
      <c r="K134" t="str">
        <f>IF((IF($H134&gt;$D134,1,0)+IF($H134&gt;$E134,1,0)+IF($H134&gt;NewZealand,1,0))&gt;1,$O$2,"")</f>
        <v>Yes</v>
      </c>
      <c r="L134" t="str">
        <f t="shared" si="4"/>
        <v/>
      </c>
      <c r="M134">
        <f t="shared" si="5"/>
        <v>0</v>
      </c>
    </row>
    <row r="135" spans="1:13" x14ac:dyDescent="0.2">
      <c r="A135">
        <v>133</v>
      </c>
      <c r="B135">
        <v>3</v>
      </c>
      <c r="C135">
        <v>1</v>
      </c>
      <c r="D135" s="6">
        <v>0.72222222222222199</v>
      </c>
      <c r="E135" s="6">
        <v>0.61388888888888804</v>
      </c>
      <c r="F135">
        <v>0</v>
      </c>
      <c r="G135">
        <v>3</v>
      </c>
      <c r="H135" s="6">
        <v>0.75333333333333297</v>
      </c>
      <c r="I135" t="str">
        <f>IF((IF($D135&gt;$E135,1,0)+IF($D135&gt;$H135,1,0)+IF($D135&gt;NewZealand,1,0))&gt;1,$O$2,"")</f>
        <v>Yes</v>
      </c>
      <c r="J135" t="str">
        <f>IF((IF($E135&gt;$D135,1,0)+IF($E135&gt;$H135,1,0)+IF($E135&gt;NewZealand,1,0))&gt;1,$O$2,"")</f>
        <v/>
      </c>
      <c r="K135" t="str">
        <f>IF((IF($H135&gt;$D135,1,0)+IF($H135&gt;$E135,1,0)+IF($H135&gt;NewZealand,1,0))&gt;1,$O$2,"")</f>
        <v>Yes</v>
      </c>
      <c r="L135" t="str">
        <f t="shared" si="4"/>
        <v/>
      </c>
      <c r="M135">
        <f t="shared" si="5"/>
        <v>1</v>
      </c>
    </row>
    <row r="136" spans="1:13" x14ac:dyDescent="0.2">
      <c r="A136">
        <v>134</v>
      </c>
      <c r="B136">
        <v>3</v>
      </c>
      <c r="C136">
        <v>1</v>
      </c>
      <c r="D136" s="6">
        <v>0.72222222222222199</v>
      </c>
      <c r="E136" s="6">
        <v>0.61388888888888804</v>
      </c>
      <c r="F136">
        <v>1</v>
      </c>
      <c r="G136">
        <v>0</v>
      </c>
      <c r="H136" s="6">
        <v>0.59666666666666601</v>
      </c>
      <c r="I136" t="str">
        <f>IF((IF($D136&gt;$E136,1,0)+IF($D136&gt;$H136,1,0)+IF($D136&gt;NewZealand,1,0))&gt;1,$O$2,"")</f>
        <v>Yes</v>
      </c>
      <c r="J136" t="str">
        <f>IF((IF($E136&gt;$D136,1,0)+IF($E136&gt;$H136,1,0)+IF($E136&gt;NewZealand,1,0))&gt;1,$O$2,"")</f>
        <v/>
      </c>
      <c r="K136" t="str">
        <f>IF((IF($H136&gt;$D136,1,0)+IF($H136&gt;$E136,1,0)+IF($H136&gt;NewZealand,1,0))&gt;1,$O$2,"")</f>
        <v/>
      </c>
      <c r="L136" t="str">
        <f t="shared" si="4"/>
        <v/>
      </c>
      <c r="M136">
        <f t="shared" si="5"/>
        <v>0</v>
      </c>
    </row>
    <row r="137" spans="1:13" x14ac:dyDescent="0.2">
      <c r="A137">
        <v>135</v>
      </c>
      <c r="B137">
        <v>3</v>
      </c>
      <c r="C137">
        <v>1</v>
      </c>
      <c r="D137" s="6">
        <v>0.72222222222222199</v>
      </c>
      <c r="E137" s="6">
        <v>0.61388888888888804</v>
      </c>
      <c r="F137">
        <v>1</v>
      </c>
      <c r="G137">
        <v>1</v>
      </c>
      <c r="H137" s="6">
        <v>0.64166666666666605</v>
      </c>
      <c r="I137" t="str">
        <f>IF((IF($D137&gt;$E137,1,0)+IF($D137&gt;$H137,1,0)+IF($D137&gt;NewZealand,1,0))&gt;1,$O$2,"")</f>
        <v>Yes</v>
      </c>
      <c r="J137" t="str">
        <f>IF((IF($E137&gt;$D137,1,0)+IF($E137&gt;$H137,1,0)+IF($E137&gt;NewZealand,1,0))&gt;1,$O$2,"")</f>
        <v/>
      </c>
      <c r="K137" t="str">
        <f>IF((IF($H137&gt;$D137,1,0)+IF($H137&gt;$E137,1,0)+IF($H137&gt;NewZealand,1,0))&gt;1,$O$2,"")</f>
        <v/>
      </c>
      <c r="L137" t="str">
        <f t="shared" si="4"/>
        <v/>
      </c>
      <c r="M137">
        <f t="shared" si="5"/>
        <v>0</v>
      </c>
    </row>
    <row r="138" spans="1:13" x14ac:dyDescent="0.2">
      <c r="A138">
        <v>136</v>
      </c>
      <c r="B138">
        <v>3</v>
      </c>
      <c r="C138">
        <v>1</v>
      </c>
      <c r="D138" s="6">
        <v>0.72222222222222199</v>
      </c>
      <c r="E138" s="6">
        <v>0.61388888888888804</v>
      </c>
      <c r="F138">
        <v>1</v>
      </c>
      <c r="G138">
        <v>2</v>
      </c>
      <c r="H138" s="6">
        <v>0.68666666666666598</v>
      </c>
      <c r="I138" t="str">
        <f>IF((IF($D138&gt;$E138,1,0)+IF($D138&gt;$H138,1,0)+IF($D138&gt;NewZealand,1,0))&gt;1,$O$2,"")</f>
        <v>Yes</v>
      </c>
      <c r="J138" t="str">
        <f>IF((IF($E138&gt;$D138,1,0)+IF($E138&gt;$H138,1,0)+IF($E138&gt;NewZealand,1,0))&gt;1,$O$2,"")</f>
        <v/>
      </c>
      <c r="K138" t="str">
        <f>IF((IF($H138&gt;$D138,1,0)+IF($H138&gt;$E138,1,0)+IF($H138&gt;NewZealand,1,0))&gt;1,$O$2,"")</f>
        <v/>
      </c>
      <c r="L138" t="str">
        <f t="shared" si="4"/>
        <v/>
      </c>
      <c r="M138">
        <f t="shared" si="5"/>
        <v>0</v>
      </c>
    </row>
    <row r="139" spans="1:13" x14ac:dyDescent="0.2">
      <c r="A139">
        <v>137</v>
      </c>
      <c r="B139">
        <v>3</v>
      </c>
      <c r="C139">
        <v>1</v>
      </c>
      <c r="D139" s="6">
        <v>0.72222222222222199</v>
      </c>
      <c r="E139" s="6">
        <v>0.61388888888888804</v>
      </c>
      <c r="F139">
        <v>2</v>
      </c>
      <c r="G139">
        <v>0</v>
      </c>
      <c r="H139" s="6">
        <v>0.57499999999999996</v>
      </c>
      <c r="I139" t="str">
        <f>IF((IF($D139&gt;$E139,1,0)+IF($D139&gt;$H139,1,0)+IF($D139&gt;NewZealand,1,0))&gt;1,$O$2,"")</f>
        <v>Yes</v>
      </c>
      <c r="J139" t="str">
        <f>IF((IF($E139&gt;$D139,1,0)+IF($E139&gt;$H139,1,0)+IF($E139&gt;NewZealand,1,0))&gt;1,$O$2,"")</f>
        <v/>
      </c>
      <c r="K139" t="str">
        <f>IF((IF($H139&gt;$D139,1,0)+IF($H139&gt;$E139,1,0)+IF($H139&gt;NewZealand,1,0))&gt;1,$O$2,"")</f>
        <v/>
      </c>
      <c r="L139" t="str">
        <f t="shared" si="4"/>
        <v/>
      </c>
      <c r="M139">
        <f t="shared" si="5"/>
        <v>0</v>
      </c>
    </row>
    <row r="140" spans="1:13" x14ac:dyDescent="0.2">
      <c r="A140">
        <v>138</v>
      </c>
      <c r="B140">
        <v>3</v>
      </c>
      <c r="C140">
        <v>1</v>
      </c>
      <c r="D140" s="6">
        <v>0.72222222222222199</v>
      </c>
      <c r="E140" s="6">
        <v>0.61388888888888804</v>
      </c>
      <c r="F140">
        <v>2</v>
      </c>
      <c r="G140">
        <v>1</v>
      </c>
      <c r="H140" s="6">
        <v>0.62</v>
      </c>
      <c r="I140" t="str">
        <f>IF((IF($D140&gt;$E140,1,0)+IF($D140&gt;$H140,1,0)+IF($D140&gt;NewZealand,1,0))&gt;1,$O$2,"")</f>
        <v>Yes</v>
      </c>
      <c r="J140" t="str">
        <f>IF((IF($E140&gt;$D140,1,0)+IF($E140&gt;$H140,1,0)+IF($E140&gt;NewZealand,1,0))&gt;1,$O$2,"")</f>
        <v/>
      </c>
      <c r="K140" t="str">
        <f>IF((IF($H140&gt;$D140,1,0)+IF($H140&gt;$E140,1,0)+IF($H140&gt;NewZealand,1,0))&gt;1,$O$2,"")</f>
        <v/>
      </c>
      <c r="L140" t="str">
        <f t="shared" si="4"/>
        <v/>
      </c>
      <c r="M140">
        <f t="shared" si="5"/>
        <v>0</v>
      </c>
    </row>
    <row r="141" spans="1:13" x14ac:dyDescent="0.2">
      <c r="A141">
        <v>139</v>
      </c>
      <c r="B141">
        <v>3</v>
      </c>
      <c r="C141">
        <v>1</v>
      </c>
      <c r="D141" s="6">
        <v>0.72222222222222199</v>
      </c>
      <c r="E141" s="6">
        <v>0.61388888888888804</v>
      </c>
      <c r="F141">
        <v>3</v>
      </c>
      <c r="G141">
        <v>0</v>
      </c>
      <c r="H141" s="6">
        <v>0.55333333333333301</v>
      </c>
      <c r="I141" t="str">
        <f>IF((IF($D141&gt;$E141,1,0)+IF($D141&gt;$H141,1,0)+IF($D141&gt;NewZealand,1,0))&gt;1,$O$2,"")</f>
        <v>Yes</v>
      </c>
      <c r="J141" t="str">
        <f>IF((IF($E141&gt;$D141,1,0)+IF($E141&gt;$H141,1,0)+IF($E141&gt;NewZealand,1,0))&gt;1,$O$2,"")</f>
        <v/>
      </c>
      <c r="K141" t="str">
        <f>IF((IF($H141&gt;$D141,1,0)+IF($H141&gt;$E141,1,0)+IF($H141&gt;NewZealand,1,0))&gt;1,$O$2,"")</f>
        <v/>
      </c>
      <c r="L141" t="str">
        <f t="shared" si="4"/>
        <v/>
      </c>
      <c r="M141">
        <f t="shared" si="5"/>
        <v>1</v>
      </c>
    </row>
    <row r="142" spans="1:13" x14ac:dyDescent="0.2">
      <c r="A142">
        <v>140</v>
      </c>
      <c r="B142">
        <v>4</v>
      </c>
      <c r="C142">
        <v>0</v>
      </c>
      <c r="D142" s="6">
        <v>0.76388888888888795</v>
      </c>
      <c r="E142" s="6">
        <v>0.57222222222222197</v>
      </c>
      <c r="F142">
        <v>0</v>
      </c>
      <c r="G142">
        <v>0</v>
      </c>
      <c r="H142" s="6">
        <v>0.61833333333333296</v>
      </c>
      <c r="I142" t="str">
        <f>IF((IF($D142&gt;$E142,1,0)+IF($D142&gt;$H142,1,0)+IF($D142&gt;NewZealand,1,0))&gt;1,$O$2,"")</f>
        <v>Yes</v>
      </c>
      <c r="J142" t="str">
        <f>IF((IF($E142&gt;$D142,1,0)+IF($E142&gt;$H142,1,0)+IF($E142&gt;NewZealand,1,0))&gt;1,$O$2,"")</f>
        <v/>
      </c>
      <c r="K142" t="str">
        <f>IF((IF($H142&gt;$D142,1,0)+IF($H142&gt;$E142,1,0)+IF($H142&gt;NewZealand,1,0))&gt;1,$O$2,"")</f>
        <v/>
      </c>
      <c r="L142" t="str">
        <f t="shared" si="4"/>
        <v/>
      </c>
      <c r="M142">
        <f t="shared" si="5"/>
        <v>1</v>
      </c>
    </row>
    <row r="143" spans="1:13" x14ac:dyDescent="0.2">
      <c r="A143">
        <v>141</v>
      </c>
      <c r="B143">
        <v>4</v>
      </c>
      <c r="C143">
        <v>0</v>
      </c>
      <c r="D143" s="6">
        <v>0.76388888888888795</v>
      </c>
      <c r="E143" s="6">
        <v>0.57222222222222197</v>
      </c>
      <c r="F143">
        <v>0</v>
      </c>
      <c r="G143">
        <v>1</v>
      </c>
      <c r="H143" s="6">
        <v>0.663333333333333</v>
      </c>
      <c r="I143" t="str">
        <f>IF((IF($D143&gt;$E143,1,0)+IF($D143&gt;$H143,1,0)+IF($D143&gt;NewZealand,1,0))&gt;1,$O$2,"")</f>
        <v>Yes</v>
      </c>
      <c r="J143" t="str">
        <f>IF((IF($E143&gt;$D143,1,0)+IF($E143&gt;$H143,1,0)+IF($E143&gt;NewZealand,1,0))&gt;1,$O$2,"")</f>
        <v/>
      </c>
      <c r="K143" t="str">
        <f>IF((IF($H143&gt;$D143,1,0)+IF($H143&gt;$E143,1,0)+IF($H143&gt;NewZealand,1,0))&gt;1,$O$2,"")</f>
        <v/>
      </c>
      <c r="L143" t="str">
        <f t="shared" si="4"/>
        <v/>
      </c>
      <c r="M143">
        <f t="shared" si="5"/>
        <v>1</v>
      </c>
    </row>
    <row r="144" spans="1:13" x14ac:dyDescent="0.2">
      <c r="A144">
        <v>142</v>
      </c>
      <c r="B144">
        <v>4</v>
      </c>
      <c r="C144">
        <v>0</v>
      </c>
      <c r="D144" s="6">
        <v>0.76388888888888795</v>
      </c>
      <c r="E144" s="6">
        <v>0.57222222222222197</v>
      </c>
      <c r="F144">
        <v>0</v>
      </c>
      <c r="G144">
        <v>2</v>
      </c>
      <c r="H144" s="6">
        <v>0.70833333333333304</v>
      </c>
      <c r="I144" t="str">
        <f>IF((IF($D144&gt;$E144,1,0)+IF($D144&gt;$H144,1,0)+IF($D144&gt;NewZealand,1,0))&gt;1,$O$2,"")</f>
        <v>Yes</v>
      </c>
      <c r="J144" t="str">
        <f>IF((IF($E144&gt;$D144,1,0)+IF($E144&gt;$H144,1,0)+IF($E144&gt;NewZealand,1,0))&gt;1,$O$2,"")</f>
        <v/>
      </c>
      <c r="K144" t="str">
        <f>IF((IF($H144&gt;$D144,1,0)+IF($H144&gt;$E144,1,0)+IF($H144&gt;NewZealand,1,0))&gt;1,$O$2,"")</f>
        <v>Yes</v>
      </c>
      <c r="L144" t="str">
        <f t="shared" si="4"/>
        <v/>
      </c>
      <c r="M144">
        <f t="shared" si="5"/>
        <v>1</v>
      </c>
    </row>
    <row r="145" spans="1:13" x14ac:dyDescent="0.2">
      <c r="A145">
        <v>143</v>
      </c>
      <c r="B145">
        <v>4</v>
      </c>
      <c r="C145">
        <v>0</v>
      </c>
      <c r="D145" s="6">
        <v>0.76388888888888795</v>
      </c>
      <c r="E145" s="6">
        <v>0.57222222222222197</v>
      </c>
      <c r="F145">
        <v>0</v>
      </c>
      <c r="G145">
        <v>3</v>
      </c>
      <c r="H145" s="6">
        <v>0.75333333333333297</v>
      </c>
      <c r="I145" t="str">
        <f>IF((IF($D145&gt;$E145,1,0)+IF($D145&gt;$H145,1,0)+IF($D145&gt;NewZealand,1,0))&gt;1,$O$2,"")</f>
        <v>Yes</v>
      </c>
      <c r="J145" t="str">
        <f>IF((IF($E145&gt;$D145,1,0)+IF($E145&gt;$H145,1,0)+IF($E145&gt;NewZealand,1,0))&gt;1,$O$2,"")</f>
        <v/>
      </c>
      <c r="K145" t="str">
        <f>IF((IF($H145&gt;$D145,1,0)+IF($H145&gt;$E145,1,0)+IF($H145&gt;NewZealand,1,0))&gt;1,$O$2,"")</f>
        <v>Yes</v>
      </c>
      <c r="L145" t="str">
        <f t="shared" si="4"/>
        <v/>
      </c>
      <c r="M145">
        <f t="shared" si="5"/>
        <v>1</v>
      </c>
    </row>
    <row r="146" spans="1:13" x14ac:dyDescent="0.2">
      <c r="A146">
        <v>144</v>
      </c>
      <c r="B146">
        <v>4</v>
      </c>
      <c r="C146">
        <v>0</v>
      </c>
      <c r="D146" s="6">
        <v>0.76388888888888795</v>
      </c>
      <c r="E146" s="6">
        <v>0.57222222222222197</v>
      </c>
      <c r="F146">
        <v>1</v>
      </c>
      <c r="G146">
        <v>0</v>
      </c>
      <c r="H146" s="6">
        <v>0.59666666666666601</v>
      </c>
      <c r="I146" t="str">
        <f>IF((IF($D146&gt;$E146,1,0)+IF($D146&gt;$H146,1,0)+IF($D146&gt;NewZealand,1,0))&gt;1,$O$2,"")</f>
        <v>Yes</v>
      </c>
      <c r="J146" t="str">
        <f>IF((IF($E146&gt;$D146,1,0)+IF($E146&gt;$H146,1,0)+IF($E146&gt;NewZealand,1,0))&gt;1,$O$2,"")</f>
        <v/>
      </c>
      <c r="K146" t="str">
        <f>IF((IF($H146&gt;$D146,1,0)+IF($H146&gt;$E146,1,0)+IF($H146&gt;NewZealand,1,0))&gt;1,$O$2,"")</f>
        <v/>
      </c>
      <c r="L146" t="str">
        <f t="shared" si="4"/>
        <v/>
      </c>
      <c r="M146">
        <f t="shared" si="5"/>
        <v>1</v>
      </c>
    </row>
    <row r="147" spans="1:13" x14ac:dyDescent="0.2">
      <c r="A147">
        <v>145</v>
      </c>
      <c r="B147">
        <v>4</v>
      </c>
      <c r="C147">
        <v>0</v>
      </c>
      <c r="D147" s="6">
        <v>0.76388888888888795</v>
      </c>
      <c r="E147" s="6">
        <v>0.57222222222222197</v>
      </c>
      <c r="F147">
        <v>1</v>
      </c>
      <c r="G147">
        <v>1</v>
      </c>
      <c r="H147" s="6">
        <v>0.64166666666666605</v>
      </c>
      <c r="I147" t="str">
        <f>IF((IF($D147&gt;$E147,1,0)+IF($D147&gt;$H147,1,0)+IF($D147&gt;NewZealand,1,0))&gt;1,$O$2,"")</f>
        <v>Yes</v>
      </c>
      <c r="J147" t="str">
        <f>IF((IF($E147&gt;$D147,1,0)+IF($E147&gt;$H147,1,0)+IF($E147&gt;NewZealand,1,0))&gt;1,$O$2,"")</f>
        <v/>
      </c>
      <c r="K147" t="str">
        <f>IF((IF($H147&gt;$D147,1,0)+IF($H147&gt;$E147,1,0)+IF($H147&gt;NewZealand,1,0))&gt;1,$O$2,"")</f>
        <v/>
      </c>
      <c r="L147" t="str">
        <f t="shared" si="4"/>
        <v/>
      </c>
      <c r="M147">
        <f t="shared" si="5"/>
        <v>1</v>
      </c>
    </row>
    <row r="148" spans="1:13" x14ac:dyDescent="0.2">
      <c r="A148">
        <v>146</v>
      </c>
      <c r="B148">
        <v>4</v>
      </c>
      <c r="C148">
        <v>0</v>
      </c>
      <c r="D148" s="6">
        <v>0.76388888888888795</v>
      </c>
      <c r="E148" s="6">
        <v>0.57222222222222197</v>
      </c>
      <c r="F148">
        <v>1</v>
      </c>
      <c r="G148">
        <v>2</v>
      </c>
      <c r="H148" s="6">
        <v>0.68666666666666598</v>
      </c>
      <c r="I148" t="str">
        <f>IF((IF($D148&gt;$E148,1,0)+IF($D148&gt;$H148,1,0)+IF($D148&gt;NewZealand,1,0))&gt;1,$O$2,"")</f>
        <v>Yes</v>
      </c>
      <c r="J148" t="str">
        <f>IF((IF($E148&gt;$D148,1,0)+IF($E148&gt;$H148,1,0)+IF($E148&gt;NewZealand,1,0))&gt;1,$O$2,"")</f>
        <v/>
      </c>
      <c r="K148" t="str">
        <f>IF((IF($H148&gt;$D148,1,0)+IF($H148&gt;$E148,1,0)+IF($H148&gt;NewZealand,1,0))&gt;1,$O$2,"")</f>
        <v/>
      </c>
      <c r="L148" t="str">
        <f t="shared" si="4"/>
        <v/>
      </c>
      <c r="M148">
        <f t="shared" si="5"/>
        <v>1</v>
      </c>
    </row>
    <row r="149" spans="1:13" x14ac:dyDescent="0.2">
      <c r="A149">
        <v>147</v>
      </c>
      <c r="B149">
        <v>4</v>
      </c>
      <c r="C149">
        <v>0</v>
      </c>
      <c r="D149" s="6">
        <v>0.76388888888888795</v>
      </c>
      <c r="E149" s="6">
        <v>0.57222222222222197</v>
      </c>
      <c r="F149">
        <v>2</v>
      </c>
      <c r="G149">
        <v>0</v>
      </c>
      <c r="H149" s="6">
        <v>0.57499999999999996</v>
      </c>
      <c r="I149" t="str">
        <f>IF((IF($D149&gt;$E149,1,0)+IF($D149&gt;$H149,1,0)+IF($D149&gt;NewZealand,1,0))&gt;1,$O$2,"")</f>
        <v>Yes</v>
      </c>
      <c r="J149" t="str">
        <f>IF((IF($E149&gt;$D149,1,0)+IF($E149&gt;$H149,1,0)+IF($E149&gt;NewZealand,1,0))&gt;1,$O$2,"")</f>
        <v/>
      </c>
      <c r="K149" t="str">
        <f>IF((IF($H149&gt;$D149,1,0)+IF($H149&gt;$E149,1,0)+IF($H149&gt;NewZealand,1,0))&gt;1,$O$2,"")</f>
        <v/>
      </c>
      <c r="L149" t="str">
        <f t="shared" si="4"/>
        <v/>
      </c>
      <c r="M149">
        <f t="shared" si="5"/>
        <v>1</v>
      </c>
    </row>
    <row r="150" spans="1:13" x14ac:dyDescent="0.2">
      <c r="A150">
        <v>148</v>
      </c>
      <c r="B150">
        <v>4</v>
      </c>
      <c r="C150">
        <v>0</v>
      </c>
      <c r="D150" s="6">
        <v>0.76388888888888795</v>
      </c>
      <c r="E150" s="6">
        <v>0.57222222222222197</v>
      </c>
      <c r="F150">
        <v>2</v>
      </c>
      <c r="G150">
        <v>1</v>
      </c>
      <c r="H150" s="6">
        <v>0.62</v>
      </c>
      <c r="I150" t="str">
        <f>IF((IF($D150&gt;$E150,1,0)+IF($D150&gt;$H150,1,0)+IF($D150&gt;NewZealand,1,0))&gt;1,$O$2,"")</f>
        <v>Yes</v>
      </c>
      <c r="J150" t="str">
        <f>IF((IF($E150&gt;$D150,1,0)+IF($E150&gt;$H150,1,0)+IF($E150&gt;NewZealand,1,0))&gt;1,$O$2,"")</f>
        <v/>
      </c>
      <c r="K150" t="str">
        <f>IF((IF($H150&gt;$D150,1,0)+IF($H150&gt;$E150,1,0)+IF($H150&gt;NewZealand,1,0))&gt;1,$O$2,"")</f>
        <v/>
      </c>
      <c r="L150" t="str">
        <f t="shared" si="4"/>
        <v/>
      </c>
      <c r="M150">
        <f t="shared" si="5"/>
        <v>1</v>
      </c>
    </row>
    <row r="151" spans="1:13" x14ac:dyDescent="0.2">
      <c r="A151">
        <v>149</v>
      </c>
      <c r="B151">
        <v>4</v>
      </c>
      <c r="C151">
        <v>0</v>
      </c>
      <c r="D151" s="6">
        <v>0.76388888888888795</v>
      </c>
      <c r="E151" s="6">
        <v>0.57222222222222197</v>
      </c>
      <c r="F151">
        <v>3</v>
      </c>
      <c r="G151">
        <v>0</v>
      </c>
      <c r="H151" s="6">
        <v>0.55333333333333301</v>
      </c>
      <c r="I151" t="str">
        <f>IF((IF($D151&gt;$E151,1,0)+IF($D151&gt;$H151,1,0)+IF($D151&gt;NewZealand,1,0))&gt;1,$O$2,"")</f>
        <v>Yes</v>
      </c>
      <c r="J151" t="str">
        <f>IF((IF($E151&gt;$D151,1,0)+IF($E151&gt;$H151,1,0)+IF($E151&gt;NewZealand,1,0))&gt;1,$O$2,"")</f>
        <v/>
      </c>
      <c r="K151" t="str">
        <f>IF((IF($H151&gt;$D151,1,0)+IF($H151&gt;$E151,1,0)+IF($H151&gt;NewZealand,1,0))&gt;1,$O$2,"")</f>
        <v/>
      </c>
      <c r="L151" t="str">
        <f t="shared" si="4"/>
        <v/>
      </c>
      <c r="M151">
        <f t="shared" si="5"/>
        <v>1</v>
      </c>
    </row>
    <row r="153" spans="1:13" x14ac:dyDescent="0.2">
      <c r="I153">
        <f>COUNTIF(I$2:I$151, $O$2)</f>
        <v>75</v>
      </c>
      <c r="J153">
        <f t="shared" ref="J153:K153" si="6">COUNTIF(J$2:J$151, $O$2)</f>
        <v>48</v>
      </c>
      <c r="K153">
        <f t="shared" si="6"/>
        <v>39</v>
      </c>
      <c r="M153">
        <f>COUNTIF($M$2:$M$151, 0)</f>
        <v>104</v>
      </c>
    </row>
    <row r="154" spans="1:13" x14ac:dyDescent="0.2">
      <c r="I154">
        <f>COUNTIFS(I$2:I$151, $O$2, $M$2:$M$151, 0)</f>
        <v>54</v>
      </c>
      <c r="J154">
        <f t="shared" ref="J154:K154" si="7">COUNTIFS(J$2:J$151, $O$2, $M$2:$M$151, 0)</f>
        <v>32</v>
      </c>
      <c r="K154">
        <f t="shared" si="7"/>
        <v>22</v>
      </c>
      <c r="M154">
        <f>COUNTIF($M$2:$M$151, 1)</f>
        <v>46</v>
      </c>
    </row>
    <row r="155" spans="1:13" x14ac:dyDescent="0.2">
      <c r="I155" t="s">
        <v>41</v>
      </c>
      <c r="J155" t="s">
        <v>42</v>
      </c>
      <c r="K155" t="s">
        <v>43</v>
      </c>
    </row>
    <row r="156" spans="1:13" x14ac:dyDescent="0.2">
      <c r="H156" t="s">
        <v>44</v>
      </c>
      <c r="I156" s="6">
        <f>I153/150</f>
        <v>0.5</v>
      </c>
      <c r="J156" s="6">
        <f t="shared" ref="J156:K156" si="8">J153/150</f>
        <v>0.32</v>
      </c>
      <c r="K156" s="6">
        <f t="shared" si="8"/>
        <v>0.26</v>
      </c>
    </row>
    <row r="157" spans="1:13" x14ac:dyDescent="0.2">
      <c r="H157" t="s">
        <v>45</v>
      </c>
      <c r="I157" s="6">
        <f>I154/$M$153</f>
        <v>0.51923076923076927</v>
      </c>
      <c r="J157" s="6">
        <f t="shared" ref="J157:K157" si="9">J154/$M$153</f>
        <v>0.30769230769230771</v>
      </c>
      <c r="K157" s="6">
        <f t="shared" si="9"/>
        <v>0.21153846153846154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4976C-874C-6D40-A483-365A476EBB2F}">
  <dimension ref="A1:G67"/>
  <sheetViews>
    <sheetView tabSelected="1" workbookViewId="0">
      <selection activeCell="A54" sqref="A54:B54"/>
    </sheetView>
  </sheetViews>
  <sheetFormatPr baseColWidth="10" defaultRowHeight="15" x14ac:dyDescent="0.2"/>
  <cols>
    <col min="1" max="1" width="23.33203125" customWidth="1"/>
    <col min="2" max="2" width="25.5" customWidth="1"/>
    <col min="3" max="3" width="26" customWidth="1"/>
    <col min="4" max="4" width="26.33203125" customWidth="1"/>
    <col min="5" max="5" width="23" hidden="1" customWidth="1"/>
  </cols>
  <sheetData>
    <row r="1" spans="1:7" ht="19" x14ac:dyDescent="0.2">
      <c r="A1" s="11" t="s">
        <v>15</v>
      </c>
      <c r="B1" s="11" t="s">
        <v>16</v>
      </c>
      <c r="C1" s="11" t="s">
        <v>17</v>
      </c>
      <c r="D1" s="11" t="s">
        <v>18</v>
      </c>
      <c r="E1" s="11" t="s">
        <v>19</v>
      </c>
      <c r="G1" t="s">
        <v>27</v>
      </c>
    </row>
    <row r="2" spans="1:7" ht="19" x14ac:dyDescent="0.2">
      <c r="A2" s="12">
        <v>2</v>
      </c>
      <c r="B2" s="13">
        <v>60</v>
      </c>
      <c r="C2" s="13">
        <v>30</v>
      </c>
      <c r="D2" s="13">
        <v>20</v>
      </c>
      <c r="E2" s="13">
        <v>0</v>
      </c>
    </row>
    <row r="3" spans="1:7" ht="19" x14ac:dyDescent="0.2">
      <c r="A3" s="12">
        <v>3</v>
      </c>
      <c r="B3" s="13">
        <v>40</v>
      </c>
      <c r="C3" s="13">
        <v>20</v>
      </c>
      <c r="D3" s="13">
        <v>13</v>
      </c>
      <c r="E3" s="13">
        <v>0</v>
      </c>
    </row>
    <row r="4" spans="1:7" ht="19" x14ac:dyDescent="0.2">
      <c r="A4" s="12">
        <v>4</v>
      </c>
      <c r="B4" s="13">
        <v>30</v>
      </c>
      <c r="C4" s="13">
        <v>15</v>
      </c>
      <c r="D4" s="13">
        <v>10</v>
      </c>
      <c r="E4" s="13">
        <v>0</v>
      </c>
    </row>
    <row r="5" spans="1:7" ht="19" x14ac:dyDescent="0.2">
      <c r="A5" s="12">
        <v>5</v>
      </c>
      <c r="B5" s="13">
        <v>24</v>
      </c>
      <c r="C5" s="13">
        <v>12</v>
      </c>
      <c r="D5" s="13">
        <v>8</v>
      </c>
      <c r="E5" s="13">
        <v>0</v>
      </c>
    </row>
    <row r="8" spans="1:7" ht="19" x14ac:dyDescent="0.2">
      <c r="A8" t="s">
        <v>20</v>
      </c>
      <c r="B8" s="13">
        <v>2</v>
      </c>
    </row>
    <row r="9" spans="1:7" x14ac:dyDescent="0.2">
      <c r="A9" t="s">
        <v>21</v>
      </c>
      <c r="B9" t="s">
        <v>22</v>
      </c>
      <c r="C9" t="s">
        <v>25</v>
      </c>
      <c r="D9" t="s">
        <v>23</v>
      </c>
      <c r="E9" t="s">
        <v>24</v>
      </c>
    </row>
    <row r="10" spans="1:7" x14ac:dyDescent="0.2">
      <c r="A10">
        <v>0</v>
      </c>
      <c r="B10">
        <v>0</v>
      </c>
      <c r="C10">
        <f>VLOOKUP(_2_matches_in_a_series, $A$2:$E$5, 2, FALSE)*$A10 + VLOOKUP(_2_matches_in_a_series, $A$2:$E$5, 4,FALSE)*$E10</f>
        <v>40</v>
      </c>
      <c r="D10">
        <f>VLOOKUP(_2_matches_in_a_series, $A$2:$E$5, 2, FALSE)*$B10 + VLOOKUP(_2_matches_in_a_series, $A$2:$E$5, 4,FALSE)*$E10</f>
        <v>40</v>
      </c>
      <c r="E10">
        <f>_2_matches_in_a_series-SUM($A10:$B10)</f>
        <v>2</v>
      </c>
    </row>
    <row r="11" spans="1:7" x14ac:dyDescent="0.2">
      <c r="A11">
        <v>0</v>
      </c>
      <c r="B11">
        <v>1</v>
      </c>
      <c r="C11">
        <f>VLOOKUP(_2_matches_in_a_series, $A$2:$E$5, 2, FALSE)*$A11 + VLOOKUP(_2_matches_in_a_series, $A$2:$E$5, 4,FALSE)*$E11</f>
        <v>20</v>
      </c>
      <c r="D11">
        <f>VLOOKUP(_2_matches_in_a_series, $A$2:$E$5, 2, FALSE)*$B11 + VLOOKUP(_2_matches_in_a_series, $A$2:$E$5, 4,FALSE)*$E11</f>
        <v>80</v>
      </c>
      <c r="E11">
        <f>_2_matches_in_a_series-SUM($A11:$B11)</f>
        <v>1</v>
      </c>
    </row>
    <row r="12" spans="1:7" x14ac:dyDescent="0.2">
      <c r="A12">
        <v>0</v>
      </c>
      <c r="B12">
        <v>2</v>
      </c>
      <c r="C12">
        <f>VLOOKUP(_2_matches_in_a_series, $A$2:$E$5, 2, FALSE)*$A12 + VLOOKUP(_2_matches_in_a_series, $A$2:$E$5, 4,FALSE)*$E12</f>
        <v>0</v>
      </c>
      <c r="D12">
        <f>VLOOKUP(_2_matches_in_a_series, $A$2:$E$5, 2, FALSE)*$B12 + VLOOKUP(_2_matches_in_a_series, $A$2:$E$5, 4,FALSE)*$E12</f>
        <v>120</v>
      </c>
      <c r="E12">
        <f>_2_matches_in_a_series-SUM($A12:$B12)</f>
        <v>0</v>
      </c>
    </row>
    <row r="13" spans="1:7" x14ac:dyDescent="0.2">
      <c r="A13">
        <v>1</v>
      </c>
      <c r="B13">
        <v>0</v>
      </c>
      <c r="C13">
        <f>VLOOKUP(_2_matches_in_a_series, $A$2:$E$5, 2, FALSE)*$A13 + VLOOKUP(_2_matches_in_a_series, $A$2:$E$5, 4,FALSE)*$E13</f>
        <v>80</v>
      </c>
      <c r="D13">
        <f>VLOOKUP(_2_matches_in_a_series, $A$2:$E$5, 2, FALSE)*$B13 + VLOOKUP(_2_matches_in_a_series, $A$2:$E$5, 4,FALSE)*$E13</f>
        <v>20</v>
      </c>
      <c r="E13">
        <f>_2_matches_in_a_series-SUM($A13:$B13)</f>
        <v>1</v>
      </c>
    </row>
    <row r="14" spans="1:7" x14ac:dyDescent="0.2">
      <c r="A14">
        <v>1</v>
      </c>
      <c r="B14">
        <v>1</v>
      </c>
      <c r="C14">
        <f>VLOOKUP(_2_matches_in_a_series, $A$2:$E$5, 2, FALSE)*$A14 + VLOOKUP(_2_matches_in_a_series, $A$2:$E$5, 4,FALSE)*$E14</f>
        <v>60</v>
      </c>
      <c r="D14">
        <f>VLOOKUP(_2_matches_in_a_series, $A$2:$E$5, 2, FALSE)*$B14 + VLOOKUP(_2_matches_in_a_series, $A$2:$E$5, 4,FALSE)*$E14</f>
        <v>60</v>
      </c>
      <c r="E14">
        <f>_2_matches_in_a_series-SUM($A14:$B14)</f>
        <v>0</v>
      </c>
    </row>
    <row r="15" spans="1:7" x14ac:dyDescent="0.2">
      <c r="A15">
        <v>2</v>
      </c>
      <c r="B15">
        <v>0</v>
      </c>
      <c r="C15">
        <f>VLOOKUP(_2_matches_in_a_series, $A$2:$E$5, 2, FALSE)*$A15 + VLOOKUP(_2_matches_in_a_series, $A$2:$E$5, 4,FALSE)*$E15</f>
        <v>120</v>
      </c>
      <c r="D15">
        <f>VLOOKUP(_2_matches_in_a_series, $A$2:$E$5, 2, FALSE)*$B15 + VLOOKUP(_2_matches_in_a_series, $A$2:$E$5, 4,FALSE)*$E15</f>
        <v>0</v>
      </c>
      <c r="E15">
        <f>_2_matches_in_a_series-SUM($A15:$B15)</f>
        <v>0</v>
      </c>
    </row>
    <row r="17" spans="1:5" ht="19" x14ac:dyDescent="0.2">
      <c r="A17" t="s">
        <v>26</v>
      </c>
      <c r="B17" s="13">
        <v>3</v>
      </c>
    </row>
    <row r="18" spans="1:5" x14ac:dyDescent="0.2">
      <c r="A18">
        <v>0</v>
      </c>
      <c r="B18">
        <v>0</v>
      </c>
      <c r="C18">
        <f>VLOOKUP(_3_matches_in_a_series, $A$2:$E$5, 2, FALSE)*$A18 + VLOOKUP(_3_matches_in_a_series, $A$2:$E$5, 4,FALSE)*$E18</f>
        <v>39</v>
      </c>
      <c r="D18">
        <f>VLOOKUP(_3_matches_in_a_series, $A$2:$E$5, 2, FALSE)*$B18 + VLOOKUP(_3_matches_in_a_series, $A$2:$E$5, 4,FALSE)*$E18</f>
        <v>39</v>
      </c>
      <c r="E18">
        <f>_3_matches_in_a_series-SUM($A18:$B18)</f>
        <v>3</v>
      </c>
    </row>
    <row r="19" spans="1:5" x14ac:dyDescent="0.2">
      <c r="A19">
        <v>0</v>
      </c>
      <c r="B19">
        <v>1</v>
      </c>
      <c r="C19">
        <f>VLOOKUP(_3_matches_in_a_series, $A$2:$E$5, 2, FALSE)*$A19 + VLOOKUP(_3_matches_in_a_series, $A$2:$E$5, 4,FALSE)*$E19</f>
        <v>26</v>
      </c>
      <c r="D19">
        <f>VLOOKUP(_3_matches_in_a_series, $A$2:$E$5, 2, FALSE)*$B19 + VLOOKUP(_3_matches_in_a_series, $A$2:$E$5, 4,FALSE)*$E19</f>
        <v>66</v>
      </c>
      <c r="E19">
        <f>_3_matches_in_a_series-SUM($A19:$B19)</f>
        <v>2</v>
      </c>
    </row>
    <row r="20" spans="1:5" x14ac:dyDescent="0.2">
      <c r="A20">
        <v>0</v>
      </c>
      <c r="B20">
        <v>2</v>
      </c>
      <c r="C20">
        <f>VLOOKUP(_3_matches_in_a_series, $A$2:$E$5, 2, FALSE)*$A20 + VLOOKUP(_3_matches_in_a_series, $A$2:$E$5, 4,FALSE)*$E20</f>
        <v>13</v>
      </c>
      <c r="D20">
        <f>VLOOKUP(_3_matches_in_a_series, $A$2:$E$5, 2, FALSE)*$B20 + VLOOKUP(_3_matches_in_a_series, $A$2:$E$5, 4,FALSE)*$E20</f>
        <v>93</v>
      </c>
      <c r="E20">
        <f>_3_matches_in_a_series-SUM($A20:$B20)</f>
        <v>1</v>
      </c>
    </row>
    <row r="21" spans="1:5" x14ac:dyDescent="0.2">
      <c r="A21">
        <v>0</v>
      </c>
      <c r="B21">
        <v>3</v>
      </c>
      <c r="C21">
        <f>VLOOKUP(_3_matches_in_a_series, $A$2:$E$5, 2, FALSE)*$A21 + VLOOKUP(_3_matches_in_a_series, $A$2:$E$5, 4,FALSE)*$E21</f>
        <v>0</v>
      </c>
      <c r="D21">
        <f>VLOOKUP(_3_matches_in_a_series, $A$2:$E$5, 2, FALSE)*$B21 + VLOOKUP(_3_matches_in_a_series, $A$2:$E$5, 4,FALSE)*$E21</f>
        <v>120</v>
      </c>
      <c r="E21">
        <f>_3_matches_in_a_series-SUM($A21:$B21)</f>
        <v>0</v>
      </c>
    </row>
    <row r="22" spans="1:5" x14ac:dyDescent="0.2">
      <c r="A22">
        <v>1</v>
      </c>
      <c r="B22">
        <v>0</v>
      </c>
      <c r="C22">
        <f>VLOOKUP(_3_matches_in_a_series, $A$2:$E$5, 2, FALSE)*$A22 + VLOOKUP(_3_matches_in_a_series, $A$2:$E$5, 4,FALSE)*$E22</f>
        <v>66</v>
      </c>
      <c r="D22">
        <f>VLOOKUP(_3_matches_in_a_series, $A$2:$E$5, 2, FALSE)*$B22 + VLOOKUP(_3_matches_in_a_series, $A$2:$E$5, 4,FALSE)*$E22</f>
        <v>26</v>
      </c>
      <c r="E22">
        <f>_3_matches_in_a_series-SUM($A22:$B22)</f>
        <v>2</v>
      </c>
    </row>
    <row r="23" spans="1:5" x14ac:dyDescent="0.2">
      <c r="A23">
        <v>1</v>
      </c>
      <c r="B23">
        <v>1</v>
      </c>
      <c r="C23">
        <f>VLOOKUP(_3_matches_in_a_series, $A$2:$E$5, 2, FALSE)*$A23 + VLOOKUP(_3_matches_in_a_series, $A$2:$E$5, 4,FALSE)*$E23</f>
        <v>53</v>
      </c>
      <c r="D23">
        <f>VLOOKUP(_3_matches_in_a_series, $A$2:$E$5, 2, FALSE)*$B23 + VLOOKUP(_3_matches_in_a_series, $A$2:$E$5, 4,FALSE)*$E23</f>
        <v>53</v>
      </c>
      <c r="E23">
        <f>_3_matches_in_a_series-SUM($A23:$B23)</f>
        <v>1</v>
      </c>
    </row>
    <row r="24" spans="1:5" x14ac:dyDescent="0.2">
      <c r="A24">
        <v>1</v>
      </c>
      <c r="B24">
        <v>2</v>
      </c>
      <c r="C24">
        <f>VLOOKUP(_3_matches_in_a_series, $A$2:$E$5, 2, FALSE)*$A24 + VLOOKUP(_3_matches_in_a_series, $A$2:$E$5, 4,FALSE)*$E24</f>
        <v>40</v>
      </c>
      <c r="D24">
        <f>VLOOKUP(_3_matches_in_a_series, $A$2:$E$5, 2, FALSE)*$B24 + VLOOKUP(_3_matches_in_a_series, $A$2:$E$5, 4,FALSE)*$E24</f>
        <v>80</v>
      </c>
      <c r="E24">
        <f>_3_matches_in_a_series-SUM($A24:$B24)</f>
        <v>0</v>
      </c>
    </row>
    <row r="25" spans="1:5" x14ac:dyDescent="0.2">
      <c r="A25">
        <v>2</v>
      </c>
      <c r="B25">
        <v>0</v>
      </c>
      <c r="C25">
        <f>VLOOKUP(_3_matches_in_a_series, $A$2:$E$5, 2, FALSE)*$A25 + VLOOKUP(_3_matches_in_a_series, $A$2:$E$5, 4,FALSE)*$E25</f>
        <v>93</v>
      </c>
      <c r="D25">
        <f>VLOOKUP(_3_matches_in_a_series, $A$2:$E$5, 2, FALSE)*$B25 + VLOOKUP(_3_matches_in_a_series, $A$2:$E$5, 4,FALSE)*$E25</f>
        <v>13</v>
      </c>
      <c r="E25">
        <f>_3_matches_in_a_series-SUM($A25:$B25)</f>
        <v>1</v>
      </c>
    </row>
    <row r="26" spans="1:5" x14ac:dyDescent="0.2">
      <c r="A26">
        <v>2</v>
      </c>
      <c r="B26">
        <v>1</v>
      </c>
      <c r="C26">
        <f>VLOOKUP(_3_matches_in_a_series, $A$2:$E$5, 2, FALSE)*$A26 + VLOOKUP(_3_matches_in_a_series, $A$2:$E$5, 4,FALSE)*$E26</f>
        <v>80</v>
      </c>
      <c r="D26">
        <f>VLOOKUP(_3_matches_in_a_series, $A$2:$E$5, 2, FALSE)*$B26 + VLOOKUP(_3_matches_in_a_series, $A$2:$E$5, 4,FALSE)*$E26</f>
        <v>40</v>
      </c>
      <c r="E26">
        <f>_3_matches_in_a_series-SUM($A26:$B26)</f>
        <v>0</v>
      </c>
    </row>
    <row r="27" spans="1:5" x14ac:dyDescent="0.2">
      <c r="A27">
        <v>3</v>
      </c>
      <c r="B27">
        <v>0</v>
      </c>
      <c r="C27">
        <f>VLOOKUP(_3_matches_in_a_series, $A$2:$E$5, 2, FALSE)*$A27 + VLOOKUP(_3_matches_in_a_series, $A$2:$E$5, 4,FALSE)*$E27</f>
        <v>120</v>
      </c>
      <c r="D27">
        <f>VLOOKUP(_3_matches_in_a_series, $A$2:$E$5, 2, FALSE)*$B27 + VLOOKUP(_3_matches_in_a_series, $A$2:$E$5, 4,FALSE)*$E27</f>
        <v>0</v>
      </c>
      <c r="E27">
        <f>_3_matches_in_a_series-SUM($A27:$B27)</f>
        <v>0</v>
      </c>
    </row>
    <row r="29" spans="1:5" ht="19" x14ac:dyDescent="0.2">
      <c r="A29" t="s">
        <v>28</v>
      </c>
      <c r="B29" s="13">
        <v>4</v>
      </c>
    </row>
    <row r="30" spans="1:5" x14ac:dyDescent="0.2">
      <c r="A30">
        <v>0</v>
      </c>
      <c r="B30">
        <v>0</v>
      </c>
      <c r="C30">
        <f>VLOOKUP(_4_matches_in_a_series, $A$2:$E$5, 2, FALSE)*$A30 + VLOOKUP(_4_matches_in_a_series, $A$2:$E$5, 4,FALSE)*$E30</f>
        <v>40</v>
      </c>
      <c r="D30">
        <f>VLOOKUP(_4_matches_in_a_series, $A$2:$E$5, 2, FALSE)*$B30 + VLOOKUP(_4_matches_in_a_series, $A$2:$E$5, 4,FALSE)*$E30</f>
        <v>40</v>
      </c>
      <c r="E30">
        <f>_4_matches_in_a_series-SUM($A30:$B30)</f>
        <v>4</v>
      </c>
    </row>
    <row r="31" spans="1:5" x14ac:dyDescent="0.2">
      <c r="A31">
        <v>0</v>
      </c>
      <c r="B31">
        <v>1</v>
      </c>
      <c r="C31">
        <f>VLOOKUP(_4_matches_in_a_series, $A$2:$E$5, 2, FALSE)*$A31 + VLOOKUP(_4_matches_in_a_series, $A$2:$E$5, 4,FALSE)*$E31</f>
        <v>30</v>
      </c>
      <c r="D31">
        <f>VLOOKUP(_4_matches_in_a_series, $A$2:$E$5, 2, FALSE)*$B31 + VLOOKUP(_4_matches_in_a_series, $A$2:$E$5, 4,FALSE)*$E31</f>
        <v>60</v>
      </c>
      <c r="E31">
        <f>_4_matches_in_a_series-SUM($A31:$B31)</f>
        <v>3</v>
      </c>
    </row>
    <row r="32" spans="1:5" x14ac:dyDescent="0.2">
      <c r="A32">
        <v>0</v>
      </c>
      <c r="B32">
        <v>2</v>
      </c>
      <c r="C32">
        <f>VLOOKUP(_4_matches_in_a_series, $A$2:$E$5, 2, FALSE)*$A32 + VLOOKUP(_4_matches_in_a_series, $A$2:$E$5, 4,FALSE)*$E32</f>
        <v>20</v>
      </c>
      <c r="D32">
        <f>VLOOKUP(_4_matches_in_a_series, $A$2:$E$5, 2, FALSE)*$B32 + VLOOKUP(_4_matches_in_a_series, $A$2:$E$5, 4,FALSE)*$E32</f>
        <v>80</v>
      </c>
      <c r="E32">
        <f>_4_matches_in_a_series-SUM($A32:$B32)</f>
        <v>2</v>
      </c>
    </row>
    <row r="33" spans="1:5" x14ac:dyDescent="0.2">
      <c r="A33">
        <v>0</v>
      </c>
      <c r="B33">
        <v>3</v>
      </c>
      <c r="C33">
        <f>VLOOKUP(_4_matches_in_a_series, $A$2:$E$5, 2, FALSE)*$A33 + VLOOKUP(_4_matches_in_a_series, $A$2:$E$5, 4,FALSE)*$E33</f>
        <v>10</v>
      </c>
      <c r="D33">
        <f>VLOOKUP(_4_matches_in_a_series, $A$2:$E$5, 2, FALSE)*$B33 + VLOOKUP(_4_matches_in_a_series, $A$2:$E$5, 4,FALSE)*$E33</f>
        <v>100</v>
      </c>
      <c r="E33">
        <f>_4_matches_in_a_series-SUM($A33:$B33)</f>
        <v>1</v>
      </c>
    </row>
    <row r="34" spans="1:5" x14ac:dyDescent="0.2">
      <c r="A34">
        <v>0</v>
      </c>
      <c r="B34">
        <v>4</v>
      </c>
      <c r="C34">
        <f>VLOOKUP(_4_matches_in_a_series, $A$2:$E$5, 2, FALSE)*$A34 + VLOOKUP(_4_matches_in_a_series, $A$2:$E$5, 4,FALSE)*$E34</f>
        <v>0</v>
      </c>
      <c r="D34">
        <f>VLOOKUP(_4_matches_in_a_series, $A$2:$E$5, 2, FALSE)*$B34 + VLOOKUP(_4_matches_in_a_series, $A$2:$E$5, 4,FALSE)*$E34</f>
        <v>120</v>
      </c>
      <c r="E34">
        <f>_4_matches_in_a_series-SUM($A34:$B34)</f>
        <v>0</v>
      </c>
    </row>
    <row r="35" spans="1:5" x14ac:dyDescent="0.2">
      <c r="A35">
        <v>1</v>
      </c>
      <c r="B35">
        <v>0</v>
      </c>
      <c r="C35">
        <f>VLOOKUP(_4_matches_in_a_series, $A$2:$E$5, 2, FALSE)*$A35 + VLOOKUP(_4_matches_in_a_series, $A$2:$E$5, 4,FALSE)*$E35</f>
        <v>60</v>
      </c>
      <c r="D35">
        <f>VLOOKUP(_4_matches_in_a_series, $A$2:$E$5, 2, FALSE)*$B35 + VLOOKUP(_4_matches_in_a_series, $A$2:$E$5, 4,FALSE)*$E35</f>
        <v>30</v>
      </c>
      <c r="E35">
        <f>_4_matches_in_a_series-SUM($A35:$B35)</f>
        <v>3</v>
      </c>
    </row>
    <row r="36" spans="1:5" x14ac:dyDescent="0.2">
      <c r="A36">
        <v>1</v>
      </c>
      <c r="B36">
        <v>1</v>
      </c>
      <c r="C36">
        <f>VLOOKUP(_4_matches_in_a_series, $A$2:$E$5, 2, FALSE)*$A36 + VLOOKUP(_4_matches_in_a_series, $A$2:$E$5, 4,FALSE)*$E36</f>
        <v>50</v>
      </c>
      <c r="D36">
        <f>VLOOKUP(_4_matches_in_a_series, $A$2:$E$5, 2, FALSE)*$B36 + VLOOKUP(_4_matches_in_a_series, $A$2:$E$5, 4,FALSE)*$E36</f>
        <v>50</v>
      </c>
      <c r="E36">
        <f>_4_matches_in_a_series-SUM($A36:$B36)</f>
        <v>2</v>
      </c>
    </row>
    <row r="37" spans="1:5" x14ac:dyDescent="0.2">
      <c r="A37">
        <v>1</v>
      </c>
      <c r="B37">
        <v>2</v>
      </c>
      <c r="C37">
        <f>VLOOKUP(_4_matches_in_a_series, $A$2:$E$5, 2, FALSE)*$A37 + VLOOKUP(_4_matches_in_a_series, $A$2:$E$5, 4,FALSE)*$E37</f>
        <v>40</v>
      </c>
      <c r="D37">
        <f>VLOOKUP(_4_matches_in_a_series, $A$2:$E$5, 2, FALSE)*$B37 + VLOOKUP(_4_matches_in_a_series, $A$2:$E$5, 4,FALSE)*$E37</f>
        <v>70</v>
      </c>
      <c r="E37">
        <f>_4_matches_in_a_series-SUM($A37:$B37)</f>
        <v>1</v>
      </c>
    </row>
    <row r="38" spans="1:5" x14ac:dyDescent="0.2">
      <c r="A38">
        <v>1</v>
      </c>
      <c r="B38">
        <v>3</v>
      </c>
      <c r="C38">
        <f>VLOOKUP(_4_matches_in_a_series, $A$2:$E$5, 2, FALSE)*$A38 + VLOOKUP(_4_matches_in_a_series, $A$2:$E$5, 4,FALSE)*$E38</f>
        <v>30</v>
      </c>
      <c r="D38">
        <f>VLOOKUP(_4_matches_in_a_series, $A$2:$E$5, 2, FALSE)*$B38 + VLOOKUP(_4_matches_in_a_series, $A$2:$E$5, 4,FALSE)*$E38</f>
        <v>90</v>
      </c>
      <c r="E38">
        <f>_4_matches_in_a_series-SUM($A38:$B38)</f>
        <v>0</v>
      </c>
    </row>
    <row r="39" spans="1:5" x14ac:dyDescent="0.2">
      <c r="A39">
        <v>2</v>
      </c>
      <c r="B39">
        <v>0</v>
      </c>
      <c r="C39">
        <f>VLOOKUP(_4_matches_in_a_series, $A$2:$E$5, 2, FALSE)*$A39 + VLOOKUP(_4_matches_in_a_series, $A$2:$E$5, 4,FALSE)*$E39</f>
        <v>80</v>
      </c>
      <c r="D39">
        <f>VLOOKUP(_4_matches_in_a_series, $A$2:$E$5, 2, FALSE)*$B39 + VLOOKUP(_4_matches_in_a_series, $A$2:$E$5, 4,FALSE)*$E39</f>
        <v>20</v>
      </c>
      <c r="E39">
        <f>_4_matches_in_a_series-SUM($A39:$B39)</f>
        <v>2</v>
      </c>
    </row>
    <row r="40" spans="1:5" x14ac:dyDescent="0.2">
      <c r="A40">
        <v>2</v>
      </c>
      <c r="B40">
        <v>1</v>
      </c>
      <c r="C40">
        <f>VLOOKUP(_4_matches_in_a_series, $A$2:$E$5, 2, FALSE)*$A40 + VLOOKUP(_4_matches_in_a_series, $A$2:$E$5, 4,FALSE)*$E40</f>
        <v>70</v>
      </c>
      <c r="D40">
        <f>VLOOKUP(_4_matches_in_a_series, $A$2:$E$5, 2, FALSE)*$B40 + VLOOKUP(_4_matches_in_a_series, $A$2:$E$5, 4,FALSE)*$E40</f>
        <v>40</v>
      </c>
      <c r="E40">
        <f>_4_matches_in_a_series-SUM($A40:$B40)</f>
        <v>1</v>
      </c>
    </row>
    <row r="41" spans="1:5" x14ac:dyDescent="0.2">
      <c r="A41">
        <v>2</v>
      </c>
      <c r="B41">
        <v>2</v>
      </c>
      <c r="C41">
        <f>VLOOKUP(_4_matches_in_a_series, $A$2:$E$5, 2, FALSE)*$A41 + VLOOKUP(_4_matches_in_a_series, $A$2:$E$5, 4,FALSE)*$E41</f>
        <v>60</v>
      </c>
      <c r="D41">
        <f>VLOOKUP(_4_matches_in_a_series, $A$2:$E$5, 2, FALSE)*$B41 + VLOOKUP(_4_matches_in_a_series, $A$2:$E$5, 4,FALSE)*$E41</f>
        <v>60</v>
      </c>
      <c r="E41">
        <f>_4_matches_in_a_series-SUM($A41:$B41)</f>
        <v>0</v>
      </c>
    </row>
    <row r="42" spans="1:5" x14ac:dyDescent="0.2">
      <c r="A42">
        <v>3</v>
      </c>
      <c r="B42">
        <v>0</v>
      </c>
      <c r="C42">
        <f>VLOOKUP(_4_matches_in_a_series, $A$2:$E$5, 2, FALSE)*$A42 + VLOOKUP(_4_matches_in_a_series, $A$2:$E$5, 4,FALSE)*$E42</f>
        <v>100</v>
      </c>
      <c r="D42">
        <f>VLOOKUP(_4_matches_in_a_series, $A$2:$E$5, 2, FALSE)*$B42 + VLOOKUP(_4_matches_in_a_series, $A$2:$E$5, 4,FALSE)*$E42</f>
        <v>10</v>
      </c>
      <c r="E42">
        <f>_4_matches_in_a_series-SUM($A42:$B42)</f>
        <v>1</v>
      </c>
    </row>
    <row r="43" spans="1:5" x14ac:dyDescent="0.2">
      <c r="A43">
        <v>3</v>
      </c>
      <c r="B43">
        <v>1</v>
      </c>
      <c r="C43">
        <f>VLOOKUP(_4_matches_in_a_series, $A$2:$E$5, 2, FALSE)*$A43 + VLOOKUP(_4_matches_in_a_series, $A$2:$E$5, 4,FALSE)*$E43</f>
        <v>90</v>
      </c>
      <c r="D43">
        <f>VLOOKUP(_4_matches_in_a_series, $A$2:$E$5, 2, FALSE)*$B43 + VLOOKUP(_4_matches_in_a_series, $A$2:$E$5, 4,FALSE)*$E43</f>
        <v>30</v>
      </c>
      <c r="E43">
        <f>_4_matches_in_a_series-SUM($A43:$B43)</f>
        <v>0</v>
      </c>
    </row>
    <row r="44" spans="1:5" x14ac:dyDescent="0.2">
      <c r="A44">
        <v>4</v>
      </c>
      <c r="B44">
        <v>0</v>
      </c>
      <c r="C44">
        <f>VLOOKUP(_4_matches_in_a_series, $A$2:$E$5, 2, FALSE)*$A44 + VLOOKUP(_4_matches_in_a_series, $A$2:$E$5, 4,FALSE)*$E44</f>
        <v>120</v>
      </c>
      <c r="D44">
        <f>VLOOKUP(_4_matches_in_a_series, $A$2:$E$5, 2, FALSE)*$B44 + VLOOKUP(_4_matches_in_a_series, $A$2:$E$5, 4,FALSE)*$E44</f>
        <v>0</v>
      </c>
      <c r="E44">
        <f>_4_matches_in_a_series-SUM($A44:$B44)</f>
        <v>0</v>
      </c>
    </row>
    <row r="46" spans="1:5" ht="19" x14ac:dyDescent="0.2">
      <c r="A46" t="s">
        <v>29</v>
      </c>
      <c r="B46" s="13">
        <v>5</v>
      </c>
    </row>
    <row r="47" spans="1:5" x14ac:dyDescent="0.2">
      <c r="A47">
        <v>0</v>
      </c>
      <c r="B47">
        <v>0</v>
      </c>
      <c r="C47">
        <f>VLOOKUP(_5_matches_in_a_series, $A$2:$E$5, 2, FALSE)*$A47 + VLOOKUP(_5_matches_in_a_series, $A$2:$E$5, 4,FALSE)*$E47</f>
        <v>40</v>
      </c>
      <c r="D47">
        <f>VLOOKUP(_5_matches_in_a_series, $A$2:$E$5, 2, FALSE)*$B47 + VLOOKUP(_5_matches_in_a_series, $A$2:$E$5, 4,FALSE)*$E47</f>
        <v>40</v>
      </c>
      <c r="E47">
        <f>_5_matches_in_a_series-SUM($A47:$B47)</f>
        <v>5</v>
      </c>
    </row>
    <row r="48" spans="1:5" x14ac:dyDescent="0.2">
      <c r="A48">
        <v>0</v>
      </c>
      <c r="B48">
        <v>1</v>
      </c>
      <c r="C48">
        <f>VLOOKUP(_5_matches_in_a_series, $A$2:$E$5, 2, FALSE)*$A48 + VLOOKUP(_5_matches_in_a_series, $A$2:$E$5, 4,FALSE)*$E48</f>
        <v>32</v>
      </c>
      <c r="D48">
        <f>VLOOKUP(_5_matches_in_a_series, $A$2:$E$5, 2, FALSE)*$B48 + VLOOKUP(_5_matches_in_a_series, $A$2:$E$5, 4,FALSE)*$E48</f>
        <v>56</v>
      </c>
      <c r="E48">
        <f>_5_matches_in_a_series-SUM($A48:$B48)</f>
        <v>4</v>
      </c>
    </row>
    <row r="49" spans="1:5" x14ac:dyDescent="0.2">
      <c r="A49">
        <v>0</v>
      </c>
      <c r="B49">
        <v>2</v>
      </c>
      <c r="C49">
        <f>VLOOKUP(_5_matches_in_a_series, $A$2:$E$5, 2, FALSE)*$A49 + VLOOKUP(_5_matches_in_a_series, $A$2:$E$5, 4,FALSE)*$E49</f>
        <v>24</v>
      </c>
      <c r="D49">
        <f>VLOOKUP(_5_matches_in_a_series, $A$2:$E$5, 2, FALSE)*$B49 + VLOOKUP(_5_matches_in_a_series, $A$2:$E$5, 4,FALSE)*$E49</f>
        <v>72</v>
      </c>
      <c r="E49">
        <f>_5_matches_in_a_series-SUM($A49:$B49)</f>
        <v>3</v>
      </c>
    </row>
    <row r="50" spans="1:5" x14ac:dyDescent="0.2">
      <c r="A50">
        <v>0</v>
      </c>
      <c r="B50">
        <v>3</v>
      </c>
      <c r="C50">
        <f>VLOOKUP(_5_matches_in_a_series, $A$2:$E$5, 2, FALSE)*$A50 + VLOOKUP(_5_matches_in_a_series, $A$2:$E$5, 4,FALSE)*$E50</f>
        <v>16</v>
      </c>
      <c r="D50">
        <f>VLOOKUP(_5_matches_in_a_series, $A$2:$E$5, 2, FALSE)*$B50 + VLOOKUP(_5_matches_in_a_series, $A$2:$E$5, 4,FALSE)*$E50</f>
        <v>88</v>
      </c>
      <c r="E50">
        <f>_5_matches_in_a_series-SUM($A50:$B50)</f>
        <v>2</v>
      </c>
    </row>
    <row r="51" spans="1:5" x14ac:dyDescent="0.2">
      <c r="A51">
        <v>0</v>
      </c>
      <c r="B51">
        <v>4</v>
      </c>
      <c r="C51">
        <f>VLOOKUP(_5_matches_in_a_series, $A$2:$E$5, 2, FALSE)*$A51 + VLOOKUP(_5_matches_in_a_series, $A$2:$E$5, 4,FALSE)*$E51</f>
        <v>8</v>
      </c>
      <c r="D51">
        <f>VLOOKUP(_5_matches_in_a_series, $A$2:$E$5, 2, FALSE)*$B51 + VLOOKUP(_5_matches_in_a_series, $A$2:$E$5, 4,FALSE)*$E51</f>
        <v>104</v>
      </c>
      <c r="E51">
        <f>_5_matches_in_a_series-SUM($A51:$B51)</f>
        <v>1</v>
      </c>
    </row>
    <row r="52" spans="1:5" x14ac:dyDescent="0.2">
      <c r="A52">
        <v>0</v>
      </c>
      <c r="B52">
        <v>5</v>
      </c>
      <c r="C52">
        <f>VLOOKUP(_5_matches_in_a_series, $A$2:$E$5, 2, FALSE)*$A52 + VLOOKUP(_5_matches_in_a_series, $A$2:$E$5, 4,FALSE)*$E52</f>
        <v>0</v>
      </c>
      <c r="D52">
        <f>VLOOKUP(_5_matches_in_a_series, $A$2:$E$5, 2, FALSE)*$B52 + VLOOKUP(_5_matches_in_a_series, $A$2:$E$5, 4,FALSE)*$E52</f>
        <v>120</v>
      </c>
      <c r="E52">
        <f>_5_matches_in_a_series-SUM($A52:$B52)</f>
        <v>0</v>
      </c>
    </row>
    <row r="53" spans="1:5" x14ac:dyDescent="0.2">
      <c r="A53">
        <v>1</v>
      </c>
      <c r="B53">
        <v>0</v>
      </c>
      <c r="C53">
        <f>VLOOKUP(_5_matches_in_a_series, $A$2:$E$5, 2, FALSE)*$A53 + VLOOKUP(_5_matches_in_a_series, $A$2:$E$5, 4,FALSE)*$E53</f>
        <v>56</v>
      </c>
      <c r="D53">
        <f>VLOOKUP(_5_matches_in_a_series, $A$2:$E$5, 2, FALSE)*$B53 + VLOOKUP(_5_matches_in_a_series, $A$2:$E$5, 4,FALSE)*$E53</f>
        <v>32</v>
      </c>
      <c r="E53">
        <f>_5_matches_in_a_series-SUM($A53:$B53)</f>
        <v>4</v>
      </c>
    </row>
    <row r="54" spans="1:5" x14ac:dyDescent="0.2">
      <c r="A54">
        <v>1</v>
      </c>
      <c r="B54">
        <v>1</v>
      </c>
      <c r="C54">
        <f>VLOOKUP(_5_matches_in_a_series, $A$2:$E$5, 2, FALSE)*$A54 + VLOOKUP(_5_matches_in_a_series, $A$2:$E$5, 4,FALSE)*$E54</f>
        <v>48</v>
      </c>
      <c r="D54">
        <f>VLOOKUP(_5_matches_in_a_series, $A$2:$E$5, 2, FALSE)*$B54 + VLOOKUP(_5_matches_in_a_series, $A$2:$E$5, 4,FALSE)*$E54</f>
        <v>48</v>
      </c>
      <c r="E54">
        <f>_5_matches_in_a_series-SUM($A54:$B54)</f>
        <v>3</v>
      </c>
    </row>
    <row r="55" spans="1:5" x14ac:dyDescent="0.2">
      <c r="A55">
        <v>1</v>
      </c>
      <c r="B55">
        <v>2</v>
      </c>
      <c r="C55">
        <f>VLOOKUP(_5_matches_in_a_series, $A$2:$E$5, 2, FALSE)*$A55 + VLOOKUP(_5_matches_in_a_series, $A$2:$E$5, 4,FALSE)*$E55</f>
        <v>40</v>
      </c>
      <c r="D55">
        <f>VLOOKUP(_5_matches_in_a_series, $A$2:$E$5, 2, FALSE)*$B55 + VLOOKUP(_5_matches_in_a_series, $A$2:$E$5, 4,FALSE)*$E55</f>
        <v>64</v>
      </c>
      <c r="E55">
        <f>_5_matches_in_a_series-SUM($A55:$B55)</f>
        <v>2</v>
      </c>
    </row>
    <row r="56" spans="1:5" x14ac:dyDescent="0.2">
      <c r="A56">
        <v>1</v>
      </c>
      <c r="B56">
        <v>3</v>
      </c>
      <c r="C56">
        <f>VLOOKUP(_5_matches_in_a_series, $A$2:$E$5, 2, FALSE)*$A56 + VLOOKUP(_5_matches_in_a_series, $A$2:$E$5, 4,FALSE)*$E56</f>
        <v>32</v>
      </c>
      <c r="D56">
        <f>VLOOKUP(_5_matches_in_a_series, $A$2:$E$5, 2, FALSE)*$B56 + VLOOKUP(_5_matches_in_a_series, $A$2:$E$5, 4,FALSE)*$E56</f>
        <v>80</v>
      </c>
      <c r="E56">
        <f>_5_matches_in_a_series-SUM($A56:$B56)</f>
        <v>1</v>
      </c>
    </row>
    <row r="57" spans="1:5" x14ac:dyDescent="0.2">
      <c r="A57">
        <v>1</v>
      </c>
      <c r="B57">
        <v>4</v>
      </c>
      <c r="C57">
        <f>VLOOKUP(_5_matches_in_a_series, $A$2:$E$5, 2, FALSE)*$A57 + VLOOKUP(_5_matches_in_a_series, $A$2:$E$5, 4,FALSE)*$E57</f>
        <v>24</v>
      </c>
      <c r="D57">
        <f>VLOOKUP(_5_matches_in_a_series, $A$2:$E$5, 2, FALSE)*$B57 + VLOOKUP(_5_matches_in_a_series, $A$2:$E$5, 4,FALSE)*$E57</f>
        <v>96</v>
      </c>
      <c r="E57">
        <f>_5_matches_in_a_series-SUM($A57:$B57)</f>
        <v>0</v>
      </c>
    </row>
    <row r="58" spans="1:5" x14ac:dyDescent="0.2">
      <c r="A58">
        <v>2</v>
      </c>
      <c r="B58">
        <v>0</v>
      </c>
      <c r="C58">
        <f>VLOOKUP(_5_matches_in_a_series, $A$2:$E$5, 2, FALSE)*$A58 + VLOOKUP(_5_matches_in_a_series, $A$2:$E$5, 4,FALSE)*$E58</f>
        <v>72</v>
      </c>
      <c r="D58">
        <f>VLOOKUP(_5_matches_in_a_series, $A$2:$E$5, 2, FALSE)*$B58 + VLOOKUP(_5_matches_in_a_series, $A$2:$E$5, 4,FALSE)*$E58</f>
        <v>24</v>
      </c>
      <c r="E58">
        <f>_5_matches_in_a_series-SUM($A58:$B58)</f>
        <v>3</v>
      </c>
    </row>
    <row r="59" spans="1:5" x14ac:dyDescent="0.2">
      <c r="A59">
        <v>2</v>
      </c>
      <c r="B59">
        <v>1</v>
      </c>
      <c r="C59">
        <f>VLOOKUP(_5_matches_in_a_series, $A$2:$E$5, 2, FALSE)*$A59 + VLOOKUP(_5_matches_in_a_series, $A$2:$E$5, 4,FALSE)*$E59</f>
        <v>64</v>
      </c>
      <c r="D59">
        <f>VLOOKUP(_5_matches_in_a_series, $A$2:$E$5, 2, FALSE)*$B59 + VLOOKUP(_5_matches_in_a_series, $A$2:$E$5, 4,FALSE)*$E59</f>
        <v>40</v>
      </c>
      <c r="E59">
        <f>_5_matches_in_a_series-SUM($A59:$B59)</f>
        <v>2</v>
      </c>
    </row>
    <row r="60" spans="1:5" x14ac:dyDescent="0.2">
      <c r="A60">
        <v>2</v>
      </c>
      <c r="B60">
        <v>2</v>
      </c>
      <c r="C60">
        <f>VLOOKUP(_5_matches_in_a_series, $A$2:$E$5, 2, FALSE)*$A60 + VLOOKUP(_5_matches_in_a_series, $A$2:$E$5, 4,FALSE)*$E60</f>
        <v>56</v>
      </c>
      <c r="D60">
        <f>VLOOKUP(_5_matches_in_a_series, $A$2:$E$5, 2, FALSE)*$B60 + VLOOKUP(_5_matches_in_a_series, $A$2:$E$5, 4,FALSE)*$E60</f>
        <v>56</v>
      </c>
      <c r="E60">
        <f>_5_matches_in_a_series-SUM($A60:$B60)</f>
        <v>1</v>
      </c>
    </row>
    <row r="61" spans="1:5" x14ac:dyDescent="0.2">
      <c r="A61">
        <v>2</v>
      </c>
      <c r="B61">
        <v>3</v>
      </c>
      <c r="C61">
        <f>VLOOKUP(_5_matches_in_a_series, $A$2:$E$5, 2, FALSE)*$A61 + VLOOKUP(_5_matches_in_a_series, $A$2:$E$5, 4,FALSE)*$E61</f>
        <v>48</v>
      </c>
      <c r="D61">
        <f>VLOOKUP(_5_matches_in_a_series, $A$2:$E$5, 2, FALSE)*$B61 + VLOOKUP(_5_matches_in_a_series, $A$2:$E$5, 4,FALSE)*$E61</f>
        <v>72</v>
      </c>
      <c r="E61">
        <f>_5_matches_in_a_series-SUM($A61:$B61)</f>
        <v>0</v>
      </c>
    </row>
    <row r="62" spans="1:5" x14ac:dyDescent="0.2">
      <c r="A62">
        <v>3</v>
      </c>
      <c r="B62">
        <v>0</v>
      </c>
      <c r="C62">
        <f>VLOOKUP(_5_matches_in_a_series, $A$2:$E$5, 2, FALSE)*$A62 + VLOOKUP(_5_matches_in_a_series, $A$2:$E$5, 4,FALSE)*$E62</f>
        <v>88</v>
      </c>
      <c r="D62">
        <f>VLOOKUP(_5_matches_in_a_series, $A$2:$E$5, 2, FALSE)*$B62 + VLOOKUP(_5_matches_in_a_series, $A$2:$E$5, 4,FALSE)*$E62</f>
        <v>16</v>
      </c>
      <c r="E62">
        <f>_5_matches_in_a_series-SUM($A62:$B62)</f>
        <v>2</v>
      </c>
    </row>
    <row r="63" spans="1:5" x14ac:dyDescent="0.2">
      <c r="A63">
        <v>3</v>
      </c>
      <c r="B63">
        <v>1</v>
      </c>
      <c r="C63">
        <f>VLOOKUP(_5_matches_in_a_series, $A$2:$E$5, 2, FALSE)*$A63 + VLOOKUP(_5_matches_in_a_series, $A$2:$E$5, 4,FALSE)*$E63</f>
        <v>80</v>
      </c>
      <c r="D63">
        <f>VLOOKUP(_5_matches_in_a_series, $A$2:$E$5, 2, FALSE)*$B63 + VLOOKUP(_5_matches_in_a_series, $A$2:$E$5, 4,FALSE)*$E63</f>
        <v>32</v>
      </c>
      <c r="E63">
        <f>_5_matches_in_a_series-SUM($A63:$B63)</f>
        <v>1</v>
      </c>
    </row>
    <row r="64" spans="1:5" x14ac:dyDescent="0.2">
      <c r="A64">
        <v>3</v>
      </c>
      <c r="B64">
        <v>2</v>
      </c>
      <c r="C64">
        <f>VLOOKUP(_5_matches_in_a_series, $A$2:$E$5, 2, FALSE)*$A64 + VLOOKUP(_5_matches_in_a_series, $A$2:$E$5, 4,FALSE)*$E64</f>
        <v>72</v>
      </c>
      <c r="D64">
        <f>VLOOKUP(_5_matches_in_a_series, $A$2:$E$5, 2, FALSE)*$B64 + VLOOKUP(_5_matches_in_a_series, $A$2:$E$5, 4,FALSE)*$E64</f>
        <v>48</v>
      </c>
      <c r="E64">
        <f>_5_matches_in_a_series-SUM($A64:$B64)</f>
        <v>0</v>
      </c>
    </row>
    <row r="65" spans="1:5" x14ac:dyDescent="0.2">
      <c r="A65">
        <v>4</v>
      </c>
      <c r="B65">
        <v>0</v>
      </c>
      <c r="C65">
        <f>VLOOKUP(_5_matches_in_a_series, $A$2:$E$5, 2, FALSE)*$A65 + VLOOKUP(_5_matches_in_a_series, $A$2:$E$5, 4,FALSE)*$E65</f>
        <v>104</v>
      </c>
      <c r="D65">
        <f>VLOOKUP(_5_matches_in_a_series, $A$2:$E$5, 2, FALSE)*$B65 + VLOOKUP(_5_matches_in_a_series, $A$2:$E$5, 4,FALSE)*$E65</f>
        <v>8</v>
      </c>
      <c r="E65">
        <f>_5_matches_in_a_series-SUM($A65:$B65)</f>
        <v>1</v>
      </c>
    </row>
    <row r="66" spans="1:5" x14ac:dyDescent="0.2">
      <c r="A66">
        <v>4</v>
      </c>
      <c r="B66">
        <v>1</v>
      </c>
      <c r="C66">
        <f>VLOOKUP(_5_matches_in_a_series, $A$2:$E$5, 2, FALSE)*$A66 + VLOOKUP(_5_matches_in_a_series, $A$2:$E$5, 4,FALSE)*$E66</f>
        <v>96</v>
      </c>
      <c r="D66">
        <f>VLOOKUP(_5_matches_in_a_series, $A$2:$E$5, 2, FALSE)*$B66 + VLOOKUP(_5_matches_in_a_series, $A$2:$E$5, 4,FALSE)*$E66</f>
        <v>24</v>
      </c>
      <c r="E66">
        <f>_5_matches_in_a_series-SUM($A66:$B66)</f>
        <v>0</v>
      </c>
    </row>
    <row r="67" spans="1:5" x14ac:dyDescent="0.2">
      <c r="A67">
        <v>5</v>
      </c>
      <c r="B67">
        <v>0</v>
      </c>
      <c r="C67">
        <f>VLOOKUP(_5_matches_in_a_series, $A$2:$E$5, 2, FALSE)*$A67 + VLOOKUP(_5_matches_in_a_series, $A$2:$E$5, 4,FALSE)*$E67</f>
        <v>120</v>
      </c>
      <c r="D67">
        <f>VLOOKUP(_5_matches_in_a_series, $A$2:$E$5, 2, FALSE)*$B67 + VLOOKUP(_5_matches_in_a_series, $A$2:$E$5, 4,FALSE)*$E67</f>
        <v>0</v>
      </c>
      <c r="E67">
        <f>_5_matches_in_a_series-SUM($A67:$B67)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Current-Table</vt:lpstr>
      <vt:lpstr>India-England-Forecast</vt:lpstr>
      <vt:lpstr>SouthAfrica-Australia-Forecast</vt:lpstr>
      <vt:lpstr>Combined-Result-From-All</vt:lpstr>
      <vt:lpstr>Data</vt:lpstr>
      <vt:lpstr>_2_matches_in_a_series</vt:lpstr>
      <vt:lpstr>_3_matches_in_a_series</vt:lpstr>
      <vt:lpstr>_4_matches_in_a_series</vt:lpstr>
      <vt:lpstr>_5_matches_in_a_series</vt:lpstr>
      <vt:lpstr>Australia</vt:lpstr>
      <vt:lpstr>England</vt:lpstr>
      <vt:lpstr>India</vt:lpstr>
      <vt:lpstr>New_Zealand</vt:lpstr>
      <vt:lpstr>NewZealand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2021-02-05T00:15:40Z</dcterms:created>
  <dcterms:modified xsi:type="dcterms:W3CDTF">2021-02-05T02:00:59Z</dcterms:modified>
</cp:coreProperties>
</file>