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nazhao/Library/CloudStorage/GoogleDrive-ninazhao1001@gmail.com/My Drive/current research/R project/Miller/"/>
    </mc:Choice>
  </mc:AlternateContent>
  <xr:revisionPtr revIDLastSave="0" documentId="13_ncr:1_{028422F6-F970-7A4B-8B54-11C2B801B40D}" xr6:coauthVersionLast="47" xr6:coauthVersionMax="47" xr10:uidLastSave="{00000000-0000-0000-0000-000000000000}"/>
  <bookViews>
    <workbookView xWindow="0" yWindow="0" windowWidth="38400" windowHeight="21600" activeTab="17" xr2:uid="{F8F8C213-AD11-5447-ACE1-BEF4457B70D3}"/>
  </bookViews>
  <sheets>
    <sheet name="Data Final" sheetId="28" r:id="rId1"/>
    <sheet name="10092020" sheetId="9" r:id="rId2"/>
    <sheet name="10232020" sheetId="10" r:id="rId3"/>
    <sheet name="11032020" sheetId="11" r:id="rId4"/>
    <sheet name="11122020" sheetId="12" r:id="rId5"/>
    <sheet name="03042021" sheetId="13" r:id="rId6"/>
    <sheet name="03182021" sheetId="14" r:id="rId7"/>
    <sheet name="04232021" sheetId="15" r:id="rId8"/>
    <sheet name="10212021" sheetId="2" r:id="rId9"/>
    <sheet name="10272021" sheetId="17" r:id="rId10"/>
    <sheet name="11032021" sheetId="18" r:id="rId11"/>
    <sheet name="11112021" sheetId="3" r:id="rId12"/>
    <sheet name="11182021" sheetId="20" r:id="rId13"/>
    <sheet name="02202022" sheetId="4" r:id="rId14"/>
    <sheet name="02262022" sheetId="5" r:id="rId15"/>
    <sheet name="04182022" sheetId="6" r:id="rId16"/>
    <sheet name="10212022" sheetId="7" r:id="rId17"/>
    <sheet name="02032023" sheetId="25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6" i="28" l="1"/>
  <c r="D355" i="28"/>
  <c r="D354" i="28"/>
  <c r="X232" i="28" l="1"/>
  <c r="Y232" i="28"/>
  <c r="W232" i="28"/>
  <c r="Y231" i="28"/>
  <c r="X231" i="28"/>
  <c r="W231" i="28"/>
  <c r="W212" i="28"/>
  <c r="X212" i="28"/>
  <c r="Y212" i="28"/>
  <c r="W213" i="28"/>
  <c r="X213" i="28"/>
  <c r="Y213" i="28"/>
  <c r="W214" i="28"/>
  <c r="X214" i="28"/>
  <c r="Y214" i="28"/>
  <c r="W215" i="28"/>
  <c r="X215" i="28"/>
  <c r="Y215" i="28"/>
  <c r="W216" i="28"/>
  <c r="X216" i="28"/>
  <c r="Y216" i="28"/>
  <c r="W217" i="28"/>
  <c r="X217" i="28"/>
  <c r="Y217" i="28"/>
  <c r="W218" i="28"/>
  <c r="X218" i="28"/>
  <c r="Y218" i="28"/>
  <c r="W219" i="28"/>
  <c r="X219" i="28"/>
  <c r="Y219" i="28"/>
  <c r="W220" i="28"/>
  <c r="X220" i="28"/>
  <c r="Y220" i="28"/>
  <c r="W221" i="28"/>
  <c r="X221" i="28"/>
  <c r="Y221" i="28"/>
  <c r="W222" i="28"/>
  <c r="X222" i="28"/>
  <c r="Y222" i="28"/>
  <c r="W223" i="28"/>
  <c r="X223" i="28"/>
  <c r="Y223" i="28"/>
  <c r="W224" i="28"/>
  <c r="X224" i="28"/>
  <c r="Y224" i="28"/>
  <c r="W225" i="28"/>
  <c r="X225" i="28"/>
  <c r="Y225" i="28"/>
  <c r="W226" i="28"/>
  <c r="X226" i="28"/>
  <c r="Y226" i="28"/>
  <c r="W227" i="28"/>
  <c r="X227" i="28"/>
  <c r="Y227" i="28"/>
  <c r="W228" i="28"/>
  <c r="X228" i="28"/>
  <c r="Y228" i="28"/>
  <c r="W229" i="28"/>
  <c r="X229" i="28"/>
  <c r="Y229" i="28"/>
  <c r="Y211" i="28"/>
  <c r="X211" i="28"/>
  <c r="W211" i="28"/>
  <c r="Y210" i="28"/>
  <c r="X210" i="28"/>
  <c r="W210" i="28"/>
  <c r="W199" i="28"/>
  <c r="X199" i="28"/>
  <c r="Y199" i="28"/>
  <c r="W200" i="28"/>
  <c r="X200" i="28"/>
  <c r="Y200" i="28"/>
  <c r="W201" i="28"/>
  <c r="X201" i="28"/>
  <c r="Y201" i="28"/>
  <c r="W202" i="28"/>
  <c r="X202" i="28"/>
  <c r="Y202" i="28"/>
  <c r="W203" i="28"/>
  <c r="X203" i="28"/>
  <c r="Y203" i="28"/>
  <c r="W204" i="28"/>
  <c r="X204" i="28"/>
  <c r="Y204" i="28"/>
  <c r="W205" i="28"/>
  <c r="X205" i="28"/>
  <c r="Y205" i="28"/>
  <c r="W206" i="28"/>
  <c r="X206" i="28"/>
  <c r="Y206" i="28"/>
  <c r="W207" i="28"/>
  <c r="X207" i="28"/>
  <c r="Y207" i="28"/>
  <c r="W208" i="28"/>
  <c r="X208" i="28"/>
  <c r="Y208" i="28"/>
  <c r="Y198" i="28"/>
  <c r="X198" i="28"/>
  <c r="W198" i="28"/>
  <c r="Y197" i="28"/>
  <c r="X197" i="28"/>
  <c r="W197" i="28"/>
  <c r="W181" i="28"/>
  <c r="X181" i="28"/>
  <c r="Y181" i="28"/>
  <c r="W182" i="28"/>
  <c r="X182" i="28"/>
  <c r="Y182" i="28"/>
  <c r="W183" i="28"/>
  <c r="X183" i="28"/>
  <c r="Y183" i="28"/>
  <c r="W184" i="28"/>
  <c r="X184" i="28"/>
  <c r="Y184" i="28"/>
  <c r="W185" i="28"/>
  <c r="X185" i="28"/>
  <c r="Y185" i="28"/>
  <c r="W186" i="28"/>
  <c r="X186" i="28"/>
  <c r="Y186" i="28"/>
  <c r="W187" i="28"/>
  <c r="X187" i="28"/>
  <c r="Y187" i="28"/>
  <c r="W188" i="28"/>
  <c r="X188" i="28"/>
  <c r="Y188" i="28"/>
  <c r="W189" i="28"/>
  <c r="X189" i="28"/>
  <c r="Y189" i="28"/>
  <c r="W190" i="28"/>
  <c r="X190" i="28"/>
  <c r="Y190" i="28"/>
  <c r="W191" i="28"/>
  <c r="X191" i="28"/>
  <c r="Y191" i="28"/>
  <c r="W192" i="28"/>
  <c r="X192" i="28"/>
  <c r="Y192" i="28"/>
  <c r="W193" i="28"/>
  <c r="X193" i="28"/>
  <c r="Y193" i="28"/>
  <c r="W194" i="28"/>
  <c r="X194" i="28"/>
  <c r="Y194" i="28"/>
  <c r="W195" i="28"/>
  <c r="X195" i="28"/>
  <c r="Y195" i="28"/>
  <c r="Y180" i="28"/>
  <c r="X180" i="28"/>
  <c r="W180" i="28"/>
  <c r="Y179" i="28"/>
  <c r="X179" i="28"/>
  <c r="W179" i="28"/>
  <c r="Y178" i="28"/>
  <c r="X178" i="28"/>
  <c r="W178" i="28"/>
  <c r="W170" i="28"/>
  <c r="X170" i="28"/>
  <c r="Y170" i="28"/>
  <c r="W171" i="28"/>
  <c r="X171" i="28"/>
  <c r="Y171" i="28"/>
  <c r="W172" i="28"/>
  <c r="X172" i="28"/>
  <c r="Y172" i="28"/>
  <c r="W173" i="28"/>
  <c r="X173" i="28"/>
  <c r="Y173" i="28"/>
  <c r="W174" i="28"/>
  <c r="X174" i="28"/>
  <c r="Y174" i="28"/>
  <c r="W175" i="28"/>
  <c r="X175" i="28"/>
  <c r="Y175" i="28"/>
  <c r="W176" i="28"/>
  <c r="X176" i="28"/>
  <c r="Y176" i="28"/>
  <c r="Y169" i="28"/>
  <c r="X169" i="28"/>
  <c r="W169" i="28"/>
  <c r="Y168" i="28"/>
  <c r="X168" i="28"/>
  <c r="W168" i="28"/>
  <c r="Y167" i="28"/>
  <c r="X167" i="28"/>
  <c r="W167" i="28"/>
  <c r="Y166" i="28"/>
  <c r="X166" i="28"/>
  <c r="W166" i="28"/>
  <c r="Y165" i="28"/>
  <c r="X165" i="28"/>
  <c r="W165" i="28"/>
  <c r="Y164" i="28"/>
  <c r="X164" i="28"/>
  <c r="W164" i="28"/>
  <c r="Y163" i="28"/>
  <c r="X163" i="28"/>
  <c r="W163" i="28"/>
  <c r="Y162" i="28"/>
  <c r="X162" i="28"/>
  <c r="W162" i="28"/>
  <c r="Y161" i="28"/>
  <c r="X161" i="28"/>
  <c r="W161" i="28"/>
  <c r="Y160" i="28"/>
  <c r="X160" i="28"/>
  <c r="W160" i="28"/>
  <c r="Y159" i="28"/>
  <c r="X159" i="28"/>
  <c r="W159" i="28"/>
  <c r="Y158" i="28"/>
  <c r="X158" i="28"/>
  <c r="W158" i="28"/>
  <c r="Y157" i="28"/>
  <c r="X157" i="28"/>
  <c r="W157" i="28"/>
  <c r="Y156" i="28"/>
  <c r="X156" i="28"/>
  <c r="W156" i="28"/>
  <c r="Y155" i="28"/>
  <c r="X155" i="28"/>
  <c r="W155" i="28"/>
  <c r="Y154" i="28"/>
  <c r="X154" i="28"/>
  <c r="W154" i="28"/>
  <c r="Y153" i="28"/>
  <c r="X153" i="28"/>
  <c r="W153" i="28"/>
  <c r="W136" i="28"/>
  <c r="X136" i="28"/>
  <c r="Y136" i="28"/>
  <c r="W137" i="28"/>
  <c r="X137" i="28"/>
  <c r="Y137" i="28"/>
  <c r="W138" i="28"/>
  <c r="X138" i="28"/>
  <c r="Y138" i="28"/>
  <c r="W139" i="28"/>
  <c r="X139" i="28"/>
  <c r="Y139" i="28"/>
  <c r="W140" i="28"/>
  <c r="X140" i="28"/>
  <c r="Y140" i="28"/>
  <c r="W141" i="28"/>
  <c r="X141" i="28"/>
  <c r="Y141" i="28"/>
  <c r="W142" i="28"/>
  <c r="X142" i="28"/>
  <c r="Y142" i="28"/>
  <c r="W143" i="28"/>
  <c r="X143" i="28"/>
  <c r="Y143" i="28"/>
  <c r="W144" i="28"/>
  <c r="X144" i="28"/>
  <c r="Y144" i="28"/>
  <c r="W145" i="28"/>
  <c r="X145" i="28"/>
  <c r="Y145" i="28"/>
  <c r="W146" i="28"/>
  <c r="X146" i="28"/>
  <c r="Y146" i="28"/>
  <c r="W147" i="28"/>
  <c r="X147" i="28"/>
  <c r="Y147" i="28"/>
  <c r="W148" i="28"/>
  <c r="X148" i="28"/>
  <c r="Y148" i="28"/>
  <c r="W149" i="28"/>
  <c r="X149" i="28"/>
  <c r="Y149" i="28"/>
  <c r="W150" i="28"/>
  <c r="X150" i="28"/>
  <c r="Y150" i="28"/>
  <c r="W151" i="28"/>
  <c r="X151" i="28"/>
  <c r="Y151" i="28"/>
  <c r="W135" i="28"/>
  <c r="X135" i="28"/>
  <c r="Y135" i="28"/>
  <c r="G341" i="28"/>
  <c r="G340" i="28"/>
  <c r="R340" i="28"/>
  <c r="G344" i="28"/>
  <c r="F336" i="28"/>
  <c r="F335" i="28"/>
  <c r="F334" i="28"/>
  <c r="F333" i="28"/>
  <c r="B2" i="15"/>
  <c r="F211" i="28" l="1"/>
  <c r="F311" i="28" l="1"/>
  <c r="F312" i="28"/>
  <c r="F313" i="28"/>
  <c r="F314" i="28"/>
  <c r="F315" i="28"/>
  <c r="F316" i="28"/>
  <c r="F317" i="28"/>
  <c r="F318" i="28"/>
  <c r="F319" i="28"/>
  <c r="F320" i="28"/>
  <c r="F321" i="28"/>
  <c r="F322" i="28"/>
  <c r="F323" i="28"/>
  <c r="F324" i="28"/>
  <c r="F325" i="28"/>
  <c r="F326" i="28"/>
  <c r="F327" i="28"/>
  <c r="F328" i="28"/>
  <c r="F329" i="28"/>
  <c r="F330" i="28"/>
  <c r="F310" i="28"/>
  <c r="F301" i="28"/>
  <c r="F302" i="28"/>
  <c r="F303" i="28"/>
  <c r="F304" i="28"/>
  <c r="F305" i="28"/>
  <c r="F306" i="28"/>
  <c r="F307" i="28"/>
  <c r="F308" i="28"/>
  <c r="F300" i="28"/>
  <c r="F281" i="28"/>
  <c r="F282" i="28"/>
  <c r="F283" i="28"/>
  <c r="F284" i="28"/>
  <c r="F285" i="28"/>
  <c r="F286" i="28"/>
  <c r="F287" i="28"/>
  <c r="F288" i="28"/>
  <c r="F289" i="28"/>
  <c r="F290" i="28"/>
  <c r="F291" i="28"/>
  <c r="F292" i="28"/>
  <c r="F293" i="28"/>
  <c r="F294" i="28"/>
  <c r="F295" i="28"/>
  <c r="F296" i="28"/>
  <c r="F297" i="28"/>
  <c r="F298" i="28"/>
  <c r="F280" i="28"/>
  <c r="F256" i="28"/>
  <c r="F257" i="28"/>
  <c r="F258" i="28"/>
  <c r="F259" i="28"/>
  <c r="F260" i="28"/>
  <c r="F261" i="28"/>
  <c r="F262" i="28"/>
  <c r="F263" i="28"/>
  <c r="F264" i="28"/>
  <c r="F265" i="28"/>
  <c r="F266" i="28"/>
  <c r="F267" i="28"/>
  <c r="F268" i="28"/>
  <c r="F269" i="28"/>
  <c r="F270" i="28"/>
  <c r="F271" i="28"/>
  <c r="F272" i="28"/>
  <c r="F273" i="28"/>
  <c r="F274" i="28"/>
  <c r="F275" i="28"/>
  <c r="F276" i="28"/>
  <c r="F277" i="28"/>
  <c r="F278" i="28"/>
  <c r="F255" i="28"/>
  <c r="F232" i="28"/>
  <c r="F233" i="28"/>
  <c r="F234" i="28"/>
  <c r="F235" i="28"/>
  <c r="F236" i="28"/>
  <c r="F237" i="28"/>
  <c r="F238" i="28"/>
  <c r="F239" i="28"/>
  <c r="F240" i="28"/>
  <c r="F241" i="28"/>
  <c r="F242" i="28"/>
  <c r="F243" i="28"/>
  <c r="F244" i="28"/>
  <c r="F245" i="28"/>
  <c r="F246" i="28"/>
  <c r="F247" i="28"/>
  <c r="F248" i="28"/>
  <c r="F249" i="28"/>
  <c r="F250" i="28"/>
  <c r="F251" i="28"/>
  <c r="F252" i="28"/>
  <c r="F253" i="28"/>
  <c r="F231" i="28"/>
  <c r="F179" i="28"/>
  <c r="H6" i="18" s="1"/>
  <c r="Y6" i="18" s="1"/>
  <c r="F180" i="28"/>
  <c r="F181" i="28"/>
  <c r="F182" i="28"/>
  <c r="F183" i="28"/>
  <c r="H22" i="18" s="1"/>
  <c r="Y22" i="18" s="1"/>
  <c r="F184" i="28"/>
  <c r="H26" i="18" s="1"/>
  <c r="Y26" i="18" s="1"/>
  <c r="F185" i="28"/>
  <c r="H30" i="18" s="1"/>
  <c r="Y30" i="18" s="1"/>
  <c r="F186" i="28"/>
  <c r="H34" i="18" s="1"/>
  <c r="Y36" i="18" s="1"/>
  <c r="F187" i="28"/>
  <c r="H38" i="18" s="1"/>
  <c r="Y38" i="18" s="1"/>
  <c r="F188" i="28"/>
  <c r="F189" i="28"/>
  <c r="F190" i="28"/>
  <c r="F135" i="28"/>
  <c r="F153" i="28"/>
  <c r="H2" i="17" s="1"/>
  <c r="Y2" i="17" s="1"/>
  <c r="A309" i="28"/>
  <c r="B2" i="25"/>
  <c r="B6" i="25"/>
  <c r="B10" i="25"/>
  <c r="B14" i="25"/>
  <c r="B18" i="25"/>
  <c r="B22" i="25"/>
  <c r="B26" i="25"/>
  <c r="B30" i="25"/>
  <c r="B34" i="25"/>
  <c r="B38" i="25"/>
  <c r="B42" i="25"/>
  <c r="B46" i="25"/>
  <c r="B50" i="25"/>
  <c r="B54" i="25"/>
  <c r="B58" i="25"/>
  <c r="B62" i="25"/>
  <c r="B66" i="25"/>
  <c r="B70" i="25"/>
  <c r="B74" i="25"/>
  <c r="B78" i="25"/>
  <c r="B82" i="25"/>
  <c r="B2" i="7"/>
  <c r="B18" i="7"/>
  <c r="B34" i="7"/>
  <c r="B50" i="7"/>
  <c r="B58" i="7"/>
  <c r="B66" i="7"/>
  <c r="B74" i="7"/>
  <c r="B82" i="7"/>
  <c r="B90" i="7"/>
  <c r="B2" i="6"/>
  <c r="B6" i="6"/>
  <c r="B10" i="6"/>
  <c r="B14" i="6"/>
  <c r="B18" i="6"/>
  <c r="B22" i="6"/>
  <c r="B26" i="6"/>
  <c r="B30" i="6"/>
  <c r="B34" i="6"/>
  <c r="B38" i="6"/>
  <c r="B42" i="6"/>
  <c r="B46" i="6"/>
  <c r="B50" i="6"/>
  <c r="B54" i="6"/>
  <c r="B58" i="6"/>
  <c r="B62" i="6"/>
  <c r="B66" i="6"/>
  <c r="B70" i="6"/>
  <c r="B74" i="6"/>
  <c r="B2" i="5"/>
  <c r="B6" i="5"/>
  <c r="B10" i="5"/>
  <c r="B14" i="5"/>
  <c r="B18" i="5"/>
  <c r="B22" i="5"/>
  <c r="B26" i="5"/>
  <c r="B30" i="5"/>
  <c r="B34" i="5"/>
  <c r="B38" i="5"/>
  <c r="B42" i="5"/>
  <c r="B46" i="5"/>
  <c r="B50" i="5"/>
  <c r="B54" i="5"/>
  <c r="B58" i="5"/>
  <c r="B62" i="5"/>
  <c r="B66" i="5"/>
  <c r="B70" i="5"/>
  <c r="B74" i="5"/>
  <c r="B78" i="5"/>
  <c r="B82" i="5"/>
  <c r="B86" i="5"/>
  <c r="B90" i="5"/>
  <c r="B94" i="5"/>
  <c r="B2" i="4"/>
  <c r="B6" i="4"/>
  <c r="B10" i="4"/>
  <c r="B14" i="4"/>
  <c r="B18" i="4"/>
  <c r="B22" i="4"/>
  <c r="B26" i="4"/>
  <c r="B30" i="4"/>
  <c r="B34" i="4"/>
  <c r="B38" i="4"/>
  <c r="B42" i="4"/>
  <c r="B46" i="4"/>
  <c r="B50" i="4"/>
  <c r="B54" i="4"/>
  <c r="B58" i="4"/>
  <c r="B62" i="4"/>
  <c r="B66" i="4"/>
  <c r="B70" i="4"/>
  <c r="B74" i="4"/>
  <c r="B78" i="4"/>
  <c r="B82" i="4"/>
  <c r="B86" i="4"/>
  <c r="B90" i="4"/>
  <c r="B2" i="20"/>
  <c r="B6" i="20"/>
  <c r="B10" i="20"/>
  <c r="B14" i="20"/>
  <c r="B18" i="20"/>
  <c r="B22" i="20"/>
  <c r="B26" i="20"/>
  <c r="B30" i="20"/>
  <c r="B34" i="20"/>
  <c r="B38" i="20"/>
  <c r="B42" i="20"/>
  <c r="B46" i="20"/>
  <c r="B50" i="20"/>
  <c r="B54" i="20"/>
  <c r="B58" i="20"/>
  <c r="B62" i="20"/>
  <c r="B66" i="20"/>
  <c r="B70" i="20"/>
  <c r="B74" i="20"/>
  <c r="B78" i="20"/>
  <c r="B2" i="3"/>
  <c r="B6" i="3"/>
  <c r="B10" i="3"/>
  <c r="B14" i="3"/>
  <c r="B18" i="3"/>
  <c r="B22" i="3"/>
  <c r="B26" i="3"/>
  <c r="B30" i="3"/>
  <c r="B34" i="3"/>
  <c r="B38" i="3"/>
  <c r="B42" i="3"/>
  <c r="B46" i="3"/>
  <c r="B2" i="18"/>
  <c r="B6" i="18"/>
  <c r="B10" i="18"/>
  <c r="B14" i="18"/>
  <c r="B18" i="18"/>
  <c r="B22" i="18"/>
  <c r="B26" i="18"/>
  <c r="B30" i="18"/>
  <c r="B34" i="18"/>
  <c r="B38" i="18"/>
  <c r="B42" i="18"/>
  <c r="B46" i="18"/>
  <c r="B50" i="18"/>
  <c r="B54" i="18"/>
  <c r="B58" i="18"/>
  <c r="B62" i="18"/>
  <c r="B66" i="18"/>
  <c r="B70" i="18"/>
  <c r="B2" i="17"/>
  <c r="B6" i="17"/>
  <c r="B10" i="17"/>
  <c r="B14" i="17"/>
  <c r="B18" i="17"/>
  <c r="B22" i="17"/>
  <c r="B26" i="17"/>
  <c r="B30" i="17"/>
  <c r="B34" i="17"/>
  <c r="B38" i="17"/>
  <c r="B42" i="17"/>
  <c r="B46" i="17"/>
  <c r="B50" i="17"/>
  <c r="B54" i="17"/>
  <c r="B58" i="17"/>
  <c r="B62" i="17"/>
  <c r="B66" i="17"/>
  <c r="B70" i="17"/>
  <c r="B74" i="17"/>
  <c r="B78" i="17"/>
  <c r="B82" i="17"/>
  <c r="B86" i="17"/>
  <c r="B90" i="17"/>
  <c r="B94" i="17"/>
  <c r="B2" i="2"/>
  <c r="B6" i="2"/>
  <c r="B10" i="2"/>
  <c r="B14" i="2"/>
  <c r="B18" i="2"/>
  <c r="B22" i="2"/>
  <c r="B26" i="2"/>
  <c r="B30" i="2"/>
  <c r="B34" i="2"/>
  <c r="B38" i="2"/>
  <c r="B42" i="2"/>
  <c r="B46" i="2"/>
  <c r="B50" i="2"/>
  <c r="B54" i="2"/>
  <c r="B58" i="2"/>
  <c r="B62" i="2"/>
  <c r="B66" i="2"/>
  <c r="B6" i="15"/>
  <c r="B10" i="15"/>
  <c r="B14" i="15"/>
  <c r="B18" i="15"/>
  <c r="B22" i="15"/>
  <c r="B26" i="15"/>
  <c r="B30" i="15"/>
  <c r="B34" i="15"/>
  <c r="B38" i="15"/>
  <c r="B42" i="15"/>
  <c r="B46" i="15"/>
  <c r="B50" i="15"/>
  <c r="B54" i="15"/>
  <c r="B58" i="15"/>
  <c r="B62" i="15"/>
  <c r="B66" i="15"/>
  <c r="B70" i="15"/>
  <c r="B2" i="14"/>
  <c r="B6" i="14"/>
  <c r="B10" i="14"/>
  <c r="B14" i="14"/>
  <c r="B18" i="14"/>
  <c r="B22" i="14"/>
  <c r="B26" i="14"/>
  <c r="B30" i="14"/>
  <c r="B34" i="14"/>
  <c r="B38" i="14"/>
  <c r="B42" i="14"/>
  <c r="B46" i="14"/>
  <c r="B2" i="13"/>
  <c r="B6" i="13"/>
  <c r="B10" i="13"/>
  <c r="B14" i="13"/>
  <c r="B18" i="13"/>
  <c r="B22" i="13"/>
  <c r="B26" i="13"/>
  <c r="B30" i="13"/>
  <c r="B34" i="13"/>
  <c r="B38" i="13"/>
  <c r="B42" i="13"/>
  <c r="B46" i="13"/>
  <c r="B50" i="13"/>
  <c r="B54" i="13"/>
  <c r="B58" i="13"/>
  <c r="B62" i="13"/>
  <c r="B2" i="12"/>
  <c r="B6" i="12"/>
  <c r="B10" i="12"/>
  <c r="B14" i="12"/>
  <c r="B18" i="12"/>
  <c r="B22" i="12"/>
  <c r="B26" i="12"/>
  <c r="B30" i="12"/>
  <c r="B34" i="12"/>
  <c r="B38" i="12"/>
  <c r="B42" i="12"/>
  <c r="B46" i="12"/>
  <c r="B50" i="12"/>
  <c r="B54" i="12"/>
  <c r="B58" i="12"/>
  <c r="B62" i="12"/>
  <c r="B66" i="12"/>
  <c r="B70" i="12"/>
  <c r="B74" i="12"/>
  <c r="B78" i="12"/>
  <c r="B2" i="11"/>
  <c r="B6" i="11"/>
  <c r="B10" i="11"/>
  <c r="B14" i="11"/>
  <c r="B18" i="11"/>
  <c r="B22" i="11"/>
  <c r="B26" i="11"/>
  <c r="B30" i="11"/>
  <c r="B34" i="11"/>
  <c r="B2" i="10"/>
  <c r="B6" i="10"/>
  <c r="B10" i="10"/>
  <c r="B14" i="10"/>
  <c r="B18" i="10"/>
  <c r="B22" i="10"/>
  <c r="B26" i="10"/>
  <c r="B30" i="10"/>
  <c r="B34" i="10"/>
  <c r="B38" i="10"/>
  <c r="B42" i="10"/>
  <c r="B46" i="10"/>
  <c r="B50" i="10"/>
  <c r="B54" i="10"/>
  <c r="B58" i="10"/>
  <c r="B62" i="10"/>
  <c r="B66" i="10"/>
  <c r="B70" i="10"/>
  <c r="B74" i="10"/>
  <c r="B78" i="10"/>
  <c r="B82" i="10"/>
  <c r="B86" i="10"/>
  <c r="B90" i="10"/>
  <c r="C94" i="9"/>
  <c r="C90" i="9"/>
  <c r="C86" i="9"/>
  <c r="C82" i="9"/>
  <c r="C78" i="9"/>
  <c r="C74" i="9"/>
  <c r="C70" i="9"/>
  <c r="C66" i="9"/>
  <c r="C62" i="9"/>
  <c r="C58" i="9"/>
  <c r="C54" i="9"/>
  <c r="C50" i="9"/>
  <c r="C46" i="9"/>
  <c r="C42" i="9"/>
  <c r="C38" i="9"/>
  <c r="C34" i="9"/>
  <c r="C30" i="9"/>
  <c r="C26" i="9"/>
  <c r="C22" i="9"/>
  <c r="C18" i="9"/>
  <c r="C14" i="9"/>
  <c r="C10" i="9"/>
  <c r="C6" i="9"/>
  <c r="C2" i="9"/>
  <c r="N2" i="20"/>
  <c r="AE2" i="20" s="1"/>
  <c r="O2" i="20"/>
  <c r="S2" i="20"/>
  <c r="AJ2" i="20" s="1"/>
  <c r="T2" i="20"/>
  <c r="U2" i="20"/>
  <c r="AL5" i="20" s="1"/>
  <c r="W2" i="20"/>
  <c r="AN4" i="20" s="1"/>
  <c r="AO2" i="20"/>
  <c r="O6" i="20"/>
  <c r="AF8" i="20" s="1"/>
  <c r="S6" i="20"/>
  <c r="AJ6" i="20" s="1"/>
  <c r="T6" i="20"/>
  <c r="U6" i="20"/>
  <c r="W6" i="20"/>
  <c r="AN6" i="20" s="1"/>
  <c r="AO9" i="20"/>
  <c r="N10" i="20"/>
  <c r="AE10" i="20" s="1"/>
  <c r="O10" i="20"/>
  <c r="AF10" i="20" s="1"/>
  <c r="T10" i="20"/>
  <c r="AK10" i="20" s="1"/>
  <c r="U10" i="20"/>
  <c r="W10" i="20"/>
  <c r="AN10" i="20" s="1"/>
  <c r="O14" i="20"/>
  <c r="AF14" i="20" s="1"/>
  <c r="T14" i="20"/>
  <c r="AK14" i="20" s="1"/>
  <c r="U14" i="20"/>
  <c r="AL17" i="20" s="1"/>
  <c r="W14" i="20"/>
  <c r="AN16" i="20" s="1"/>
  <c r="I18" i="20"/>
  <c r="K18" i="20"/>
  <c r="AB18" i="20" s="1"/>
  <c r="O18" i="20"/>
  <c r="AF19" i="20" s="1"/>
  <c r="AG19" i="20"/>
  <c r="S18" i="20"/>
  <c r="AJ20" i="20" s="1"/>
  <c r="T18" i="20"/>
  <c r="AK20" i="20" s="1"/>
  <c r="U18" i="20"/>
  <c r="AL21" i="20" s="1"/>
  <c r="W18" i="20"/>
  <c r="AN19" i="20" s="1"/>
  <c r="X18" i="20"/>
  <c r="I22" i="20"/>
  <c r="J22" i="20"/>
  <c r="K22" i="20"/>
  <c r="L22" i="20"/>
  <c r="N22" i="20"/>
  <c r="AE24" i="20" s="1"/>
  <c r="O22" i="20"/>
  <c r="AF22" i="20" s="1"/>
  <c r="Q22" i="20"/>
  <c r="AH23" i="20" s="1"/>
  <c r="R22" i="20"/>
  <c r="S22" i="20"/>
  <c r="T22" i="20"/>
  <c r="U22" i="20"/>
  <c r="V22" i="20"/>
  <c r="AM22" i="20" s="1"/>
  <c r="W22" i="20"/>
  <c r="AN22" i="20" s="1"/>
  <c r="X22" i="20"/>
  <c r="AO25" i="20" s="1"/>
  <c r="I26" i="20"/>
  <c r="Z29" i="20" s="1"/>
  <c r="J26" i="20"/>
  <c r="K26" i="20"/>
  <c r="L26" i="20"/>
  <c r="N26" i="20"/>
  <c r="AE28" i="20" s="1"/>
  <c r="O26" i="20"/>
  <c r="AG26" i="20"/>
  <c r="Q26" i="20"/>
  <c r="AH26" i="20" s="1"/>
  <c r="R26" i="20"/>
  <c r="AI29" i="20" s="1"/>
  <c r="S26" i="20"/>
  <c r="AJ26" i="20" s="1"/>
  <c r="T26" i="20"/>
  <c r="U26" i="20"/>
  <c r="V26" i="20"/>
  <c r="W26" i="20"/>
  <c r="X26" i="20"/>
  <c r="AO29" i="20" s="1"/>
  <c r="I30" i="20"/>
  <c r="Z33" i="20" s="1"/>
  <c r="J30" i="20"/>
  <c r="K30" i="20"/>
  <c r="AB30" i="20" s="1"/>
  <c r="L30" i="20"/>
  <c r="N30" i="20"/>
  <c r="AE32" i="20" s="1"/>
  <c r="O30" i="20"/>
  <c r="Q30" i="20"/>
  <c r="AH32" i="20" s="1"/>
  <c r="R30" i="20"/>
  <c r="S30" i="20"/>
  <c r="AJ30" i="20" s="1"/>
  <c r="T30" i="20"/>
  <c r="AK30" i="20" s="1"/>
  <c r="U30" i="20"/>
  <c r="AL33" i="20" s="1"/>
  <c r="V30" i="20"/>
  <c r="W30" i="20"/>
  <c r="X30" i="20"/>
  <c r="I34" i="20"/>
  <c r="J34" i="20"/>
  <c r="AA37" i="20" s="1"/>
  <c r="K34" i="20"/>
  <c r="AB34" i="20" s="1"/>
  <c r="L34" i="20"/>
  <c r="AC34" i="20" s="1"/>
  <c r="N34" i="20"/>
  <c r="AE34" i="20" s="1"/>
  <c r="O34" i="20"/>
  <c r="Q34" i="20"/>
  <c r="AH36" i="20" s="1"/>
  <c r="R34" i="20"/>
  <c r="S34" i="20"/>
  <c r="T34" i="20"/>
  <c r="AK34" i="20" s="1"/>
  <c r="U34" i="20"/>
  <c r="AL34" i="20" s="1"/>
  <c r="V34" i="20"/>
  <c r="AM36" i="20" s="1"/>
  <c r="W34" i="20"/>
  <c r="AN36" i="20" s="1"/>
  <c r="X34" i="20"/>
  <c r="I38" i="20"/>
  <c r="J38" i="20"/>
  <c r="K38" i="20"/>
  <c r="L38" i="20"/>
  <c r="AC41" i="20" s="1"/>
  <c r="N38" i="20"/>
  <c r="AE39" i="20" s="1"/>
  <c r="O38" i="20"/>
  <c r="AF39" i="20" s="1"/>
  <c r="AG40" i="20"/>
  <c r="S38" i="20"/>
  <c r="AJ38" i="20" s="1"/>
  <c r="T38" i="20"/>
  <c r="U38" i="20"/>
  <c r="V38" i="20"/>
  <c r="W38" i="20"/>
  <c r="X38" i="20"/>
  <c r="AO41" i="20" s="1"/>
  <c r="I42" i="20"/>
  <c r="Z44" i="20" s="1"/>
  <c r="J42" i="20"/>
  <c r="AA44" i="20" s="1"/>
  <c r="K42" i="20"/>
  <c r="AB44" i="20" s="1"/>
  <c r="L42" i="20"/>
  <c r="N42" i="20"/>
  <c r="AE43" i="20" s="1"/>
  <c r="O42" i="20"/>
  <c r="S42" i="20"/>
  <c r="AJ44" i="20" s="1"/>
  <c r="T42" i="20"/>
  <c r="AK44" i="20" s="1"/>
  <c r="U42" i="20"/>
  <c r="AL42" i="20" s="1"/>
  <c r="V42" i="20"/>
  <c r="AM43" i="20" s="1"/>
  <c r="W42" i="20"/>
  <c r="AN44" i="20" s="1"/>
  <c r="X42" i="20"/>
  <c r="I46" i="20"/>
  <c r="K46" i="20"/>
  <c r="AB48" i="20" s="1"/>
  <c r="O46" i="20"/>
  <c r="AF49" i="20" s="1"/>
  <c r="AG46" i="20"/>
  <c r="S46" i="20"/>
  <c r="AJ46" i="20" s="1"/>
  <c r="T46" i="20"/>
  <c r="AK49" i="20" s="1"/>
  <c r="U46" i="20"/>
  <c r="AL49" i="20" s="1"/>
  <c r="V46" i="20"/>
  <c r="W46" i="20"/>
  <c r="X46" i="20"/>
  <c r="I50" i="20"/>
  <c r="K50" i="20"/>
  <c r="AB51" i="20" s="1"/>
  <c r="N50" i="20"/>
  <c r="AE51" i="20" s="1"/>
  <c r="O50" i="20"/>
  <c r="AF52" i="20" s="1"/>
  <c r="S50" i="20"/>
  <c r="AJ50" i="20" s="1"/>
  <c r="T50" i="20"/>
  <c r="U50" i="20"/>
  <c r="V50" i="20"/>
  <c r="W50" i="20"/>
  <c r="AN52" i="20" s="1"/>
  <c r="X50" i="20"/>
  <c r="AO53" i="20" s="1"/>
  <c r="I54" i="20"/>
  <c r="Z54" i="20" s="1"/>
  <c r="J54" i="20"/>
  <c r="AA55" i="20" s="1"/>
  <c r="K54" i="20"/>
  <c r="L54" i="20"/>
  <c r="O54" i="20"/>
  <c r="AF54" i="20" s="1"/>
  <c r="Q54" i="20"/>
  <c r="AH55" i="20" s="1"/>
  <c r="S54" i="20"/>
  <c r="AJ55" i="20" s="1"/>
  <c r="T54" i="20"/>
  <c r="AK57" i="20" s="1"/>
  <c r="U54" i="20"/>
  <c r="AL55" i="20" s="1"/>
  <c r="V54" i="20"/>
  <c r="AM56" i="20" s="1"/>
  <c r="W54" i="20"/>
  <c r="X54" i="20"/>
  <c r="I58" i="20"/>
  <c r="J58" i="20"/>
  <c r="K58" i="20"/>
  <c r="AB58" i="20" s="1"/>
  <c r="L58" i="20"/>
  <c r="AC58" i="20" s="1"/>
  <c r="O58" i="20"/>
  <c r="AF60" i="20" s="1"/>
  <c r="AG61" i="20"/>
  <c r="Q58" i="20"/>
  <c r="AH58" i="20" s="1"/>
  <c r="S58" i="20"/>
  <c r="AJ60" i="20" s="1"/>
  <c r="T58" i="20"/>
  <c r="U58" i="20"/>
  <c r="V58" i="20"/>
  <c r="W58" i="20"/>
  <c r="AN61" i="20" s="1"/>
  <c r="X58" i="20"/>
  <c r="AO61" i="20" s="1"/>
  <c r="I62" i="20"/>
  <c r="Z63" i="20" s="1"/>
  <c r="J62" i="20"/>
  <c r="AA64" i="20" s="1"/>
  <c r="K62" i="20"/>
  <c r="L62" i="20"/>
  <c r="O62" i="20"/>
  <c r="AF63" i="20" s="1"/>
  <c r="S62" i="20"/>
  <c r="AJ63" i="20" s="1"/>
  <c r="T62" i="20"/>
  <c r="AK65" i="20" s="1"/>
  <c r="U62" i="20"/>
  <c r="AL65" i="20" s="1"/>
  <c r="V62" i="20"/>
  <c r="AM62" i="20" s="1"/>
  <c r="W62" i="20"/>
  <c r="AN62" i="20" s="1"/>
  <c r="X62" i="20"/>
  <c r="I66" i="20"/>
  <c r="K66" i="20"/>
  <c r="AB68" i="20" s="1"/>
  <c r="L66" i="20"/>
  <c r="N66" i="20"/>
  <c r="AE66" i="20" s="1"/>
  <c r="O66" i="20"/>
  <c r="AF69" i="20" s="1"/>
  <c r="AG69" i="20"/>
  <c r="Q66" i="20"/>
  <c r="AH67" i="20" s="1"/>
  <c r="S66" i="20"/>
  <c r="AJ68" i="20" s="1"/>
  <c r="T66" i="20"/>
  <c r="U66" i="20"/>
  <c r="V66" i="20"/>
  <c r="W66" i="20"/>
  <c r="X66" i="20"/>
  <c r="AO69" i="20" s="1"/>
  <c r="I70" i="20"/>
  <c r="Z71" i="20" s="1"/>
  <c r="K70" i="20"/>
  <c r="AB73" i="20" s="1"/>
  <c r="O70" i="20"/>
  <c r="AF71" i="20" s="1"/>
  <c r="S70" i="20"/>
  <c r="AJ72" i="20" s="1"/>
  <c r="T70" i="20"/>
  <c r="AK71" i="20" s="1"/>
  <c r="U70" i="20"/>
  <c r="V70" i="20"/>
  <c r="W70" i="20"/>
  <c r="AN70" i="20" s="1"/>
  <c r="X70" i="20"/>
  <c r="AO73" i="20" s="1"/>
  <c r="I74" i="20"/>
  <c r="Z77" i="20" s="1"/>
  <c r="K74" i="20"/>
  <c r="AB74" i="20" s="1"/>
  <c r="AD74" i="20"/>
  <c r="AE74" i="20"/>
  <c r="O74" i="20"/>
  <c r="AF74" i="20" s="1"/>
  <c r="AG75" i="20"/>
  <c r="S74" i="20"/>
  <c r="AJ76" i="20" s="1"/>
  <c r="T74" i="20"/>
  <c r="U74" i="20"/>
  <c r="W74" i="20"/>
  <c r="AN76" i="20" s="1"/>
  <c r="X74" i="20"/>
  <c r="AO77" i="20" s="1"/>
  <c r="I78" i="20"/>
  <c r="Z79" i="20" s="1"/>
  <c r="K78" i="20"/>
  <c r="AB78" i="20" s="1"/>
  <c r="AD78" i="20"/>
  <c r="AE78" i="20"/>
  <c r="O78" i="20"/>
  <c r="AF78" i="20" s="1"/>
  <c r="AG81" i="20"/>
  <c r="S78" i="20"/>
  <c r="AJ79" i="20" s="1"/>
  <c r="T78" i="20"/>
  <c r="AK78" i="20" s="1"/>
  <c r="U78" i="20"/>
  <c r="AL80" i="20" s="1"/>
  <c r="W78" i="20"/>
  <c r="AN79" i="20" s="1"/>
  <c r="X78" i="20"/>
  <c r="AO81" i="20" s="1"/>
  <c r="H340" i="28"/>
  <c r="I340" i="28"/>
  <c r="J340" i="28"/>
  <c r="K340" i="28"/>
  <c r="L340" i="28"/>
  <c r="M340" i="28"/>
  <c r="N340" i="28"/>
  <c r="O340" i="28"/>
  <c r="P340" i="28"/>
  <c r="Q340" i="28"/>
  <c r="S340" i="28"/>
  <c r="T340" i="28"/>
  <c r="U340" i="28"/>
  <c r="V340" i="28"/>
  <c r="H341" i="28"/>
  <c r="I341" i="28"/>
  <c r="J341" i="28"/>
  <c r="K341" i="28"/>
  <c r="L341" i="28"/>
  <c r="M341" i="28"/>
  <c r="N341" i="28"/>
  <c r="O341" i="28"/>
  <c r="P341" i="28"/>
  <c r="Q341" i="28"/>
  <c r="R341" i="28"/>
  <c r="S341" i="28"/>
  <c r="T341" i="28"/>
  <c r="U341" i="28"/>
  <c r="V341" i="28"/>
  <c r="G342" i="28"/>
  <c r="H342" i="28"/>
  <c r="I342" i="28"/>
  <c r="J342" i="28"/>
  <c r="K342" i="28"/>
  <c r="L342" i="28"/>
  <c r="M342" i="28"/>
  <c r="N342" i="28"/>
  <c r="O342" i="28"/>
  <c r="P342" i="28"/>
  <c r="Q342" i="28"/>
  <c r="R342" i="28"/>
  <c r="S342" i="28"/>
  <c r="T342" i="28"/>
  <c r="U342" i="28"/>
  <c r="V342" i="28"/>
  <c r="G343" i="28"/>
  <c r="H343" i="28"/>
  <c r="I343" i="28"/>
  <c r="J343" i="28"/>
  <c r="K343" i="28"/>
  <c r="L343" i="28"/>
  <c r="M343" i="28"/>
  <c r="N343" i="28"/>
  <c r="O343" i="28"/>
  <c r="P343" i="28"/>
  <c r="Q343" i="28"/>
  <c r="R343" i="28"/>
  <c r="S343" i="28"/>
  <c r="T343" i="28"/>
  <c r="U343" i="28"/>
  <c r="V343" i="28"/>
  <c r="H344" i="28"/>
  <c r="I344" i="28"/>
  <c r="J344" i="28"/>
  <c r="K344" i="28"/>
  <c r="L344" i="28"/>
  <c r="M344" i="28"/>
  <c r="N344" i="28"/>
  <c r="O344" i="28"/>
  <c r="P344" i="28"/>
  <c r="Q344" i="28"/>
  <c r="R344" i="28"/>
  <c r="S344" i="28"/>
  <c r="T344" i="28"/>
  <c r="U344" i="28"/>
  <c r="V344" i="28"/>
  <c r="F339" i="28"/>
  <c r="F338" i="28"/>
  <c r="F337" i="28"/>
  <c r="Y6" i="20"/>
  <c r="F212" i="28"/>
  <c r="H10" i="20" s="1"/>
  <c r="Y11" i="20" s="1"/>
  <c r="F213" i="28"/>
  <c r="Y14" i="20" s="1"/>
  <c r="F214" i="28"/>
  <c r="H18" i="20" s="1"/>
  <c r="Y18" i="20" s="1"/>
  <c r="F215" i="28"/>
  <c r="H22" i="20" s="1"/>
  <c r="Y22" i="20" s="1"/>
  <c r="F216" i="28"/>
  <c r="H26" i="20" s="1"/>
  <c r="Y26" i="20" s="1"/>
  <c r="F217" i="28"/>
  <c r="H30" i="20" s="1"/>
  <c r="Y30" i="20" s="1"/>
  <c r="F218" i="28"/>
  <c r="H34" i="20" s="1"/>
  <c r="Y34" i="20" s="1"/>
  <c r="F219" i="28"/>
  <c r="H38" i="20" s="1"/>
  <c r="Y38" i="20" s="1"/>
  <c r="F220" i="28"/>
  <c r="H42" i="20" s="1"/>
  <c r="Y44" i="20" s="1"/>
  <c r="F221" i="28"/>
  <c r="H46" i="20" s="1"/>
  <c r="Y46" i="20" s="1"/>
  <c r="F222" i="28"/>
  <c r="H50" i="20" s="1"/>
  <c r="Y50" i="20" s="1"/>
  <c r="F223" i="28"/>
  <c r="H54" i="20" s="1"/>
  <c r="Y54" i="20" s="1"/>
  <c r="F224" i="28"/>
  <c r="H58" i="20" s="1"/>
  <c r="Y58" i="20" s="1"/>
  <c r="F225" i="28"/>
  <c r="H62" i="20" s="1"/>
  <c r="Y62" i="20" s="1"/>
  <c r="F226" i="28"/>
  <c r="H66" i="20" s="1"/>
  <c r="Y68" i="20" s="1"/>
  <c r="F227" i="28"/>
  <c r="H70" i="20" s="1"/>
  <c r="Y70" i="20" s="1"/>
  <c r="F228" i="28"/>
  <c r="H74" i="20" s="1"/>
  <c r="F229" i="28"/>
  <c r="H78" i="20" s="1"/>
  <c r="Y78" i="20" s="1"/>
  <c r="F210" i="28"/>
  <c r="F198" i="28"/>
  <c r="H6" i="3" s="1"/>
  <c r="Y6" i="3" s="1"/>
  <c r="F199" i="28"/>
  <c r="H10" i="3" s="1"/>
  <c r="Y10" i="3" s="1"/>
  <c r="F200" i="28"/>
  <c r="H14" i="3" s="1"/>
  <c r="Y14" i="3" s="1"/>
  <c r="F201" i="28"/>
  <c r="H18" i="3" s="1"/>
  <c r="Y18" i="3" s="1"/>
  <c r="F202" i="28"/>
  <c r="H22" i="3" s="1"/>
  <c r="Y22" i="3" s="1"/>
  <c r="F203" i="28"/>
  <c r="H26" i="3" s="1"/>
  <c r="Y29" i="3" s="1"/>
  <c r="F204" i="28"/>
  <c r="H30" i="3" s="1"/>
  <c r="Y30" i="3" s="1"/>
  <c r="F205" i="28"/>
  <c r="H34" i="3" s="1"/>
  <c r="Y36" i="3" s="1"/>
  <c r="F206" i="28"/>
  <c r="H38" i="3" s="1"/>
  <c r="Y38" i="3" s="1"/>
  <c r="F207" i="28"/>
  <c r="H42" i="3" s="1"/>
  <c r="Y42" i="3" s="1"/>
  <c r="F208" i="28"/>
  <c r="H46" i="3" s="1"/>
  <c r="Y46" i="3" s="1"/>
  <c r="F197" i="28"/>
  <c r="H10" i="18"/>
  <c r="Y10" i="18" s="1"/>
  <c r="H14" i="18"/>
  <c r="Y14" i="18" s="1"/>
  <c r="H18" i="18"/>
  <c r="Y18" i="18" s="1"/>
  <c r="H42" i="18"/>
  <c r="Y42" i="18" s="1"/>
  <c r="H46" i="18"/>
  <c r="Y46" i="18" s="1"/>
  <c r="H50" i="18"/>
  <c r="Y50" i="18" s="1"/>
  <c r="F191" i="28"/>
  <c r="H54" i="18" s="1"/>
  <c r="Y54" i="18" s="1"/>
  <c r="F192" i="28"/>
  <c r="H58" i="18" s="1"/>
  <c r="Y58" i="18" s="1"/>
  <c r="F193" i="28"/>
  <c r="H62" i="18" s="1"/>
  <c r="Y62" i="18" s="1"/>
  <c r="F194" i="28"/>
  <c r="H66" i="18" s="1"/>
  <c r="Y69" i="18" s="1"/>
  <c r="F195" i="28"/>
  <c r="H70" i="18" s="1"/>
  <c r="Y70" i="18" s="1"/>
  <c r="F178" i="28"/>
  <c r="H2" i="18" s="1"/>
  <c r="Y2" i="18" s="1"/>
  <c r="F154" i="28"/>
  <c r="H6" i="17" s="1"/>
  <c r="Y6" i="17" s="1"/>
  <c r="F155" i="28"/>
  <c r="H10" i="17" s="1"/>
  <c r="Y10" i="17" s="1"/>
  <c r="F156" i="28"/>
  <c r="H14" i="17" s="1"/>
  <c r="Y14" i="17" s="1"/>
  <c r="F157" i="28"/>
  <c r="H18" i="17" s="1"/>
  <c r="Y18" i="17" s="1"/>
  <c r="F158" i="28"/>
  <c r="H22" i="17" s="1"/>
  <c r="Y22" i="17" s="1"/>
  <c r="F159" i="28"/>
  <c r="H26" i="17" s="1"/>
  <c r="Y26" i="17" s="1"/>
  <c r="F160" i="28"/>
  <c r="H30" i="17" s="1"/>
  <c r="Y30" i="17" s="1"/>
  <c r="F161" i="28"/>
  <c r="H34" i="17" s="1"/>
  <c r="Y35" i="17" s="1"/>
  <c r="F162" i="28"/>
  <c r="H38" i="17" s="1"/>
  <c r="Y38" i="17" s="1"/>
  <c r="F163" i="28"/>
  <c r="H42" i="17" s="1"/>
  <c r="Y42" i="17" s="1"/>
  <c r="F164" i="28"/>
  <c r="H46" i="17" s="1"/>
  <c r="Y46" i="17" s="1"/>
  <c r="F165" i="28"/>
  <c r="H50" i="17" s="1"/>
  <c r="Y50" i="17" s="1"/>
  <c r="F166" i="28"/>
  <c r="H54" i="17" s="1"/>
  <c r="Y54" i="17" s="1"/>
  <c r="F167" i="28"/>
  <c r="H58" i="17" s="1"/>
  <c r="Y61" i="17" s="1"/>
  <c r="F168" i="28"/>
  <c r="H62" i="17" s="1"/>
  <c r="Y62" i="17" s="1"/>
  <c r="F169" i="28"/>
  <c r="H66" i="17" s="1"/>
  <c r="Y66" i="17" s="1"/>
  <c r="F170" i="28"/>
  <c r="H70" i="17" s="1"/>
  <c r="Y70" i="17" s="1"/>
  <c r="F171" i="28"/>
  <c r="H74" i="17" s="1"/>
  <c r="Y74" i="17" s="1"/>
  <c r="F172" i="28"/>
  <c r="H78" i="17" s="1"/>
  <c r="Y78" i="17" s="1"/>
  <c r="F173" i="28"/>
  <c r="H82" i="17" s="1"/>
  <c r="Y82" i="17" s="1"/>
  <c r="F174" i="28"/>
  <c r="H86" i="17" s="1"/>
  <c r="Y86" i="17" s="1"/>
  <c r="F175" i="28"/>
  <c r="H90" i="17" s="1"/>
  <c r="Y93" i="17" s="1"/>
  <c r="F176" i="28"/>
  <c r="H94" i="17" s="1"/>
  <c r="Y94" i="17" s="1"/>
  <c r="F136" i="28"/>
  <c r="H6" i="2" s="1"/>
  <c r="Y6" i="2" s="1"/>
  <c r="F137" i="28"/>
  <c r="H10" i="2" s="1"/>
  <c r="Y13" i="2" s="1"/>
  <c r="F138" i="28"/>
  <c r="H14" i="2" s="1"/>
  <c r="Y14" i="2" s="1"/>
  <c r="F139" i="28"/>
  <c r="H18" i="2" s="1"/>
  <c r="Y18" i="2" s="1"/>
  <c r="F140" i="28"/>
  <c r="H22" i="2" s="1"/>
  <c r="Y22" i="2" s="1"/>
  <c r="F141" i="28"/>
  <c r="H26" i="2" s="1"/>
  <c r="Y26" i="2" s="1"/>
  <c r="F142" i="28"/>
  <c r="H30" i="2" s="1"/>
  <c r="Y30" i="2" s="1"/>
  <c r="F143" i="28"/>
  <c r="H34" i="2" s="1"/>
  <c r="Y35" i="2" s="1"/>
  <c r="F144" i="28"/>
  <c r="H38" i="2" s="1"/>
  <c r="Y38" i="2" s="1"/>
  <c r="F145" i="28"/>
  <c r="H42" i="2" s="1"/>
  <c r="Y45" i="2" s="1"/>
  <c r="F146" i="28"/>
  <c r="H46" i="2" s="1"/>
  <c r="Y46" i="2" s="1"/>
  <c r="F147" i="28"/>
  <c r="H50" i="2" s="1"/>
  <c r="Y51" i="2" s="1"/>
  <c r="F148" i="28"/>
  <c r="H54" i="2" s="1"/>
  <c r="Y54" i="2" s="1"/>
  <c r="F149" i="28"/>
  <c r="H58" i="2" s="1"/>
  <c r="Y59" i="2" s="1"/>
  <c r="F150" i="28"/>
  <c r="H62" i="2" s="1"/>
  <c r="Y62" i="2" s="1"/>
  <c r="F151" i="28"/>
  <c r="H66" i="2" s="1"/>
  <c r="Y67" i="2" s="1"/>
  <c r="AA2" i="20"/>
  <c r="AB2" i="20"/>
  <c r="AC2" i="20"/>
  <c r="AD2" i="20"/>
  <c r="AH2" i="20"/>
  <c r="AI2" i="20"/>
  <c r="AA3" i="20"/>
  <c r="AB3" i="20"/>
  <c r="AC3" i="20"/>
  <c r="AD3" i="20"/>
  <c r="AH3" i="20"/>
  <c r="AI3" i="20"/>
  <c r="AA4" i="20"/>
  <c r="AB4" i="20"/>
  <c r="AC4" i="20"/>
  <c r="AD4" i="20"/>
  <c r="AH4" i="20"/>
  <c r="AI4" i="20"/>
  <c r="AA5" i="20"/>
  <c r="AB5" i="20"/>
  <c r="AC5" i="20"/>
  <c r="AD5" i="20"/>
  <c r="AH5" i="20"/>
  <c r="AI5" i="20"/>
  <c r="AA6" i="20"/>
  <c r="AB6" i="20"/>
  <c r="AC6" i="20"/>
  <c r="AD6" i="20"/>
  <c r="AE6" i="20"/>
  <c r="AH6" i="20"/>
  <c r="AI6" i="20"/>
  <c r="AA7" i="20"/>
  <c r="AB7" i="20"/>
  <c r="AC7" i="20"/>
  <c r="AD7" i="20"/>
  <c r="AE7" i="20"/>
  <c r="AH7" i="20"/>
  <c r="AI7" i="20"/>
  <c r="AA8" i="20"/>
  <c r="AB8" i="20"/>
  <c r="AC8" i="20"/>
  <c r="AD8" i="20"/>
  <c r="AE8" i="20"/>
  <c r="AH8" i="20"/>
  <c r="AI8" i="20"/>
  <c r="AA9" i="20"/>
  <c r="AB9" i="20"/>
  <c r="AC9" i="20"/>
  <c r="AD9" i="20"/>
  <c r="AE9" i="20"/>
  <c r="AH9" i="20"/>
  <c r="AI9" i="20"/>
  <c r="AA10" i="20"/>
  <c r="AB10" i="20"/>
  <c r="AC10" i="20"/>
  <c r="AD10" i="20"/>
  <c r="AH10" i="20"/>
  <c r="AI10" i="20"/>
  <c r="AJ10" i="20"/>
  <c r="AA11" i="20"/>
  <c r="AB11" i="20"/>
  <c r="AC11" i="20"/>
  <c r="AD11" i="20"/>
  <c r="AH11" i="20"/>
  <c r="AI11" i="20"/>
  <c r="AJ11" i="20"/>
  <c r="AA12" i="20"/>
  <c r="AB12" i="20"/>
  <c r="AC12" i="20"/>
  <c r="AD12" i="20"/>
  <c r="AH12" i="20"/>
  <c r="AI12" i="20"/>
  <c r="AJ12" i="20"/>
  <c r="AA13" i="20"/>
  <c r="AB13" i="20"/>
  <c r="AC13" i="20"/>
  <c r="AD13" i="20"/>
  <c r="AH13" i="20"/>
  <c r="AI13" i="20"/>
  <c r="AJ13" i="20"/>
  <c r="AA14" i="20"/>
  <c r="AB14" i="20"/>
  <c r="AC14" i="20"/>
  <c r="AD14" i="20"/>
  <c r="AE14" i="20"/>
  <c r="AH14" i="20"/>
  <c r="AI14" i="20"/>
  <c r="AJ14" i="20"/>
  <c r="AA15" i="20"/>
  <c r="AB15" i="20"/>
  <c r="AC15" i="20"/>
  <c r="AD15" i="20"/>
  <c r="AE15" i="20"/>
  <c r="AH15" i="20"/>
  <c r="AI15" i="20"/>
  <c r="AJ15" i="20"/>
  <c r="AA16" i="20"/>
  <c r="AB16" i="20"/>
  <c r="AC16" i="20"/>
  <c r="AD16" i="20"/>
  <c r="AE16" i="20"/>
  <c r="AH16" i="20"/>
  <c r="AI16" i="20"/>
  <c r="AJ16" i="20"/>
  <c r="AA17" i="20"/>
  <c r="AB17" i="20"/>
  <c r="AC17" i="20"/>
  <c r="AD17" i="20"/>
  <c r="AE17" i="20"/>
  <c r="AH17" i="20"/>
  <c r="AI17" i="20"/>
  <c r="AJ17" i="20"/>
  <c r="AD18" i="20"/>
  <c r="AE18" i="20"/>
  <c r="AH18" i="20"/>
  <c r="AI18" i="20"/>
  <c r="AD19" i="20"/>
  <c r="AE19" i="20"/>
  <c r="AH19" i="20"/>
  <c r="AI19" i="20"/>
  <c r="AD20" i="20"/>
  <c r="AE20" i="20"/>
  <c r="AH20" i="20"/>
  <c r="AI20" i="20"/>
  <c r="AD21" i="20"/>
  <c r="AE21" i="20"/>
  <c r="AH21" i="20"/>
  <c r="AI21" i="20"/>
  <c r="AH38" i="20"/>
  <c r="AI38" i="20"/>
  <c r="AH39" i="20"/>
  <c r="AI39" i="20"/>
  <c r="AH40" i="20"/>
  <c r="AI40" i="20"/>
  <c r="AH41" i="20"/>
  <c r="AI41" i="20"/>
  <c r="AH42" i="20"/>
  <c r="AI42" i="20"/>
  <c r="AH43" i="20"/>
  <c r="AI43" i="20"/>
  <c r="AH44" i="20"/>
  <c r="AI44" i="20"/>
  <c r="AH45" i="20"/>
  <c r="AI45" i="20"/>
  <c r="AE46" i="20"/>
  <c r="AH46" i="20"/>
  <c r="AI46" i="20"/>
  <c r="AE47" i="20"/>
  <c r="AH47" i="20"/>
  <c r="AI47" i="20"/>
  <c r="AE48" i="20"/>
  <c r="AH48" i="20"/>
  <c r="AI48" i="20"/>
  <c r="AE49" i="20"/>
  <c r="AH49" i="20"/>
  <c r="AI49" i="20"/>
  <c r="AH50" i="20"/>
  <c r="AI50" i="20"/>
  <c r="AH51" i="20"/>
  <c r="AI51" i="20"/>
  <c r="AH52" i="20"/>
  <c r="AI52" i="20"/>
  <c r="AH53" i="20"/>
  <c r="AI53" i="20"/>
  <c r="AE54" i="20"/>
  <c r="AE55" i="20"/>
  <c r="AE56" i="20"/>
  <c r="AE57" i="20"/>
  <c r="AE58" i="20"/>
  <c r="AE59" i="20"/>
  <c r="AE60" i="20"/>
  <c r="AE61" i="20"/>
  <c r="AE62" i="20"/>
  <c r="AH62" i="20"/>
  <c r="AI62" i="20"/>
  <c r="AE63" i="20"/>
  <c r="AH63" i="20"/>
  <c r="AI63" i="20"/>
  <c r="AE64" i="20"/>
  <c r="AH64" i="20"/>
  <c r="AI64" i="20"/>
  <c r="AE65" i="20"/>
  <c r="AH65" i="20"/>
  <c r="AI65" i="20"/>
  <c r="AD70" i="20"/>
  <c r="AE70" i="20"/>
  <c r="AH70" i="20"/>
  <c r="AI70" i="20"/>
  <c r="AD71" i="20"/>
  <c r="AE71" i="20"/>
  <c r="AH71" i="20"/>
  <c r="AI71" i="20"/>
  <c r="AD72" i="20"/>
  <c r="AE72" i="20"/>
  <c r="AH72" i="20"/>
  <c r="AI72" i="20"/>
  <c r="AD73" i="20"/>
  <c r="AE73" i="20"/>
  <c r="AH73" i="20"/>
  <c r="AI73" i="20"/>
  <c r="AH74" i="20"/>
  <c r="AI74" i="20"/>
  <c r="AD75" i="20"/>
  <c r="AE75" i="20"/>
  <c r="AH75" i="20"/>
  <c r="AI75" i="20"/>
  <c r="AD76" i="20"/>
  <c r="AE76" i="20"/>
  <c r="AH76" i="20"/>
  <c r="AI76" i="20"/>
  <c r="AD77" i="20"/>
  <c r="AE77" i="20"/>
  <c r="AH77" i="20"/>
  <c r="AI77" i="20"/>
  <c r="AH78" i="20"/>
  <c r="AI78" i="20"/>
  <c r="AE79" i="20"/>
  <c r="AH79" i="20"/>
  <c r="AI79" i="20"/>
  <c r="AD80" i="20"/>
  <c r="AE80" i="20"/>
  <c r="AH80" i="20"/>
  <c r="AI80" i="20"/>
  <c r="AD81" i="20"/>
  <c r="AE81" i="20"/>
  <c r="AH81" i="20"/>
  <c r="AI81" i="20"/>
  <c r="AK4" i="20"/>
  <c r="AM7" i="20"/>
  <c r="Z13" i="20"/>
  <c r="Z17" i="20"/>
  <c r="AG17" i="20"/>
  <c r="AM17" i="20"/>
  <c r="AD25" i="20"/>
  <c r="AG24" i="20"/>
  <c r="AF26" i="20"/>
  <c r="AD34" i="20"/>
  <c r="AD38" i="20"/>
  <c r="AD49" i="20"/>
  <c r="AA51" i="20"/>
  <c r="AC52" i="20"/>
  <c r="AD50" i="20"/>
  <c r="AI55" i="20"/>
  <c r="AD58" i="20"/>
  <c r="AD67" i="20"/>
  <c r="AI67" i="20"/>
  <c r="AA72" i="20"/>
  <c r="AC73" i="20"/>
  <c r="AA77" i="20"/>
  <c r="AM76" i="20"/>
  <c r="AA80" i="20"/>
  <c r="AC79" i="20"/>
  <c r="AM78" i="20"/>
  <c r="AA2" i="3"/>
  <c r="AC2" i="3"/>
  <c r="AD2" i="3"/>
  <c r="AG2" i="3"/>
  <c r="AH2" i="3"/>
  <c r="AI2" i="3"/>
  <c r="AA3" i="3"/>
  <c r="AC3" i="3"/>
  <c r="AD3" i="3"/>
  <c r="AG3" i="3"/>
  <c r="AH3" i="3"/>
  <c r="AI3" i="3"/>
  <c r="AA4" i="3"/>
  <c r="AC4" i="3"/>
  <c r="AD4" i="3"/>
  <c r="AG4" i="3"/>
  <c r="AH4" i="3"/>
  <c r="AI4" i="3"/>
  <c r="AA5" i="3"/>
  <c r="AC5" i="3"/>
  <c r="AD5" i="3"/>
  <c r="AG5" i="3"/>
  <c r="AH5" i="3"/>
  <c r="AI5" i="3"/>
  <c r="AA6" i="3"/>
  <c r="AC6" i="3"/>
  <c r="AD6" i="3"/>
  <c r="AG6" i="3"/>
  <c r="AH6" i="3"/>
  <c r="AI6" i="3"/>
  <c r="AA7" i="3"/>
  <c r="AC7" i="3"/>
  <c r="AD7" i="3"/>
  <c r="AG7" i="3"/>
  <c r="AH7" i="3"/>
  <c r="AI7" i="3"/>
  <c r="AA8" i="3"/>
  <c r="AC8" i="3"/>
  <c r="AD8" i="3"/>
  <c r="AG8" i="3"/>
  <c r="AH8" i="3"/>
  <c r="AI8" i="3"/>
  <c r="AA9" i="3"/>
  <c r="AC9" i="3"/>
  <c r="AD9" i="3"/>
  <c r="AG9" i="3"/>
  <c r="AH9" i="3"/>
  <c r="AI9" i="3"/>
  <c r="AA10" i="3"/>
  <c r="AC10" i="3"/>
  <c r="AD10" i="3"/>
  <c r="AG10" i="3"/>
  <c r="AH10" i="3"/>
  <c r="AI10" i="3"/>
  <c r="AA11" i="3"/>
  <c r="AC11" i="3"/>
  <c r="AD11" i="3"/>
  <c r="AG11" i="3"/>
  <c r="AH11" i="3"/>
  <c r="AI11" i="3"/>
  <c r="AA12" i="3"/>
  <c r="AC12" i="3"/>
  <c r="AD12" i="3"/>
  <c r="AG12" i="3"/>
  <c r="AH12" i="3"/>
  <c r="AI12" i="3"/>
  <c r="AA13" i="3"/>
  <c r="AC13" i="3"/>
  <c r="AD13" i="3"/>
  <c r="AG13" i="3"/>
  <c r="AH13" i="3"/>
  <c r="AI13" i="3"/>
  <c r="AA14" i="3"/>
  <c r="AB14" i="3"/>
  <c r="AC14" i="3"/>
  <c r="AD14" i="3"/>
  <c r="AG14" i="3"/>
  <c r="AH14" i="3"/>
  <c r="AI14" i="3"/>
  <c r="AJ14" i="3"/>
  <c r="AL14" i="3"/>
  <c r="AM14" i="3"/>
  <c r="AA15" i="3"/>
  <c r="AB15" i="3"/>
  <c r="AC15" i="3"/>
  <c r="AD15" i="3"/>
  <c r="AG15" i="3"/>
  <c r="AH15" i="3"/>
  <c r="AI15" i="3"/>
  <c r="AJ15" i="3"/>
  <c r="AL15" i="3"/>
  <c r="AM15" i="3"/>
  <c r="AA16" i="3"/>
  <c r="AB16" i="3"/>
  <c r="AC16" i="3"/>
  <c r="AD16" i="3"/>
  <c r="AG16" i="3"/>
  <c r="AH16" i="3"/>
  <c r="AI16" i="3"/>
  <c r="AJ16" i="3"/>
  <c r="AL16" i="3"/>
  <c r="AM16" i="3"/>
  <c r="AA17" i="3"/>
  <c r="AB17" i="3"/>
  <c r="AC17" i="3"/>
  <c r="AD17" i="3"/>
  <c r="AG17" i="3"/>
  <c r="AH17" i="3"/>
  <c r="AI17" i="3"/>
  <c r="AJ17" i="3"/>
  <c r="AL17" i="3"/>
  <c r="AM17" i="3"/>
  <c r="AA18" i="3"/>
  <c r="AC18" i="3"/>
  <c r="AD18" i="3"/>
  <c r="AG18" i="3"/>
  <c r="AH18" i="3"/>
  <c r="AI18" i="3"/>
  <c r="AA19" i="3"/>
  <c r="AC19" i="3"/>
  <c r="AD19" i="3"/>
  <c r="AG19" i="3"/>
  <c r="AH19" i="3"/>
  <c r="AI19" i="3"/>
  <c r="AA20" i="3"/>
  <c r="AC20" i="3"/>
  <c r="AD20" i="3"/>
  <c r="AG20" i="3"/>
  <c r="AH20" i="3"/>
  <c r="AI20" i="3"/>
  <c r="AA21" i="3"/>
  <c r="AC21" i="3"/>
  <c r="AD21" i="3"/>
  <c r="AG21" i="3"/>
  <c r="AH21" i="3"/>
  <c r="AI21" i="3"/>
  <c r="AA22" i="3"/>
  <c r="AD22" i="3"/>
  <c r="AG22" i="3"/>
  <c r="AH22" i="3"/>
  <c r="AI22" i="3"/>
  <c r="AA23" i="3"/>
  <c r="AD23" i="3"/>
  <c r="AG23" i="3"/>
  <c r="AH23" i="3"/>
  <c r="AI23" i="3"/>
  <c r="AA24" i="3"/>
  <c r="AD24" i="3"/>
  <c r="AG24" i="3"/>
  <c r="AH24" i="3"/>
  <c r="AI24" i="3"/>
  <c r="AA25" i="3"/>
  <c r="AD25" i="3"/>
  <c r="AG25" i="3"/>
  <c r="AH25" i="3"/>
  <c r="AI25" i="3"/>
  <c r="AD26" i="3"/>
  <c r="AG26" i="3"/>
  <c r="AI26" i="3"/>
  <c r="AD27" i="3"/>
  <c r="AG27" i="3"/>
  <c r="AI27" i="3"/>
  <c r="AD28" i="3"/>
  <c r="AG28" i="3"/>
  <c r="AI28" i="3"/>
  <c r="AD29" i="3"/>
  <c r="AG29" i="3"/>
  <c r="AI29" i="3"/>
  <c r="AD30" i="3"/>
  <c r="AG30" i="3"/>
  <c r="AI30" i="3"/>
  <c r="AD31" i="3"/>
  <c r="AG31" i="3"/>
  <c r="AI31" i="3"/>
  <c r="AD32" i="3"/>
  <c r="AG32" i="3"/>
  <c r="AI32" i="3"/>
  <c r="AD33" i="3"/>
  <c r="AG33" i="3"/>
  <c r="AI33" i="3"/>
  <c r="AD34" i="3"/>
  <c r="AG34" i="3"/>
  <c r="AD35" i="3"/>
  <c r="AG35" i="3"/>
  <c r="AD36" i="3"/>
  <c r="AG36" i="3"/>
  <c r="AD37" i="3"/>
  <c r="AG37" i="3"/>
  <c r="AD38" i="3"/>
  <c r="AG38" i="3"/>
  <c r="AD39" i="3"/>
  <c r="AG39" i="3"/>
  <c r="AD40" i="3"/>
  <c r="AG40" i="3"/>
  <c r="AD41" i="3"/>
  <c r="AG41" i="3"/>
  <c r="AD42" i="3"/>
  <c r="AG42" i="3"/>
  <c r="AI42" i="3"/>
  <c r="AD43" i="3"/>
  <c r="AG43" i="3"/>
  <c r="AI43" i="3"/>
  <c r="AD44" i="3"/>
  <c r="AG44" i="3"/>
  <c r="AI44" i="3"/>
  <c r="AD45" i="3"/>
  <c r="AG45" i="3"/>
  <c r="AI45" i="3"/>
  <c r="AD46" i="3"/>
  <c r="AG46" i="3"/>
  <c r="AI46" i="3"/>
  <c r="AD47" i="3"/>
  <c r="AG47" i="3"/>
  <c r="AI47" i="3"/>
  <c r="AD48" i="3"/>
  <c r="AG48" i="3"/>
  <c r="AI48" i="3"/>
  <c r="AD49" i="3"/>
  <c r="AG49" i="3"/>
  <c r="AI49" i="3"/>
  <c r="I2" i="3"/>
  <c r="K2" i="3"/>
  <c r="AB3" i="3" s="1"/>
  <c r="N2" i="3"/>
  <c r="O2" i="3"/>
  <c r="AF4" i="3" s="1"/>
  <c r="S2" i="3"/>
  <c r="AJ2" i="3" s="1"/>
  <c r="T2" i="3"/>
  <c r="U2" i="3"/>
  <c r="V2" i="3"/>
  <c r="W2" i="3"/>
  <c r="X2" i="3"/>
  <c r="AO4" i="3" s="1"/>
  <c r="I6" i="3"/>
  <c r="Z6" i="3" s="1"/>
  <c r="K6" i="3"/>
  <c r="AB7" i="3" s="1"/>
  <c r="N6" i="3"/>
  <c r="O6" i="3"/>
  <c r="S6" i="3"/>
  <c r="T6" i="3"/>
  <c r="U6" i="3"/>
  <c r="V6" i="3"/>
  <c r="W6" i="3"/>
  <c r="AN8" i="3" s="1"/>
  <c r="X6" i="3"/>
  <c r="AO8" i="3" s="1"/>
  <c r="I10" i="3"/>
  <c r="Z10" i="3" s="1"/>
  <c r="K10" i="3"/>
  <c r="N10" i="3"/>
  <c r="O10" i="3"/>
  <c r="S10" i="3"/>
  <c r="T10" i="3"/>
  <c r="AK11" i="3" s="1"/>
  <c r="U10" i="3"/>
  <c r="AL11" i="3" s="1"/>
  <c r="V10" i="3"/>
  <c r="W10" i="3"/>
  <c r="AN12" i="3" s="1"/>
  <c r="X10" i="3"/>
  <c r="I14" i="3"/>
  <c r="N14" i="3"/>
  <c r="O14" i="3"/>
  <c r="T14" i="3"/>
  <c r="AK15" i="3" s="1"/>
  <c r="W14" i="3"/>
  <c r="AN14" i="3" s="1"/>
  <c r="X14" i="3"/>
  <c r="AO15" i="3" s="1"/>
  <c r="I18" i="3"/>
  <c r="Z18" i="3" s="1"/>
  <c r="K18" i="3"/>
  <c r="N18" i="3"/>
  <c r="O18" i="3"/>
  <c r="S18" i="3"/>
  <c r="T18" i="3"/>
  <c r="AK18" i="3" s="1"/>
  <c r="U18" i="3"/>
  <c r="AL18" i="3" s="1"/>
  <c r="V18" i="3"/>
  <c r="AM18" i="3" s="1"/>
  <c r="W18" i="3"/>
  <c r="AN18" i="3" s="1"/>
  <c r="X18" i="3"/>
  <c r="I22" i="3"/>
  <c r="K22" i="3"/>
  <c r="L22" i="3"/>
  <c r="N22" i="3"/>
  <c r="AE24" i="3" s="1"/>
  <c r="O22" i="3"/>
  <c r="AF25" i="3" s="1"/>
  <c r="S22" i="3"/>
  <c r="AJ22" i="3" s="1"/>
  <c r="T22" i="3"/>
  <c r="AK22" i="3" s="1"/>
  <c r="U22" i="3"/>
  <c r="V22" i="3"/>
  <c r="W22" i="3"/>
  <c r="X22" i="3"/>
  <c r="AO25" i="3" s="1"/>
  <c r="I26" i="3"/>
  <c r="Z26" i="3" s="1"/>
  <c r="J26" i="3"/>
  <c r="AA29" i="3" s="1"/>
  <c r="K26" i="3"/>
  <c r="AB26" i="3" s="1"/>
  <c r="L26" i="3"/>
  <c r="AC26" i="3" s="1"/>
  <c r="N26" i="3"/>
  <c r="O26" i="3"/>
  <c r="Q26" i="3"/>
  <c r="AH26" i="3" s="1"/>
  <c r="S26" i="3"/>
  <c r="T26" i="3"/>
  <c r="AK26" i="3" s="1"/>
  <c r="U26" i="3"/>
  <c r="AL26" i="3" s="1"/>
  <c r="V26" i="3"/>
  <c r="AM27" i="3" s="1"/>
  <c r="W26" i="3"/>
  <c r="AN27" i="3" s="1"/>
  <c r="X26" i="3"/>
  <c r="AO27" i="3" s="1"/>
  <c r="I30" i="3"/>
  <c r="Z33" i="3" s="1"/>
  <c r="J30" i="3"/>
  <c r="K30" i="3"/>
  <c r="L30" i="3"/>
  <c r="AC30" i="3" s="1"/>
  <c r="N30" i="3"/>
  <c r="AE30" i="3" s="1"/>
  <c r="O30" i="3"/>
  <c r="AF32" i="3" s="1"/>
  <c r="Q30" i="3"/>
  <c r="AH30" i="3" s="1"/>
  <c r="S30" i="3"/>
  <c r="T30" i="3"/>
  <c r="U30" i="3"/>
  <c r="V30" i="3"/>
  <c r="AM33" i="3" s="1"/>
  <c r="W30" i="3"/>
  <c r="AN31" i="3" s="1"/>
  <c r="X30" i="3"/>
  <c r="AO30" i="3" s="1"/>
  <c r="I34" i="3"/>
  <c r="Z34" i="3" s="1"/>
  <c r="J34" i="3"/>
  <c r="AA34" i="3" s="1"/>
  <c r="K34" i="3"/>
  <c r="L34" i="3"/>
  <c r="N34" i="3"/>
  <c r="AE36" i="3" s="1"/>
  <c r="O34" i="3"/>
  <c r="AF34" i="3" s="1"/>
  <c r="Q34" i="3"/>
  <c r="AH35" i="3" s="1"/>
  <c r="R34" i="3"/>
  <c r="AI34" i="3" s="1"/>
  <c r="S34" i="3"/>
  <c r="AJ34" i="3" s="1"/>
  <c r="T34" i="3"/>
  <c r="AK34" i="3" s="1"/>
  <c r="U34" i="3"/>
  <c r="V34" i="3"/>
  <c r="AM34" i="3" s="1"/>
  <c r="W34" i="3"/>
  <c r="AN37" i="3" s="1"/>
  <c r="X34" i="3"/>
  <c r="AO37" i="3" s="1"/>
  <c r="I38" i="3"/>
  <c r="Z38" i="3" s="1"/>
  <c r="J38" i="3"/>
  <c r="AA39" i="3" s="1"/>
  <c r="K38" i="3"/>
  <c r="AB38" i="3" s="1"/>
  <c r="L38" i="3"/>
  <c r="AC38" i="3" s="1"/>
  <c r="N38" i="3"/>
  <c r="AE39" i="3" s="1"/>
  <c r="O38" i="3"/>
  <c r="AF39" i="3" s="1"/>
  <c r="Q38" i="3"/>
  <c r="AH38" i="3" s="1"/>
  <c r="R38" i="3"/>
  <c r="S38" i="3"/>
  <c r="AJ38" i="3" s="1"/>
  <c r="T38" i="3"/>
  <c r="AK41" i="3" s="1"/>
  <c r="U38" i="3"/>
  <c r="AL38" i="3" s="1"/>
  <c r="V38" i="3"/>
  <c r="AM39" i="3" s="1"/>
  <c r="W38" i="3"/>
  <c r="AN40" i="3" s="1"/>
  <c r="X38" i="3"/>
  <c r="AO40" i="3" s="1"/>
  <c r="I42" i="3"/>
  <c r="Z43" i="3" s="1"/>
  <c r="J42" i="3"/>
  <c r="K42" i="3"/>
  <c r="AB42" i="3" s="1"/>
  <c r="L42" i="3"/>
  <c r="AC44" i="3" s="1"/>
  <c r="N42" i="3"/>
  <c r="AE43" i="3" s="1"/>
  <c r="O42" i="3"/>
  <c r="AF42" i="3" s="1"/>
  <c r="Q42" i="3"/>
  <c r="AH44" i="3" s="1"/>
  <c r="S42" i="3"/>
  <c r="T42" i="3"/>
  <c r="U42" i="3"/>
  <c r="V42" i="3"/>
  <c r="AM45" i="3" s="1"/>
  <c r="W42" i="3"/>
  <c r="AN44" i="3" s="1"/>
  <c r="X42" i="3"/>
  <c r="AO44" i="3" s="1"/>
  <c r="I46" i="3"/>
  <c r="Z49" i="3" s="1"/>
  <c r="J46" i="3"/>
  <c r="K46" i="3"/>
  <c r="L46" i="3"/>
  <c r="N46" i="3"/>
  <c r="AE48" i="3" s="1"/>
  <c r="O46" i="3"/>
  <c r="AF48" i="3" s="1"/>
  <c r="Q46" i="3"/>
  <c r="AH46" i="3" s="1"/>
  <c r="S46" i="3"/>
  <c r="AJ46" i="3" s="1"/>
  <c r="T46" i="3"/>
  <c r="AK46" i="3" s="1"/>
  <c r="U46" i="3"/>
  <c r="V46" i="3"/>
  <c r="AM46" i="3" s="1"/>
  <c r="W46" i="3"/>
  <c r="AN49" i="3" s="1"/>
  <c r="X46" i="3"/>
  <c r="AO49" i="3" s="1"/>
  <c r="AA2" i="18"/>
  <c r="AB2" i="18"/>
  <c r="AC2" i="18"/>
  <c r="AD2" i="18"/>
  <c r="AE2" i="18"/>
  <c r="AG2" i="18"/>
  <c r="AH2" i="18"/>
  <c r="AI2" i="18"/>
  <c r="AM2" i="18"/>
  <c r="AA3" i="18"/>
  <c r="AB3" i="18"/>
  <c r="AC3" i="18"/>
  <c r="AD3" i="18"/>
  <c r="AE3" i="18"/>
  <c r="AG3" i="18"/>
  <c r="AH3" i="18"/>
  <c r="AI3" i="18"/>
  <c r="AM3" i="18"/>
  <c r="AA4" i="18"/>
  <c r="AB4" i="18"/>
  <c r="AC4" i="18"/>
  <c r="AD4" i="18"/>
  <c r="AE4" i="18"/>
  <c r="AG4" i="18"/>
  <c r="AH4" i="18"/>
  <c r="AI4" i="18"/>
  <c r="AM4" i="18"/>
  <c r="AA5" i="18"/>
  <c r="AB5" i="18"/>
  <c r="AC5" i="18"/>
  <c r="AD5" i="18"/>
  <c r="AE5" i="18"/>
  <c r="AG5" i="18"/>
  <c r="AH5" i="18"/>
  <c r="AI5" i="18"/>
  <c r="AM5" i="18"/>
  <c r="AA6" i="18"/>
  <c r="AC6" i="18"/>
  <c r="AD6" i="18"/>
  <c r="AE6" i="18"/>
  <c r="AG6" i="18"/>
  <c r="AH6" i="18"/>
  <c r="AI6" i="18"/>
  <c r="AM6" i="18"/>
  <c r="AA7" i="18"/>
  <c r="AC7" i="18"/>
  <c r="AD7" i="18"/>
  <c r="AE7" i="18"/>
  <c r="AG7" i="18"/>
  <c r="AH7" i="18"/>
  <c r="AI7" i="18"/>
  <c r="AM7" i="18"/>
  <c r="AA8" i="18"/>
  <c r="AC8" i="18"/>
  <c r="AD8" i="18"/>
  <c r="AE8" i="18"/>
  <c r="AG8" i="18"/>
  <c r="AH8" i="18"/>
  <c r="AI8" i="18"/>
  <c r="AM8" i="18"/>
  <c r="AA9" i="18"/>
  <c r="AC9" i="18"/>
  <c r="AD9" i="18"/>
  <c r="AE9" i="18"/>
  <c r="AG9" i="18"/>
  <c r="AH9" i="18"/>
  <c r="AI9" i="18"/>
  <c r="AM9" i="18"/>
  <c r="AA10" i="18"/>
  <c r="AC10" i="18"/>
  <c r="AD10" i="18"/>
  <c r="AE10" i="18"/>
  <c r="AG10" i="18"/>
  <c r="AH10" i="18"/>
  <c r="AI10" i="18"/>
  <c r="AA11" i="18"/>
  <c r="AC11" i="18"/>
  <c r="AD11" i="18"/>
  <c r="AE11" i="18"/>
  <c r="AG11" i="18"/>
  <c r="AH11" i="18"/>
  <c r="AI11" i="18"/>
  <c r="AA12" i="18"/>
  <c r="AC12" i="18"/>
  <c r="AD12" i="18"/>
  <c r="AE12" i="18"/>
  <c r="AG12" i="18"/>
  <c r="AH12" i="18"/>
  <c r="AI12" i="18"/>
  <c r="AA13" i="18"/>
  <c r="AC13" i="18"/>
  <c r="AD13" i="18"/>
  <c r="AE13" i="18"/>
  <c r="AG13" i="18"/>
  <c r="AH13" i="18"/>
  <c r="AI13" i="18"/>
  <c r="AD14" i="18"/>
  <c r="AG14" i="18"/>
  <c r="AI14" i="18"/>
  <c r="AD15" i="18"/>
  <c r="AG15" i="18"/>
  <c r="AI15" i="18"/>
  <c r="AD16" i="18"/>
  <c r="AG16" i="18"/>
  <c r="AI16" i="18"/>
  <c r="AD17" i="18"/>
  <c r="AG17" i="18"/>
  <c r="AI17" i="18"/>
  <c r="AD18" i="18"/>
  <c r="AG18" i="18"/>
  <c r="AD19" i="18"/>
  <c r="AG19" i="18"/>
  <c r="AD20" i="18"/>
  <c r="AG20" i="18"/>
  <c r="AD21" i="18"/>
  <c r="AG21" i="18"/>
  <c r="AD22" i="18"/>
  <c r="AG22" i="18"/>
  <c r="AD23" i="18"/>
  <c r="AG23" i="18"/>
  <c r="AD24" i="18"/>
  <c r="AG24" i="18"/>
  <c r="AD25" i="18"/>
  <c r="AG25" i="18"/>
  <c r="AD26" i="18"/>
  <c r="AE26" i="18"/>
  <c r="AG26" i="18"/>
  <c r="AI26" i="18"/>
  <c r="AD27" i="18"/>
  <c r="AE27" i="18"/>
  <c r="AG27" i="18"/>
  <c r="AI27" i="18"/>
  <c r="AD28" i="18"/>
  <c r="AE28" i="18"/>
  <c r="AG28" i="18"/>
  <c r="AI28" i="18"/>
  <c r="AD29" i="18"/>
  <c r="AE29" i="18"/>
  <c r="AG29" i="18"/>
  <c r="AI29" i="18"/>
  <c r="AC30" i="18"/>
  <c r="AD30" i="18"/>
  <c r="AE30" i="18"/>
  <c r="AG30" i="18"/>
  <c r="AI30" i="18"/>
  <c r="AC31" i="18"/>
  <c r="AD31" i="18"/>
  <c r="AE31" i="18"/>
  <c r="AG31" i="18"/>
  <c r="AI31" i="18"/>
  <c r="AC32" i="18"/>
  <c r="AD32" i="18"/>
  <c r="AE32" i="18"/>
  <c r="AG32" i="18"/>
  <c r="AI32" i="18"/>
  <c r="AC33" i="18"/>
  <c r="AD33" i="18"/>
  <c r="AE33" i="18"/>
  <c r="AG33" i="18"/>
  <c r="AI33" i="18"/>
  <c r="AD34" i="18"/>
  <c r="AE34" i="18"/>
  <c r="AG34" i="18"/>
  <c r="AD35" i="18"/>
  <c r="AE35" i="18"/>
  <c r="AG35" i="18"/>
  <c r="AD36" i="18"/>
  <c r="AE36" i="18"/>
  <c r="AG36" i="18"/>
  <c r="AD37" i="18"/>
  <c r="AE37" i="18"/>
  <c r="AG37" i="18"/>
  <c r="AA38" i="18"/>
  <c r="AC38" i="18"/>
  <c r="AD38" i="18"/>
  <c r="AE38" i="18"/>
  <c r="AG38" i="18"/>
  <c r="AA39" i="18"/>
  <c r="AC39" i="18"/>
  <c r="AD39" i="18"/>
  <c r="AE39" i="18"/>
  <c r="AG39" i="18"/>
  <c r="AA40" i="18"/>
  <c r="AC40" i="18"/>
  <c r="AD40" i="18"/>
  <c r="AE40" i="18"/>
  <c r="AG40" i="18"/>
  <c r="AA41" i="18"/>
  <c r="AC41" i="18"/>
  <c r="AD41" i="18"/>
  <c r="AE41" i="18"/>
  <c r="AG41" i="18"/>
  <c r="AA42" i="18"/>
  <c r="AC42" i="18"/>
  <c r="AD42" i="18"/>
  <c r="AG42" i="18"/>
  <c r="AA43" i="18"/>
  <c r="AC43" i="18"/>
  <c r="AD43" i="18"/>
  <c r="AG43" i="18"/>
  <c r="AA44" i="18"/>
  <c r="AC44" i="18"/>
  <c r="AD44" i="18"/>
  <c r="AG44" i="18"/>
  <c r="AA45" i="18"/>
  <c r="AC45" i="18"/>
  <c r="AD45" i="18"/>
  <c r="AG45" i="18"/>
  <c r="AA46" i="18"/>
  <c r="AC46" i="18"/>
  <c r="AD46" i="18"/>
  <c r="AE46" i="18"/>
  <c r="AG46" i="18"/>
  <c r="AI46" i="18"/>
  <c r="AA47" i="18"/>
  <c r="AC47" i="18"/>
  <c r="AD47" i="18"/>
  <c r="AE47" i="18"/>
  <c r="AG47" i="18"/>
  <c r="AI47" i="18"/>
  <c r="AA48" i="18"/>
  <c r="AC48" i="18"/>
  <c r="AD48" i="18"/>
  <c r="AE48" i="18"/>
  <c r="AG48" i="18"/>
  <c r="AI48" i="18"/>
  <c r="AA49" i="18"/>
  <c r="AC49" i="18"/>
  <c r="AD49" i="18"/>
  <c r="AE49" i="18"/>
  <c r="AG49" i="18"/>
  <c r="AI49" i="18"/>
  <c r="AA50" i="18"/>
  <c r="AC50" i="18"/>
  <c r="AD50" i="18"/>
  <c r="AE50" i="18"/>
  <c r="AG50" i="18"/>
  <c r="AH50" i="18"/>
  <c r="AI50" i="18"/>
  <c r="AA51" i="18"/>
  <c r="AC51" i="18"/>
  <c r="AD51" i="18"/>
  <c r="AE51" i="18"/>
  <c r="AG51" i="18"/>
  <c r="AH51" i="18"/>
  <c r="AI51" i="18"/>
  <c r="AA52" i="18"/>
  <c r="AC52" i="18"/>
  <c r="AD52" i="18"/>
  <c r="AE52" i="18"/>
  <c r="AG52" i="18"/>
  <c r="AH52" i="18"/>
  <c r="AI52" i="18"/>
  <c r="AA53" i="18"/>
  <c r="AC53" i="18"/>
  <c r="AD53" i="18"/>
  <c r="AE53" i="18"/>
  <c r="AG53" i="18"/>
  <c r="AH53" i="18"/>
  <c r="AI53" i="18"/>
  <c r="AA54" i="18"/>
  <c r="AC54" i="18"/>
  <c r="AD54" i="18"/>
  <c r="AE54" i="18"/>
  <c r="AG54" i="18"/>
  <c r="AH54" i="18"/>
  <c r="AI54" i="18"/>
  <c r="AA55" i="18"/>
  <c r="AC55" i="18"/>
  <c r="AD55" i="18"/>
  <c r="AE55" i="18"/>
  <c r="AG55" i="18"/>
  <c r="AH55" i="18"/>
  <c r="AI55" i="18"/>
  <c r="AA56" i="18"/>
  <c r="AC56" i="18"/>
  <c r="AD56" i="18"/>
  <c r="AE56" i="18"/>
  <c r="AG56" i="18"/>
  <c r="AH56" i="18"/>
  <c r="AI56" i="18"/>
  <c r="AA57" i="18"/>
  <c r="AC57" i="18"/>
  <c r="AD57" i="18"/>
  <c r="AE57" i="18"/>
  <c r="AG57" i="18"/>
  <c r="AH57" i="18"/>
  <c r="AI57" i="18"/>
  <c r="AA58" i="18"/>
  <c r="AC58" i="18"/>
  <c r="AD58" i="18"/>
  <c r="AE58" i="18"/>
  <c r="AG58" i="18"/>
  <c r="AH58" i="18"/>
  <c r="AI58" i="18"/>
  <c r="AA59" i="18"/>
  <c r="AC59" i="18"/>
  <c r="AD59" i="18"/>
  <c r="AE59" i="18"/>
  <c r="AG59" i="18"/>
  <c r="AH59" i="18"/>
  <c r="AI59" i="18"/>
  <c r="AA60" i="18"/>
  <c r="AC60" i="18"/>
  <c r="AD60" i="18"/>
  <c r="AE60" i="18"/>
  <c r="AG60" i="18"/>
  <c r="AH60" i="18"/>
  <c r="AI60" i="18"/>
  <c r="AA61" i="18"/>
  <c r="AC61" i="18"/>
  <c r="AD61" i="18"/>
  <c r="AE61" i="18"/>
  <c r="AG61" i="18"/>
  <c r="AH61" i="18"/>
  <c r="AI61" i="18"/>
  <c r="AA62" i="18"/>
  <c r="AC62" i="18"/>
  <c r="AD62" i="18"/>
  <c r="AE62" i="18"/>
  <c r="AG62" i="18"/>
  <c r="AI62" i="18"/>
  <c r="AA63" i="18"/>
  <c r="AC63" i="18"/>
  <c r="AD63" i="18"/>
  <c r="AE63" i="18"/>
  <c r="AG63" i="18"/>
  <c r="AI63" i="18"/>
  <c r="AA64" i="18"/>
  <c r="AC64" i="18"/>
  <c r="AD64" i="18"/>
  <c r="AE64" i="18"/>
  <c r="AG64" i="18"/>
  <c r="AI64" i="18"/>
  <c r="AA65" i="18"/>
  <c r="AC65" i="18"/>
  <c r="AD65" i="18"/>
  <c r="AE65" i="18"/>
  <c r="AG65" i="18"/>
  <c r="AI65" i="18"/>
  <c r="AD66" i="18"/>
  <c r="AG66" i="18"/>
  <c r="AD67" i="18"/>
  <c r="AG67" i="18"/>
  <c r="AD68" i="18"/>
  <c r="AG68" i="18"/>
  <c r="AD69" i="18"/>
  <c r="AG69" i="18"/>
  <c r="AD70" i="18"/>
  <c r="AE70" i="18"/>
  <c r="AG70" i="18"/>
  <c r="AD71" i="18"/>
  <c r="AE71" i="18"/>
  <c r="AG71" i="18"/>
  <c r="AD72" i="18"/>
  <c r="AE72" i="18"/>
  <c r="AG72" i="18"/>
  <c r="AD73" i="18"/>
  <c r="AE73" i="18"/>
  <c r="AG73" i="18"/>
  <c r="I2" i="18"/>
  <c r="O2" i="18"/>
  <c r="AF4" i="18" s="1"/>
  <c r="S2" i="18"/>
  <c r="T2" i="18"/>
  <c r="U2" i="18"/>
  <c r="AL2" i="18" s="1"/>
  <c r="W2" i="18"/>
  <c r="AN5" i="18" s="1"/>
  <c r="X2" i="18"/>
  <c r="AO3" i="18" s="1"/>
  <c r="I6" i="18"/>
  <c r="Z7" i="18" s="1"/>
  <c r="K6" i="18"/>
  <c r="O6" i="18"/>
  <c r="AF6" i="18" s="1"/>
  <c r="S6" i="18"/>
  <c r="T6" i="18"/>
  <c r="U6" i="18"/>
  <c r="AL8" i="18" s="1"/>
  <c r="W6" i="18"/>
  <c r="AN9" i="18" s="1"/>
  <c r="X6" i="18"/>
  <c r="I10" i="18"/>
  <c r="K10" i="18"/>
  <c r="AB10" i="18" s="1"/>
  <c r="O10" i="18"/>
  <c r="AF12" i="18" s="1"/>
  <c r="S10" i="18"/>
  <c r="T10" i="18"/>
  <c r="U10" i="18"/>
  <c r="AL10" i="18" s="1"/>
  <c r="V10" i="18"/>
  <c r="W10" i="18"/>
  <c r="AN11" i="18" s="1"/>
  <c r="X10" i="18"/>
  <c r="I14" i="18"/>
  <c r="J14" i="18"/>
  <c r="AA14" i="18" s="1"/>
  <c r="K14" i="18"/>
  <c r="L14" i="18"/>
  <c r="N14" i="18"/>
  <c r="O14" i="18"/>
  <c r="Q14" i="18"/>
  <c r="AH17" i="18" s="1"/>
  <c r="S14" i="18"/>
  <c r="T14" i="18"/>
  <c r="U14" i="18"/>
  <c r="AL16" i="18" s="1"/>
  <c r="V14" i="18"/>
  <c r="W14" i="18"/>
  <c r="X14" i="18"/>
  <c r="I18" i="18"/>
  <c r="J18" i="18"/>
  <c r="AA19" i="18" s="1"/>
  <c r="K18" i="18"/>
  <c r="AB20" i="18" s="1"/>
  <c r="L18" i="18"/>
  <c r="N18" i="18"/>
  <c r="O18" i="18"/>
  <c r="Q18" i="18"/>
  <c r="AH21" i="18" s="1"/>
  <c r="R18" i="18"/>
  <c r="AI19" i="18" s="1"/>
  <c r="S18" i="18"/>
  <c r="T18" i="18"/>
  <c r="U18" i="18"/>
  <c r="V18" i="18"/>
  <c r="W18" i="18"/>
  <c r="AN21" i="18" s="1"/>
  <c r="X18" i="18"/>
  <c r="I22" i="18"/>
  <c r="Z25" i="18" s="1"/>
  <c r="J22" i="18"/>
  <c r="AA23" i="18" s="1"/>
  <c r="K22" i="18"/>
  <c r="L22" i="18"/>
  <c r="N22" i="18"/>
  <c r="AE25" i="18" s="1"/>
  <c r="O22" i="18"/>
  <c r="Q22" i="18"/>
  <c r="AH22" i="18" s="1"/>
  <c r="R22" i="18"/>
  <c r="S22" i="18"/>
  <c r="T22" i="18"/>
  <c r="U22" i="18"/>
  <c r="AL24" i="18" s="1"/>
  <c r="V22" i="18"/>
  <c r="W22" i="18"/>
  <c r="X22" i="18"/>
  <c r="I26" i="18"/>
  <c r="J26" i="18"/>
  <c r="K26" i="18"/>
  <c r="AB29" i="18" s="1"/>
  <c r="L26" i="18"/>
  <c r="O26" i="18"/>
  <c r="Q26" i="18"/>
  <c r="AH26" i="18" s="1"/>
  <c r="S26" i="18"/>
  <c r="T26" i="18"/>
  <c r="U26" i="18"/>
  <c r="AL26" i="18" s="1"/>
  <c r="V26" i="18"/>
  <c r="W26" i="18"/>
  <c r="AN27" i="18" s="1"/>
  <c r="X26" i="18"/>
  <c r="AO28" i="18" s="1"/>
  <c r="I30" i="18"/>
  <c r="Z31" i="18" s="1"/>
  <c r="J30" i="18"/>
  <c r="AA30" i="18" s="1"/>
  <c r="K30" i="18"/>
  <c r="AB32" i="18" s="1"/>
  <c r="O30" i="18"/>
  <c r="Q30" i="18"/>
  <c r="AH30" i="18" s="1"/>
  <c r="S30" i="18"/>
  <c r="T30" i="18"/>
  <c r="U30" i="18"/>
  <c r="AL32" i="18" s="1"/>
  <c r="V30" i="18"/>
  <c r="AM33" i="18" s="1"/>
  <c r="W30" i="18"/>
  <c r="AN33" i="18" s="1"/>
  <c r="X30" i="18"/>
  <c r="AO31" i="18" s="1"/>
  <c r="I34" i="18"/>
  <c r="J34" i="18"/>
  <c r="K34" i="18"/>
  <c r="L34" i="18"/>
  <c r="O34" i="18"/>
  <c r="Q34" i="18"/>
  <c r="AH37" i="18" s="1"/>
  <c r="R34" i="18"/>
  <c r="AI34" i="18" s="1"/>
  <c r="S34" i="18"/>
  <c r="AJ34" i="18" s="1"/>
  <c r="T34" i="18"/>
  <c r="U34" i="18"/>
  <c r="AL34" i="18" s="1"/>
  <c r="V34" i="18"/>
  <c r="W34" i="18"/>
  <c r="AN36" i="18" s="1"/>
  <c r="X34" i="18"/>
  <c r="I38" i="18"/>
  <c r="Z41" i="18" s="1"/>
  <c r="K38" i="18"/>
  <c r="O38" i="18"/>
  <c r="Q38" i="18"/>
  <c r="R38" i="18"/>
  <c r="S38" i="18"/>
  <c r="T38" i="18"/>
  <c r="U38" i="18"/>
  <c r="AL38" i="18" s="1"/>
  <c r="V38" i="18"/>
  <c r="W38" i="18"/>
  <c r="AN41" i="18" s="1"/>
  <c r="X38" i="18"/>
  <c r="I42" i="18"/>
  <c r="Z42" i="18" s="1"/>
  <c r="K42" i="18"/>
  <c r="AB45" i="18" s="1"/>
  <c r="N42" i="18"/>
  <c r="O42" i="18"/>
  <c r="AF42" i="18" s="1"/>
  <c r="Q42" i="18"/>
  <c r="AH44" i="18" s="1"/>
  <c r="R42" i="18"/>
  <c r="AI42" i="18" s="1"/>
  <c r="S42" i="18"/>
  <c r="AJ45" i="18" s="1"/>
  <c r="T42" i="18"/>
  <c r="AK42" i="18" s="1"/>
  <c r="U42" i="18"/>
  <c r="V42" i="18"/>
  <c r="AM44" i="18" s="1"/>
  <c r="W42" i="18"/>
  <c r="X42" i="18"/>
  <c r="I46" i="18"/>
  <c r="Z48" i="18" s="1"/>
  <c r="K46" i="18"/>
  <c r="AB46" i="18" s="1"/>
  <c r="O46" i="18"/>
  <c r="AF49" i="18" s="1"/>
  <c r="Q46" i="18"/>
  <c r="AH49" i="18" s="1"/>
  <c r="S46" i="18"/>
  <c r="T46" i="18"/>
  <c r="AK49" i="18" s="1"/>
  <c r="U46" i="18"/>
  <c r="V46" i="18"/>
  <c r="AM48" i="18" s="1"/>
  <c r="W46" i="18"/>
  <c r="AN49" i="18" s="1"/>
  <c r="X46" i="18"/>
  <c r="I50" i="18"/>
  <c r="Z52" i="18" s="1"/>
  <c r="K50" i="18"/>
  <c r="AB53" i="18" s="1"/>
  <c r="O50" i="18"/>
  <c r="S50" i="18"/>
  <c r="AJ53" i="18" s="1"/>
  <c r="T50" i="18"/>
  <c r="AK50" i="18" s="1"/>
  <c r="U50" i="18"/>
  <c r="AL52" i="18" s="1"/>
  <c r="V50" i="18"/>
  <c r="W50" i="18"/>
  <c r="X50" i="18"/>
  <c r="I54" i="18"/>
  <c r="Z57" i="18" s="1"/>
  <c r="K54" i="18"/>
  <c r="O54" i="18"/>
  <c r="AF56" i="18" s="1"/>
  <c r="S54" i="18"/>
  <c r="T54" i="18"/>
  <c r="AK55" i="18" s="1"/>
  <c r="U54" i="18"/>
  <c r="AL55" i="18" s="1"/>
  <c r="V54" i="18"/>
  <c r="AM54" i="18" s="1"/>
  <c r="W54" i="18"/>
  <c r="AN57" i="18" s="1"/>
  <c r="X54" i="18"/>
  <c r="AO56" i="18" s="1"/>
  <c r="I58" i="18"/>
  <c r="Z58" i="18" s="1"/>
  <c r="K58" i="18"/>
  <c r="AB58" i="18" s="1"/>
  <c r="O58" i="18"/>
  <c r="AF61" i="18" s="1"/>
  <c r="S58" i="18"/>
  <c r="T58" i="18"/>
  <c r="U58" i="18"/>
  <c r="V58" i="18"/>
  <c r="W58" i="18"/>
  <c r="AN59" i="18" s="1"/>
  <c r="X58" i="18"/>
  <c r="AO59" i="18" s="1"/>
  <c r="I62" i="18"/>
  <c r="K62" i="18"/>
  <c r="O62" i="18"/>
  <c r="AF63" i="18" s="1"/>
  <c r="Q62" i="18"/>
  <c r="S62" i="18"/>
  <c r="T62" i="18"/>
  <c r="U62" i="18"/>
  <c r="AL62" i="18" s="1"/>
  <c r="V62" i="18"/>
  <c r="W62" i="18"/>
  <c r="AN63" i="18" s="1"/>
  <c r="X62" i="18"/>
  <c r="AO63" i="18" s="1"/>
  <c r="I66" i="18"/>
  <c r="Z68" i="18" s="1"/>
  <c r="J66" i="18"/>
  <c r="K66" i="18"/>
  <c r="L66" i="18"/>
  <c r="AC66" i="18" s="1"/>
  <c r="N66" i="18"/>
  <c r="AE67" i="18" s="1"/>
  <c r="O66" i="18"/>
  <c r="AF67" i="18" s="1"/>
  <c r="Q66" i="18"/>
  <c r="AH68" i="18" s="1"/>
  <c r="R66" i="18"/>
  <c r="S66" i="18"/>
  <c r="AJ68" i="18" s="1"/>
  <c r="T66" i="18"/>
  <c r="AK66" i="18" s="1"/>
  <c r="U66" i="18"/>
  <c r="V66" i="18"/>
  <c r="AM66" i="18" s="1"/>
  <c r="W66" i="18"/>
  <c r="X66" i="18"/>
  <c r="AO67" i="18" s="1"/>
  <c r="I70" i="18"/>
  <c r="Z72" i="18" s="1"/>
  <c r="J70" i="18"/>
  <c r="K70" i="18"/>
  <c r="AB73" i="18" s="1"/>
  <c r="L70" i="18"/>
  <c r="AC73" i="18" s="1"/>
  <c r="O70" i="18"/>
  <c r="AF71" i="18" s="1"/>
  <c r="Q70" i="18"/>
  <c r="AH72" i="18" s="1"/>
  <c r="R70" i="18"/>
  <c r="S70" i="18"/>
  <c r="AJ72" i="18" s="1"/>
  <c r="T70" i="18"/>
  <c r="AK73" i="18" s="1"/>
  <c r="U70" i="18"/>
  <c r="AL73" i="18" s="1"/>
  <c r="V70" i="18"/>
  <c r="AM70" i="18" s="1"/>
  <c r="W70" i="18"/>
  <c r="AN70" i="18" s="1"/>
  <c r="X70" i="18"/>
  <c r="AO71" i="18" s="1"/>
  <c r="Z2" i="17"/>
  <c r="AA2" i="17"/>
  <c r="AB2" i="17"/>
  <c r="AC2" i="17"/>
  <c r="AD2" i="17"/>
  <c r="AG2" i="17"/>
  <c r="AH2" i="17"/>
  <c r="AI2" i="17"/>
  <c r="AM2" i="17"/>
  <c r="Z3" i="17"/>
  <c r="AA3" i="17"/>
  <c r="AB3" i="17"/>
  <c r="AC3" i="17"/>
  <c r="AD3" i="17"/>
  <c r="AG3" i="17"/>
  <c r="AH3" i="17"/>
  <c r="AI3" i="17"/>
  <c r="AM3" i="17"/>
  <c r="Z4" i="17"/>
  <c r="AA4" i="17"/>
  <c r="AB4" i="17"/>
  <c r="AC4" i="17"/>
  <c r="AD4" i="17"/>
  <c r="AG4" i="17"/>
  <c r="AH4" i="17"/>
  <c r="AI4" i="17"/>
  <c r="AM4" i="17"/>
  <c r="Z5" i="17"/>
  <c r="AA5" i="17"/>
  <c r="AB5" i="17"/>
  <c r="AC5" i="17"/>
  <c r="AD5" i="17"/>
  <c r="AG5" i="17"/>
  <c r="AH5" i="17"/>
  <c r="AI5" i="17"/>
  <c r="AM5" i="17"/>
  <c r="Z6" i="17"/>
  <c r="AA6" i="17"/>
  <c r="AB6" i="17"/>
  <c r="AC6" i="17"/>
  <c r="AD6" i="17"/>
  <c r="AG6" i="17"/>
  <c r="AH6" i="17"/>
  <c r="AI6" i="17"/>
  <c r="AJ6" i="17"/>
  <c r="AM6" i="17"/>
  <c r="Z7" i="17"/>
  <c r="AA7" i="17"/>
  <c r="AB7" i="17"/>
  <c r="AC7" i="17"/>
  <c r="AD7" i="17"/>
  <c r="AG7" i="17"/>
  <c r="AH7" i="17"/>
  <c r="AI7" i="17"/>
  <c r="AJ7" i="17"/>
  <c r="AM7" i="17"/>
  <c r="Z8" i="17"/>
  <c r="AA8" i="17"/>
  <c r="AB8" i="17"/>
  <c r="AC8" i="17"/>
  <c r="AD8" i="17"/>
  <c r="AG8" i="17"/>
  <c r="AH8" i="17"/>
  <c r="AI8" i="17"/>
  <c r="AJ8" i="17"/>
  <c r="AM8" i="17"/>
  <c r="Z9" i="17"/>
  <c r="AA9" i="17"/>
  <c r="AB9" i="17"/>
  <c r="AC9" i="17"/>
  <c r="AD9" i="17"/>
  <c r="AG9" i="17"/>
  <c r="AH9" i="17"/>
  <c r="AI9" i="17"/>
  <c r="AJ9" i="17"/>
  <c r="AM9" i="17"/>
  <c r="Z10" i="17"/>
  <c r="AA10" i="17"/>
  <c r="AB10" i="17"/>
  <c r="AC10" i="17"/>
  <c r="AD10" i="17"/>
  <c r="AG10" i="17"/>
  <c r="AH10" i="17"/>
  <c r="AI10" i="17"/>
  <c r="AJ10" i="17"/>
  <c r="AM10" i="17"/>
  <c r="Z11" i="17"/>
  <c r="AA11" i="17"/>
  <c r="AB11" i="17"/>
  <c r="AC11" i="17"/>
  <c r="AD11" i="17"/>
  <c r="AG11" i="17"/>
  <c r="AH11" i="17"/>
  <c r="AI11" i="17"/>
  <c r="AJ11" i="17"/>
  <c r="AM11" i="17"/>
  <c r="Z12" i="17"/>
  <c r="AA12" i="17"/>
  <c r="AB12" i="17"/>
  <c r="AC12" i="17"/>
  <c r="AD12" i="17"/>
  <c r="AG12" i="17"/>
  <c r="AH12" i="17"/>
  <c r="AI12" i="17"/>
  <c r="AJ12" i="17"/>
  <c r="AM12" i="17"/>
  <c r="Z13" i="17"/>
  <c r="AA13" i="17"/>
  <c r="AB13" i="17"/>
  <c r="AC13" i="17"/>
  <c r="AD13" i="17"/>
  <c r="AG13" i="17"/>
  <c r="AH13" i="17"/>
  <c r="AI13" i="17"/>
  <c r="AJ13" i="17"/>
  <c r="AM13" i="17"/>
  <c r="Z14" i="17"/>
  <c r="AA14" i="17"/>
  <c r="AB14" i="17"/>
  <c r="AC14" i="17"/>
  <c r="AD14" i="17"/>
  <c r="AG14" i="17"/>
  <c r="AH14" i="17"/>
  <c r="AI14" i="17"/>
  <c r="AM14" i="17"/>
  <c r="Z15" i="17"/>
  <c r="AA15" i="17"/>
  <c r="AB15" i="17"/>
  <c r="AC15" i="17"/>
  <c r="AD15" i="17"/>
  <c r="AG15" i="17"/>
  <c r="AH15" i="17"/>
  <c r="AI15" i="17"/>
  <c r="AM15" i="17"/>
  <c r="Z16" i="17"/>
  <c r="AA16" i="17"/>
  <c r="AB16" i="17"/>
  <c r="AC16" i="17"/>
  <c r="AD16" i="17"/>
  <c r="AG16" i="17"/>
  <c r="AH16" i="17"/>
  <c r="AI16" i="17"/>
  <c r="AM16" i="17"/>
  <c r="Z17" i="17"/>
  <c r="AA17" i="17"/>
  <c r="AB17" i="17"/>
  <c r="AC17" i="17"/>
  <c r="AD17" i="17"/>
  <c r="AG17" i="17"/>
  <c r="AH17" i="17"/>
  <c r="AI17" i="17"/>
  <c r="AM17" i="17"/>
  <c r="Z18" i="17"/>
  <c r="AA18" i="17"/>
  <c r="AB18" i="17"/>
  <c r="AC18" i="17"/>
  <c r="AD18" i="17"/>
  <c r="AG18" i="17"/>
  <c r="AH18" i="17"/>
  <c r="AI18" i="17"/>
  <c r="AJ18" i="17"/>
  <c r="AM18" i="17"/>
  <c r="Z19" i="17"/>
  <c r="AA19" i="17"/>
  <c r="AB19" i="17"/>
  <c r="AC19" i="17"/>
  <c r="AD19" i="17"/>
  <c r="AG19" i="17"/>
  <c r="AH19" i="17"/>
  <c r="AI19" i="17"/>
  <c r="AJ19" i="17"/>
  <c r="AM19" i="17"/>
  <c r="Z20" i="17"/>
  <c r="AA20" i="17"/>
  <c r="AB20" i="17"/>
  <c r="AC20" i="17"/>
  <c r="AD20" i="17"/>
  <c r="AG20" i="17"/>
  <c r="AH20" i="17"/>
  <c r="AI20" i="17"/>
  <c r="AJ20" i="17"/>
  <c r="AM20" i="17"/>
  <c r="Z21" i="17"/>
  <c r="AA21" i="17"/>
  <c r="AB21" i="17"/>
  <c r="AC21" i="17"/>
  <c r="AD21" i="17"/>
  <c r="AG21" i="17"/>
  <c r="AH21" i="17"/>
  <c r="AI21" i="17"/>
  <c r="AJ21" i="17"/>
  <c r="AM21" i="17"/>
  <c r="Z22" i="17"/>
  <c r="AA22" i="17"/>
  <c r="AB22" i="17"/>
  <c r="AC22" i="17"/>
  <c r="AD22" i="17"/>
  <c r="AG22" i="17"/>
  <c r="AH22" i="17"/>
  <c r="AI22" i="17"/>
  <c r="AJ22" i="17"/>
  <c r="AM22" i="17"/>
  <c r="Z23" i="17"/>
  <c r="AA23" i="17"/>
  <c r="AB23" i="17"/>
  <c r="AC23" i="17"/>
  <c r="AD23" i="17"/>
  <c r="AG23" i="17"/>
  <c r="AH23" i="17"/>
  <c r="AI23" i="17"/>
  <c r="AJ23" i="17"/>
  <c r="AM23" i="17"/>
  <c r="Z24" i="17"/>
  <c r="AA24" i="17"/>
  <c r="AB24" i="17"/>
  <c r="AC24" i="17"/>
  <c r="AD24" i="17"/>
  <c r="AG24" i="17"/>
  <c r="AH24" i="17"/>
  <c r="AI24" i="17"/>
  <c r="AJ24" i="17"/>
  <c r="AM24" i="17"/>
  <c r="Z25" i="17"/>
  <c r="AA25" i="17"/>
  <c r="AB25" i="17"/>
  <c r="AC25" i="17"/>
  <c r="AD25" i="17"/>
  <c r="AG25" i="17"/>
  <c r="AH25" i="17"/>
  <c r="AI25" i="17"/>
  <c r="AJ25" i="17"/>
  <c r="AM25" i="17"/>
  <c r="Z26" i="17"/>
  <c r="AA26" i="17"/>
  <c r="AB26" i="17"/>
  <c r="AC26" i="17"/>
  <c r="AD26" i="17"/>
  <c r="AG26" i="17"/>
  <c r="AH26" i="17"/>
  <c r="AI26" i="17"/>
  <c r="AJ26" i="17"/>
  <c r="AM26" i="17"/>
  <c r="Z27" i="17"/>
  <c r="AA27" i="17"/>
  <c r="AB27" i="17"/>
  <c r="AC27" i="17"/>
  <c r="AD27" i="17"/>
  <c r="AG27" i="17"/>
  <c r="AH27" i="17"/>
  <c r="AI27" i="17"/>
  <c r="AJ27" i="17"/>
  <c r="AM27" i="17"/>
  <c r="Z28" i="17"/>
  <c r="AA28" i="17"/>
  <c r="AB28" i="17"/>
  <c r="AC28" i="17"/>
  <c r="AD28" i="17"/>
  <c r="AG28" i="17"/>
  <c r="AH28" i="17"/>
  <c r="AI28" i="17"/>
  <c r="AJ28" i="17"/>
  <c r="AM28" i="17"/>
  <c r="Z29" i="17"/>
  <c r="AA29" i="17"/>
  <c r="AB29" i="17"/>
  <c r="AC29" i="17"/>
  <c r="AD29" i="17"/>
  <c r="AG29" i="17"/>
  <c r="AH29" i="17"/>
  <c r="AI29" i="17"/>
  <c r="AJ29" i="17"/>
  <c r="AM29" i="17"/>
  <c r="Z30" i="17"/>
  <c r="AA30" i="17"/>
  <c r="AB30" i="17"/>
  <c r="AC30" i="17"/>
  <c r="AD30" i="17"/>
  <c r="AG30" i="17"/>
  <c r="AH30" i="17"/>
  <c r="AI30" i="17"/>
  <c r="AJ30" i="17"/>
  <c r="AM30" i="17"/>
  <c r="Z31" i="17"/>
  <c r="AA31" i="17"/>
  <c r="AB31" i="17"/>
  <c r="AC31" i="17"/>
  <c r="AD31" i="17"/>
  <c r="AG31" i="17"/>
  <c r="AH31" i="17"/>
  <c r="AI31" i="17"/>
  <c r="AJ31" i="17"/>
  <c r="AM31" i="17"/>
  <c r="Z32" i="17"/>
  <c r="AA32" i="17"/>
  <c r="AB32" i="17"/>
  <c r="AC32" i="17"/>
  <c r="AD32" i="17"/>
  <c r="AG32" i="17"/>
  <c r="AH32" i="17"/>
  <c r="AI32" i="17"/>
  <c r="AJ32" i="17"/>
  <c r="AM32" i="17"/>
  <c r="Z33" i="17"/>
  <c r="AA33" i="17"/>
  <c r="AB33" i="17"/>
  <c r="AC33" i="17"/>
  <c r="AD33" i="17"/>
  <c r="AG33" i="17"/>
  <c r="AH33" i="17"/>
  <c r="AI33" i="17"/>
  <c r="AJ33" i="17"/>
  <c r="AM33" i="17"/>
  <c r="Z34" i="17"/>
  <c r="AA34" i="17"/>
  <c r="AB34" i="17"/>
  <c r="AC34" i="17"/>
  <c r="AD34" i="17"/>
  <c r="AG34" i="17"/>
  <c r="AH34" i="17"/>
  <c r="AI34" i="17"/>
  <c r="AJ34" i="17"/>
  <c r="AM34" i="17"/>
  <c r="Z35" i="17"/>
  <c r="AA35" i="17"/>
  <c r="AB35" i="17"/>
  <c r="AC35" i="17"/>
  <c r="AD35" i="17"/>
  <c r="AG35" i="17"/>
  <c r="AH35" i="17"/>
  <c r="AI35" i="17"/>
  <c r="AJ35" i="17"/>
  <c r="AM35" i="17"/>
  <c r="Z36" i="17"/>
  <c r="AA36" i="17"/>
  <c r="AB36" i="17"/>
  <c r="AC36" i="17"/>
  <c r="AD36" i="17"/>
  <c r="AG36" i="17"/>
  <c r="AH36" i="17"/>
  <c r="AI36" i="17"/>
  <c r="AJ36" i="17"/>
  <c r="AM36" i="17"/>
  <c r="Z37" i="17"/>
  <c r="AA37" i="17"/>
  <c r="AB37" i="17"/>
  <c r="AC37" i="17"/>
  <c r="AD37" i="17"/>
  <c r="AG37" i="17"/>
  <c r="AH37" i="17"/>
  <c r="AI37" i="17"/>
  <c r="AJ37" i="17"/>
  <c r="AM37" i="17"/>
  <c r="Z38" i="17"/>
  <c r="AA38" i="17"/>
  <c r="AB38" i="17"/>
  <c r="AC38" i="17"/>
  <c r="AD38" i="17"/>
  <c r="AG38" i="17"/>
  <c r="AH38" i="17"/>
  <c r="AI38" i="17"/>
  <c r="AM38" i="17"/>
  <c r="Z39" i="17"/>
  <c r="AA39" i="17"/>
  <c r="AB39" i="17"/>
  <c r="AC39" i="17"/>
  <c r="AD39" i="17"/>
  <c r="AG39" i="17"/>
  <c r="AH39" i="17"/>
  <c r="AI39" i="17"/>
  <c r="AM39" i="17"/>
  <c r="Z40" i="17"/>
  <c r="AA40" i="17"/>
  <c r="AB40" i="17"/>
  <c r="AC40" i="17"/>
  <c r="AD40" i="17"/>
  <c r="AG40" i="17"/>
  <c r="AH40" i="17"/>
  <c r="AI40" i="17"/>
  <c r="AM40" i="17"/>
  <c r="Z41" i="17"/>
  <c r="AA41" i="17"/>
  <c r="AB41" i="17"/>
  <c r="AC41" i="17"/>
  <c r="AD41" i="17"/>
  <c r="AG41" i="17"/>
  <c r="AH41" i="17"/>
  <c r="AI41" i="17"/>
  <c r="AM41" i="17"/>
  <c r="Z42" i="17"/>
  <c r="AA42" i="17"/>
  <c r="AB42" i="17"/>
  <c r="AC42" i="17"/>
  <c r="AD42" i="17"/>
  <c r="AG42" i="17"/>
  <c r="AH42" i="17"/>
  <c r="AI42" i="17"/>
  <c r="AJ42" i="17"/>
  <c r="AM42" i="17"/>
  <c r="Z43" i="17"/>
  <c r="AA43" i="17"/>
  <c r="AB43" i="17"/>
  <c r="AC43" i="17"/>
  <c r="AD43" i="17"/>
  <c r="AG43" i="17"/>
  <c r="AH43" i="17"/>
  <c r="AI43" i="17"/>
  <c r="AJ43" i="17"/>
  <c r="AM43" i="17"/>
  <c r="Z44" i="17"/>
  <c r="AA44" i="17"/>
  <c r="AB44" i="17"/>
  <c r="AC44" i="17"/>
  <c r="AD44" i="17"/>
  <c r="AG44" i="17"/>
  <c r="AH44" i="17"/>
  <c r="AI44" i="17"/>
  <c r="AJ44" i="17"/>
  <c r="AM44" i="17"/>
  <c r="Z45" i="17"/>
  <c r="AA45" i="17"/>
  <c r="AB45" i="17"/>
  <c r="AC45" i="17"/>
  <c r="AD45" i="17"/>
  <c r="AG45" i="17"/>
  <c r="AH45" i="17"/>
  <c r="AI45" i="17"/>
  <c r="AJ45" i="17"/>
  <c r="AM45" i="17"/>
  <c r="AA46" i="17"/>
  <c r="AB46" i="17"/>
  <c r="AC46" i="17"/>
  <c r="AD46" i="17"/>
  <c r="AG46" i="17"/>
  <c r="AH46" i="17"/>
  <c r="AI46" i="17"/>
  <c r="AA47" i="17"/>
  <c r="AB47" i="17"/>
  <c r="AC47" i="17"/>
  <c r="AD47" i="17"/>
  <c r="AG47" i="17"/>
  <c r="AH47" i="17"/>
  <c r="AI47" i="17"/>
  <c r="AA48" i="17"/>
  <c r="AB48" i="17"/>
  <c r="AC48" i="17"/>
  <c r="AD48" i="17"/>
  <c r="AG48" i="17"/>
  <c r="AH48" i="17"/>
  <c r="AI48" i="17"/>
  <c r="AA49" i="17"/>
  <c r="AB49" i="17"/>
  <c r="AC49" i="17"/>
  <c r="AD49" i="17"/>
  <c r="AG49" i="17"/>
  <c r="AH49" i="17"/>
  <c r="AI49" i="17"/>
  <c r="AC50" i="17"/>
  <c r="AD50" i="17"/>
  <c r="AG50" i="17"/>
  <c r="AH50" i="17"/>
  <c r="AI50" i="17"/>
  <c r="AC51" i="17"/>
  <c r="AD51" i="17"/>
  <c r="AG51" i="17"/>
  <c r="AH51" i="17"/>
  <c r="AI51" i="17"/>
  <c r="AC52" i="17"/>
  <c r="AD52" i="17"/>
  <c r="AG52" i="17"/>
  <c r="AH52" i="17"/>
  <c r="AI52" i="17"/>
  <c r="AC53" i="17"/>
  <c r="AD53" i="17"/>
  <c r="AG53" i="17"/>
  <c r="AH53" i="17"/>
  <c r="AI53" i="17"/>
  <c r="AB54" i="17"/>
  <c r="AD54" i="17"/>
  <c r="AG54" i="17"/>
  <c r="AH54" i="17"/>
  <c r="AI54" i="17"/>
  <c r="AB55" i="17"/>
  <c r="AD55" i="17"/>
  <c r="AG55" i="17"/>
  <c r="AH55" i="17"/>
  <c r="AI55" i="17"/>
  <c r="AB56" i="17"/>
  <c r="AD56" i="17"/>
  <c r="AG56" i="17"/>
  <c r="AH56" i="17"/>
  <c r="AI56" i="17"/>
  <c r="AB57" i="17"/>
  <c r="AD57" i="17"/>
  <c r="AG57" i="17"/>
  <c r="AH57" i="17"/>
  <c r="AI57" i="17"/>
  <c r="AD58" i="17"/>
  <c r="AG58" i="17"/>
  <c r="AH58" i="17"/>
  <c r="AI58" i="17"/>
  <c r="AD59" i="17"/>
  <c r="AG59" i="17"/>
  <c r="AH59" i="17"/>
  <c r="AI59" i="17"/>
  <c r="AD60" i="17"/>
  <c r="AG60" i="17"/>
  <c r="AH60" i="17"/>
  <c r="AI60" i="17"/>
  <c r="AD61" i="17"/>
  <c r="AG61" i="17"/>
  <c r="AH61" i="17"/>
  <c r="AI61" i="17"/>
  <c r="AB62" i="17"/>
  <c r="AD62" i="17"/>
  <c r="AG62" i="17"/>
  <c r="AH62" i="17"/>
  <c r="AI62" i="17"/>
  <c r="AB63" i="17"/>
  <c r="AD63" i="17"/>
  <c r="AG63" i="17"/>
  <c r="AH63" i="17"/>
  <c r="AI63" i="17"/>
  <c r="AB64" i="17"/>
  <c r="AD64" i="17"/>
  <c r="AG64" i="17"/>
  <c r="AH64" i="17"/>
  <c r="AI64" i="17"/>
  <c r="AB65" i="17"/>
  <c r="AD65" i="17"/>
  <c r="AG65" i="17"/>
  <c r="AH65" i="17"/>
  <c r="AI65" i="17"/>
  <c r="AA66" i="17"/>
  <c r="AD66" i="17"/>
  <c r="AG66" i="17"/>
  <c r="AH66" i="17"/>
  <c r="AI66" i="17"/>
  <c r="AA67" i="17"/>
  <c r="AD67" i="17"/>
  <c r="AG67" i="17"/>
  <c r="AH67" i="17"/>
  <c r="AI67" i="17"/>
  <c r="AA68" i="17"/>
  <c r="AD68" i="17"/>
  <c r="AG68" i="17"/>
  <c r="AH68" i="17"/>
  <c r="AI68" i="17"/>
  <c r="AA69" i="17"/>
  <c r="AD69" i="17"/>
  <c r="AG69" i="17"/>
  <c r="AH69" i="17"/>
  <c r="AI69" i="17"/>
  <c r="AA70" i="17"/>
  <c r="AB70" i="17"/>
  <c r="AD70" i="17"/>
  <c r="AG70" i="17"/>
  <c r="AH70" i="17"/>
  <c r="AI70" i="17"/>
  <c r="AA71" i="17"/>
  <c r="AB71" i="17"/>
  <c r="AD71" i="17"/>
  <c r="AG71" i="17"/>
  <c r="AH71" i="17"/>
  <c r="AI71" i="17"/>
  <c r="AA72" i="17"/>
  <c r="AB72" i="17"/>
  <c r="AD72" i="17"/>
  <c r="AG72" i="17"/>
  <c r="AH72" i="17"/>
  <c r="AI72" i="17"/>
  <c r="AA73" i="17"/>
  <c r="AB73" i="17"/>
  <c r="AD73" i="17"/>
  <c r="AG73" i="17"/>
  <c r="AH73" i="17"/>
  <c r="AI73" i="17"/>
  <c r="AB74" i="17"/>
  <c r="AD74" i="17"/>
  <c r="AG74" i="17"/>
  <c r="AH74" i="17"/>
  <c r="AI74" i="17"/>
  <c r="AB75" i="17"/>
  <c r="AD75" i="17"/>
  <c r="AG75" i="17"/>
  <c r="AH75" i="17"/>
  <c r="AI75" i="17"/>
  <c r="AB76" i="17"/>
  <c r="AD76" i="17"/>
  <c r="AG76" i="17"/>
  <c r="AH76" i="17"/>
  <c r="AI76" i="17"/>
  <c r="AB77" i="17"/>
  <c r="AD77" i="17"/>
  <c r="AG77" i="17"/>
  <c r="AH77" i="17"/>
  <c r="AI77" i="17"/>
  <c r="AA78" i="17"/>
  <c r="AB78" i="17"/>
  <c r="AD78" i="17"/>
  <c r="AG78" i="17"/>
  <c r="AH78" i="17"/>
  <c r="AI78" i="17"/>
  <c r="AA79" i="17"/>
  <c r="AB79" i="17"/>
  <c r="AD79" i="17"/>
  <c r="AG79" i="17"/>
  <c r="AH79" i="17"/>
  <c r="AI79" i="17"/>
  <c r="AA80" i="17"/>
  <c r="AB80" i="17"/>
  <c r="AD80" i="17"/>
  <c r="AG80" i="17"/>
  <c r="AH80" i="17"/>
  <c r="AI80" i="17"/>
  <c r="AA81" i="17"/>
  <c r="AB81" i="17"/>
  <c r="AD81" i="17"/>
  <c r="AG81" i="17"/>
  <c r="AH81" i="17"/>
  <c r="AI81" i="17"/>
  <c r="AA82" i="17"/>
  <c r="AB82" i="17"/>
  <c r="AC82" i="17"/>
  <c r="AD82" i="17"/>
  <c r="AG82" i="17"/>
  <c r="AH82" i="17"/>
  <c r="AI82" i="17"/>
  <c r="AA83" i="17"/>
  <c r="AB83" i="17"/>
  <c r="AC83" i="17"/>
  <c r="AD83" i="17"/>
  <c r="AG83" i="17"/>
  <c r="AH83" i="17"/>
  <c r="AI83" i="17"/>
  <c r="AA84" i="17"/>
  <c r="AB84" i="17"/>
  <c r="AC84" i="17"/>
  <c r="AD84" i="17"/>
  <c r="AG84" i="17"/>
  <c r="AH84" i="17"/>
  <c r="AI84" i="17"/>
  <c r="AA85" i="17"/>
  <c r="AB85" i="17"/>
  <c r="AC85" i="17"/>
  <c r="AD85" i="17"/>
  <c r="AG85" i="17"/>
  <c r="AH85" i="17"/>
  <c r="AI85" i="17"/>
  <c r="AA86" i="17"/>
  <c r="AB86" i="17"/>
  <c r="AC86" i="17"/>
  <c r="AD86" i="17"/>
  <c r="AG86" i="17"/>
  <c r="AH86" i="17"/>
  <c r="AI86" i="17"/>
  <c r="AM86" i="17"/>
  <c r="AA87" i="17"/>
  <c r="AB87" i="17"/>
  <c r="AC87" i="17"/>
  <c r="AD87" i="17"/>
  <c r="AG87" i="17"/>
  <c r="AH87" i="17"/>
  <c r="AI87" i="17"/>
  <c r="AM87" i="17"/>
  <c r="AA88" i="17"/>
  <c r="AB88" i="17"/>
  <c r="AC88" i="17"/>
  <c r="AD88" i="17"/>
  <c r="AG88" i="17"/>
  <c r="AH88" i="17"/>
  <c r="AI88" i="17"/>
  <c r="AM88" i="17"/>
  <c r="AA89" i="17"/>
  <c r="AB89" i="17"/>
  <c r="AC89" i="17"/>
  <c r="AD89" i="17"/>
  <c r="AG89" i="17"/>
  <c r="AH89" i="17"/>
  <c r="AI89" i="17"/>
  <c r="AM89" i="17"/>
  <c r="AA90" i="17"/>
  <c r="AB90" i="17"/>
  <c r="AC90" i="17"/>
  <c r="AD90" i="17"/>
  <c r="AG90" i="17"/>
  <c r="AH90" i="17"/>
  <c r="AI90" i="17"/>
  <c r="AM90" i="17"/>
  <c r="AA91" i="17"/>
  <c r="AB91" i="17"/>
  <c r="AC91" i="17"/>
  <c r="AD91" i="17"/>
  <c r="AG91" i="17"/>
  <c r="AH91" i="17"/>
  <c r="AI91" i="17"/>
  <c r="AM91" i="17"/>
  <c r="AA92" i="17"/>
  <c r="AB92" i="17"/>
  <c r="AC92" i="17"/>
  <c r="AD92" i="17"/>
  <c r="AG92" i="17"/>
  <c r="AH92" i="17"/>
  <c r="AI92" i="17"/>
  <c r="AM92" i="17"/>
  <c r="AA93" i="17"/>
  <c r="AB93" i="17"/>
  <c r="AC93" i="17"/>
  <c r="AD93" i="17"/>
  <c r="AG93" i="17"/>
  <c r="AH93" i="17"/>
  <c r="AI93" i="17"/>
  <c r="AM93" i="17"/>
  <c r="AA94" i="17"/>
  <c r="AB94" i="17"/>
  <c r="AG94" i="17"/>
  <c r="AH94" i="17"/>
  <c r="AI94" i="17"/>
  <c r="AA95" i="17"/>
  <c r="AB95" i="17"/>
  <c r="AG95" i="17"/>
  <c r="AH95" i="17"/>
  <c r="AI95" i="17"/>
  <c r="AA96" i="17"/>
  <c r="AB96" i="17"/>
  <c r="AG96" i="17"/>
  <c r="AH96" i="17"/>
  <c r="AI96" i="17"/>
  <c r="AA97" i="17"/>
  <c r="AB97" i="17"/>
  <c r="AG97" i="17"/>
  <c r="AH97" i="17"/>
  <c r="AI97" i="17"/>
  <c r="N2" i="17"/>
  <c r="AE2" i="17" s="1"/>
  <c r="O2" i="17"/>
  <c r="AF5" i="17" s="1"/>
  <c r="S2" i="17"/>
  <c r="T2" i="17"/>
  <c r="AK5" i="17" s="1"/>
  <c r="U2" i="17"/>
  <c r="W2" i="17"/>
  <c r="X2" i="17"/>
  <c r="N6" i="17"/>
  <c r="O6" i="17"/>
  <c r="T6" i="17"/>
  <c r="AK8" i="17" s="1"/>
  <c r="U6" i="17"/>
  <c r="W6" i="17"/>
  <c r="X6" i="17"/>
  <c r="N10" i="17"/>
  <c r="O10" i="17"/>
  <c r="T10" i="17"/>
  <c r="U10" i="17"/>
  <c r="W10" i="17"/>
  <c r="X10" i="17"/>
  <c r="N14" i="17"/>
  <c r="O14" i="17"/>
  <c r="S14" i="17"/>
  <c r="T14" i="17"/>
  <c r="U14" i="17"/>
  <c r="W14" i="17"/>
  <c r="X14" i="17"/>
  <c r="N18" i="17"/>
  <c r="O18" i="17"/>
  <c r="T18" i="17"/>
  <c r="U18" i="17"/>
  <c r="W18" i="17"/>
  <c r="X18" i="17"/>
  <c r="N22" i="17"/>
  <c r="O22" i="17"/>
  <c r="T22" i="17"/>
  <c r="AK23" i="17" s="1"/>
  <c r="U22" i="17"/>
  <c r="W22" i="17"/>
  <c r="X22" i="17"/>
  <c r="N26" i="17"/>
  <c r="O26" i="17"/>
  <c r="T26" i="17"/>
  <c r="AK26" i="17" s="1"/>
  <c r="U26" i="17"/>
  <c r="W26" i="17"/>
  <c r="X26" i="17"/>
  <c r="N30" i="17"/>
  <c r="O30" i="17"/>
  <c r="T30" i="17"/>
  <c r="AK33" i="17" s="1"/>
  <c r="U30" i="17"/>
  <c r="W30" i="17"/>
  <c r="X30" i="17"/>
  <c r="AO31" i="17" s="1"/>
  <c r="N34" i="17"/>
  <c r="O34" i="17"/>
  <c r="T34" i="17"/>
  <c r="U34" i="17"/>
  <c r="W34" i="17"/>
  <c r="X34" i="17"/>
  <c r="AO35" i="17" s="1"/>
  <c r="N38" i="17"/>
  <c r="O38" i="17"/>
  <c r="S38" i="17"/>
  <c r="AJ39" i="17" s="1"/>
  <c r="T38" i="17"/>
  <c r="U38" i="17"/>
  <c r="AL40" i="17" s="1"/>
  <c r="W38" i="17"/>
  <c r="X38" i="17"/>
  <c r="N42" i="17"/>
  <c r="O42" i="17"/>
  <c r="T42" i="17"/>
  <c r="AK44" i="17" s="1"/>
  <c r="U42" i="17"/>
  <c r="AL44" i="17" s="1"/>
  <c r="W42" i="17"/>
  <c r="X42" i="17"/>
  <c r="AO43" i="17" s="1"/>
  <c r="I46" i="17"/>
  <c r="Z48" i="17" s="1"/>
  <c r="N46" i="17"/>
  <c r="O46" i="17"/>
  <c r="S46" i="17"/>
  <c r="AJ46" i="17" s="1"/>
  <c r="T46" i="17"/>
  <c r="AK48" i="17" s="1"/>
  <c r="U46" i="17"/>
  <c r="AL46" i="17" s="1"/>
  <c r="V46" i="17"/>
  <c r="W46" i="17"/>
  <c r="X46" i="17"/>
  <c r="AO47" i="17" s="1"/>
  <c r="I50" i="17"/>
  <c r="J50" i="17"/>
  <c r="AA52" i="17" s="1"/>
  <c r="K50" i="17"/>
  <c r="AB52" i="17" s="1"/>
  <c r="N50" i="17"/>
  <c r="O50" i="17"/>
  <c r="S50" i="17"/>
  <c r="AJ52" i="17" s="1"/>
  <c r="T50" i="17"/>
  <c r="U50" i="17"/>
  <c r="AL52" i="17" s="1"/>
  <c r="V50" i="17"/>
  <c r="W50" i="17"/>
  <c r="X50" i="17"/>
  <c r="AO51" i="17" s="1"/>
  <c r="I54" i="17"/>
  <c r="Z55" i="17" s="1"/>
  <c r="J54" i="17"/>
  <c r="AA55" i="17" s="1"/>
  <c r="L54" i="17"/>
  <c r="AC55" i="17" s="1"/>
  <c r="N54" i="17"/>
  <c r="O54" i="17"/>
  <c r="S54" i="17"/>
  <c r="AJ55" i="17" s="1"/>
  <c r="T54" i="17"/>
  <c r="AK54" i="17" s="1"/>
  <c r="U54" i="17"/>
  <c r="AL57" i="17" s="1"/>
  <c r="V54" i="17"/>
  <c r="W54" i="17"/>
  <c r="AN55" i="17" s="1"/>
  <c r="X54" i="17"/>
  <c r="AO55" i="17" s="1"/>
  <c r="I58" i="17"/>
  <c r="Z61" i="17" s="1"/>
  <c r="J58" i="17"/>
  <c r="K58" i="17"/>
  <c r="L58" i="17"/>
  <c r="AC61" i="17" s="1"/>
  <c r="N58" i="17"/>
  <c r="O58" i="17"/>
  <c r="AF58" i="17" s="1"/>
  <c r="S58" i="17"/>
  <c r="T58" i="17"/>
  <c r="U58" i="17"/>
  <c r="V58" i="17"/>
  <c r="W58" i="17"/>
  <c r="X58" i="17"/>
  <c r="I62" i="17"/>
  <c r="Z64" i="17" s="1"/>
  <c r="J62" i="17"/>
  <c r="L62" i="17"/>
  <c r="AC62" i="17" s="1"/>
  <c r="N62" i="17"/>
  <c r="O62" i="17"/>
  <c r="AF62" i="17" s="1"/>
  <c r="S62" i="17"/>
  <c r="T62" i="17"/>
  <c r="U62" i="17"/>
  <c r="AL62" i="17" s="1"/>
  <c r="V62" i="17"/>
  <c r="W62" i="17"/>
  <c r="AN63" i="17" s="1"/>
  <c r="X62" i="17"/>
  <c r="AO63" i="17" s="1"/>
  <c r="I66" i="17"/>
  <c r="Z69" i="17" s="1"/>
  <c r="K66" i="17"/>
  <c r="AB69" i="17" s="1"/>
  <c r="L66" i="17"/>
  <c r="AC66" i="17" s="1"/>
  <c r="N66" i="17"/>
  <c r="O66" i="17"/>
  <c r="AF66" i="17" s="1"/>
  <c r="S66" i="17"/>
  <c r="AJ69" i="17" s="1"/>
  <c r="T66" i="17"/>
  <c r="AK66" i="17" s="1"/>
  <c r="U66" i="17"/>
  <c r="AL69" i="17" s="1"/>
  <c r="V66" i="17"/>
  <c r="W66" i="17"/>
  <c r="X66" i="17"/>
  <c r="AO66" i="17" s="1"/>
  <c r="I70" i="17"/>
  <c r="Z73" i="17" s="1"/>
  <c r="L70" i="17"/>
  <c r="N70" i="17"/>
  <c r="O70" i="17"/>
  <c r="AF73" i="17" s="1"/>
  <c r="S70" i="17"/>
  <c r="AJ73" i="17" s="1"/>
  <c r="T70" i="17"/>
  <c r="U70" i="17"/>
  <c r="V70" i="17"/>
  <c r="W70" i="17"/>
  <c r="X70" i="17"/>
  <c r="AO73" i="17" s="1"/>
  <c r="I74" i="17"/>
  <c r="Z76" i="17" s="1"/>
  <c r="AA74" i="17"/>
  <c r="L74" i="17"/>
  <c r="AC74" i="17" s="1"/>
  <c r="N74" i="17"/>
  <c r="AE76" i="17" s="1"/>
  <c r="O74" i="17"/>
  <c r="AF75" i="17" s="1"/>
  <c r="S74" i="17"/>
  <c r="T74" i="17"/>
  <c r="U74" i="17"/>
  <c r="AL76" i="17" s="1"/>
  <c r="V74" i="17"/>
  <c r="AM74" i="17" s="1"/>
  <c r="W74" i="17"/>
  <c r="AN75" i="17" s="1"/>
  <c r="X74" i="17"/>
  <c r="AO75" i="17" s="1"/>
  <c r="I78" i="17"/>
  <c r="Z81" i="17" s="1"/>
  <c r="L78" i="17"/>
  <c r="N78" i="17"/>
  <c r="AE80" i="17" s="1"/>
  <c r="O78" i="17"/>
  <c r="AF80" i="17" s="1"/>
  <c r="S78" i="17"/>
  <c r="T78" i="17"/>
  <c r="U78" i="17"/>
  <c r="AL79" i="17" s="1"/>
  <c r="V78" i="17"/>
  <c r="AM79" i="17" s="1"/>
  <c r="W78" i="17"/>
  <c r="AN79" i="17" s="1"/>
  <c r="X78" i="17"/>
  <c r="AO80" i="17" s="1"/>
  <c r="I82" i="17"/>
  <c r="Z85" i="17" s="1"/>
  <c r="N82" i="17"/>
  <c r="AE85" i="17" s="1"/>
  <c r="O82" i="17"/>
  <c r="AF85" i="17" s="1"/>
  <c r="S82" i="17"/>
  <c r="T82" i="17"/>
  <c r="AK82" i="17" s="1"/>
  <c r="U82" i="17"/>
  <c r="AL83" i="17" s="1"/>
  <c r="V82" i="17"/>
  <c r="AM84" i="17" s="1"/>
  <c r="W82" i="17"/>
  <c r="AN85" i="17" s="1"/>
  <c r="X82" i="17"/>
  <c r="AO83" i="17" s="1"/>
  <c r="I86" i="17"/>
  <c r="Z88" i="17" s="1"/>
  <c r="N86" i="17"/>
  <c r="AE86" i="17" s="1"/>
  <c r="O86" i="17"/>
  <c r="AF86" i="17" s="1"/>
  <c r="S86" i="17"/>
  <c r="AJ88" i="17" s="1"/>
  <c r="T86" i="17"/>
  <c r="U86" i="17"/>
  <c r="W86" i="17"/>
  <c r="AN87" i="17" s="1"/>
  <c r="X86" i="17"/>
  <c r="AO86" i="17" s="1"/>
  <c r="I90" i="17"/>
  <c r="Z90" i="17" s="1"/>
  <c r="N90" i="17"/>
  <c r="AE91" i="17" s="1"/>
  <c r="O90" i="17"/>
  <c r="AF91" i="17" s="1"/>
  <c r="S90" i="17"/>
  <c r="AJ90" i="17" s="1"/>
  <c r="T90" i="17"/>
  <c r="AK90" i="17" s="1"/>
  <c r="U90" i="17"/>
  <c r="AL90" i="17" s="1"/>
  <c r="W90" i="17"/>
  <c r="AN90" i="17" s="1"/>
  <c r="X90" i="17"/>
  <c r="AO90" i="17" s="1"/>
  <c r="I94" i="17"/>
  <c r="Z94" i="17" s="1"/>
  <c r="L94" i="17"/>
  <c r="AC96" i="17" s="1"/>
  <c r="AD95" i="17"/>
  <c r="N94" i="17"/>
  <c r="AE95" i="17" s="1"/>
  <c r="O94" i="17"/>
  <c r="AF97" i="17" s="1"/>
  <c r="S94" i="17"/>
  <c r="AJ94" i="17" s="1"/>
  <c r="T94" i="17"/>
  <c r="AK94" i="17" s="1"/>
  <c r="U94" i="17"/>
  <c r="AL94" i="17" s="1"/>
  <c r="V94" i="17"/>
  <c r="AM94" i="17" s="1"/>
  <c r="W94" i="17"/>
  <c r="AN94" i="17" s="1"/>
  <c r="X94" i="17"/>
  <c r="AO97" i="17" s="1"/>
  <c r="Z2" i="2"/>
  <c r="AA2" i="2"/>
  <c r="AB2" i="2"/>
  <c r="AD2" i="2"/>
  <c r="AE2" i="2"/>
  <c r="AG2" i="2"/>
  <c r="AH2" i="2"/>
  <c r="AI2" i="2"/>
  <c r="AM2" i="2"/>
  <c r="Z3" i="2"/>
  <c r="AA3" i="2"/>
  <c r="AB3" i="2"/>
  <c r="AD3" i="2"/>
  <c r="AE3" i="2"/>
  <c r="AG3" i="2"/>
  <c r="AH3" i="2"/>
  <c r="AI3" i="2"/>
  <c r="AM3" i="2"/>
  <c r="Z4" i="2"/>
  <c r="AA4" i="2"/>
  <c r="AB4" i="2"/>
  <c r="AD4" i="2"/>
  <c r="AE4" i="2"/>
  <c r="AG4" i="2"/>
  <c r="AH4" i="2"/>
  <c r="AI4" i="2"/>
  <c r="AM4" i="2"/>
  <c r="Z5" i="2"/>
  <c r="AA5" i="2"/>
  <c r="AB5" i="2"/>
  <c r="AD5" i="2"/>
  <c r="AE5" i="2"/>
  <c r="AG5" i="2"/>
  <c r="AH5" i="2"/>
  <c r="AI5" i="2"/>
  <c r="AM5" i="2"/>
  <c r="Z6" i="2"/>
  <c r="AA6" i="2"/>
  <c r="AB6" i="2"/>
  <c r="AD6" i="2"/>
  <c r="AE6" i="2"/>
  <c r="AG6" i="2"/>
  <c r="AH6" i="2"/>
  <c r="AI6" i="2"/>
  <c r="AM6" i="2"/>
  <c r="Z7" i="2"/>
  <c r="AA7" i="2"/>
  <c r="AB7" i="2"/>
  <c r="AD7" i="2"/>
  <c r="AE7" i="2"/>
  <c r="AG7" i="2"/>
  <c r="AH7" i="2"/>
  <c r="AI7" i="2"/>
  <c r="AM7" i="2"/>
  <c r="Z8" i="2"/>
  <c r="AA8" i="2"/>
  <c r="AB8" i="2"/>
  <c r="AD8" i="2"/>
  <c r="AE8" i="2"/>
  <c r="AG8" i="2"/>
  <c r="AH8" i="2"/>
  <c r="AI8" i="2"/>
  <c r="AM8" i="2"/>
  <c r="Z9" i="2"/>
  <c r="AA9" i="2"/>
  <c r="AB9" i="2"/>
  <c r="AD9" i="2"/>
  <c r="AE9" i="2"/>
  <c r="AG9" i="2"/>
  <c r="AH9" i="2"/>
  <c r="AI9" i="2"/>
  <c r="AM9" i="2"/>
  <c r="Z10" i="2"/>
  <c r="AA10" i="2"/>
  <c r="AB10" i="2"/>
  <c r="AC10" i="2"/>
  <c r="AD10" i="2"/>
  <c r="AE10" i="2"/>
  <c r="AG10" i="2"/>
  <c r="AH10" i="2"/>
  <c r="AI10" i="2"/>
  <c r="AM10" i="2"/>
  <c r="AO10" i="2"/>
  <c r="Z11" i="2"/>
  <c r="AA11" i="2"/>
  <c r="AB11" i="2"/>
  <c r="AC11" i="2"/>
  <c r="AD11" i="2"/>
  <c r="AE11" i="2"/>
  <c r="AG11" i="2"/>
  <c r="AH11" i="2"/>
  <c r="AI11" i="2"/>
  <c r="AM11" i="2"/>
  <c r="AO11" i="2"/>
  <c r="Z12" i="2"/>
  <c r="AA12" i="2"/>
  <c r="AB12" i="2"/>
  <c r="AC12" i="2"/>
  <c r="AD12" i="2"/>
  <c r="AE12" i="2"/>
  <c r="AG12" i="2"/>
  <c r="AH12" i="2"/>
  <c r="AI12" i="2"/>
  <c r="AM12" i="2"/>
  <c r="AO12" i="2"/>
  <c r="Z13" i="2"/>
  <c r="AA13" i="2"/>
  <c r="AB13" i="2"/>
  <c r="AC13" i="2"/>
  <c r="AD13" i="2"/>
  <c r="AE13" i="2"/>
  <c r="AG13" i="2"/>
  <c r="AH13" i="2"/>
  <c r="AI13" i="2"/>
  <c r="AM13" i="2"/>
  <c r="AO13" i="2"/>
  <c r="Z14" i="2"/>
  <c r="AA14" i="2"/>
  <c r="AB14" i="2"/>
  <c r="AD14" i="2"/>
  <c r="AE14" i="2"/>
  <c r="AG14" i="2"/>
  <c r="AH14" i="2"/>
  <c r="AI14" i="2"/>
  <c r="AM14" i="2"/>
  <c r="Z15" i="2"/>
  <c r="AA15" i="2"/>
  <c r="AB15" i="2"/>
  <c r="AD15" i="2"/>
  <c r="AE15" i="2"/>
  <c r="AG15" i="2"/>
  <c r="AH15" i="2"/>
  <c r="AI15" i="2"/>
  <c r="AM15" i="2"/>
  <c r="Z16" i="2"/>
  <c r="AA16" i="2"/>
  <c r="AB16" i="2"/>
  <c r="AD16" i="2"/>
  <c r="AE16" i="2"/>
  <c r="AG16" i="2"/>
  <c r="AH16" i="2"/>
  <c r="AI16" i="2"/>
  <c r="AM16" i="2"/>
  <c r="Z17" i="2"/>
  <c r="AA17" i="2"/>
  <c r="AB17" i="2"/>
  <c r="AD17" i="2"/>
  <c r="AE17" i="2"/>
  <c r="AG17" i="2"/>
  <c r="AH17" i="2"/>
  <c r="AI17" i="2"/>
  <c r="AM17" i="2"/>
  <c r="AD18" i="2"/>
  <c r="AG18" i="2"/>
  <c r="AM18" i="2"/>
  <c r="AD19" i="2"/>
  <c r="AG19" i="2"/>
  <c r="AM19" i="2"/>
  <c r="AD20" i="2"/>
  <c r="AG20" i="2"/>
  <c r="AM20" i="2"/>
  <c r="AD21" i="2"/>
  <c r="AG21" i="2"/>
  <c r="AM21" i="2"/>
  <c r="AD22" i="2"/>
  <c r="AG22" i="2"/>
  <c r="AM22" i="2"/>
  <c r="AD23" i="2"/>
  <c r="AG23" i="2"/>
  <c r="AM23" i="2"/>
  <c r="AD24" i="2"/>
  <c r="AG24" i="2"/>
  <c r="AM24" i="2"/>
  <c r="AD25" i="2"/>
  <c r="AG25" i="2"/>
  <c r="AM25" i="2"/>
  <c r="AD26" i="2"/>
  <c r="AG26" i="2"/>
  <c r="AI26" i="2"/>
  <c r="AM26" i="2"/>
  <c r="AD27" i="2"/>
  <c r="AG27" i="2"/>
  <c r="AI27" i="2"/>
  <c r="AM27" i="2"/>
  <c r="AD28" i="2"/>
  <c r="AG28" i="2"/>
  <c r="AI28" i="2"/>
  <c r="AM28" i="2"/>
  <c r="AD29" i="2"/>
  <c r="AG29" i="2"/>
  <c r="AI29" i="2"/>
  <c r="AM29" i="2"/>
  <c r="AB30" i="2"/>
  <c r="AD30" i="2"/>
  <c r="AG30" i="2"/>
  <c r="AM30" i="2"/>
  <c r="AB31" i="2"/>
  <c r="AD31" i="2"/>
  <c r="AG31" i="2"/>
  <c r="AM31" i="2"/>
  <c r="AB32" i="2"/>
  <c r="AD32" i="2"/>
  <c r="AG32" i="2"/>
  <c r="AM32" i="2"/>
  <c r="AB33" i="2"/>
  <c r="AD33" i="2"/>
  <c r="AG33" i="2"/>
  <c r="AM33" i="2"/>
  <c r="AB34" i="2"/>
  <c r="AD34" i="2"/>
  <c r="AE34" i="2"/>
  <c r="AG34" i="2"/>
  <c r="AM34" i="2"/>
  <c r="AB35" i="2"/>
  <c r="AD35" i="2"/>
  <c r="AE35" i="2"/>
  <c r="AG35" i="2"/>
  <c r="AM35" i="2"/>
  <c r="AB36" i="2"/>
  <c r="AD36" i="2"/>
  <c r="AE36" i="2"/>
  <c r="AG36" i="2"/>
  <c r="AM36" i="2"/>
  <c r="AB37" i="2"/>
  <c r="AD37" i="2"/>
  <c r="AE37" i="2"/>
  <c r="AG37" i="2"/>
  <c r="AM37" i="2"/>
  <c r="AB38" i="2"/>
  <c r="AD38" i="2"/>
  <c r="AE38" i="2"/>
  <c r="AG38" i="2"/>
  <c r="AH38" i="2"/>
  <c r="AM38" i="2"/>
  <c r="AB39" i="2"/>
  <c r="AD39" i="2"/>
  <c r="AE39" i="2"/>
  <c r="AG39" i="2"/>
  <c r="AH39" i="2"/>
  <c r="AM39" i="2"/>
  <c r="AB40" i="2"/>
  <c r="AD40" i="2"/>
  <c r="AE40" i="2"/>
  <c r="AG40" i="2"/>
  <c r="AH40" i="2"/>
  <c r="AM40" i="2"/>
  <c r="AB41" i="2"/>
  <c r="AD41" i="2"/>
  <c r="AE41" i="2"/>
  <c r="AG41" i="2"/>
  <c r="AH41" i="2"/>
  <c r="AM41" i="2"/>
  <c r="AB42" i="2"/>
  <c r="AD42" i="2"/>
  <c r="AE42" i="2"/>
  <c r="AG42" i="2"/>
  <c r="AI42" i="2"/>
  <c r="AM42" i="2"/>
  <c r="AB43" i="2"/>
  <c r="AD43" i="2"/>
  <c r="AE43" i="2"/>
  <c r="AG43" i="2"/>
  <c r="AI43" i="2"/>
  <c r="AM43" i="2"/>
  <c r="AB44" i="2"/>
  <c r="AD44" i="2"/>
  <c r="AE44" i="2"/>
  <c r="AG44" i="2"/>
  <c r="AI44" i="2"/>
  <c r="AM44" i="2"/>
  <c r="AB45" i="2"/>
  <c r="AD45" i="2"/>
  <c r="AE45" i="2"/>
  <c r="AG45" i="2"/>
  <c r="AI45" i="2"/>
  <c r="AM45" i="2"/>
  <c r="AB46" i="2"/>
  <c r="AD46" i="2"/>
  <c r="AE46" i="2"/>
  <c r="AG46" i="2"/>
  <c r="AH46" i="2"/>
  <c r="AI46" i="2"/>
  <c r="AM46" i="2"/>
  <c r="AB47" i="2"/>
  <c r="AD47" i="2"/>
  <c r="AE47" i="2"/>
  <c r="AG47" i="2"/>
  <c r="AH47" i="2"/>
  <c r="AI47" i="2"/>
  <c r="AM47" i="2"/>
  <c r="AB48" i="2"/>
  <c r="AD48" i="2"/>
  <c r="AE48" i="2"/>
  <c r="AG48" i="2"/>
  <c r="AH48" i="2"/>
  <c r="AI48" i="2"/>
  <c r="AM48" i="2"/>
  <c r="AB49" i="2"/>
  <c r="AD49" i="2"/>
  <c r="AE49" i="2"/>
  <c r="AG49" i="2"/>
  <c r="AH49" i="2"/>
  <c r="AI49" i="2"/>
  <c r="AM49" i="2"/>
  <c r="AB50" i="2"/>
  <c r="AC50" i="2"/>
  <c r="AD50" i="2"/>
  <c r="AE50" i="2"/>
  <c r="AG50" i="2"/>
  <c r="AH50" i="2"/>
  <c r="AI50" i="2"/>
  <c r="AM50" i="2"/>
  <c r="AB51" i="2"/>
  <c r="AC51" i="2"/>
  <c r="AD51" i="2"/>
  <c r="AE51" i="2"/>
  <c r="AG51" i="2"/>
  <c r="AH51" i="2"/>
  <c r="AI51" i="2"/>
  <c r="AM51" i="2"/>
  <c r="AB52" i="2"/>
  <c r="AC52" i="2"/>
  <c r="AD52" i="2"/>
  <c r="AE52" i="2"/>
  <c r="AG52" i="2"/>
  <c r="AH52" i="2"/>
  <c r="AI52" i="2"/>
  <c r="AM52" i="2"/>
  <c r="AB53" i="2"/>
  <c r="AC53" i="2"/>
  <c r="AD53" i="2"/>
  <c r="AE53" i="2"/>
  <c r="AG53" i="2"/>
  <c r="AH53" i="2"/>
  <c r="AI53" i="2"/>
  <c r="AM53" i="2"/>
  <c r="Z54" i="2"/>
  <c r="AA54" i="2"/>
  <c r="AB54" i="2"/>
  <c r="AC54" i="2"/>
  <c r="AD54" i="2"/>
  <c r="AE54" i="2"/>
  <c r="AG54" i="2"/>
  <c r="AH54" i="2"/>
  <c r="AI54" i="2"/>
  <c r="AM54" i="2"/>
  <c r="Z55" i="2"/>
  <c r="AA55" i="2"/>
  <c r="AB55" i="2"/>
  <c r="AC55" i="2"/>
  <c r="AD55" i="2"/>
  <c r="AE55" i="2"/>
  <c r="AG55" i="2"/>
  <c r="AH55" i="2"/>
  <c r="AI55" i="2"/>
  <c r="AM55" i="2"/>
  <c r="Z56" i="2"/>
  <c r="AA56" i="2"/>
  <c r="AB56" i="2"/>
  <c r="AC56" i="2"/>
  <c r="AD56" i="2"/>
  <c r="AE56" i="2"/>
  <c r="AG56" i="2"/>
  <c r="AH56" i="2"/>
  <c r="AI56" i="2"/>
  <c r="AM56" i="2"/>
  <c r="Z57" i="2"/>
  <c r="AA57" i="2"/>
  <c r="AB57" i="2"/>
  <c r="AC57" i="2"/>
  <c r="AD57" i="2"/>
  <c r="AE57" i="2"/>
  <c r="AG57" i="2"/>
  <c r="AH57" i="2"/>
  <c r="AI57" i="2"/>
  <c r="AM57" i="2"/>
  <c r="Z58" i="2"/>
  <c r="AA58" i="2"/>
  <c r="AB58" i="2"/>
  <c r="AD58" i="2"/>
  <c r="AE58" i="2"/>
  <c r="AG58" i="2"/>
  <c r="AH58" i="2"/>
  <c r="AI58" i="2"/>
  <c r="AM58" i="2"/>
  <c r="Z59" i="2"/>
  <c r="AA59" i="2"/>
  <c r="AB59" i="2"/>
  <c r="AD59" i="2"/>
  <c r="AE59" i="2"/>
  <c r="AG59" i="2"/>
  <c r="AH59" i="2"/>
  <c r="AI59" i="2"/>
  <c r="AM59" i="2"/>
  <c r="Z60" i="2"/>
  <c r="AA60" i="2"/>
  <c r="AB60" i="2"/>
  <c r="AD60" i="2"/>
  <c r="AE60" i="2"/>
  <c r="AG60" i="2"/>
  <c r="AH60" i="2"/>
  <c r="AI60" i="2"/>
  <c r="AM60" i="2"/>
  <c r="Z61" i="2"/>
  <c r="AA61" i="2"/>
  <c r="AB61" i="2"/>
  <c r="AD61" i="2"/>
  <c r="AE61" i="2"/>
  <c r="AG61" i="2"/>
  <c r="AH61" i="2"/>
  <c r="AI61" i="2"/>
  <c r="AM61" i="2"/>
  <c r="Z62" i="2"/>
  <c r="AA62" i="2"/>
  <c r="AB62" i="2"/>
  <c r="AC62" i="2"/>
  <c r="AD62" i="2"/>
  <c r="AE62" i="2"/>
  <c r="AG62" i="2"/>
  <c r="AH62" i="2"/>
  <c r="AI62" i="2"/>
  <c r="AM62" i="2"/>
  <c r="Z63" i="2"/>
  <c r="AA63" i="2"/>
  <c r="AB63" i="2"/>
  <c r="AC63" i="2"/>
  <c r="AD63" i="2"/>
  <c r="AE63" i="2"/>
  <c r="AG63" i="2"/>
  <c r="AH63" i="2"/>
  <c r="AI63" i="2"/>
  <c r="AM63" i="2"/>
  <c r="Z64" i="2"/>
  <c r="AA64" i="2"/>
  <c r="AB64" i="2"/>
  <c r="AC64" i="2"/>
  <c r="AD64" i="2"/>
  <c r="AE64" i="2"/>
  <c r="AG64" i="2"/>
  <c r="AH64" i="2"/>
  <c r="AI64" i="2"/>
  <c r="AM64" i="2"/>
  <c r="Z65" i="2"/>
  <c r="AA65" i="2"/>
  <c r="AB65" i="2"/>
  <c r="AC65" i="2"/>
  <c r="AD65" i="2"/>
  <c r="AE65" i="2"/>
  <c r="AG65" i="2"/>
  <c r="AH65" i="2"/>
  <c r="AI65" i="2"/>
  <c r="AM65" i="2"/>
  <c r="Z66" i="2"/>
  <c r="AA66" i="2"/>
  <c r="AB66" i="2"/>
  <c r="AC66" i="2"/>
  <c r="AD66" i="2"/>
  <c r="AE66" i="2"/>
  <c r="AG66" i="2"/>
  <c r="AH66" i="2"/>
  <c r="AI66" i="2"/>
  <c r="AM66" i="2"/>
  <c r="Z67" i="2"/>
  <c r="AA67" i="2"/>
  <c r="AB67" i="2"/>
  <c r="AC67" i="2"/>
  <c r="AD67" i="2"/>
  <c r="AE67" i="2"/>
  <c r="AG67" i="2"/>
  <c r="AH67" i="2"/>
  <c r="AI67" i="2"/>
  <c r="AM67" i="2"/>
  <c r="Z68" i="2"/>
  <c r="AA68" i="2"/>
  <c r="AB68" i="2"/>
  <c r="AC68" i="2"/>
  <c r="AD68" i="2"/>
  <c r="AE68" i="2"/>
  <c r="AG68" i="2"/>
  <c r="AH68" i="2"/>
  <c r="AI68" i="2"/>
  <c r="AM68" i="2"/>
  <c r="Z69" i="2"/>
  <c r="AA69" i="2"/>
  <c r="AB69" i="2"/>
  <c r="AC69" i="2"/>
  <c r="AD69" i="2"/>
  <c r="AE69" i="2"/>
  <c r="AG69" i="2"/>
  <c r="AH69" i="2"/>
  <c r="AI69" i="2"/>
  <c r="AM69" i="2"/>
  <c r="L2" i="2"/>
  <c r="AC5" i="2" s="1"/>
  <c r="O2" i="2"/>
  <c r="AF3" i="2" s="1"/>
  <c r="AJ3" i="2"/>
  <c r="T2" i="2"/>
  <c r="AK5" i="2" s="1"/>
  <c r="U2" i="2"/>
  <c r="AL5" i="2" s="1"/>
  <c r="W2" i="2"/>
  <c r="AN4" i="2" s="1"/>
  <c r="X2" i="2"/>
  <c r="AO2" i="2" s="1"/>
  <c r="L6" i="2"/>
  <c r="AC8" i="2" s="1"/>
  <c r="O6" i="2"/>
  <c r="AF9" i="2" s="1"/>
  <c r="S6" i="2"/>
  <c r="AJ7" i="2" s="1"/>
  <c r="T6" i="2"/>
  <c r="AK8" i="2" s="1"/>
  <c r="U6" i="2"/>
  <c r="AL9" i="2" s="1"/>
  <c r="W6" i="2"/>
  <c r="AN9" i="2" s="1"/>
  <c r="X6" i="2"/>
  <c r="O10" i="2"/>
  <c r="AF10" i="2" s="1"/>
  <c r="S10" i="2"/>
  <c r="AJ10" i="2" s="1"/>
  <c r="T10" i="2"/>
  <c r="AK10" i="2" s="1"/>
  <c r="U10" i="2"/>
  <c r="AL10" i="2" s="1"/>
  <c r="W10" i="2"/>
  <c r="AN10" i="2" s="1"/>
  <c r="L14" i="2"/>
  <c r="AC17" i="2" s="1"/>
  <c r="O14" i="2"/>
  <c r="AF15" i="2" s="1"/>
  <c r="S14" i="2"/>
  <c r="AJ17" i="2" s="1"/>
  <c r="T14" i="2"/>
  <c r="AK15" i="2" s="1"/>
  <c r="U14" i="2"/>
  <c r="AL17" i="2" s="1"/>
  <c r="W14" i="2"/>
  <c r="AN15" i="2" s="1"/>
  <c r="X14" i="2"/>
  <c r="I18" i="2"/>
  <c r="Z21" i="2" s="1"/>
  <c r="J18" i="2"/>
  <c r="AA18" i="2" s="1"/>
  <c r="K18" i="2"/>
  <c r="AB19" i="2" s="1"/>
  <c r="L18" i="2"/>
  <c r="AC20" i="2" s="1"/>
  <c r="N18" i="2"/>
  <c r="AE21" i="2" s="1"/>
  <c r="O18" i="2"/>
  <c r="AF21" i="2" s="1"/>
  <c r="Q18" i="2"/>
  <c r="AH21" i="2" s="1"/>
  <c r="R18" i="2"/>
  <c r="AI18" i="2" s="1"/>
  <c r="S18" i="2"/>
  <c r="AJ19" i="2" s="1"/>
  <c r="T18" i="2"/>
  <c r="AK20" i="2" s="1"/>
  <c r="U18" i="2"/>
  <c r="AL21" i="2" s="1"/>
  <c r="W18" i="2"/>
  <c r="AN21" i="2" s="1"/>
  <c r="X18" i="2"/>
  <c r="I22" i="2"/>
  <c r="Z25" i="2" s="1"/>
  <c r="J22" i="2"/>
  <c r="AA25" i="2" s="1"/>
  <c r="K22" i="2"/>
  <c r="AB25" i="2" s="1"/>
  <c r="L22" i="2"/>
  <c r="AC25" i="2" s="1"/>
  <c r="N22" i="2"/>
  <c r="AE22" i="2" s="1"/>
  <c r="O22" i="2"/>
  <c r="AF23" i="2" s="1"/>
  <c r="Q22" i="2"/>
  <c r="AH25" i="2" s="1"/>
  <c r="R22" i="2"/>
  <c r="AI25" i="2" s="1"/>
  <c r="S22" i="2"/>
  <c r="AJ25" i="2" s="1"/>
  <c r="T22" i="2"/>
  <c r="AK25" i="2" s="1"/>
  <c r="U22" i="2"/>
  <c r="AL25" i="2" s="1"/>
  <c r="W22" i="2"/>
  <c r="AN23" i="2" s="1"/>
  <c r="X22" i="2"/>
  <c r="I26" i="2"/>
  <c r="Z29" i="2" s="1"/>
  <c r="J26" i="2"/>
  <c r="AA26" i="2" s="1"/>
  <c r="K26" i="2"/>
  <c r="AB27" i="2" s="1"/>
  <c r="L26" i="2"/>
  <c r="AC28" i="2" s="1"/>
  <c r="N26" i="2"/>
  <c r="AE29" i="2" s="1"/>
  <c r="O26" i="2"/>
  <c r="AF29" i="2" s="1"/>
  <c r="Q26" i="2"/>
  <c r="AH29" i="2" s="1"/>
  <c r="S26" i="2"/>
  <c r="AJ27" i="2" s="1"/>
  <c r="T26" i="2"/>
  <c r="AK28" i="2" s="1"/>
  <c r="U26" i="2"/>
  <c r="AL29" i="2" s="1"/>
  <c r="W26" i="2"/>
  <c r="AN29" i="2" s="1"/>
  <c r="X26" i="2"/>
  <c r="I30" i="2"/>
  <c r="Z33" i="2" s="1"/>
  <c r="J30" i="2"/>
  <c r="AA33" i="2" s="1"/>
  <c r="L30" i="2"/>
  <c r="AC33" i="2" s="1"/>
  <c r="N30" i="2"/>
  <c r="AE30" i="2" s="1"/>
  <c r="O30" i="2"/>
  <c r="AF31" i="2" s="1"/>
  <c r="Q30" i="2"/>
  <c r="AH33" i="2" s="1"/>
  <c r="R30" i="2"/>
  <c r="AI33" i="2" s="1"/>
  <c r="S30" i="2"/>
  <c r="AJ33" i="2" s="1"/>
  <c r="T30" i="2"/>
  <c r="AK31" i="2" s="1"/>
  <c r="U30" i="2"/>
  <c r="AL33" i="2" s="1"/>
  <c r="W30" i="2"/>
  <c r="AN31" i="2" s="1"/>
  <c r="X30" i="2"/>
  <c r="I34" i="2"/>
  <c r="Z37" i="2" s="1"/>
  <c r="J34" i="2"/>
  <c r="AA34" i="2" s="1"/>
  <c r="L34" i="2"/>
  <c r="AC36" i="2" s="1"/>
  <c r="O34" i="2"/>
  <c r="AF37" i="2" s="1"/>
  <c r="Q34" i="2"/>
  <c r="AH34" i="2" s="1"/>
  <c r="R34" i="2"/>
  <c r="AI34" i="2" s="1"/>
  <c r="S34" i="2"/>
  <c r="AJ35" i="2" s="1"/>
  <c r="T34" i="2"/>
  <c r="AK36" i="2" s="1"/>
  <c r="U34" i="2"/>
  <c r="AL37" i="2" s="1"/>
  <c r="W34" i="2"/>
  <c r="AN37" i="2" s="1"/>
  <c r="X34" i="2"/>
  <c r="I38" i="2"/>
  <c r="Z39" i="2" s="1"/>
  <c r="J38" i="2"/>
  <c r="AA39" i="2" s="1"/>
  <c r="L38" i="2"/>
  <c r="AC39" i="2" s="1"/>
  <c r="O38" i="2"/>
  <c r="AF39" i="2" s="1"/>
  <c r="R38" i="2"/>
  <c r="AI39" i="2" s="1"/>
  <c r="S38" i="2"/>
  <c r="AJ39" i="2" s="1"/>
  <c r="T38" i="2"/>
  <c r="AK39" i="2" s="1"/>
  <c r="U38" i="2"/>
  <c r="AL38" i="2" s="1"/>
  <c r="W38" i="2"/>
  <c r="AN39" i="2" s="1"/>
  <c r="X38" i="2"/>
  <c r="AO38" i="2" s="1"/>
  <c r="I42" i="2"/>
  <c r="Z42" i="2" s="1"/>
  <c r="J42" i="2"/>
  <c r="AA43" i="2" s="1"/>
  <c r="L42" i="2"/>
  <c r="AC42" i="2" s="1"/>
  <c r="O42" i="2"/>
  <c r="AF42" i="2" s="1"/>
  <c r="Q42" i="2"/>
  <c r="AH42" i="2" s="1"/>
  <c r="S42" i="2"/>
  <c r="AJ42" i="2" s="1"/>
  <c r="T42" i="2"/>
  <c r="AK42" i="2" s="1"/>
  <c r="U42" i="2"/>
  <c r="AL45" i="2" s="1"/>
  <c r="W42" i="2"/>
  <c r="AN42" i="2" s="1"/>
  <c r="X42" i="2"/>
  <c r="AO42" i="2" s="1"/>
  <c r="I46" i="2"/>
  <c r="Z46" i="2" s="1"/>
  <c r="J46" i="2"/>
  <c r="AA46" i="2" s="1"/>
  <c r="L46" i="2"/>
  <c r="AC49" i="2" s="1"/>
  <c r="O46" i="2"/>
  <c r="AF46" i="2" s="1"/>
  <c r="S46" i="2"/>
  <c r="AJ46" i="2" s="1"/>
  <c r="T46" i="2"/>
  <c r="AK49" i="2" s="1"/>
  <c r="U46" i="2"/>
  <c r="AL46" i="2" s="1"/>
  <c r="W46" i="2"/>
  <c r="AN46" i="2" s="1"/>
  <c r="X46" i="2"/>
  <c r="AO46" i="2" s="1"/>
  <c r="I50" i="2"/>
  <c r="Z50" i="2" s="1"/>
  <c r="J50" i="2"/>
  <c r="AA50" i="2" s="1"/>
  <c r="O50" i="2"/>
  <c r="AF50" i="2" s="1"/>
  <c r="S50" i="2"/>
  <c r="AJ50" i="2" s="1"/>
  <c r="T50" i="2"/>
  <c r="AK51" i="2" s="1"/>
  <c r="U50" i="2"/>
  <c r="AL51" i="2" s="1"/>
  <c r="W50" i="2"/>
  <c r="AN50" i="2" s="1"/>
  <c r="X50" i="2"/>
  <c r="AO50" i="2" s="1"/>
  <c r="O54" i="2"/>
  <c r="AF54" i="2" s="1"/>
  <c r="S54" i="2"/>
  <c r="AJ55" i="2" s="1"/>
  <c r="T54" i="2"/>
  <c r="AK55" i="2" s="1"/>
  <c r="U54" i="2"/>
  <c r="AL56" i="2" s="1"/>
  <c r="W54" i="2"/>
  <c r="AN54" i="2" s="1"/>
  <c r="X54" i="2"/>
  <c r="AO54" i="2" s="1"/>
  <c r="L58" i="2"/>
  <c r="AC58" i="2" s="1"/>
  <c r="O58" i="2"/>
  <c r="AF58" i="2" s="1"/>
  <c r="S58" i="2"/>
  <c r="AJ61" i="2" s="1"/>
  <c r="T58" i="2"/>
  <c r="U58" i="2"/>
  <c r="AL58" i="2" s="1"/>
  <c r="W58" i="2"/>
  <c r="AN58" i="2" s="1"/>
  <c r="X58" i="2"/>
  <c r="AO58" i="2" s="1"/>
  <c r="O62" i="2"/>
  <c r="AF62" i="2" s="1"/>
  <c r="S62" i="2"/>
  <c r="AJ62" i="2" s="1"/>
  <c r="T62" i="2"/>
  <c r="AK65" i="2" s="1"/>
  <c r="U62" i="2"/>
  <c r="AL64" i="2" s="1"/>
  <c r="W62" i="2"/>
  <c r="AN62" i="2" s="1"/>
  <c r="X62" i="2"/>
  <c r="AO65" i="2" s="1"/>
  <c r="O66" i="2"/>
  <c r="AF66" i="2" s="1"/>
  <c r="S66" i="2"/>
  <c r="AJ69" i="2" s="1"/>
  <c r="T66" i="2"/>
  <c r="AK67" i="2" s="1"/>
  <c r="U66" i="2"/>
  <c r="AL67" i="2" s="1"/>
  <c r="W66" i="2"/>
  <c r="AN66" i="2" s="1"/>
  <c r="X66" i="2"/>
  <c r="AO66" i="2" s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5" i="20"/>
  <c r="E4" i="20"/>
  <c r="E3" i="20"/>
  <c r="E2" i="20"/>
  <c r="BM7" i="20" l="1"/>
  <c r="AN12" i="20"/>
  <c r="G352" i="28"/>
  <c r="G351" i="28"/>
  <c r="D358" i="28"/>
  <c r="E358" i="28"/>
  <c r="F349" i="28"/>
  <c r="O351" i="28"/>
  <c r="F340" i="28"/>
  <c r="AN2" i="20"/>
  <c r="AN13" i="20"/>
  <c r="F343" i="28"/>
  <c r="F345" i="28"/>
  <c r="F342" i="28"/>
  <c r="F341" i="28"/>
  <c r="F347" i="28"/>
  <c r="E355" i="28" s="1"/>
  <c r="AJ57" i="20"/>
  <c r="BR57" i="20" s="1"/>
  <c r="CI57" i="20" s="1"/>
  <c r="F348" i="28"/>
  <c r="F346" i="28"/>
  <c r="F344" i="28"/>
  <c r="AJ62" i="20"/>
  <c r="BR62" i="20" s="1"/>
  <c r="CI62" i="20" s="1"/>
  <c r="S352" i="28"/>
  <c r="K352" i="28"/>
  <c r="R352" i="28"/>
  <c r="J352" i="28"/>
  <c r="Q352" i="28"/>
  <c r="I352" i="28"/>
  <c r="P352" i="28"/>
  <c r="H352" i="28"/>
  <c r="V352" i="28"/>
  <c r="N352" i="28"/>
  <c r="U352" i="28"/>
  <c r="M352" i="28"/>
  <c r="T352" i="28"/>
  <c r="L352" i="28"/>
  <c r="H351" i="28"/>
  <c r="P351" i="28"/>
  <c r="O352" i="28"/>
  <c r="I351" i="28"/>
  <c r="Q351" i="28"/>
  <c r="J351" i="28"/>
  <c r="R351" i="28"/>
  <c r="K351" i="28"/>
  <c r="S351" i="28"/>
  <c r="L351" i="28"/>
  <c r="T351" i="28"/>
  <c r="M351" i="28"/>
  <c r="U351" i="28"/>
  <c r="N351" i="28"/>
  <c r="V351" i="28"/>
  <c r="AB50" i="20"/>
  <c r="BJ50" i="20" s="1"/>
  <c r="CA50" i="20" s="1"/>
  <c r="AH28" i="20"/>
  <c r="BP28" i="20" s="1"/>
  <c r="CG28" i="20" s="1"/>
  <c r="AE69" i="20"/>
  <c r="BM69" i="20" s="1"/>
  <c r="CD69" i="20" s="1"/>
  <c r="AF59" i="20"/>
  <c r="BN59" i="20" s="1"/>
  <c r="CE59" i="20" s="1"/>
  <c r="AE50" i="20"/>
  <c r="BM50" i="20" s="1"/>
  <c r="CD50" i="20" s="1"/>
  <c r="AE22" i="20"/>
  <c r="BM22" i="20" s="1"/>
  <c r="CD22" i="20" s="1"/>
  <c r="AB80" i="20"/>
  <c r="BJ80" i="20" s="1"/>
  <c r="CA80" i="20" s="1"/>
  <c r="AJ42" i="20"/>
  <c r="BR42" i="20" s="1"/>
  <c r="CI42" i="20" s="1"/>
  <c r="AJ54" i="20"/>
  <c r="BR54" i="20" s="1"/>
  <c r="CI54" i="20" s="1"/>
  <c r="AF20" i="20"/>
  <c r="BN20" i="20" s="1"/>
  <c r="CE20" i="20" s="1"/>
  <c r="AN21" i="20"/>
  <c r="BV21" i="20" s="1"/>
  <c r="CM21" i="20" s="1"/>
  <c r="AF18" i="20"/>
  <c r="BN18" i="20" s="1"/>
  <c r="CE18" i="20" s="1"/>
  <c r="AN74" i="20"/>
  <c r="BV74" i="20" s="1"/>
  <c r="CM74" i="20" s="1"/>
  <c r="AF21" i="20"/>
  <c r="BN21" i="20" s="1"/>
  <c r="CE21" i="20" s="1"/>
  <c r="AJ53" i="20"/>
  <c r="BR53" i="20" s="1"/>
  <c r="CI53" i="20" s="1"/>
  <c r="AJ48" i="20"/>
  <c r="BR48" i="20" s="1"/>
  <c r="CI48" i="20" s="1"/>
  <c r="AE40" i="20"/>
  <c r="BM40" i="20" s="1"/>
  <c r="CD40" i="20" s="1"/>
  <c r="AH27" i="20"/>
  <c r="BP27" i="20" s="1"/>
  <c r="CG27" i="20" s="1"/>
  <c r="AE52" i="20"/>
  <c r="BM52" i="20" s="1"/>
  <c r="CD52" i="20" s="1"/>
  <c r="AE38" i="20"/>
  <c r="BM38" i="20" s="1"/>
  <c r="CD38" i="20" s="1"/>
  <c r="AN3" i="20"/>
  <c r="BV3" i="20" s="1"/>
  <c r="CM3" i="20" s="1"/>
  <c r="AJ77" i="20"/>
  <c r="BR77" i="20" s="1"/>
  <c r="CI77" i="20" s="1"/>
  <c r="AB70" i="20"/>
  <c r="BJ70" i="20" s="1"/>
  <c r="CA70" i="20" s="1"/>
  <c r="AB52" i="20"/>
  <c r="BJ52" i="20" s="1"/>
  <c r="CA52" i="20" s="1"/>
  <c r="AE44" i="20"/>
  <c r="BM44" i="20" s="1"/>
  <c r="CD44" i="20" s="1"/>
  <c r="AH29" i="20"/>
  <c r="BP29" i="20" s="1"/>
  <c r="CG29" i="20" s="1"/>
  <c r="AN14" i="20"/>
  <c r="BV14" i="20" s="1"/>
  <c r="CM14" i="20" s="1"/>
  <c r="AJ74" i="20"/>
  <c r="AJ65" i="20"/>
  <c r="BR65" i="20" s="1"/>
  <c r="CI65" i="20" s="1"/>
  <c r="AB53" i="20"/>
  <c r="BJ53" i="20" s="1"/>
  <c r="CA53" i="20" s="1"/>
  <c r="AE41" i="20"/>
  <c r="BM41" i="20" s="1"/>
  <c r="CD41" i="20" s="1"/>
  <c r="AH22" i="20"/>
  <c r="BP22" i="20" s="1"/>
  <c r="CG22" i="20" s="1"/>
  <c r="AN20" i="20"/>
  <c r="BV20" i="20" s="1"/>
  <c r="CM20" i="20" s="1"/>
  <c r="AN15" i="20"/>
  <c r="BV15" i="20" s="1"/>
  <c r="CM15" i="20" s="1"/>
  <c r="AE68" i="20"/>
  <c r="BM68" i="20" s="1"/>
  <c r="CD68" i="20" s="1"/>
  <c r="AJ49" i="20"/>
  <c r="BR49" i="20" s="1"/>
  <c r="CI49" i="20" s="1"/>
  <c r="AJ47" i="20"/>
  <c r="BR47" i="20" s="1"/>
  <c r="CI47" i="20" s="1"/>
  <c r="AB81" i="20"/>
  <c r="BJ81" i="20" s="1"/>
  <c r="CA81" i="20" s="1"/>
  <c r="AE67" i="20"/>
  <c r="BM67" i="20" s="1"/>
  <c r="CD67" i="20" s="1"/>
  <c r="AF61" i="20"/>
  <c r="BN61" i="20" s="1"/>
  <c r="CE61" i="20" s="1"/>
  <c r="AJ56" i="20"/>
  <c r="BR56" i="20" s="1"/>
  <c r="CI56" i="20" s="1"/>
  <c r="AH25" i="20"/>
  <c r="BP25" i="20" s="1"/>
  <c r="CG25" i="20" s="1"/>
  <c r="AE13" i="20"/>
  <c r="BM13" i="20" s="1"/>
  <c r="CD13" i="20" s="1"/>
  <c r="AB79" i="20"/>
  <c r="BJ79" i="20" s="1"/>
  <c r="CA79" i="20" s="1"/>
  <c r="AH56" i="20"/>
  <c r="BP56" i="20" s="1"/>
  <c r="CG56" i="20" s="1"/>
  <c r="AE53" i="20"/>
  <c r="BM53" i="20" s="1"/>
  <c r="CD53" i="20" s="1"/>
  <c r="AH24" i="20"/>
  <c r="BP24" i="20" s="1"/>
  <c r="CG24" i="20" s="1"/>
  <c r="AN17" i="20"/>
  <c r="BV17" i="20" s="1"/>
  <c r="CM17" i="20" s="1"/>
  <c r="AE12" i="20"/>
  <c r="BM12" i="20" s="1"/>
  <c r="CD12" i="20" s="1"/>
  <c r="Y75" i="20"/>
  <c r="Y74" i="20"/>
  <c r="H2" i="3"/>
  <c r="Y2" i="3" s="1"/>
  <c r="H2" i="20"/>
  <c r="Y4" i="20" s="1"/>
  <c r="H2" i="2"/>
  <c r="Y5" i="2" s="1"/>
  <c r="AF64" i="20"/>
  <c r="BN64" i="20" s="1"/>
  <c r="CE64" i="20" s="1"/>
  <c r="AF62" i="20"/>
  <c r="BN62" i="20" s="1"/>
  <c r="CE62" i="20" s="1"/>
  <c r="AF58" i="20"/>
  <c r="BN58" i="20" s="1"/>
  <c r="CE58" i="20" s="1"/>
  <c r="AB46" i="20"/>
  <c r="BJ46" i="20" s="1"/>
  <c r="CA46" i="20" s="1"/>
  <c r="AJ43" i="20"/>
  <c r="BR43" i="20" s="1"/>
  <c r="CI43" i="20" s="1"/>
  <c r="AJ21" i="20"/>
  <c r="BR21" i="20" s="1"/>
  <c r="CI21" i="20" s="1"/>
  <c r="AN11" i="20"/>
  <c r="BV11" i="20" s="1"/>
  <c r="CM11" i="20" s="1"/>
  <c r="AN5" i="20"/>
  <c r="BV5" i="20" s="1"/>
  <c r="CM5" i="20" s="1"/>
  <c r="AB67" i="20"/>
  <c r="BJ67" i="20" s="1"/>
  <c r="CA67" i="20" s="1"/>
  <c r="AJ75" i="20"/>
  <c r="BR75" i="20" s="1"/>
  <c r="CI75" i="20" s="1"/>
  <c r="AB66" i="20"/>
  <c r="BJ66" i="20" s="1"/>
  <c r="CA66" i="20" s="1"/>
  <c r="AB49" i="20"/>
  <c r="BJ49" i="20" s="1"/>
  <c r="CA49" i="20" s="1"/>
  <c r="AF47" i="20"/>
  <c r="BN47" i="20" s="1"/>
  <c r="CE47" i="20" s="1"/>
  <c r="AJ45" i="20"/>
  <c r="BR45" i="20" s="1"/>
  <c r="CI45" i="20" s="1"/>
  <c r="AE26" i="20"/>
  <c r="BM26" i="20" s="1"/>
  <c r="CD26" i="20" s="1"/>
  <c r="AN18" i="20"/>
  <c r="BV18" i="20" s="1"/>
  <c r="CM18" i="20" s="1"/>
  <c r="AK16" i="20"/>
  <c r="BS16" i="20" s="1"/>
  <c r="CJ16" i="20" s="1"/>
  <c r="AN9" i="20"/>
  <c r="BV9" i="20" s="1"/>
  <c r="CM9" i="20" s="1"/>
  <c r="AN8" i="20"/>
  <c r="BV8" i="20" s="1"/>
  <c r="CM8" i="20" s="1"/>
  <c r="AN7" i="20"/>
  <c r="BV7" i="20" s="1"/>
  <c r="CM7" i="20" s="1"/>
  <c r="AJ5" i="20"/>
  <c r="BR5" i="20" s="1"/>
  <c r="CI5" i="20" s="1"/>
  <c r="AH33" i="20"/>
  <c r="BP33" i="20" s="1"/>
  <c r="CG33" i="20" s="1"/>
  <c r="AH57" i="20"/>
  <c r="BP57" i="20" s="1"/>
  <c r="CG57" i="20" s="1"/>
  <c r="AB47" i="20"/>
  <c r="BJ47" i="20" s="1"/>
  <c r="CA47" i="20" s="1"/>
  <c r="AH31" i="20"/>
  <c r="BP31" i="20" s="1"/>
  <c r="CG31" i="20" s="1"/>
  <c r="AN78" i="20"/>
  <c r="BV78" i="20" s="1"/>
  <c r="CM78" i="20" s="1"/>
  <c r="AB69" i="20"/>
  <c r="BJ69" i="20" s="1"/>
  <c r="CA69" i="20" s="1"/>
  <c r="AH30" i="20"/>
  <c r="BP30" i="20" s="1"/>
  <c r="CG30" i="20" s="1"/>
  <c r="AK15" i="20"/>
  <c r="BS15" i="20" s="1"/>
  <c r="CJ15" i="20" s="1"/>
  <c r="AE11" i="20"/>
  <c r="AF16" i="20"/>
  <c r="BN16" i="20" s="1"/>
  <c r="CE16" i="20" s="1"/>
  <c r="AF73" i="20"/>
  <c r="BN73" i="20" s="1"/>
  <c r="CE73" i="20" s="1"/>
  <c r="AJ69" i="20"/>
  <c r="BR69" i="20" s="1"/>
  <c r="CI69" i="20" s="1"/>
  <c r="AH54" i="20"/>
  <c r="BP54" i="20" s="1"/>
  <c r="CG54" i="20" s="1"/>
  <c r="AF79" i="20"/>
  <c r="BN79" i="20" s="1"/>
  <c r="CE79" i="20" s="1"/>
  <c r="AN75" i="20"/>
  <c r="BV75" i="20" s="1"/>
  <c r="CM75" i="20" s="1"/>
  <c r="AJ61" i="20"/>
  <c r="BR61" i="20" s="1"/>
  <c r="CI61" i="20" s="1"/>
  <c r="AJ39" i="20"/>
  <c r="BR39" i="20" s="1"/>
  <c r="CI39" i="20" s="1"/>
  <c r="AE37" i="20"/>
  <c r="BM37" i="20" s="1"/>
  <c r="CD37" i="20" s="1"/>
  <c r="AJ18" i="20"/>
  <c r="BR18" i="20" s="1"/>
  <c r="CI18" i="20" s="1"/>
  <c r="AF15" i="20"/>
  <c r="BN15" i="20" s="1"/>
  <c r="CE15" i="20" s="1"/>
  <c r="Y57" i="20"/>
  <c r="AJ67" i="20"/>
  <c r="BR67" i="20" s="1"/>
  <c r="CI67" i="20" s="1"/>
  <c r="AF65" i="20"/>
  <c r="BN65" i="20" s="1"/>
  <c r="CE65" i="20" s="1"/>
  <c r="AJ41" i="20"/>
  <c r="BR41" i="20" s="1"/>
  <c r="CI41" i="20" s="1"/>
  <c r="AE36" i="20"/>
  <c r="BM36" i="20" s="1"/>
  <c r="CD36" i="20" s="1"/>
  <c r="AJ19" i="20"/>
  <c r="BR19" i="20" s="1"/>
  <c r="CI19" i="20" s="1"/>
  <c r="AE5" i="20"/>
  <c r="BM5" i="20" s="1"/>
  <c r="CD5" i="20" s="1"/>
  <c r="AJ58" i="20"/>
  <c r="BR58" i="20" s="1"/>
  <c r="CI58" i="20" s="1"/>
  <c r="AH37" i="20"/>
  <c r="BP37" i="20" s="1"/>
  <c r="CG37" i="20" s="1"/>
  <c r="AE30" i="20"/>
  <c r="BM30" i="20" s="1"/>
  <c r="CD30" i="20" s="1"/>
  <c r="AF7" i="20"/>
  <c r="BN7" i="20" s="1"/>
  <c r="CE7" i="20" s="1"/>
  <c r="AF6" i="20"/>
  <c r="BN6" i="20" s="1"/>
  <c r="CE6" i="20" s="1"/>
  <c r="AJ4" i="20"/>
  <c r="BR4" i="20" s="1"/>
  <c r="CI4" i="20" s="1"/>
  <c r="AJ3" i="20"/>
  <c r="BR3" i="20" s="1"/>
  <c r="CI3" i="20" s="1"/>
  <c r="BR17" i="20"/>
  <c r="AF80" i="20"/>
  <c r="BN80" i="20" s="1"/>
  <c r="CE80" i="20" s="1"/>
  <c r="AH35" i="20"/>
  <c r="BP35" i="20" s="1"/>
  <c r="CG35" i="20" s="1"/>
  <c r="AF17" i="20"/>
  <c r="BN17" i="20" s="1"/>
  <c r="CE17" i="20" s="1"/>
  <c r="AK12" i="20"/>
  <c r="BS12" i="20" s="1"/>
  <c r="CJ12" i="20" s="1"/>
  <c r="AN77" i="20"/>
  <c r="BV77" i="20" s="1"/>
  <c r="CM77" i="20" s="1"/>
  <c r="AF70" i="20"/>
  <c r="BN70" i="20" s="1"/>
  <c r="CE70" i="20" s="1"/>
  <c r="AJ59" i="20"/>
  <c r="BR59" i="20" s="1"/>
  <c r="CI59" i="20" s="1"/>
  <c r="AF57" i="20"/>
  <c r="BN57" i="20" s="1"/>
  <c r="CE57" i="20" s="1"/>
  <c r="AE42" i="20"/>
  <c r="BM42" i="20" s="1"/>
  <c r="CD42" i="20" s="1"/>
  <c r="AF9" i="20"/>
  <c r="BN9" i="20" s="1"/>
  <c r="CE9" i="20" s="1"/>
  <c r="Y61" i="20"/>
  <c r="BG61" i="20" s="1"/>
  <c r="BX61" i="20" s="1"/>
  <c r="AF81" i="20"/>
  <c r="BN81" i="20" s="1"/>
  <c r="CE81" i="20" s="1"/>
  <c r="AB71" i="20"/>
  <c r="BJ71" i="20" s="1"/>
  <c r="CA71" i="20" s="1"/>
  <c r="AJ66" i="20"/>
  <c r="BR66" i="20" s="1"/>
  <c r="CI66" i="20" s="1"/>
  <c r="AJ51" i="20"/>
  <c r="BR51" i="20" s="1"/>
  <c r="CI51" i="20" s="1"/>
  <c r="AJ40" i="20"/>
  <c r="BR40" i="20" s="1"/>
  <c r="CI40" i="20" s="1"/>
  <c r="AE35" i="20"/>
  <c r="BM35" i="20" s="1"/>
  <c r="CD35" i="20" s="1"/>
  <c r="Y25" i="20"/>
  <c r="AJ73" i="20"/>
  <c r="BR73" i="20" s="1"/>
  <c r="CI73" i="20" s="1"/>
  <c r="AF72" i="20"/>
  <c r="BN72" i="20" s="1"/>
  <c r="CE72" i="20" s="1"/>
  <c r="AH34" i="20"/>
  <c r="AB21" i="20"/>
  <c r="BJ21" i="20" s="1"/>
  <c r="CA21" i="20" s="1"/>
  <c r="AB20" i="20"/>
  <c r="BJ20" i="20" s="1"/>
  <c r="CA20" i="20" s="1"/>
  <c r="AB19" i="20"/>
  <c r="BJ19" i="20" s="1"/>
  <c r="CA19" i="20" s="1"/>
  <c r="AF55" i="20"/>
  <c r="BN55" i="20" s="1"/>
  <c r="CE55" i="20" s="1"/>
  <c r="AJ8" i="20"/>
  <c r="BR8" i="20" s="1"/>
  <c r="CI8" i="20" s="1"/>
  <c r="Y67" i="20"/>
  <c r="BG67" i="20" s="1"/>
  <c r="BX67" i="20" s="1"/>
  <c r="Y43" i="20"/>
  <c r="AB77" i="20"/>
  <c r="BJ77" i="20" s="1"/>
  <c r="CA77" i="20" s="1"/>
  <c r="AB76" i="20"/>
  <c r="BJ76" i="20" s="1"/>
  <c r="CA76" i="20" s="1"/>
  <c r="AB75" i="20"/>
  <c r="BJ75" i="20" s="1"/>
  <c r="CA75" i="20" s="1"/>
  <c r="AH68" i="20"/>
  <c r="BP68" i="20" s="1"/>
  <c r="CG68" i="20" s="1"/>
  <c r="AH66" i="20"/>
  <c r="AJ64" i="20"/>
  <c r="BR64" i="20" s="1"/>
  <c r="CI64" i="20" s="1"/>
  <c r="AH61" i="20"/>
  <c r="BP61" i="20" s="1"/>
  <c r="CG61" i="20" s="1"/>
  <c r="AH59" i="20"/>
  <c r="BP59" i="20" s="1"/>
  <c r="CG59" i="20" s="1"/>
  <c r="AF46" i="20"/>
  <c r="BN46" i="20" s="1"/>
  <c r="CE46" i="20" s="1"/>
  <c r="AE31" i="20"/>
  <c r="BM31" i="20" s="1"/>
  <c r="CD31" i="20" s="1"/>
  <c r="AE27" i="20"/>
  <c r="BM27" i="20" s="1"/>
  <c r="CD27" i="20" s="1"/>
  <c r="AE23" i="20"/>
  <c r="BM23" i="20" s="1"/>
  <c r="CD23" i="20" s="1"/>
  <c r="AK13" i="20"/>
  <c r="BS13" i="20" s="1"/>
  <c r="CJ13" i="20" s="1"/>
  <c r="AJ9" i="20"/>
  <c r="BR9" i="20" s="1"/>
  <c r="CI9" i="20" s="1"/>
  <c r="Y77" i="20"/>
  <c r="Y66" i="20"/>
  <c r="Y42" i="20"/>
  <c r="Y21" i="20"/>
  <c r="Y76" i="20"/>
  <c r="BG76" i="20" s="1"/>
  <c r="BX76" i="20" s="1"/>
  <c r="Y41" i="20"/>
  <c r="Y20" i="20"/>
  <c r="Y37" i="20"/>
  <c r="Y13" i="20"/>
  <c r="BG13" i="20" s="1"/>
  <c r="BX13" i="20" s="1"/>
  <c r="Y53" i="20"/>
  <c r="Y36" i="20"/>
  <c r="Y12" i="20"/>
  <c r="BG12" i="20" s="1"/>
  <c r="BX12" i="20" s="1"/>
  <c r="BR63" i="20"/>
  <c r="CI63" i="20" s="1"/>
  <c r="AN81" i="20"/>
  <c r="BV81" i="20" s="1"/>
  <c r="CM81" i="20" s="1"/>
  <c r="AN80" i="20"/>
  <c r="BV80" i="20" s="1"/>
  <c r="CM80" i="20" s="1"/>
  <c r="AJ78" i="20"/>
  <c r="BR78" i="20" s="1"/>
  <c r="CI78" i="20" s="1"/>
  <c r="AB72" i="20"/>
  <c r="BJ72" i="20" s="1"/>
  <c r="CA72" i="20" s="1"/>
  <c r="AJ70" i="20"/>
  <c r="BR70" i="20" s="1"/>
  <c r="CI70" i="20" s="1"/>
  <c r="AH69" i="20"/>
  <c r="BP69" i="20" s="1"/>
  <c r="CG69" i="20" s="1"/>
  <c r="AH60" i="20"/>
  <c r="BP60" i="20" s="1"/>
  <c r="CG60" i="20" s="1"/>
  <c r="AJ52" i="20"/>
  <c r="BR52" i="20" s="1"/>
  <c r="CI52" i="20" s="1"/>
  <c r="AF48" i="20"/>
  <c r="BN48" i="20" s="1"/>
  <c r="CE48" i="20" s="1"/>
  <c r="AE33" i="20"/>
  <c r="AE29" i="20"/>
  <c r="BM29" i="20" s="1"/>
  <c r="CD29" i="20" s="1"/>
  <c r="AE25" i="20"/>
  <c r="BM25" i="20" s="1"/>
  <c r="CD25" i="20" s="1"/>
  <c r="AK17" i="20"/>
  <c r="BS17" i="20" s="1"/>
  <c r="CJ17" i="20" s="1"/>
  <c r="AK11" i="20"/>
  <c r="BS11" i="20" s="1"/>
  <c r="CJ11" i="20" s="1"/>
  <c r="AJ7" i="20"/>
  <c r="BR7" i="20" s="1"/>
  <c r="CI7" i="20" s="1"/>
  <c r="AE4" i="20"/>
  <c r="BM4" i="20" s="1"/>
  <c r="CD4" i="20" s="1"/>
  <c r="Y73" i="20"/>
  <c r="Y52" i="20"/>
  <c r="Y35" i="20"/>
  <c r="BG35" i="20" s="1"/>
  <c r="BX35" i="20" s="1"/>
  <c r="Y10" i="20"/>
  <c r="BG10" i="20" s="1"/>
  <c r="BX10" i="20" s="1"/>
  <c r="BP38" i="20"/>
  <c r="CG38" i="20" s="1"/>
  <c r="AJ81" i="20"/>
  <c r="BR81" i="20" s="1"/>
  <c r="CI81" i="20" s="1"/>
  <c r="AJ80" i="20"/>
  <c r="BR80" i="20" s="1"/>
  <c r="CI80" i="20" s="1"/>
  <c r="AF77" i="20"/>
  <c r="BN77" i="20" s="1"/>
  <c r="CE77" i="20" s="1"/>
  <c r="AF76" i="20"/>
  <c r="BN76" i="20" s="1"/>
  <c r="CE76" i="20" s="1"/>
  <c r="AF75" i="20"/>
  <c r="BN75" i="20" s="1"/>
  <c r="CE75" i="20" s="1"/>
  <c r="AJ71" i="20"/>
  <c r="BR71" i="20" s="1"/>
  <c r="CI71" i="20" s="1"/>
  <c r="AF56" i="20"/>
  <c r="BN56" i="20" s="1"/>
  <c r="CE56" i="20" s="1"/>
  <c r="AE3" i="20"/>
  <c r="BM3" i="20" s="1"/>
  <c r="CD3" i="20" s="1"/>
  <c r="Y69" i="20"/>
  <c r="Y45" i="20"/>
  <c r="Y9" i="20"/>
  <c r="AE45" i="20"/>
  <c r="BM45" i="20" s="1"/>
  <c r="CD45" i="20" s="1"/>
  <c r="Y29" i="20"/>
  <c r="AY85" i="17"/>
  <c r="AZ96" i="17"/>
  <c r="AZ93" i="17"/>
  <c r="AX84" i="17"/>
  <c r="BJ48" i="20"/>
  <c r="CA48" i="20" s="1"/>
  <c r="AD79" i="20"/>
  <c r="Y60" i="20"/>
  <c r="Y28" i="20"/>
  <c r="Y59" i="20"/>
  <c r="Y51" i="20"/>
  <c r="BG51" i="20" s="1"/>
  <c r="BX51" i="20" s="1"/>
  <c r="Y27" i="20"/>
  <c r="BG27" i="20" s="1"/>
  <c r="BX27" i="20" s="1"/>
  <c r="Y19" i="20"/>
  <c r="Y81" i="20"/>
  <c r="Y65" i="20"/>
  <c r="Y49" i="20"/>
  <c r="BG49" i="20" s="1"/>
  <c r="BX49" i="20" s="1"/>
  <c r="Y33" i="20"/>
  <c r="Y17" i="20"/>
  <c r="BM78" i="20"/>
  <c r="CD78" i="20" s="1"/>
  <c r="BQ45" i="20"/>
  <c r="CH45" i="20" s="1"/>
  <c r="Y80" i="20"/>
  <c r="Y72" i="20"/>
  <c r="BG72" i="20" s="1"/>
  <c r="BX72" i="20" s="1"/>
  <c r="Y64" i="20"/>
  <c r="Y56" i="20"/>
  <c r="Y48" i="20"/>
  <c r="Y40" i="20"/>
  <c r="Y32" i="20"/>
  <c r="Y24" i="20"/>
  <c r="BG24" i="20" s="1"/>
  <c r="BX24" i="20" s="1"/>
  <c r="Y16" i="20"/>
  <c r="Y8" i="20"/>
  <c r="BQ20" i="20"/>
  <c r="Y79" i="20"/>
  <c r="Y71" i="20"/>
  <c r="BG71" i="20" s="1"/>
  <c r="BX71" i="20" s="1"/>
  <c r="Y63" i="20"/>
  <c r="Y55" i="20"/>
  <c r="Y47" i="20"/>
  <c r="Y39" i="20"/>
  <c r="Y31" i="20"/>
  <c r="Y23" i="20"/>
  <c r="Y15" i="20"/>
  <c r="BG15" i="20" s="1"/>
  <c r="BX15" i="20" s="1"/>
  <c r="Y7" i="20"/>
  <c r="BL76" i="20"/>
  <c r="CC76" i="20" s="1"/>
  <c r="BQ19" i="20"/>
  <c r="BR11" i="20"/>
  <c r="Y49" i="17"/>
  <c r="Y21" i="2"/>
  <c r="Y20" i="2"/>
  <c r="Y17" i="2"/>
  <c r="Y41" i="3"/>
  <c r="Y9" i="3"/>
  <c r="Y49" i="2"/>
  <c r="Y77" i="17"/>
  <c r="Y44" i="2"/>
  <c r="Y75" i="17"/>
  <c r="Y73" i="17"/>
  <c r="Y53" i="17"/>
  <c r="Y9" i="2"/>
  <c r="Y45" i="17"/>
  <c r="AM28" i="3"/>
  <c r="Y66" i="2"/>
  <c r="Y3" i="17"/>
  <c r="Y41" i="17"/>
  <c r="Y50" i="2"/>
  <c r="Y17" i="17"/>
  <c r="Y34" i="17"/>
  <c r="Y68" i="18"/>
  <c r="Y35" i="18"/>
  <c r="Y35" i="3"/>
  <c r="Y33" i="17"/>
  <c r="Y67" i="18"/>
  <c r="Y34" i="18"/>
  <c r="Y34" i="3"/>
  <c r="Y19" i="2"/>
  <c r="Y4" i="17"/>
  <c r="Y29" i="17"/>
  <c r="Y3" i="18"/>
  <c r="Y66" i="18"/>
  <c r="Y33" i="18"/>
  <c r="Y33" i="3"/>
  <c r="Y58" i="2"/>
  <c r="Y43" i="2"/>
  <c r="Y5" i="17"/>
  <c r="Y69" i="17"/>
  <c r="Y43" i="17"/>
  <c r="Y21" i="17"/>
  <c r="Y4" i="18"/>
  <c r="Y65" i="18"/>
  <c r="Y25" i="18"/>
  <c r="Y28" i="3"/>
  <c r="Y57" i="2"/>
  <c r="Y42" i="2"/>
  <c r="Y68" i="17"/>
  <c r="Y5" i="18"/>
  <c r="Y57" i="18"/>
  <c r="Y9" i="18"/>
  <c r="Y27" i="3"/>
  <c r="Y53" i="2"/>
  <c r="Y41" i="2"/>
  <c r="Y12" i="2"/>
  <c r="Y97" i="17"/>
  <c r="Y67" i="17"/>
  <c r="Y37" i="17"/>
  <c r="Y13" i="17"/>
  <c r="Y41" i="18"/>
  <c r="Y26" i="3"/>
  <c r="Y52" i="2"/>
  <c r="Y34" i="2"/>
  <c r="Y11" i="2"/>
  <c r="Y85" i="17"/>
  <c r="Y36" i="17"/>
  <c r="Y11" i="17"/>
  <c r="Y73" i="18"/>
  <c r="Y37" i="18"/>
  <c r="Y37" i="3"/>
  <c r="Y25" i="2"/>
  <c r="Y10" i="2"/>
  <c r="Y81" i="17"/>
  <c r="Y65" i="17"/>
  <c r="Y9" i="17"/>
  <c r="BP9" i="20"/>
  <c r="CG9" i="20" s="1"/>
  <c r="BH33" i="20"/>
  <c r="BY33" i="20" s="1"/>
  <c r="BQ62" i="20"/>
  <c r="BR60" i="20"/>
  <c r="CI60" i="20" s="1"/>
  <c r="BM80" i="20"/>
  <c r="CD80" i="20" s="1"/>
  <c r="BP78" i="20"/>
  <c r="CG78" i="20" s="1"/>
  <c r="BP72" i="20"/>
  <c r="CG72" i="20" s="1"/>
  <c r="BN71" i="20"/>
  <c r="CE71" i="20" s="1"/>
  <c r="BN63" i="20"/>
  <c r="CE63" i="20" s="1"/>
  <c r="BP55" i="20"/>
  <c r="CG55" i="20" s="1"/>
  <c r="BQ79" i="20"/>
  <c r="CH79" i="20" s="1"/>
  <c r="BQ78" i="20"/>
  <c r="CH78" i="20" s="1"/>
  <c r="BP73" i="20"/>
  <c r="CG73" i="20" s="1"/>
  <c r="BL70" i="20"/>
  <c r="CC70" i="20" s="1"/>
  <c r="BQ5" i="20"/>
  <c r="CH5" i="20" s="1"/>
  <c r="BP80" i="20"/>
  <c r="CG80" i="20" s="1"/>
  <c r="BP79" i="20"/>
  <c r="CG79" i="20" s="1"/>
  <c r="BP5" i="20"/>
  <c r="CG5" i="20" s="1"/>
  <c r="BM76" i="20"/>
  <c r="CD76" i="20" s="1"/>
  <c r="BP67" i="20"/>
  <c r="CG67" i="20" s="1"/>
  <c r="BQ65" i="20"/>
  <c r="CH65" i="20" s="1"/>
  <c r="BM64" i="20"/>
  <c r="CD64" i="20" s="1"/>
  <c r="BL81" i="20"/>
  <c r="BL79" i="20"/>
  <c r="CC79" i="20" s="1"/>
  <c r="BN54" i="20"/>
  <c r="CE54" i="20" s="1"/>
  <c r="BP51" i="20"/>
  <c r="CG51" i="20" s="1"/>
  <c r="BJ78" i="20"/>
  <c r="CA78" i="20" s="1"/>
  <c r="BM62" i="20"/>
  <c r="BM56" i="20"/>
  <c r="CD56" i="20" s="1"/>
  <c r="BM54" i="20"/>
  <c r="CD54" i="20" s="1"/>
  <c r="BQ46" i="20"/>
  <c r="CH46" i="20" s="1"/>
  <c r="BP19" i="20"/>
  <c r="CG19" i="20" s="1"/>
  <c r="AE45" i="3"/>
  <c r="AO42" i="3"/>
  <c r="Y45" i="3"/>
  <c r="Y21" i="3"/>
  <c r="Y13" i="3"/>
  <c r="Y44" i="3"/>
  <c r="Y20" i="3"/>
  <c r="Y12" i="3"/>
  <c r="Y43" i="3"/>
  <c r="Y19" i="3"/>
  <c r="Y11" i="3"/>
  <c r="Y49" i="3"/>
  <c r="Y25" i="3"/>
  <c r="Y17" i="3"/>
  <c r="Y48" i="3"/>
  <c r="Y40" i="3"/>
  <c r="Y32" i="3"/>
  <c r="Y24" i="3"/>
  <c r="Y16" i="3"/>
  <c r="Y8" i="3"/>
  <c r="Y47" i="3"/>
  <c r="Y39" i="3"/>
  <c r="Y31" i="3"/>
  <c r="Y23" i="3"/>
  <c r="Y15" i="3"/>
  <c r="Y7" i="3"/>
  <c r="AF45" i="3"/>
  <c r="AE38" i="3"/>
  <c r="AN26" i="3"/>
  <c r="AO16" i="3"/>
  <c r="Y61" i="18"/>
  <c r="Y53" i="18"/>
  <c r="Y45" i="18"/>
  <c r="Y29" i="18"/>
  <c r="Y21" i="18"/>
  <c r="Y13" i="18"/>
  <c r="Y60" i="18"/>
  <c r="Y52" i="18"/>
  <c r="Y44" i="18"/>
  <c r="Y28" i="18"/>
  <c r="Y20" i="18"/>
  <c r="Y12" i="18"/>
  <c r="Y59" i="18"/>
  <c r="Y51" i="18"/>
  <c r="Y43" i="18"/>
  <c r="Y27" i="18"/>
  <c r="Y19" i="18"/>
  <c r="Y11" i="18"/>
  <c r="Y49" i="18"/>
  <c r="Y17" i="18"/>
  <c r="Y72" i="18"/>
  <c r="Y64" i="18"/>
  <c r="Y56" i="18"/>
  <c r="Y48" i="18"/>
  <c r="Y40" i="18"/>
  <c r="Y32" i="18"/>
  <c r="Y24" i="18"/>
  <c r="Y16" i="18"/>
  <c r="Y8" i="18"/>
  <c r="Y71" i="18"/>
  <c r="Y63" i="18"/>
  <c r="Y55" i="18"/>
  <c r="Y47" i="18"/>
  <c r="Y39" i="18"/>
  <c r="Y31" i="18"/>
  <c r="Y23" i="18"/>
  <c r="Y15" i="18"/>
  <c r="Y7" i="18"/>
  <c r="Y92" i="17"/>
  <c r="Y84" i="17"/>
  <c r="Y76" i="17"/>
  <c r="Y60" i="17"/>
  <c r="Y52" i="17"/>
  <c r="Y44" i="17"/>
  <c r="Y28" i="17"/>
  <c r="Y20" i="17"/>
  <c r="Y12" i="17"/>
  <c r="AZ86" i="17"/>
  <c r="AZ80" i="17"/>
  <c r="AX96" i="17"/>
  <c r="AX93" i="17"/>
  <c r="AX92" i="17"/>
  <c r="AX91" i="17"/>
  <c r="AX88" i="17"/>
  <c r="AX87" i="17"/>
  <c r="AX86" i="17"/>
  <c r="AY80" i="17"/>
  <c r="AX76" i="17"/>
  <c r="AZ74" i="17"/>
  <c r="AY70" i="17"/>
  <c r="Y91" i="17"/>
  <c r="Y83" i="17"/>
  <c r="Y59" i="17"/>
  <c r="Y51" i="17"/>
  <c r="Y27" i="17"/>
  <c r="Y19" i="17"/>
  <c r="AZ97" i="17"/>
  <c r="AY94" i="17"/>
  <c r="AZ81" i="17"/>
  <c r="AX80" i="17"/>
  <c r="AZ77" i="17"/>
  <c r="AY74" i="17"/>
  <c r="AZ71" i="17"/>
  <c r="AX70" i="17"/>
  <c r="Y90" i="17"/>
  <c r="Y58" i="17"/>
  <c r="Y89" i="17"/>
  <c r="Y57" i="17"/>
  <c r="Y25" i="17"/>
  <c r="AY76" i="17"/>
  <c r="AY97" i="17"/>
  <c r="AX94" i="17"/>
  <c r="AZ82" i="17"/>
  <c r="AY81" i="17"/>
  <c r="AY77" i="17"/>
  <c r="AY71" i="17"/>
  <c r="AX97" i="17"/>
  <c r="AZ95" i="17"/>
  <c r="AZ83" i="17"/>
  <c r="AY82" i="17"/>
  <c r="AX81" i="17"/>
  <c r="AZ78" i="17"/>
  <c r="AX77" i="17"/>
  <c r="AZ75" i="17"/>
  <c r="AZ72" i="17"/>
  <c r="AX71" i="17"/>
  <c r="Y96" i="17"/>
  <c r="Y88" i="17"/>
  <c r="Y80" i="17"/>
  <c r="Y72" i="17"/>
  <c r="Y64" i="17"/>
  <c r="Y56" i="17"/>
  <c r="Y48" i="17"/>
  <c r="Y40" i="17"/>
  <c r="Y32" i="17"/>
  <c r="Y24" i="17"/>
  <c r="Y16" i="17"/>
  <c r="Y8" i="17"/>
  <c r="AZ92" i="17"/>
  <c r="AZ91" i="17"/>
  <c r="AZ89" i="17"/>
  <c r="AZ88" i="17"/>
  <c r="AZ87" i="17"/>
  <c r="AY79" i="17"/>
  <c r="AZ76" i="17"/>
  <c r="AY73" i="17"/>
  <c r="AY96" i="17"/>
  <c r="AY93" i="17"/>
  <c r="AY92" i="17"/>
  <c r="AY91" i="17"/>
  <c r="AY90" i="17"/>
  <c r="AY89" i="17"/>
  <c r="AY88" i="17"/>
  <c r="AY87" i="17"/>
  <c r="AY86" i="17"/>
  <c r="AX85" i="17"/>
  <c r="AX73" i="17"/>
  <c r="AZ70" i="17"/>
  <c r="AX90" i="17"/>
  <c r="AY95" i="17"/>
  <c r="AZ84" i="17"/>
  <c r="AY83" i="17"/>
  <c r="AX82" i="17"/>
  <c r="AY78" i="17"/>
  <c r="AY75" i="17"/>
  <c r="AY72" i="17"/>
  <c r="Y95" i="17"/>
  <c r="Y87" i="17"/>
  <c r="Y79" i="17"/>
  <c r="Y71" i="17"/>
  <c r="Y63" i="17"/>
  <c r="Y55" i="17"/>
  <c r="Y47" i="17"/>
  <c r="Y39" i="17"/>
  <c r="Y31" i="17"/>
  <c r="Y23" i="17"/>
  <c r="Y15" i="17"/>
  <c r="Y7" i="17"/>
  <c r="AZ90" i="17"/>
  <c r="AX79" i="17"/>
  <c r="AZ94" i="17"/>
  <c r="AX89" i="17"/>
  <c r="AX74" i="17"/>
  <c r="AX95" i="17"/>
  <c r="AZ85" i="17"/>
  <c r="AY84" i="17"/>
  <c r="AX83" i="17"/>
  <c r="AZ79" i="17"/>
  <c r="AX78" i="17"/>
  <c r="AX75" i="17"/>
  <c r="AZ73" i="17"/>
  <c r="AX72" i="17"/>
  <c r="AK29" i="17"/>
  <c r="AO95" i="17"/>
  <c r="AM76" i="17"/>
  <c r="Y69" i="2"/>
  <c r="Y61" i="2"/>
  <c r="Y37" i="2"/>
  <c r="Y29" i="2"/>
  <c r="Y68" i="2"/>
  <c r="Y60" i="2"/>
  <c r="Y36" i="2"/>
  <c r="Y28" i="2"/>
  <c r="Y27" i="2"/>
  <c r="Y65" i="2"/>
  <c r="Y33" i="2"/>
  <c r="Y64" i="2"/>
  <c r="Y56" i="2"/>
  <c r="Y48" i="2"/>
  <c r="Y40" i="2"/>
  <c r="Y32" i="2"/>
  <c r="Y24" i="2"/>
  <c r="Y16" i="2"/>
  <c r="Y8" i="2"/>
  <c r="Y63" i="2"/>
  <c r="Y55" i="2"/>
  <c r="Y47" i="2"/>
  <c r="Y39" i="2"/>
  <c r="Y31" i="2"/>
  <c r="Y23" i="2"/>
  <c r="Y15" i="2"/>
  <c r="Y7" i="2"/>
  <c r="BD48" i="2"/>
  <c r="AX23" i="2"/>
  <c r="BD53" i="2"/>
  <c r="AU45" i="2"/>
  <c r="AX38" i="2"/>
  <c r="BD29" i="2"/>
  <c r="BD36" i="2"/>
  <c r="AU42" i="2"/>
  <c r="AU31" i="2"/>
  <c r="BD47" i="2"/>
  <c r="AX45" i="2"/>
  <c r="BD42" i="2"/>
  <c r="AU40" i="2"/>
  <c r="BD35" i="2"/>
  <c r="AU34" i="2"/>
  <c r="AU32" i="2"/>
  <c r="AU30" i="2"/>
  <c r="AX26" i="2"/>
  <c r="BD23" i="2"/>
  <c r="AU21" i="2"/>
  <c r="AX7" i="2"/>
  <c r="AU10" i="2"/>
  <c r="BD50" i="2"/>
  <c r="BD43" i="2"/>
  <c r="BD39" i="2"/>
  <c r="BD27" i="2"/>
  <c r="AX31" i="2"/>
  <c r="BD44" i="2"/>
  <c r="AX36" i="2"/>
  <c r="AX28" i="2"/>
  <c r="AX53" i="2"/>
  <c r="AX51" i="2"/>
  <c r="AX50" i="2"/>
  <c r="AX49" i="2"/>
  <c r="BD34" i="2"/>
  <c r="AU29" i="2"/>
  <c r="AU27" i="2"/>
  <c r="BD24" i="2"/>
  <c r="AU12" i="2"/>
  <c r="AX9" i="2"/>
  <c r="AX35" i="2"/>
  <c r="BD20" i="2"/>
  <c r="BD51" i="2"/>
  <c r="AX46" i="2"/>
  <c r="AX42" i="2"/>
  <c r="AU35" i="2"/>
  <c r="AX48" i="2"/>
  <c r="AU46" i="2"/>
  <c r="AX43" i="2"/>
  <c r="BD40" i="2"/>
  <c r="AU38" i="2"/>
  <c r="AU33" i="2"/>
  <c r="AX29" i="2"/>
  <c r="AU15" i="2"/>
  <c r="BD25" i="2"/>
  <c r="AU48" i="2"/>
  <c r="BD45" i="2"/>
  <c r="AU43" i="2"/>
  <c r="AX40" i="2"/>
  <c r="BD37" i="2"/>
  <c r="AX34" i="2"/>
  <c r="BD32" i="2"/>
  <c r="BD28" i="2"/>
  <c r="BD26" i="2"/>
  <c r="AX24" i="2"/>
  <c r="BD21" i="2"/>
  <c r="AU19" i="2"/>
  <c r="AU37" i="2"/>
  <c r="AU26" i="2"/>
  <c r="BD52" i="2"/>
  <c r="AU41" i="2"/>
  <c r="BD31" i="2"/>
  <c r="AX47" i="2"/>
  <c r="AX39" i="2"/>
  <c r="AX27" i="2"/>
  <c r="AU53" i="2"/>
  <c r="AU51" i="2"/>
  <c r="AU50" i="2"/>
  <c r="AU49" i="2"/>
  <c r="AX37" i="2"/>
  <c r="AX32" i="2"/>
  <c r="AX30" i="2"/>
  <c r="AU24" i="2"/>
  <c r="AX21" i="2"/>
  <c r="BD4" i="2"/>
  <c r="AU4" i="2"/>
  <c r="AX2" i="2"/>
  <c r="BD67" i="2"/>
  <c r="AU65" i="2"/>
  <c r="AX62" i="2"/>
  <c r="BD59" i="2"/>
  <c r="AU57" i="2"/>
  <c r="AX54" i="2"/>
  <c r="AU25" i="2"/>
  <c r="AX22" i="2"/>
  <c r="BD19" i="2"/>
  <c r="AU17" i="2"/>
  <c r="AX14" i="2"/>
  <c r="BD11" i="2"/>
  <c r="AU9" i="2"/>
  <c r="AX6" i="2"/>
  <c r="BD3" i="2"/>
  <c r="BD65" i="2"/>
  <c r="BD57" i="2"/>
  <c r="BD49" i="2"/>
  <c r="BD41" i="2"/>
  <c r="AU23" i="2"/>
  <c r="AX20" i="2"/>
  <c r="BD17" i="2"/>
  <c r="BD9" i="2"/>
  <c r="AU7" i="2"/>
  <c r="AX4" i="2"/>
  <c r="BD2" i="2"/>
  <c r="AU68" i="2"/>
  <c r="AX65" i="2"/>
  <c r="BD62" i="2"/>
  <c r="AU60" i="2"/>
  <c r="AX57" i="2"/>
  <c r="BD54" i="2"/>
  <c r="AU52" i="2"/>
  <c r="BD46" i="2"/>
  <c r="AU44" i="2"/>
  <c r="AX41" i="2"/>
  <c r="BD38" i="2"/>
  <c r="AU36" i="2"/>
  <c r="AX33" i="2"/>
  <c r="BD30" i="2"/>
  <c r="AU28" i="2"/>
  <c r="AX25" i="2"/>
  <c r="BD22" i="2"/>
  <c r="AU20" i="2"/>
  <c r="AX17" i="2"/>
  <c r="BD14" i="2"/>
  <c r="BD6" i="2"/>
  <c r="AH42" i="18"/>
  <c r="AU2" i="2"/>
  <c r="AX67" i="2"/>
  <c r="BD64" i="2"/>
  <c r="AU62" i="2"/>
  <c r="AX59" i="2"/>
  <c r="BD56" i="2"/>
  <c r="AU54" i="2"/>
  <c r="AU22" i="2"/>
  <c r="AX19" i="2"/>
  <c r="BD16" i="2"/>
  <c r="AU14" i="2"/>
  <c r="AX11" i="2"/>
  <c r="BD8" i="2"/>
  <c r="AU6" i="2"/>
  <c r="AX3" i="2"/>
  <c r="AN71" i="18"/>
  <c r="AN29" i="3"/>
  <c r="BD69" i="2"/>
  <c r="AU67" i="2"/>
  <c r="AX64" i="2"/>
  <c r="BD61" i="2"/>
  <c r="AU59" i="2"/>
  <c r="AX56" i="2"/>
  <c r="AX16" i="2"/>
  <c r="BD13" i="2"/>
  <c r="AU11" i="2"/>
  <c r="AX8" i="2"/>
  <c r="BD5" i="2"/>
  <c r="AU3" i="2"/>
  <c r="AX69" i="2"/>
  <c r="BD66" i="2"/>
  <c r="AU64" i="2"/>
  <c r="AX61" i="2"/>
  <c r="BD58" i="2"/>
  <c r="AU56" i="2"/>
  <c r="BD18" i="2"/>
  <c r="AU16" i="2"/>
  <c r="AX13" i="2"/>
  <c r="BD10" i="2"/>
  <c r="AU8" i="2"/>
  <c r="AX5" i="2"/>
  <c r="AX68" i="2"/>
  <c r="AX60" i="2"/>
  <c r="AX52" i="2"/>
  <c r="AX44" i="2"/>
  <c r="BD33" i="2"/>
  <c r="AX12" i="2"/>
  <c r="Z20" i="3"/>
  <c r="AE41" i="3"/>
  <c r="AH31" i="3"/>
  <c r="Z21" i="3"/>
  <c r="AU69" i="2"/>
  <c r="AX66" i="2"/>
  <c r="BD63" i="2"/>
  <c r="AU61" i="2"/>
  <c r="AX58" i="2"/>
  <c r="BD55" i="2"/>
  <c r="AX18" i="2"/>
  <c r="BD15" i="2"/>
  <c r="AU13" i="2"/>
  <c r="AX10" i="2"/>
  <c r="BD7" i="2"/>
  <c r="AU5" i="2"/>
  <c r="AU63" i="2"/>
  <c r="AU55" i="2"/>
  <c r="AU47" i="2"/>
  <c r="AU39" i="2"/>
  <c r="Z48" i="3"/>
  <c r="AO26" i="3"/>
  <c r="BD68" i="2"/>
  <c r="AU66" i="2"/>
  <c r="AX63" i="2"/>
  <c r="BD60" i="2"/>
  <c r="AU58" i="2"/>
  <c r="AX55" i="2"/>
  <c r="AU18" i="2"/>
  <c r="AX15" i="2"/>
  <c r="BD12" i="2"/>
  <c r="BO81" i="20"/>
  <c r="CF81" i="20" s="1"/>
  <c r="AF38" i="3"/>
  <c r="BI80" i="20"/>
  <c r="BV62" i="20"/>
  <c r="CM62" i="20" s="1"/>
  <c r="BI64" i="20"/>
  <c r="BI55" i="20"/>
  <c r="AM80" i="20"/>
  <c r="BU80" i="20" s="1"/>
  <c r="CL80" i="20" s="1"/>
  <c r="BH79" i="20"/>
  <c r="BY79" i="20" s="1"/>
  <c r="BI72" i="20"/>
  <c r="BH63" i="20"/>
  <c r="BY63" i="20" s="1"/>
  <c r="BL58" i="20"/>
  <c r="CC58" i="20" s="1"/>
  <c r="BH54" i="20"/>
  <c r="BY54" i="20" s="1"/>
  <c r="AN95" i="17"/>
  <c r="AF30" i="3"/>
  <c r="AM26" i="3"/>
  <c r="AM21" i="3"/>
  <c r="AN20" i="3"/>
  <c r="BW81" i="20"/>
  <c r="CN81" i="20" s="1"/>
  <c r="BW73" i="20"/>
  <c r="CN73" i="20" s="1"/>
  <c r="BH71" i="20"/>
  <c r="BY71" i="20" s="1"/>
  <c r="BT65" i="20"/>
  <c r="CK65" i="20" s="1"/>
  <c r="BS57" i="20"/>
  <c r="CJ57" i="20" s="1"/>
  <c r="BU78" i="20"/>
  <c r="CL78" i="20" s="1"/>
  <c r="BQ55" i="20"/>
  <c r="CH55" i="20" s="1"/>
  <c r="BG78" i="20"/>
  <c r="BX78" i="20" s="1"/>
  <c r="BG54" i="20"/>
  <c r="BX54" i="20" s="1"/>
  <c r="Z47" i="3"/>
  <c r="AM29" i="3"/>
  <c r="AO14" i="3"/>
  <c r="BS78" i="20"/>
  <c r="CJ78" i="20" s="1"/>
  <c r="AK43" i="2"/>
  <c r="AK93" i="17"/>
  <c r="AF33" i="3"/>
  <c r="AF31" i="3"/>
  <c r="AF2" i="3"/>
  <c r="AM81" i="17"/>
  <c r="AF55" i="18"/>
  <c r="AF54" i="18"/>
  <c r="AB44" i="18"/>
  <c r="BG62" i="20"/>
  <c r="BX62" i="20" s="1"/>
  <c r="AL91" i="17"/>
  <c r="Z36" i="3"/>
  <c r="AF3" i="3"/>
  <c r="BK79" i="20"/>
  <c r="CB79" i="20" s="1"/>
  <c r="BG6" i="20"/>
  <c r="BX6" i="20" s="1"/>
  <c r="BU76" i="20"/>
  <c r="CL76" i="20" s="1"/>
  <c r="BW29" i="20"/>
  <c r="CN29" i="20" s="1"/>
  <c r="BM61" i="20"/>
  <c r="CD61" i="20" s="1"/>
  <c r="BQ13" i="20"/>
  <c r="CH13" i="20" s="1"/>
  <c r="BI77" i="20"/>
  <c r="BK73" i="20"/>
  <c r="CB73" i="20" s="1"/>
  <c r="BQ67" i="20"/>
  <c r="CH67" i="20" s="1"/>
  <c r="BO61" i="20"/>
  <c r="CF61" i="20" s="1"/>
  <c r="BU56" i="20"/>
  <c r="CL56" i="20" s="1"/>
  <c r="BN52" i="20"/>
  <c r="CE52" i="20" s="1"/>
  <c r="BT49" i="20"/>
  <c r="CK49" i="20" s="1"/>
  <c r="BV44" i="20"/>
  <c r="CM44" i="20" s="1"/>
  <c r="BR68" i="20"/>
  <c r="CI68" i="20" s="1"/>
  <c r="BP2" i="20"/>
  <c r="CG2" i="20" s="1"/>
  <c r="CX2" i="20" s="1"/>
  <c r="BV2" i="20"/>
  <c r="CM2" i="20" s="1"/>
  <c r="DD2" i="20" s="1"/>
  <c r="BH77" i="20"/>
  <c r="BY77" i="20" s="1"/>
  <c r="BR76" i="20"/>
  <c r="CI76" i="20" s="1"/>
  <c r="BW77" i="20"/>
  <c r="CN77" i="20" s="1"/>
  <c r="BN69" i="20"/>
  <c r="CE69" i="20" s="1"/>
  <c r="BW53" i="20"/>
  <c r="CN53" i="20" s="1"/>
  <c r="BG30" i="20"/>
  <c r="BX30" i="20" s="1"/>
  <c r="BL74" i="20"/>
  <c r="CC74" i="20" s="1"/>
  <c r="BJ73" i="20"/>
  <c r="CA73" i="20" s="1"/>
  <c r="BQ70" i="20"/>
  <c r="CH70" i="20" s="1"/>
  <c r="BN60" i="20"/>
  <c r="CE60" i="20" s="1"/>
  <c r="BM51" i="20"/>
  <c r="CD51" i="20" s="1"/>
  <c r="BQ49" i="20"/>
  <c r="CH49" i="20" s="1"/>
  <c r="BQ43" i="20"/>
  <c r="CH43" i="20" s="1"/>
  <c r="BQ41" i="20"/>
  <c r="CH41" i="20" s="1"/>
  <c r="BQ39" i="20"/>
  <c r="CH39" i="20" s="1"/>
  <c r="AF25" i="20"/>
  <c r="BV19" i="20"/>
  <c r="CM19" i="20" s="1"/>
  <c r="BK17" i="20"/>
  <c r="CB17" i="20" s="1"/>
  <c r="BR15" i="20"/>
  <c r="CI15" i="20" s="1"/>
  <c r="BI15" i="20"/>
  <c r="BL14" i="20"/>
  <c r="CC14" i="20" s="1"/>
  <c r="BP13" i="20"/>
  <c r="CG13" i="20" s="1"/>
  <c r="BR12" i="20"/>
  <c r="CI12" i="20" s="1"/>
  <c r="BJ11" i="20"/>
  <c r="CA11" i="20" s="1"/>
  <c r="BL10" i="20"/>
  <c r="CC10" i="20" s="1"/>
  <c r="BQ8" i="20"/>
  <c r="CH8" i="20" s="1"/>
  <c r="BJ7" i="20"/>
  <c r="CA7" i="20" s="1"/>
  <c r="BL6" i="20"/>
  <c r="CC6" i="20" s="1"/>
  <c r="BP4" i="20"/>
  <c r="CG4" i="20" s="1"/>
  <c r="BQ3" i="20"/>
  <c r="CH3" i="20" s="1"/>
  <c r="BR2" i="20"/>
  <c r="CI2" i="20" s="1"/>
  <c r="CZ2" i="20" s="1"/>
  <c r="BL77" i="20"/>
  <c r="CC77" i="20" s="1"/>
  <c r="BL75" i="20"/>
  <c r="CC75" i="20" s="1"/>
  <c r="BJ44" i="20"/>
  <c r="CA44" i="20" s="1"/>
  <c r="BO40" i="20"/>
  <c r="CF40" i="20" s="1"/>
  <c r="BV36" i="20"/>
  <c r="CM36" i="20" s="1"/>
  <c r="BL34" i="20"/>
  <c r="CC34" i="20" s="1"/>
  <c r="BJ30" i="20"/>
  <c r="CA30" i="20" s="1"/>
  <c r="BH29" i="20"/>
  <c r="BY29" i="20" s="1"/>
  <c r="BO24" i="20"/>
  <c r="CF24" i="20" s="1"/>
  <c r="BU17" i="20"/>
  <c r="CL17" i="20" s="1"/>
  <c r="BN10" i="20"/>
  <c r="CE10" i="20" s="1"/>
  <c r="BJ74" i="20"/>
  <c r="CA74" i="20" s="1"/>
  <c r="BR72" i="20"/>
  <c r="CI72" i="20" s="1"/>
  <c r="BQ71" i="20"/>
  <c r="CH71" i="20" s="1"/>
  <c r="BP70" i="20"/>
  <c r="CG70" i="20" s="1"/>
  <c r="BQ63" i="20"/>
  <c r="CH63" i="20" s="1"/>
  <c r="BM60" i="20"/>
  <c r="CD60" i="20" s="1"/>
  <c r="BM58" i="20"/>
  <c r="CD58" i="20" s="1"/>
  <c r="BJ51" i="20"/>
  <c r="CA51" i="20" s="1"/>
  <c r="BP49" i="20"/>
  <c r="CG49" i="20" s="1"/>
  <c r="BM48" i="20"/>
  <c r="CD48" i="20" s="1"/>
  <c r="BR46" i="20"/>
  <c r="CI46" i="20" s="1"/>
  <c r="BP45" i="20"/>
  <c r="CG45" i="20" s="1"/>
  <c r="BP43" i="20"/>
  <c r="CG43" i="20" s="1"/>
  <c r="BP41" i="20"/>
  <c r="CG41" i="20" s="1"/>
  <c r="BP36" i="20"/>
  <c r="CG36" i="20" s="1"/>
  <c r="BP32" i="20"/>
  <c r="CG32" i="20" s="1"/>
  <c r="BR20" i="20"/>
  <c r="CI20" i="20" s="1"/>
  <c r="BJ17" i="20"/>
  <c r="CA17" i="20" s="1"/>
  <c r="BM16" i="20"/>
  <c r="CD16" i="20" s="1"/>
  <c r="BQ15" i="20"/>
  <c r="CH15" i="20" s="1"/>
  <c r="BK14" i="20"/>
  <c r="CB14" i="20" s="1"/>
  <c r="BQ12" i="20"/>
  <c r="CH12" i="20" s="1"/>
  <c r="BI11" i="20"/>
  <c r="BK10" i="20"/>
  <c r="CB10" i="20" s="1"/>
  <c r="BM9" i="20"/>
  <c r="CD9" i="20" s="1"/>
  <c r="BP8" i="20"/>
  <c r="CG8" i="20" s="1"/>
  <c r="BI7" i="20"/>
  <c r="BK6" i="20"/>
  <c r="CB6" i="20" s="1"/>
  <c r="BL5" i="20"/>
  <c r="CC5" i="20" s="1"/>
  <c r="BP3" i="20"/>
  <c r="CG3" i="20" s="1"/>
  <c r="BQ2" i="20"/>
  <c r="CH2" i="20" s="1"/>
  <c r="CY2" i="20" s="1"/>
  <c r="BV79" i="20"/>
  <c r="CM79" i="20" s="1"/>
  <c r="BP62" i="20"/>
  <c r="CG62" i="20" s="1"/>
  <c r="BP39" i="20"/>
  <c r="CG39" i="20" s="1"/>
  <c r="BR26" i="20"/>
  <c r="CI26" i="20" s="1"/>
  <c r="BO69" i="20"/>
  <c r="CF69" i="20" s="1"/>
  <c r="BU62" i="20"/>
  <c r="CL62" i="20" s="1"/>
  <c r="BL50" i="20"/>
  <c r="CC50" i="20" s="1"/>
  <c r="BU43" i="20"/>
  <c r="CL43" i="20" s="1"/>
  <c r="BI44" i="20"/>
  <c r="BN39" i="20"/>
  <c r="CE39" i="20" s="1"/>
  <c r="BU36" i="20"/>
  <c r="CL36" i="20" s="1"/>
  <c r="BS30" i="20"/>
  <c r="CJ30" i="20" s="1"/>
  <c r="BQ29" i="20"/>
  <c r="CH29" i="20" s="1"/>
  <c r="BW25" i="20"/>
  <c r="CN25" i="20" s="1"/>
  <c r="BN22" i="20"/>
  <c r="CE22" i="20" s="1"/>
  <c r="BT21" i="20"/>
  <c r="CK21" i="20" s="1"/>
  <c r="BT17" i="20"/>
  <c r="CK17" i="20" s="1"/>
  <c r="BM65" i="20"/>
  <c r="CD65" i="20" s="1"/>
  <c r="BP63" i="20"/>
  <c r="CG63" i="20" s="1"/>
  <c r="AL57" i="20"/>
  <c r="BR50" i="20"/>
  <c r="CI50" i="20" s="1"/>
  <c r="BN49" i="20"/>
  <c r="CE49" i="20" s="1"/>
  <c r="BM28" i="20"/>
  <c r="CD28" i="20" s="1"/>
  <c r="BQ18" i="20"/>
  <c r="CH18" i="20" s="1"/>
  <c r="BQ81" i="20"/>
  <c r="CH81" i="20" s="1"/>
  <c r="BQ52" i="20"/>
  <c r="CH52" i="20" s="1"/>
  <c r="BS49" i="20"/>
  <c r="CJ49" i="20" s="1"/>
  <c r="BW61" i="20"/>
  <c r="CN61" i="20" s="1"/>
  <c r="BK52" i="20"/>
  <c r="CB52" i="20" s="1"/>
  <c r="BO46" i="20"/>
  <c r="CF46" i="20" s="1"/>
  <c r="BH44" i="20"/>
  <c r="BY44" i="20" s="1"/>
  <c r="BL38" i="20"/>
  <c r="CC38" i="20" s="1"/>
  <c r="BT34" i="20"/>
  <c r="CK34" i="20" s="1"/>
  <c r="BR30" i="20"/>
  <c r="CI30" i="20" s="1"/>
  <c r="BO26" i="20"/>
  <c r="CF26" i="20" s="1"/>
  <c r="BV22" i="20"/>
  <c r="CM22" i="20" s="1"/>
  <c r="BL25" i="20"/>
  <c r="CC25" i="20" s="1"/>
  <c r="BS20" i="20"/>
  <c r="CJ20" i="20" s="1"/>
  <c r="BO17" i="20"/>
  <c r="CF17" i="20" s="1"/>
  <c r="BT5" i="20"/>
  <c r="CK5" i="20" s="1"/>
  <c r="BR74" i="20"/>
  <c r="CI74" i="20" s="1"/>
  <c r="BQ50" i="20"/>
  <c r="CH50" i="20" s="1"/>
  <c r="BM49" i="20"/>
  <c r="CD49" i="20" s="1"/>
  <c r="BP46" i="20"/>
  <c r="CG46" i="20" s="1"/>
  <c r="BR44" i="20"/>
  <c r="CI44" i="20" s="1"/>
  <c r="BR38" i="20"/>
  <c r="CI38" i="20" s="1"/>
  <c r="BP21" i="20"/>
  <c r="CG21" i="20" s="1"/>
  <c r="BP20" i="20"/>
  <c r="CG20" i="20" s="1"/>
  <c r="BP18" i="20"/>
  <c r="CG18" i="20" s="1"/>
  <c r="BQ17" i="20"/>
  <c r="CH17" i="20" s="1"/>
  <c r="BV16" i="20"/>
  <c r="CM16" i="20" s="1"/>
  <c r="BK16" i="20"/>
  <c r="CB16" i="20" s="1"/>
  <c r="BR14" i="20"/>
  <c r="CI14" i="20" s="1"/>
  <c r="BI14" i="20"/>
  <c r="BK13" i="20"/>
  <c r="CB13" i="20" s="1"/>
  <c r="BQ11" i="20"/>
  <c r="CH11" i="20" s="1"/>
  <c r="BS10" i="20"/>
  <c r="CJ10" i="20" s="1"/>
  <c r="BI10" i="20"/>
  <c r="BK9" i="20"/>
  <c r="CB9" i="20" s="1"/>
  <c r="BM8" i="20"/>
  <c r="CD8" i="20" s="1"/>
  <c r="BP7" i="20"/>
  <c r="CG7" i="20" s="1"/>
  <c r="BR6" i="20"/>
  <c r="CI6" i="20" s="1"/>
  <c r="BI6" i="20"/>
  <c r="BJ5" i="20"/>
  <c r="CA5" i="20" s="1"/>
  <c r="BK4" i="20"/>
  <c r="CB4" i="20" s="1"/>
  <c r="BL3" i="20"/>
  <c r="CC3" i="20" s="1"/>
  <c r="BP81" i="20"/>
  <c r="CG81" i="20" s="1"/>
  <c r="BR79" i="20"/>
  <c r="CI79" i="20" s="1"/>
  <c r="BV76" i="20"/>
  <c r="CM76" i="20" s="1"/>
  <c r="BP52" i="20"/>
  <c r="CG52" i="20" s="1"/>
  <c r="BU7" i="20"/>
  <c r="CL7" i="20" s="1"/>
  <c r="BQ77" i="20"/>
  <c r="CH77" i="20" s="1"/>
  <c r="BM71" i="20"/>
  <c r="CD71" i="20" s="1"/>
  <c r="BM66" i="20"/>
  <c r="CD66" i="20" s="1"/>
  <c r="BQ64" i="20"/>
  <c r="CH64" i="20" s="1"/>
  <c r="BM63" i="20"/>
  <c r="CD63" i="20" s="1"/>
  <c r="BQ53" i="20"/>
  <c r="CH53" i="20" s="1"/>
  <c r="BP50" i="20"/>
  <c r="CG50" i="20" s="1"/>
  <c r="BQ38" i="20"/>
  <c r="CH38" i="20" s="1"/>
  <c r="BP23" i="20"/>
  <c r="CG23" i="20" s="1"/>
  <c r="BN19" i="20"/>
  <c r="CE19" i="20" s="1"/>
  <c r="BP17" i="20"/>
  <c r="CG17" i="20" s="1"/>
  <c r="BJ16" i="20"/>
  <c r="CA16" i="20" s="1"/>
  <c r="BM15" i="20"/>
  <c r="CD15" i="20" s="1"/>
  <c r="BQ14" i="20"/>
  <c r="CH14" i="20" s="1"/>
  <c r="BJ13" i="20"/>
  <c r="CA13" i="20" s="1"/>
  <c r="BL12" i="20"/>
  <c r="CC12" i="20" s="1"/>
  <c r="BP11" i="20"/>
  <c r="CG11" i="20" s="1"/>
  <c r="BR10" i="20"/>
  <c r="CI10" i="20" s="1"/>
  <c r="BJ9" i="20"/>
  <c r="CA9" i="20" s="1"/>
  <c r="BL8" i="20"/>
  <c r="CC8" i="20" s="1"/>
  <c r="BQ6" i="20"/>
  <c r="CH6" i="20" s="1"/>
  <c r="BI5" i="20"/>
  <c r="BJ4" i="20"/>
  <c r="CA4" i="20" s="1"/>
  <c r="BK3" i="20"/>
  <c r="CB3" i="20" s="1"/>
  <c r="BW2" i="20"/>
  <c r="CN2" i="20" s="1"/>
  <c r="DE2" i="20" s="1"/>
  <c r="BM2" i="20"/>
  <c r="CD2" i="20" s="1"/>
  <c r="CU2" i="20" s="1"/>
  <c r="BQ72" i="20"/>
  <c r="CH72" i="20" s="1"/>
  <c r="BP71" i="20"/>
  <c r="CG71" i="20" s="1"/>
  <c r="BK34" i="20"/>
  <c r="CB34" i="20" s="1"/>
  <c r="BW9" i="20"/>
  <c r="CN9" i="20" s="1"/>
  <c r="BQ47" i="20"/>
  <c r="CH47" i="20" s="1"/>
  <c r="BT80" i="20"/>
  <c r="CK80" i="20" s="1"/>
  <c r="BM81" i="20"/>
  <c r="CD81" i="20" s="1"/>
  <c r="BP77" i="20"/>
  <c r="CG77" i="20" s="1"/>
  <c r="BP76" i="20"/>
  <c r="CG76" i="20" s="1"/>
  <c r="BP75" i="20"/>
  <c r="CG75" i="20" s="1"/>
  <c r="BM72" i="20"/>
  <c r="CD72" i="20" s="1"/>
  <c r="BJ68" i="20"/>
  <c r="CA68" i="20" s="1"/>
  <c r="BP64" i="20"/>
  <c r="CG64" i="20" s="1"/>
  <c r="BM59" i="20"/>
  <c r="CD59" i="20" s="1"/>
  <c r="BP53" i="20"/>
  <c r="CG53" i="20" s="1"/>
  <c r="BP47" i="20"/>
  <c r="CG47" i="20" s="1"/>
  <c r="BM46" i="20"/>
  <c r="CD46" i="20" s="1"/>
  <c r="BP42" i="20"/>
  <c r="CG42" i="20" s="1"/>
  <c r="BP40" i="20"/>
  <c r="CG40" i="20" s="1"/>
  <c r="BP26" i="20"/>
  <c r="CG26" i="20" s="1"/>
  <c r="BM21" i="20"/>
  <c r="CD21" i="20" s="1"/>
  <c r="BM20" i="20"/>
  <c r="CD20" i="20" s="1"/>
  <c r="BM19" i="20"/>
  <c r="CD19" i="20" s="1"/>
  <c r="BM18" i="20"/>
  <c r="CD18" i="20" s="1"/>
  <c r="BR16" i="20"/>
  <c r="CI16" i="20" s="1"/>
  <c r="BI16" i="20"/>
  <c r="BL15" i="20"/>
  <c r="CC15" i="20" s="1"/>
  <c r="BP14" i="20"/>
  <c r="CG14" i="20" s="1"/>
  <c r="BI13" i="20"/>
  <c r="BK12" i="20"/>
  <c r="CB12" i="20" s="1"/>
  <c r="BQ10" i="20"/>
  <c r="BI9" i="20"/>
  <c r="BK8" i="20"/>
  <c r="CB8" i="20" s="1"/>
  <c r="CD7" i="20"/>
  <c r="BP6" i="20"/>
  <c r="CG6" i="20" s="1"/>
  <c r="BV4" i="20"/>
  <c r="CM4" i="20" s="1"/>
  <c r="BI4" i="20"/>
  <c r="BJ3" i="20"/>
  <c r="CA3" i="20" s="1"/>
  <c r="BL2" i="20"/>
  <c r="CC2" i="20" s="1"/>
  <c r="CT2" i="20" s="1"/>
  <c r="BL78" i="20"/>
  <c r="CC78" i="20" s="1"/>
  <c r="BQ73" i="20"/>
  <c r="CH73" i="20" s="1"/>
  <c r="BM70" i="20"/>
  <c r="CD70" i="20" s="1"/>
  <c r="BV61" i="20"/>
  <c r="CM61" i="20" s="1"/>
  <c r="BK58" i="20"/>
  <c r="CB58" i="20" s="1"/>
  <c r="BT55" i="20"/>
  <c r="CK55" i="20" s="1"/>
  <c r="BT42" i="20"/>
  <c r="CK42" i="20" s="1"/>
  <c r="BJ34" i="20"/>
  <c r="CA34" i="20" s="1"/>
  <c r="BV13" i="20"/>
  <c r="CM13" i="20" s="1"/>
  <c r="BQ44" i="20"/>
  <c r="CH44" i="20" s="1"/>
  <c r="BM79" i="20"/>
  <c r="CD79" i="20" s="1"/>
  <c r="BN78" i="20"/>
  <c r="CE78" i="20" s="1"/>
  <c r="BN74" i="20"/>
  <c r="CE74" i="20" s="1"/>
  <c r="BM73" i="20"/>
  <c r="CD73" i="20" s="1"/>
  <c r="BL72" i="20"/>
  <c r="CC72" i="20" s="1"/>
  <c r="BM57" i="20"/>
  <c r="CD57" i="20" s="1"/>
  <c r="BM55" i="20"/>
  <c r="CD55" i="20" s="1"/>
  <c r="BQ51" i="20"/>
  <c r="CH51" i="20" s="1"/>
  <c r="BQ48" i="20"/>
  <c r="CH48" i="20" s="1"/>
  <c r="BM34" i="20"/>
  <c r="CD34" i="20" s="1"/>
  <c r="BL21" i="20"/>
  <c r="CC21" i="20" s="1"/>
  <c r="BL20" i="20"/>
  <c r="CC20" i="20" s="1"/>
  <c r="BL19" i="20"/>
  <c r="CC19" i="20" s="1"/>
  <c r="BL18" i="20"/>
  <c r="CC18" i="20" s="1"/>
  <c r="BQ16" i="20"/>
  <c r="CH16" i="20" s="1"/>
  <c r="BK15" i="20"/>
  <c r="CB15" i="20" s="1"/>
  <c r="BN14" i="20"/>
  <c r="CE14" i="20" s="1"/>
  <c r="BR13" i="20"/>
  <c r="CI13" i="20" s="1"/>
  <c r="BV12" i="20"/>
  <c r="CM12" i="20" s="1"/>
  <c r="BJ12" i="20"/>
  <c r="CA12" i="20" s="1"/>
  <c r="BL11" i="20"/>
  <c r="CC11" i="20" s="1"/>
  <c r="BP10" i="20"/>
  <c r="CG10" i="20" s="1"/>
  <c r="BQ9" i="20"/>
  <c r="CH9" i="20" s="1"/>
  <c r="BJ8" i="20"/>
  <c r="CA8" i="20" s="1"/>
  <c r="BL7" i="20"/>
  <c r="CC7" i="20" s="1"/>
  <c r="BI3" i="20"/>
  <c r="BJ2" i="20"/>
  <c r="CA2" i="20" s="1"/>
  <c r="CR2" i="20" s="1"/>
  <c r="BK2" i="20"/>
  <c r="CB2" i="20" s="1"/>
  <c r="CS2" i="20" s="1"/>
  <c r="BQ74" i="20"/>
  <c r="CH74" i="20" s="1"/>
  <c r="BP65" i="20"/>
  <c r="CG65" i="20" s="1"/>
  <c r="BQ40" i="20"/>
  <c r="CH40" i="20" s="1"/>
  <c r="BM17" i="20"/>
  <c r="CD17" i="20" s="1"/>
  <c r="BV70" i="20"/>
  <c r="CM70" i="20" s="1"/>
  <c r="BW69" i="20"/>
  <c r="CN69" i="20" s="1"/>
  <c r="BL67" i="20"/>
  <c r="CC67" i="20" s="1"/>
  <c r="BS65" i="20"/>
  <c r="CJ65" i="20" s="1"/>
  <c r="BJ58" i="20"/>
  <c r="CA58" i="20" s="1"/>
  <c r="BV52" i="20"/>
  <c r="CM52" i="20" s="1"/>
  <c r="BI51" i="20"/>
  <c r="BL49" i="20"/>
  <c r="CC49" i="20" s="1"/>
  <c r="BS44" i="20"/>
  <c r="CJ44" i="20" s="1"/>
  <c r="BW41" i="20"/>
  <c r="CN41" i="20" s="1"/>
  <c r="BK41" i="20"/>
  <c r="CB41" i="20" s="1"/>
  <c r="BS34" i="20"/>
  <c r="CJ34" i="20" s="1"/>
  <c r="BI37" i="20"/>
  <c r="BN26" i="20"/>
  <c r="CE26" i="20" s="1"/>
  <c r="BU22" i="20"/>
  <c r="CL22" i="20" s="1"/>
  <c r="BO19" i="20"/>
  <c r="CF19" i="20" s="1"/>
  <c r="BH17" i="20"/>
  <c r="BY17" i="20" s="1"/>
  <c r="BS4" i="20"/>
  <c r="CJ4" i="20" s="1"/>
  <c r="BQ76" i="20"/>
  <c r="CH76" i="20" s="1"/>
  <c r="BQ75" i="20"/>
  <c r="CH75" i="20" s="1"/>
  <c r="BQ42" i="20"/>
  <c r="CH42" i="20" s="1"/>
  <c r="BO75" i="20"/>
  <c r="CF75" i="20" s="1"/>
  <c r="BS71" i="20"/>
  <c r="CJ71" i="20" s="1"/>
  <c r="BL80" i="20"/>
  <c r="CC80" i="20" s="1"/>
  <c r="BM75" i="20"/>
  <c r="CD75" i="20" s="1"/>
  <c r="BM74" i="20"/>
  <c r="CD74" i="20" s="1"/>
  <c r="BL73" i="20"/>
  <c r="CC73" i="20" s="1"/>
  <c r="BP58" i="20"/>
  <c r="CG58" i="20" s="1"/>
  <c r="BP48" i="20"/>
  <c r="CG48" i="20" s="1"/>
  <c r="BM47" i="20"/>
  <c r="CD47" i="20" s="1"/>
  <c r="BJ18" i="20"/>
  <c r="CA18" i="20" s="1"/>
  <c r="BL17" i="20"/>
  <c r="CC17" i="20" s="1"/>
  <c r="BP16" i="20"/>
  <c r="CG16" i="20" s="1"/>
  <c r="BJ15" i="20"/>
  <c r="CA15" i="20" s="1"/>
  <c r="BM14" i="20"/>
  <c r="CD14" i="20" s="1"/>
  <c r="BI12" i="20"/>
  <c r="BK11" i="20"/>
  <c r="CB11" i="20" s="1"/>
  <c r="BM10" i="20"/>
  <c r="CD10" i="20" s="1"/>
  <c r="BI8" i="20"/>
  <c r="BK7" i="20"/>
  <c r="CB7" i="20" s="1"/>
  <c r="BM6" i="20"/>
  <c r="CD6" i="20" s="1"/>
  <c r="BQ4" i="20"/>
  <c r="CH4" i="20" s="1"/>
  <c r="BI2" i="20"/>
  <c r="BQ80" i="20"/>
  <c r="CH80" i="20" s="1"/>
  <c r="BM77" i="20"/>
  <c r="CD77" i="20" s="1"/>
  <c r="BP74" i="20"/>
  <c r="CG74" i="20" s="1"/>
  <c r="BL71" i="20"/>
  <c r="CC71" i="20" s="1"/>
  <c r="BR55" i="20"/>
  <c r="CI55" i="20" s="1"/>
  <c r="BP44" i="20"/>
  <c r="CG44" i="20" s="1"/>
  <c r="BT33" i="20"/>
  <c r="CK33" i="20" s="1"/>
  <c r="BM24" i="20"/>
  <c r="CD24" i="20" s="1"/>
  <c r="BH13" i="20"/>
  <c r="BY13" i="20" s="1"/>
  <c r="BM43" i="20"/>
  <c r="CD43" i="20" s="1"/>
  <c r="BM39" i="20"/>
  <c r="CD39" i="20" s="1"/>
  <c r="BM32" i="20"/>
  <c r="CD32" i="20" s="1"/>
  <c r="BQ21" i="20"/>
  <c r="CH21" i="20" s="1"/>
  <c r="CH20" i="20"/>
  <c r="CH19" i="20"/>
  <c r="CI17" i="20"/>
  <c r="BI17" i="20"/>
  <c r="BL16" i="20"/>
  <c r="CC16" i="20" s="1"/>
  <c r="BP15" i="20"/>
  <c r="CG15" i="20" s="1"/>
  <c r="BS14" i="20"/>
  <c r="CJ14" i="20" s="1"/>
  <c r="BJ14" i="20"/>
  <c r="CA14" i="20" s="1"/>
  <c r="BL13" i="20"/>
  <c r="CC13" i="20" s="1"/>
  <c r="BP12" i="20"/>
  <c r="CG12" i="20" s="1"/>
  <c r="CI11" i="20"/>
  <c r="BV10" i="20"/>
  <c r="CM10" i="20" s="1"/>
  <c r="BJ10" i="20"/>
  <c r="CA10" i="20" s="1"/>
  <c r="BL9" i="20"/>
  <c r="CC9" i="20" s="1"/>
  <c r="BQ7" i="20"/>
  <c r="CH7" i="20" s="1"/>
  <c r="BV6" i="20"/>
  <c r="CM6" i="20" s="1"/>
  <c r="BJ6" i="20"/>
  <c r="CA6" i="20" s="1"/>
  <c r="BK5" i="20"/>
  <c r="CB5" i="20" s="1"/>
  <c r="BL4" i="20"/>
  <c r="CC4" i="20" s="1"/>
  <c r="BN8" i="20"/>
  <c r="CE8" i="20" s="1"/>
  <c r="AU39" i="3"/>
  <c r="AU36" i="3"/>
  <c r="AU20" i="3"/>
  <c r="AX16" i="3"/>
  <c r="AX11" i="3"/>
  <c r="AX7" i="3"/>
  <c r="AX3" i="3"/>
  <c r="AX48" i="3"/>
  <c r="AX46" i="3"/>
  <c r="AX38" i="3"/>
  <c r="AU33" i="3"/>
  <c r="AU27" i="3"/>
  <c r="AX22" i="3"/>
  <c r="AU16" i="3"/>
  <c r="AU11" i="3"/>
  <c r="AU7" i="3"/>
  <c r="AU2" i="3"/>
  <c r="AU48" i="3"/>
  <c r="AU46" i="3"/>
  <c r="AX41" i="3"/>
  <c r="AX35" i="3"/>
  <c r="AX25" i="3"/>
  <c r="AU22" i="3"/>
  <c r="AX15" i="3"/>
  <c r="AX12" i="3"/>
  <c r="AX8" i="3"/>
  <c r="AX4" i="3"/>
  <c r="AU35" i="3"/>
  <c r="AU25" i="3"/>
  <c r="AU8" i="3"/>
  <c r="AU4" i="3"/>
  <c r="AX5" i="3"/>
  <c r="AU43" i="3"/>
  <c r="AX40" i="3"/>
  <c r="AU30" i="3"/>
  <c r="AX28" i="3"/>
  <c r="AX43" i="3"/>
  <c r="AU41" i="3"/>
  <c r="AX23" i="3"/>
  <c r="AU28" i="3"/>
  <c r="AX6" i="3"/>
  <c r="AU45" i="3"/>
  <c r="AX33" i="3"/>
  <c r="AX31" i="3"/>
  <c r="AU19" i="3"/>
  <c r="AU10" i="3"/>
  <c r="AU6" i="3"/>
  <c r="AX2" i="3"/>
  <c r="AM48" i="3"/>
  <c r="AU47" i="3"/>
  <c r="AX45" i="3"/>
  <c r="AU44" i="3"/>
  <c r="AO41" i="3"/>
  <c r="AX39" i="3"/>
  <c r="AX36" i="3"/>
  <c r="AH33" i="3"/>
  <c r="AU32" i="3"/>
  <c r="AX30" i="3"/>
  <c r="AN28" i="3"/>
  <c r="AX27" i="3"/>
  <c r="AU24" i="3"/>
  <c r="AU21" i="3"/>
  <c r="AX20" i="3"/>
  <c r="AX19" i="3"/>
  <c r="AU17" i="3"/>
  <c r="AU14" i="3"/>
  <c r="AX10" i="3"/>
  <c r="AU5" i="3"/>
  <c r="AX49" i="3"/>
  <c r="AM47" i="3"/>
  <c r="Z46" i="3"/>
  <c r="AX44" i="3"/>
  <c r="AF40" i="3"/>
  <c r="AU38" i="3"/>
  <c r="AX34" i="3"/>
  <c r="AH32" i="3"/>
  <c r="AU31" i="3"/>
  <c r="AU23" i="3"/>
  <c r="AM20" i="3"/>
  <c r="AN19" i="3"/>
  <c r="AU15" i="3"/>
  <c r="AU12" i="3"/>
  <c r="AU3" i="3"/>
  <c r="AU49" i="3"/>
  <c r="AO45" i="3"/>
  <c r="AF44" i="3"/>
  <c r="AX42" i="3"/>
  <c r="AE40" i="3"/>
  <c r="AX37" i="3"/>
  <c r="AU34" i="3"/>
  <c r="AX32" i="3"/>
  <c r="AX29" i="3"/>
  <c r="AX26" i="3"/>
  <c r="AX18" i="3"/>
  <c r="AX13" i="3"/>
  <c r="AX9" i="3"/>
  <c r="AX47" i="3"/>
  <c r="AE44" i="3"/>
  <c r="AU42" i="3"/>
  <c r="AU40" i="3"/>
  <c r="AU37" i="3"/>
  <c r="AU29" i="3"/>
  <c r="AU26" i="3"/>
  <c r="AX24" i="3"/>
  <c r="AX21" i="3"/>
  <c r="AU18" i="3"/>
  <c r="AX17" i="3"/>
  <c r="AX14" i="3"/>
  <c r="AU13" i="3"/>
  <c r="AU9" i="3"/>
  <c r="AB8" i="3"/>
  <c r="AN66" i="18"/>
  <c r="AN67" i="18"/>
  <c r="Z62" i="18"/>
  <c r="Z64" i="18"/>
  <c r="Z65" i="18"/>
  <c r="AI40" i="18"/>
  <c r="AI41" i="18"/>
  <c r="AA35" i="18"/>
  <c r="AA37" i="18"/>
  <c r="Z29" i="18"/>
  <c r="Z26" i="18"/>
  <c r="AE21" i="18"/>
  <c r="AE19" i="18"/>
  <c r="AU70" i="18"/>
  <c r="AU67" i="18"/>
  <c r="AX41" i="18"/>
  <c r="AX36" i="18"/>
  <c r="AX27" i="18"/>
  <c r="AU72" i="18"/>
  <c r="AX69" i="18"/>
  <c r="AX66" i="18"/>
  <c r="AL63" i="18"/>
  <c r="AX62" i="18"/>
  <c r="AU60" i="18"/>
  <c r="AU38" i="18"/>
  <c r="AU2" i="18"/>
  <c r="AF41" i="18"/>
  <c r="AF39" i="18"/>
  <c r="AJ15" i="18"/>
  <c r="AJ14" i="18"/>
  <c r="AX73" i="18"/>
  <c r="AE69" i="18"/>
  <c r="AU66" i="18"/>
  <c r="AL64" i="18"/>
  <c r="AX47" i="18"/>
  <c r="AU46" i="18"/>
  <c r="AU44" i="18"/>
  <c r="AU41" i="18"/>
  <c r="AX39" i="18"/>
  <c r="AU32" i="18"/>
  <c r="AU20" i="18"/>
  <c r="AH62" i="18"/>
  <c r="AH65" i="18"/>
  <c r="AO35" i="18"/>
  <c r="AO34" i="18"/>
  <c r="AO72" i="18"/>
  <c r="AU71" i="18"/>
  <c r="AX68" i="18"/>
  <c r="AX65" i="18"/>
  <c r="AU63" i="18"/>
  <c r="AX58" i="18"/>
  <c r="AU56" i="18"/>
  <c r="AU55" i="18"/>
  <c r="AU54" i="18"/>
  <c r="AJ50" i="18"/>
  <c r="AX31" i="18"/>
  <c r="AU30" i="18"/>
  <c r="AU19" i="18"/>
  <c r="AX16" i="18"/>
  <c r="AX4" i="18"/>
  <c r="AL66" i="18"/>
  <c r="AL67" i="18"/>
  <c r="AU73" i="18"/>
  <c r="AN72" i="18"/>
  <c r="AX70" i="18"/>
  <c r="AU68" i="18"/>
  <c r="AU64" i="18"/>
  <c r="AX59" i="18"/>
  <c r="AU57" i="18"/>
  <c r="AX43" i="18"/>
  <c r="AX12" i="18"/>
  <c r="AU10" i="18"/>
  <c r="AU9" i="18"/>
  <c r="AU8" i="18"/>
  <c r="AU7" i="18"/>
  <c r="AJ29" i="18"/>
  <c r="AJ28" i="18"/>
  <c r="AX71" i="18"/>
  <c r="AU69" i="18"/>
  <c r="AL65" i="18"/>
  <c r="AX56" i="18"/>
  <c r="AU52" i="18"/>
  <c r="AX35" i="18"/>
  <c r="AX23" i="18"/>
  <c r="AL59" i="18"/>
  <c r="AL58" i="18"/>
  <c r="AI44" i="18"/>
  <c r="AI43" i="18"/>
  <c r="AM40" i="18"/>
  <c r="AM41" i="18"/>
  <c r="AN68" i="18"/>
  <c r="AX57" i="18"/>
  <c r="AU53" i="18"/>
  <c r="AX48" i="18"/>
  <c r="AU47" i="18"/>
  <c r="AX42" i="18"/>
  <c r="AU39" i="18"/>
  <c r="AX37" i="18"/>
  <c r="AX28" i="18"/>
  <c r="AX26" i="18"/>
  <c r="AE23" i="18"/>
  <c r="AX19" i="18"/>
  <c r="AU14" i="18"/>
  <c r="AX10" i="18"/>
  <c r="AX9" i="18"/>
  <c r="AX8" i="18"/>
  <c r="AX7" i="18"/>
  <c r="AX67" i="18"/>
  <c r="AU65" i="18"/>
  <c r="AX60" i="18"/>
  <c r="AH36" i="18"/>
  <c r="AX34" i="18"/>
  <c r="AX25" i="18"/>
  <c r="AU22" i="18"/>
  <c r="AU18" i="18"/>
  <c r="AX61" i="18"/>
  <c r="AU59" i="18"/>
  <c r="AU58" i="18"/>
  <c r="AX45" i="18"/>
  <c r="AU36" i="18"/>
  <c r="AU34" i="18"/>
  <c r="AX29" i="18"/>
  <c r="AX22" i="18"/>
  <c r="AX18" i="18"/>
  <c r="AU16" i="18"/>
  <c r="AX11" i="18"/>
  <c r="AX6" i="18"/>
  <c r="AX5" i="18"/>
  <c r="AX51" i="18"/>
  <c r="AX50" i="18"/>
  <c r="AU43" i="18"/>
  <c r="AX40" i="18"/>
  <c r="AX33" i="18"/>
  <c r="AU29" i="18"/>
  <c r="AU25" i="18"/>
  <c r="AX21" i="18"/>
  <c r="AX15" i="18"/>
  <c r="AX13" i="18"/>
  <c r="AU11" i="18"/>
  <c r="AU6" i="18"/>
  <c r="AU5" i="18"/>
  <c r="AX3" i="18"/>
  <c r="AX64" i="18"/>
  <c r="AX63" i="18"/>
  <c r="AU62" i="18"/>
  <c r="AX52" i="18"/>
  <c r="AU49" i="18"/>
  <c r="AX46" i="18"/>
  <c r="AU37" i="18"/>
  <c r="AU35" i="18"/>
  <c r="AX30" i="18"/>
  <c r="AU27" i="18"/>
  <c r="AX24" i="18"/>
  <c r="AU21" i="18"/>
  <c r="AX17" i="18"/>
  <c r="AU15" i="18"/>
  <c r="AU12" i="18"/>
  <c r="AU4" i="18"/>
  <c r="AX2" i="18"/>
  <c r="AX55" i="18"/>
  <c r="AX54" i="18"/>
  <c r="AX53" i="18"/>
  <c r="AU51" i="18"/>
  <c r="AU50" i="18"/>
  <c r="AX44" i="18"/>
  <c r="AU40" i="18"/>
  <c r="AX38" i="18"/>
  <c r="AU33" i="18"/>
  <c r="AU24" i="18"/>
  <c r="AX20" i="18"/>
  <c r="AU17" i="18"/>
  <c r="AU13" i="18"/>
  <c r="AU3" i="18"/>
  <c r="AX72" i="18"/>
  <c r="AU61" i="18"/>
  <c r="AX49" i="18"/>
  <c r="AU48" i="18"/>
  <c r="AU45" i="18"/>
  <c r="AU42" i="18"/>
  <c r="AX32" i="18"/>
  <c r="AU31" i="18"/>
  <c r="AU28" i="18"/>
  <c r="AU26" i="18"/>
  <c r="AU23" i="18"/>
  <c r="AX14" i="18"/>
  <c r="AY58" i="17"/>
  <c r="AZ69" i="17"/>
  <c r="AY55" i="17"/>
  <c r="AX52" i="17"/>
  <c r="AZ50" i="17"/>
  <c r="AY43" i="17"/>
  <c r="AY37" i="17"/>
  <c r="AY33" i="17"/>
  <c r="AZ29" i="17"/>
  <c r="AX26" i="17"/>
  <c r="AZ25" i="17"/>
  <c r="AX22" i="17"/>
  <c r="AZ21" i="17"/>
  <c r="AX18" i="17"/>
  <c r="AY17" i="17"/>
  <c r="AZ16" i="17"/>
  <c r="AX12" i="17"/>
  <c r="AZ11" i="17"/>
  <c r="AY65" i="17"/>
  <c r="AX62" i="17"/>
  <c r="AZ60" i="17"/>
  <c r="AZ58" i="17"/>
  <c r="AX55" i="17"/>
  <c r="AZ53" i="17"/>
  <c r="AY50" i="17"/>
  <c r="AZ63" i="17"/>
  <c r="AZ56" i="17"/>
  <c r="AY60" i="17"/>
  <c r="AY68" i="17"/>
  <c r="AX65" i="17"/>
  <c r="AY44" i="17"/>
  <c r="AX39" i="17"/>
  <c r="AY38" i="17"/>
  <c r="AY34" i="17"/>
  <c r="AY30" i="17"/>
  <c r="AX27" i="17"/>
  <c r="AZ26" i="17"/>
  <c r="AX23" i="17"/>
  <c r="AZ22" i="17"/>
  <c r="AX19" i="17"/>
  <c r="AZ18" i="17"/>
  <c r="AX13" i="17"/>
  <c r="AZ12" i="17"/>
  <c r="AX9" i="17"/>
  <c r="AZ8" i="17"/>
  <c r="AX4" i="17"/>
  <c r="AY3" i="17"/>
  <c r="AZ2" i="17"/>
  <c r="AX68" i="17"/>
  <c r="AZ66" i="17"/>
  <c r="AY63" i="17"/>
  <c r="AX60" i="17"/>
  <c r="AX58" i="17"/>
  <c r="AL86" i="17"/>
  <c r="AL87" i="17"/>
  <c r="AL89" i="17"/>
  <c r="AY66" i="17"/>
  <c r="AL93" i="17"/>
  <c r="AZ55" i="17"/>
  <c r="AY52" i="17"/>
  <c r="AX49" i="17"/>
  <c r="AX44" i="17"/>
  <c r="AZ43" i="17"/>
  <c r="AX38" i="17"/>
  <c r="AZ37" i="17"/>
  <c r="AX34" i="17"/>
  <c r="AZ33" i="17"/>
  <c r="AX30" i="17"/>
  <c r="AY26" i="17"/>
  <c r="AY22" i="17"/>
  <c r="AY18" i="17"/>
  <c r="AZ17" i="17"/>
  <c r="AY12" i="17"/>
  <c r="AY8" i="17"/>
  <c r="AX3" i="17"/>
  <c r="AY2" i="17"/>
  <c r="AZ68" i="17"/>
  <c r="AZ65" i="17"/>
  <c r="AY62" i="17"/>
  <c r="AX57" i="17"/>
  <c r="AX54" i="17"/>
  <c r="AZ52" i="17"/>
  <c r="AY49" i="17"/>
  <c r="AX48" i="17"/>
  <c r="AX45" i="17"/>
  <c r="AZ44" i="17"/>
  <c r="AX40" i="17"/>
  <c r="AY39" i="17"/>
  <c r="AZ38" i="17"/>
  <c r="AX35" i="17"/>
  <c r="AZ34" i="17"/>
  <c r="AX31" i="17"/>
  <c r="AZ30" i="17"/>
  <c r="AY27" i="17"/>
  <c r="AY23" i="17"/>
  <c r="AK86" i="17"/>
  <c r="AK87" i="17"/>
  <c r="AX69" i="17"/>
  <c r="AZ67" i="17"/>
  <c r="AZ64" i="17"/>
  <c r="AZ61" i="17"/>
  <c r="AZ59" i="17"/>
  <c r="AK57" i="17"/>
  <c r="AX56" i="17"/>
  <c r="AX53" i="17"/>
  <c r="AZ51" i="17"/>
  <c r="AZ47" i="17"/>
  <c r="AZ46" i="17"/>
  <c r="AY42" i="17"/>
  <c r="AZ41" i="17"/>
  <c r="AY36" i="17"/>
  <c r="AY32" i="17"/>
  <c r="AX29" i="17"/>
  <c r="AZ28" i="17"/>
  <c r="AX25" i="17"/>
  <c r="AZ24" i="17"/>
  <c r="AX21" i="17"/>
  <c r="AZ20" i="17"/>
  <c r="AX16" i="17"/>
  <c r="AY15" i="17"/>
  <c r="AZ14" i="17"/>
  <c r="AX8" i="17"/>
  <c r="AZ7" i="17"/>
  <c r="AX2" i="17"/>
  <c r="AK91" i="17"/>
  <c r="AY69" i="17"/>
  <c r="AX66" i="17"/>
  <c r="AX63" i="17"/>
  <c r="AY56" i="17"/>
  <c r="AY53" i="17"/>
  <c r="AX50" i="17"/>
  <c r="AX43" i="17"/>
  <c r="AZ42" i="17"/>
  <c r="AX37" i="17"/>
  <c r="AZ36" i="17"/>
  <c r="AX33" i="17"/>
  <c r="AZ32" i="17"/>
  <c r="AY29" i="17"/>
  <c r="AY25" i="17"/>
  <c r="AF94" i="17"/>
  <c r="AK89" i="17"/>
  <c r="AY67" i="17"/>
  <c r="AY64" i="17"/>
  <c r="AY61" i="17"/>
  <c r="AY59" i="17"/>
  <c r="AZ57" i="17"/>
  <c r="AZ54" i="17"/>
  <c r="AY51" i="17"/>
  <c r="AZ48" i="17"/>
  <c r="AY47" i="17"/>
  <c r="AY46" i="17"/>
  <c r="AZ45" i="17"/>
  <c r="AF96" i="17"/>
  <c r="AC95" i="17"/>
  <c r="AX41" i="17"/>
  <c r="AY40" i="17"/>
  <c r="AZ39" i="17"/>
  <c r="AY35" i="17"/>
  <c r="AY31" i="17"/>
  <c r="AX28" i="17"/>
  <c r="AZ27" i="17"/>
  <c r="AX24" i="17"/>
  <c r="AZ23" i="17"/>
  <c r="AX20" i="17"/>
  <c r="AZ19" i="17"/>
  <c r="AX14" i="17"/>
  <c r="AZ13" i="17"/>
  <c r="AX10" i="17"/>
  <c r="AZ9" i="17"/>
  <c r="AX6" i="17"/>
  <c r="AY5" i="17"/>
  <c r="AZ4" i="17"/>
  <c r="AY19" i="17"/>
  <c r="AY21" i="17"/>
  <c r="AX17" i="17"/>
  <c r="AY16" i="17"/>
  <c r="AZ15" i="17"/>
  <c r="AY11" i="17"/>
  <c r="AY7" i="17"/>
  <c r="AX11" i="17"/>
  <c r="AZ10" i="17"/>
  <c r="AX7" i="17"/>
  <c r="AZ6" i="17"/>
  <c r="AX67" i="17"/>
  <c r="AX64" i="17"/>
  <c r="AZ62" i="17"/>
  <c r="AX61" i="17"/>
  <c r="AX59" i="17"/>
  <c r="AY57" i="17"/>
  <c r="AY54" i="17"/>
  <c r="AX51" i="17"/>
  <c r="AZ49" i="17"/>
  <c r="AY48" i="17"/>
  <c r="AX47" i="17"/>
  <c r="AX46" i="17"/>
  <c r="AY45" i="17"/>
  <c r="AX42" i="17"/>
  <c r="AY41" i="17"/>
  <c r="AZ40" i="17"/>
  <c r="AX36" i="17"/>
  <c r="AZ35" i="17"/>
  <c r="AX32" i="17"/>
  <c r="AZ31" i="17"/>
  <c r="AY28" i="17"/>
  <c r="AY24" i="17"/>
  <c r="AY20" i="17"/>
  <c r="AX15" i="17"/>
  <c r="AY14" i="17"/>
  <c r="AY10" i="17"/>
  <c r="AY6" i="17"/>
  <c r="AZ5" i="17"/>
  <c r="AY13" i="17"/>
  <c r="AY9" i="17"/>
  <c r="AX5" i="17"/>
  <c r="AY4" i="17"/>
  <c r="AZ3" i="17"/>
  <c r="AK68" i="2"/>
  <c r="AK59" i="2"/>
  <c r="AK58" i="2"/>
  <c r="AL52" i="2"/>
  <c r="AL57" i="2"/>
  <c r="CC81" i="20"/>
  <c r="CH62" i="20"/>
  <c r="AM79" i="20"/>
  <c r="AA76" i="20"/>
  <c r="AG74" i="20"/>
  <c r="AN72" i="20"/>
  <c r="AN71" i="20"/>
  <c r="AI68" i="20"/>
  <c r="Z65" i="20"/>
  <c r="AB61" i="20"/>
  <c r="AG58" i="20"/>
  <c r="AA56" i="20"/>
  <c r="AK54" i="20"/>
  <c r="AC51" i="20"/>
  <c r="AA50" i="20"/>
  <c r="AL48" i="20"/>
  <c r="AD47" i="20"/>
  <c r="Z45" i="20"/>
  <c r="AK43" i="20"/>
  <c r="AG41" i="20"/>
  <c r="AD40" i="20"/>
  <c r="AC36" i="20"/>
  <c r="AL31" i="20"/>
  <c r="AF24" i="20"/>
  <c r="Z12" i="20"/>
  <c r="AM9" i="20"/>
  <c r="AM6" i="20"/>
  <c r="AM81" i="20"/>
  <c r="Z76" i="20"/>
  <c r="AN65" i="20"/>
  <c r="AN64" i="20"/>
  <c r="AN63" i="20"/>
  <c r="AG59" i="20"/>
  <c r="AA57" i="20"/>
  <c r="Z56" i="20"/>
  <c r="AC53" i="20"/>
  <c r="AN51" i="20"/>
  <c r="AL47" i="20"/>
  <c r="AD46" i="20"/>
  <c r="AM44" i="20"/>
  <c r="AF41" i="20"/>
  <c r="AC40" i="20"/>
  <c r="AB36" i="20"/>
  <c r="AA34" i="20"/>
  <c r="AK21" i="20"/>
  <c r="AL14" i="20"/>
  <c r="Z81" i="20"/>
  <c r="AA75" i="20"/>
  <c r="AI69" i="20"/>
  <c r="AM65" i="20"/>
  <c r="AM64" i="20"/>
  <c r="AM63" i="20"/>
  <c r="AK56" i="20"/>
  <c r="AK47" i="20"/>
  <c r="AL46" i="20"/>
  <c r="AL44" i="20"/>
  <c r="AG38" i="20"/>
  <c r="AD37" i="20"/>
  <c r="AA36" i="20"/>
  <c r="AO68" i="20"/>
  <c r="AO8" i="20"/>
  <c r="Z75" i="20"/>
  <c r="AI66" i="20"/>
  <c r="AL64" i="20"/>
  <c r="AL63" i="20"/>
  <c r="AL62" i="20"/>
  <c r="AM57" i="20"/>
  <c r="AA53" i="20"/>
  <c r="AK46" i="20"/>
  <c r="AA42" i="20"/>
  <c r="AD41" i="20"/>
  <c r="AF38" i="20"/>
  <c r="AC37" i="20"/>
  <c r="AL30" i="20"/>
  <c r="AG25" i="20"/>
  <c r="AF23" i="20"/>
  <c r="AM8" i="20"/>
  <c r="AK5" i="20"/>
  <c r="AO67" i="20"/>
  <c r="AK63" i="20"/>
  <c r="AK62" i="20"/>
  <c r="AB59" i="20"/>
  <c r="AI56" i="20"/>
  <c r="AG49" i="20"/>
  <c r="AG48" i="20"/>
  <c r="Z42" i="20"/>
  <c r="AL36" i="20"/>
  <c r="AG27" i="20"/>
  <c r="AG16" i="20"/>
  <c r="AM15" i="20"/>
  <c r="AO66" i="20"/>
  <c r="AA74" i="20"/>
  <c r="AD69" i="20"/>
  <c r="AG66" i="20"/>
  <c r="AC60" i="20"/>
  <c r="AN58" i="20"/>
  <c r="AF51" i="20"/>
  <c r="AB43" i="20"/>
  <c r="AN37" i="20"/>
  <c r="AK36" i="20"/>
  <c r="AA35" i="20"/>
  <c r="AL32" i="20"/>
  <c r="AL15" i="20"/>
  <c r="AO52" i="20"/>
  <c r="Z74" i="20"/>
  <c r="AF66" i="20"/>
  <c r="AD61" i="20"/>
  <c r="AB60" i="20"/>
  <c r="AM54" i="20"/>
  <c r="AC50" i="20"/>
  <c r="AA43" i="20"/>
  <c r="AC39" i="20"/>
  <c r="AM37" i="20"/>
  <c r="AN34" i="20"/>
  <c r="CH10" i="20"/>
  <c r="Z10" i="20"/>
  <c r="AO51" i="20"/>
  <c r="AN73" i="20"/>
  <c r="Z73" i="20"/>
  <c r="AC71" i="20"/>
  <c r="AC70" i="20"/>
  <c r="AG67" i="20"/>
  <c r="AC61" i="20"/>
  <c r="AL54" i="20"/>
  <c r="AD51" i="20"/>
  <c r="AD48" i="20"/>
  <c r="AA45" i="20"/>
  <c r="AL43" i="20"/>
  <c r="AL37" i="20"/>
  <c r="AO50" i="20"/>
  <c r="AF47" i="3"/>
  <c r="AF46" i="3"/>
  <c r="AH45" i="3"/>
  <c r="AM44" i="3"/>
  <c r="AO43" i="3"/>
  <c r="AC43" i="3"/>
  <c r="AE42" i="3"/>
  <c r="AK39" i="3"/>
  <c r="AM38" i="3"/>
  <c r="AI37" i="3"/>
  <c r="AI36" i="3"/>
  <c r="AI35" i="3"/>
  <c r="AH34" i="3"/>
  <c r="AN30" i="3"/>
  <c r="AO29" i="3"/>
  <c r="Z29" i="3"/>
  <c r="AA28" i="3"/>
  <c r="AA27" i="3"/>
  <c r="AE25" i="3"/>
  <c r="AN21" i="3"/>
  <c r="AN17" i="3"/>
  <c r="AN15" i="3"/>
  <c r="AL13" i="3"/>
  <c r="AK12" i="3"/>
  <c r="AL10" i="3"/>
  <c r="AN6" i="3"/>
  <c r="AE47" i="3"/>
  <c r="AE46" i="3"/>
  <c r="AN43" i="3"/>
  <c r="AH39" i="3"/>
  <c r="AK38" i="3"/>
  <c r="AH37" i="3"/>
  <c r="AH36" i="3"/>
  <c r="Z28" i="3"/>
  <c r="Z27" i="3"/>
  <c r="AA26" i="3"/>
  <c r="AK13" i="3"/>
  <c r="AN48" i="3"/>
  <c r="AO47" i="3"/>
  <c r="AM43" i="3"/>
  <c r="AN42" i="3"/>
  <c r="AC42" i="3"/>
  <c r="AL21" i="3"/>
  <c r="AN47" i="3"/>
  <c r="AM42" i="3"/>
  <c r="Z42" i="3"/>
  <c r="AA41" i="3"/>
  <c r="AF37" i="3"/>
  <c r="AE35" i="3"/>
  <c r="AE34" i="3"/>
  <c r="AL29" i="3"/>
  <c r="AL28" i="3"/>
  <c r="AO46" i="3"/>
  <c r="Z41" i="3"/>
  <c r="AA40" i="3"/>
  <c r="AE33" i="3"/>
  <c r="AE32" i="3"/>
  <c r="AE31" i="3"/>
  <c r="AL27" i="3"/>
  <c r="AF22" i="3"/>
  <c r="AL20" i="3"/>
  <c r="AN16" i="3"/>
  <c r="AH49" i="3"/>
  <c r="AH48" i="3"/>
  <c r="AN45" i="3"/>
  <c r="AC45" i="3"/>
  <c r="AF43" i="3"/>
  <c r="AH42" i="3"/>
  <c r="AN41" i="3"/>
  <c r="AM40" i="3"/>
  <c r="Z40" i="3"/>
  <c r="Z39" i="3"/>
  <c r="Z37" i="3"/>
  <c r="AO35" i="3"/>
  <c r="Z35" i="3"/>
  <c r="AH28" i="3"/>
  <c r="AF23" i="3"/>
  <c r="AE22" i="3"/>
  <c r="AM19" i="3"/>
  <c r="Z19" i="3"/>
  <c r="AB9" i="3"/>
  <c r="AB5" i="3"/>
  <c r="AB4" i="3"/>
  <c r="AH47" i="3"/>
  <c r="AM41" i="3"/>
  <c r="AK40" i="3"/>
  <c r="AN39" i="3"/>
  <c r="AO38" i="3"/>
  <c r="AA38" i="3"/>
  <c r="AN36" i="3"/>
  <c r="AN35" i="3"/>
  <c r="AO34" i="3"/>
  <c r="AO33" i="3"/>
  <c r="AO32" i="3"/>
  <c r="AO31" i="3"/>
  <c r="Z31" i="3"/>
  <c r="AF24" i="3"/>
  <c r="AE23" i="3"/>
  <c r="AL19" i="3"/>
  <c r="Z11" i="3"/>
  <c r="Z8" i="3"/>
  <c r="Z7" i="3"/>
  <c r="AF49" i="3"/>
  <c r="Z44" i="3"/>
  <c r="AH40" i="3"/>
  <c r="AN38" i="3"/>
  <c r="AM36" i="3"/>
  <c r="AM35" i="3"/>
  <c r="AN33" i="3"/>
  <c r="AN32" i="3"/>
  <c r="Z30" i="3"/>
  <c r="AO17" i="3"/>
  <c r="AN13" i="3"/>
  <c r="Z12" i="3"/>
  <c r="AN10" i="3"/>
  <c r="AN9" i="3"/>
  <c r="AO7" i="3"/>
  <c r="AO6" i="3"/>
  <c r="AJ5" i="3"/>
  <c r="AJ4" i="3"/>
  <c r="AO3" i="3"/>
  <c r="AO2" i="3"/>
  <c r="AC72" i="18"/>
  <c r="AF62" i="18"/>
  <c r="AL57" i="18"/>
  <c r="AM49" i="18"/>
  <c r="Z49" i="18"/>
  <c r="AL40" i="18"/>
  <c r="AA22" i="18"/>
  <c r="AM71" i="18"/>
  <c r="AM72" i="18"/>
  <c r="AC70" i="18"/>
  <c r="AB70" i="18"/>
  <c r="AL68" i="18"/>
  <c r="Z67" i="18"/>
  <c r="AF65" i="18"/>
  <c r="Z63" i="18"/>
  <c r="AF57" i="18"/>
  <c r="AM30" i="18"/>
  <c r="AB27" i="18"/>
  <c r="Z69" i="18"/>
  <c r="AN29" i="18"/>
  <c r="AF59" i="18"/>
  <c r="AL56" i="18"/>
  <c r="AL37" i="18"/>
  <c r="AN73" i="18"/>
  <c r="AF72" i="18"/>
  <c r="AN69" i="18"/>
  <c r="AF64" i="18"/>
  <c r="AH63" i="18"/>
  <c r="AB52" i="18"/>
  <c r="Z28" i="18"/>
  <c r="Z27" i="18"/>
  <c r="AC71" i="18"/>
  <c r="AJ69" i="18"/>
  <c r="AE68" i="18"/>
  <c r="AL61" i="18"/>
  <c r="AO60" i="18"/>
  <c r="AJ52" i="18"/>
  <c r="AB51" i="18"/>
  <c r="AN46" i="18"/>
  <c r="AB43" i="18"/>
  <c r="AB42" i="18"/>
  <c r="Z40" i="18"/>
  <c r="AN35" i="18"/>
  <c r="AH31" i="18"/>
  <c r="AF11" i="18"/>
  <c r="AB71" i="18"/>
  <c r="AL60" i="18"/>
  <c r="AJ51" i="18"/>
  <c r="AK47" i="18"/>
  <c r="AM46" i="18"/>
  <c r="AM45" i="18"/>
  <c r="AJ27" i="18"/>
  <c r="AF13" i="18"/>
  <c r="AF59" i="17"/>
  <c r="AL80" i="17"/>
  <c r="Z57" i="17"/>
  <c r="AD97" i="17"/>
  <c r="AC97" i="17"/>
  <c r="AD94" i="17"/>
  <c r="AF92" i="17"/>
  <c r="AF90" i="17"/>
  <c r="AF82" i="17"/>
  <c r="AJ68" i="17"/>
  <c r="AN97" i="17"/>
  <c r="AE96" i="17"/>
  <c r="AO94" i="17"/>
  <c r="AC94" i="17"/>
  <c r="AN92" i="17"/>
  <c r="AE92" i="17"/>
  <c r="AE90" i="17"/>
  <c r="AE88" i="17"/>
  <c r="AO70" i="17"/>
  <c r="AK69" i="17"/>
  <c r="AO34" i="17"/>
  <c r="AE97" i="17"/>
  <c r="AE94" i="17"/>
  <c r="AD96" i="17"/>
  <c r="AO72" i="17"/>
  <c r="AO71" i="17"/>
  <c r="AO96" i="17"/>
  <c r="AF95" i="17"/>
  <c r="AF93" i="17"/>
  <c r="AL92" i="17"/>
  <c r="AL88" i="17"/>
  <c r="Z77" i="17"/>
  <c r="AO74" i="17"/>
  <c r="AJ72" i="17"/>
  <c r="AL66" i="17"/>
  <c r="AO62" i="17"/>
  <c r="AA54" i="17"/>
  <c r="AB50" i="17"/>
  <c r="AJ48" i="17"/>
  <c r="AK46" i="17"/>
  <c r="AL78" i="17"/>
  <c r="AN96" i="17"/>
  <c r="AN93" i="17"/>
  <c r="AE93" i="17"/>
  <c r="AK92" i="17"/>
  <c r="AF89" i="17"/>
  <c r="AK88" i="17"/>
  <c r="AF87" i="17"/>
  <c r="AL85" i="17"/>
  <c r="AN78" i="17"/>
  <c r="AO76" i="17"/>
  <c r="AN74" i="17"/>
  <c r="AN62" i="17"/>
  <c r="AA56" i="17"/>
  <c r="AL54" i="17"/>
  <c r="Z54" i="17"/>
  <c r="AO36" i="17"/>
  <c r="AF2" i="17"/>
  <c r="AF88" i="17"/>
  <c r="AF83" i="17"/>
  <c r="AE89" i="17"/>
  <c r="AE87" i="17"/>
  <c r="AK85" i="17"/>
  <c r="AK84" i="17"/>
  <c r="AN81" i="17"/>
  <c r="AM80" i="17"/>
  <c r="Z80" i="17"/>
  <c r="AM78" i="17"/>
  <c r="AL77" i="17"/>
  <c r="AN76" i="17"/>
  <c r="AL75" i="17"/>
  <c r="AL74" i="17"/>
  <c r="AF70" i="17"/>
  <c r="AA57" i="17"/>
  <c r="Z56" i="17"/>
  <c r="AA52" i="2"/>
  <c r="AA51" i="2"/>
  <c r="AO64" i="2"/>
  <c r="AC48" i="2"/>
  <c r="AC46" i="2"/>
  <c r="AK66" i="2"/>
  <c r="AK56" i="2"/>
  <c r="AA53" i="2"/>
  <c r="AL39" i="2"/>
  <c r="AK14" i="2"/>
  <c r="AL40" i="2"/>
  <c r="AL41" i="2"/>
  <c r="AK57" i="2"/>
  <c r="AJ57" i="2"/>
  <c r="AK54" i="2"/>
  <c r="AL50" i="2"/>
  <c r="AJ44" i="2"/>
  <c r="AJ43" i="2"/>
  <c r="AN26" i="2"/>
  <c r="AC47" i="2"/>
  <c r="AL60" i="2"/>
  <c r="AJ54" i="2"/>
  <c r="AJ48" i="2"/>
  <c r="AE19" i="2"/>
  <c r="AO62" i="2"/>
  <c r="AB29" i="2"/>
  <c r="AK17" i="2"/>
  <c r="AJ75" i="17"/>
  <c r="AJ76" i="17"/>
  <c r="AJ77" i="17"/>
  <c r="AM70" i="17"/>
  <c r="AM71" i="17"/>
  <c r="AM72" i="17"/>
  <c r="AM73" i="17"/>
  <c r="AJ63" i="17"/>
  <c r="AJ62" i="17"/>
  <c r="AF54" i="17"/>
  <c r="AF55" i="17"/>
  <c r="AF57" i="17"/>
  <c r="AF56" i="17"/>
  <c r="AL35" i="17"/>
  <c r="AL37" i="17"/>
  <c r="AL34" i="17"/>
  <c r="AM96" i="17"/>
  <c r="AC78" i="17"/>
  <c r="AC79" i="17"/>
  <c r="AC80" i="17"/>
  <c r="AC81" i="17"/>
  <c r="AN69" i="17"/>
  <c r="AN68" i="17"/>
  <c r="AL60" i="17"/>
  <c r="AL59" i="17"/>
  <c r="AE54" i="17"/>
  <c r="AE55" i="17"/>
  <c r="AE56" i="17"/>
  <c r="AE57" i="17"/>
  <c r="AK37" i="17"/>
  <c r="AK34" i="17"/>
  <c r="AN22" i="17"/>
  <c r="AN23" i="17"/>
  <c r="AN24" i="17"/>
  <c r="AN25" i="17"/>
  <c r="AO6" i="17"/>
  <c r="AO7" i="17"/>
  <c r="AO8" i="17"/>
  <c r="AO9" i="17"/>
  <c r="AK72" i="17"/>
  <c r="AK71" i="17"/>
  <c r="AK60" i="17"/>
  <c r="AK59" i="17"/>
  <c r="AK40" i="17"/>
  <c r="AK39" i="17"/>
  <c r="AE14" i="17"/>
  <c r="AE15" i="17"/>
  <c r="AE16" i="17"/>
  <c r="AE17" i="17"/>
  <c r="AK97" i="17"/>
  <c r="AE82" i="17"/>
  <c r="AL50" i="17"/>
  <c r="AJ78" i="17"/>
  <c r="AJ79" i="17"/>
  <c r="AJ80" i="17"/>
  <c r="AJ81" i="17"/>
  <c r="AC72" i="17"/>
  <c r="AC71" i="17"/>
  <c r="AF69" i="17"/>
  <c r="AF68" i="17"/>
  <c r="AL64" i="17"/>
  <c r="AL63" i="17"/>
  <c r="AO61" i="17"/>
  <c r="AO60" i="17"/>
  <c r="AC60" i="17"/>
  <c r="AC59" i="17"/>
  <c r="AK56" i="17"/>
  <c r="AK55" i="17"/>
  <c r="AN50" i="17"/>
  <c r="AN51" i="17"/>
  <c r="AN52" i="17"/>
  <c r="AN53" i="17"/>
  <c r="AA51" i="17"/>
  <c r="AA53" i="17"/>
  <c r="AF46" i="17"/>
  <c r="AF47" i="17"/>
  <c r="AF48" i="17"/>
  <c r="AF49" i="17"/>
  <c r="AE42" i="17"/>
  <c r="AE43" i="17"/>
  <c r="AE44" i="17"/>
  <c r="AE45" i="17"/>
  <c r="AL30" i="17"/>
  <c r="AL31" i="17"/>
  <c r="AL32" i="17"/>
  <c r="AF26" i="17"/>
  <c r="AF27" i="17"/>
  <c r="AF28" i="17"/>
  <c r="AF29" i="17"/>
  <c r="AO18" i="17"/>
  <c r="AO19" i="17"/>
  <c r="AO20" i="17"/>
  <c r="AO21" i="17"/>
  <c r="AL14" i="17"/>
  <c r="AL15" i="17"/>
  <c r="AL16" i="17"/>
  <c r="AL17" i="17"/>
  <c r="AK11" i="17"/>
  <c r="AK12" i="17"/>
  <c r="AE6" i="17"/>
  <c r="AE7" i="17"/>
  <c r="AE8" i="17"/>
  <c r="AE9" i="17"/>
  <c r="AO93" i="17"/>
  <c r="AO92" i="17"/>
  <c r="AO91" i="17"/>
  <c r="AO89" i="17"/>
  <c r="AO88" i="17"/>
  <c r="AO87" i="17"/>
  <c r="AN86" i="17"/>
  <c r="AM85" i="17"/>
  <c r="AL84" i="17"/>
  <c r="AK83" i="17"/>
  <c r="AN80" i="17"/>
  <c r="Z79" i="17"/>
  <c r="AF78" i="17"/>
  <c r="AM77" i="17"/>
  <c r="AM75" i="17"/>
  <c r="AF71" i="17"/>
  <c r="AJ65" i="17"/>
  <c r="Z65" i="17"/>
  <c r="AK58" i="17"/>
  <c r="AO44" i="17"/>
  <c r="AO42" i="17"/>
  <c r="AJ40" i="17"/>
  <c r="AO37" i="17"/>
  <c r="AK13" i="17"/>
  <c r="AK75" i="17"/>
  <c r="AK76" i="17"/>
  <c r="AK77" i="17"/>
  <c r="AN73" i="17"/>
  <c r="AN72" i="17"/>
  <c r="Z71" i="17"/>
  <c r="Z70" i="17"/>
  <c r="AE66" i="17"/>
  <c r="AE67" i="17"/>
  <c r="AE68" i="17"/>
  <c r="AE69" i="17"/>
  <c r="AK64" i="17"/>
  <c r="AK63" i="17"/>
  <c r="AN61" i="17"/>
  <c r="AN60" i="17"/>
  <c r="AB60" i="17"/>
  <c r="AB59" i="17"/>
  <c r="AM50" i="17"/>
  <c r="AM51" i="17"/>
  <c r="AM52" i="17"/>
  <c r="AM53" i="17"/>
  <c r="Z51" i="17"/>
  <c r="Z53" i="17"/>
  <c r="AE46" i="17"/>
  <c r="AE47" i="17"/>
  <c r="AE48" i="17"/>
  <c r="AE49" i="17"/>
  <c r="AO41" i="17"/>
  <c r="AO38" i="17"/>
  <c r="AO40" i="17"/>
  <c r="AN34" i="17"/>
  <c r="AN35" i="17"/>
  <c r="AN36" i="17"/>
  <c r="AN37" i="17"/>
  <c r="AK32" i="17"/>
  <c r="AK30" i="17"/>
  <c r="AE26" i="17"/>
  <c r="AE27" i="17"/>
  <c r="AE28" i="17"/>
  <c r="AE29" i="17"/>
  <c r="AN18" i="17"/>
  <c r="AN19" i="17"/>
  <c r="AN20" i="17"/>
  <c r="AN21" i="17"/>
  <c r="AK14" i="17"/>
  <c r="AK17" i="17"/>
  <c r="AF10" i="17"/>
  <c r="AF11" i="17"/>
  <c r="AF12" i="17"/>
  <c r="AF13" i="17"/>
  <c r="AO5" i="17"/>
  <c r="AO3" i="17"/>
  <c r="AN91" i="17"/>
  <c r="AN89" i="17"/>
  <c r="AN88" i="17"/>
  <c r="Z82" i="17"/>
  <c r="AF81" i="17"/>
  <c r="AO78" i="17"/>
  <c r="AE78" i="17"/>
  <c r="AF76" i="17"/>
  <c r="AF74" i="17"/>
  <c r="Z68" i="17"/>
  <c r="AJ64" i="17"/>
  <c r="AO39" i="17"/>
  <c r="AK35" i="17"/>
  <c r="AA59" i="17"/>
  <c r="AA58" i="17"/>
  <c r="Z47" i="17"/>
  <c r="Z49" i="17"/>
  <c r="AF30" i="17"/>
  <c r="AF31" i="17"/>
  <c r="AF32" i="17"/>
  <c r="AF33" i="17"/>
  <c r="AO22" i="17"/>
  <c r="AO23" i="17"/>
  <c r="AO24" i="17"/>
  <c r="AO25" i="17"/>
  <c r="AL18" i="17"/>
  <c r="AL19" i="17"/>
  <c r="AL20" i="17"/>
  <c r="AL21" i="17"/>
  <c r="AJ14" i="17"/>
  <c r="AJ17" i="17"/>
  <c r="AJ15" i="17"/>
  <c r="AE10" i="17"/>
  <c r="AE11" i="17"/>
  <c r="AE12" i="17"/>
  <c r="AE13" i="17"/>
  <c r="AN5" i="17"/>
  <c r="AN4" i="17"/>
  <c r="AN3" i="17"/>
  <c r="AN2" i="17"/>
  <c r="AM97" i="17"/>
  <c r="AM95" i="17"/>
  <c r="Z83" i="17"/>
  <c r="AO81" i="17"/>
  <c r="AE81" i="17"/>
  <c r="Z72" i="17"/>
  <c r="AO67" i="17"/>
  <c r="AJ57" i="17"/>
  <c r="AK16" i="17"/>
  <c r="AN46" i="17"/>
  <c r="AN47" i="17"/>
  <c r="AN48" i="17"/>
  <c r="AN49" i="17"/>
  <c r="AF14" i="17"/>
  <c r="AF15" i="17"/>
  <c r="AF16" i="17"/>
  <c r="AF17" i="17"/>
  <c r="AL96" i="17"/>
  <c r="Z84" i="17"/>
  <c r="AN67" i="17"/>
  <c r="AN66" i="17"/>
  <c r="AJ56" i="17"/>
  <c r="AL39" i="17"/>
  <c r="AJ16" i="17"/>
  <c r="AN6" i="17"/>
  <c r="AN7" i="17"/>
  <c r="AN8" i="17"/>
  <c r="AN9" i="17"/>
  <c r="AK96" i="17"/>
  <c r="Z46" i="17"/>
  <c r="AO4" i="17"/>
  <c r="AO69" i="17"/>
  <c r="AO68" i="17"/>
  <c r="AO46" i="17"/>
  <c r="AO48" i="17"/>
  <c r="AL72" i="17"/>
  <c r="AL71" i="17"/>
  <c r="AB68" i="17"/>
  <c r="AB67" i="17"/>
  <c r="AF65" i="17"/>
  <c r="AF64" i="17"/>
  <c r="AK51" i="17"/>
  <c r="AK53" i="17"/>
  <c r="AE30" i="17"/>
  <c r="AE31" i="17"/>
  <c r="AE32" i="17"/>
  <c r="AE33" i="17"/>
  <c r="AK19" i="17"/>
  <c r="AK20" i="17"/>
  <c r="AL4" i="17"/>
  <c r="AL3" i="17"/>
  <c r="AL2" i="17"/>
  <c r="AL5" i="17"/>
  <c r="AL97" i="17"/>
  <c r="AL95" i="17"/>
  <c r="AF79" i="17"/>
  <c r="AM66" i="17"/>
  <c r="AM67" i="17"/>
  <c r="AM68" i="17"/>
  <c r="AM69" i="17"/>
  <c r="AO54" i="17"/>
  <c r="AO57" i="17"/>
  <c r="AO56" i="17"/>
  <c r="AM46" i="17"/>
  <c r="AM47" i="17"/>
  <c r="AM48" i="17"/>
  <c r="AM49" i="17"/>
  <c r="AO26" i="17"/>
  <c r="AO27" i="17"/>
  <c r="AO28" i="17"/>
  <c r="AO29" i="17"/>
  <c r="AK3" i="17"/>
  <c r="AK2" i="17"/>
  <c r="AK4" i="17"/>
  <c r="AN71" i="17"/>
  <c r="AC76" i="17"/>
  <c r="AC77" i="17"/>
  <c r="AJ71" i="17"/>
  <c r="AJ70" i="17"/>
  <c r="AL68" i="17"/>
  <c r="AL67" i="17"/>
  <c r="AO65" i="17"/>
  <c r="AO64" i="17"/>
  <c r="AC64" i="17"/>
  <c r="AC63" i="17"/>
  <c r="AJ59" i="17"/>
  <c r="AJ58" i="17"/>
  <c r="AN54" i="17"/>
  <c r="AN57" i="17"/>
  <c r="AN56" i="17"/>
  <c r="AF50" i="17"/>
  <c r="AF51" i="17"/>
  <c r="AF52" i="17"/>
  <c r="AF53" i="17"/>
  <c r="AL47" i="17"/>
  <c r="AL49" i="17"/>
  <c r="AL43" i="17"/>
  <c r="AL45" i="17"/>
  <c r="AL42" i="17"/>
  <c r="AE34" i="17"/>
  <c r="AE35" i="17"/>
  <c r="AE36" i="17"/>
  <c r="AE37" i="17"/>
  <c r="AN26" i="17"/>
  <c r="AN27" i="17"/>
  <c r="AN28" i="17"/>
  <c r="AN29" i="17"/>
  <c r="AK22" i="17"/>
  <c r="AK25" i="17"/>
  <c r="AE18" i="17"/>
  <c r="AE19" i="17"/>
  <c r="AE20" i="17"/>
  <c r="AE21" i="17"/>
  <c r="AO10" i="17"/>
  <c r="AO11" i="17"/>
  <c r="AO12" i="17"/>
  <c r="AO13" i="17"/>
  <c r="AL6" i="17"/>
  <c r="AL7" i="17"/>
  <c r="AL8" i="17"/>
  <c r="AL9" i="17"/>
  <c r="AJ2" i="17"/>
  <c r="AJ3" i="17"/>
  <c r="AJ4" i="17"/>
  <c r="AJ5" i="17"/>
  <c r="AJ97" i="17"/>
  <c r="AJ96" i="17"/>
  <c r="AJ95" i="17"/>
  <c r="AJ93" i="17"/>
  <c r="AJ92" i="17"/>
  <c r="AJ91" i="17"/>
  <c r="AJ89" i="17"/>
  <c r="Z86" i="17"/>
  <c r="AO84" i="17"/>
  <c r="AF84" i="17"/>
  <c r="AN83" i="17"/>
  <c r="AE83" i="17"/>
  <c r="AM82" i="17"/>
  <c r="AL81" i="17"/>
  <c r="Z78" i="17"/>
  <c r="AF77" i="17"/>
  <c r="AJ74" i="17"/>
  <c r="AC73" i="17"/>
  <c r="AN70" i="17"/>
  <c r="AC70" i="17"/>
  <c r="AC65" i="17"/>
  <c r="AK61" i="17"/>
  <c r="AA61" i="17"/>
  <c r="Z60" i="17"/>
  <c r="AO58" i="17"/>
  <c r="AJ54" i="17"/>
  <c r="AO53" i="17"/>
  <c r="Z52" i="17"/>
  <c r="AK50" i="17"/>
  <c r="AA50" i="17"/>
  <c r="AO45" i="17"/>
  <c r="AK41" i="17"/>
  <c r="AL38" i="17"/>
  <c r="AL36" i="17"/>
  <c r="AK15" i="17"/>
  <c r="AC68" i="17"/>
  <c r="AC67" i="17"/>
  <c r="AL51" i="17"/>
  <c r="AL53" i="17"/>
  <c r="AO82" i="17"/>
  <c r="AE74" i="17"/>
  <c r="AE75" i="17"/>
  <c r="Z67" i="17"/>
  <c r="Z66" i="17"/>
  <c r="AC54" i="17"/>
  <c r="AC56" i="17"/>
  <c r="AJ51" i="17"/>
  <c r="AJ53" i="17"/>
  <c r="AF34" i="17"/>
  <c r="AF35" i="17"/>
  <c r="AF36" i="17"/>
  <c r="AF37" i="17"/>
  <c r="AL22" i="17"/>
  <c r="AL23" i="17"/>
  <c r="AL24" i="17"/>
  <c r="AL25" i="17"/>
  <c r="AK95" i="17"/>
  <c r="AN82" i="17"/>
  <c r="AO79" i="17"/>
  <c r="AB66" i="17"/>
  <c r="AL61" i="17"/>
  <c r="AL41" i="17"/>
  <c r="AJ86" i="17"/>
  <c r="AJ87" i="17"/>
  <c r="AA76" i="17"/>
  <c r="AA77" i="17"/>
  <c r="AA75" i="17"/>
  <c r="AK68" i="17"/>
  <c r="AK67" i="17"/>
  <c r="AN65" i="17"/>
  <c r="AN64" i="17"/>
  <c r="AA63" i="17"/>
  <c r="AA62" i="17"/>
  <c r="AF61" i="17"/>
  <c r="AF60" i="17"/>
  <c r="AM54" i="17"/>
  <c r="AM55" i="17"/>
  <c r="AM56" i="17"/>
  <c r="AM57" i="17"/>
  <c r="AE50" i="17"/>
  <c r="AE51" i="17"/>
  <c r="AE52" i="17"/>
  <c r="AE53" i="17"/>
  <c r="AK47" i="17"/>
  <c r="AK49" i="17"/>
  <c r="AK45" i="17"/>
  <c r="AK42" i="17"/>
  <c r="AF38" i="17"/>
  <c r="AF39" i="17"/>
  <c r="AF40" i="17"/>
  <c r="AF41" i="17"/>
  <c r="AO30" i="17"/>
  <c r="AO33" i="17"/>
  <c r="AO32" i="17"/>
  <c r="AL26" i="17"/>
  <c r="AL27" i="17"/>
  <c r="AL28" i="17"/>
  <c r="AL29" i="17"/>
  <c r="AF22" i="17"/>
  <c r="AF23" i="17"/>
  <c r="AF24" i="17"/>
  <c r="AF25" i="17"/>
  <c r="AO14" i="17"/>
  <c r="AO15" i="17"/>
  <c r="AO16" i="17"/>
  <c r="AO17" i="17"/>
  <c r="AN10" i="17"/>
  <c r="AN11" i="17"/>
  <c r="AN12" i="17"/>
  <c r="AN13" i="17"/>
  <c r="AK6" i="17"/>
  <c r="AK9" i="17"/>
  <c r="AK7" i="17"/>
  <c r="Z87" i="17"/>
  <c r="AO85" i="17"/>
  <c r="AN84" i="17"/>
  <c r="AE84" i="17"/>
  <c r="AM83" i="17"/>
  <c r="AL82" i="17"/>
  <c r="AO77" i="17"/>
  <c r="AE77" i="17"/>
  <c r="AL73" i="17"/>
  <c r="AF72" i="17"/>
  <c r="AL70" i="17"/>
  <c r="AL65" i="17"/>
  <c r="AF63" i="17"/>
  <c r="AJ61" i="17"/>
  <c r="AO59" i="17"/>
  <c r="AN58" i="17"/>
  <c r="AC58" i="17"/>
  <c r="AJ50" i="17"/>
  <c r="Z50" i="17"/>
  <c r="AK43" i="17"/>
  <c r="AJ41" i="17"/>
  <c r="AK38" i="17"/>
  <c r="AK36" i="17"/>
  <c r="AK31" i="17"/>
  <c r="AK18" i="17"/>
  <c r="AM58" i="17"/>
  <c r="AM59" i="17"/>
  <c r="AM60" i="17"/>
  <c r="AM61" i="17"/>
  <c r="AN38" i="17"/>
  <c r="AN39" i="17"/>
  <c r="AN40" i="17"/>
  <c r="AN41" i="17"/>
  <c r="Z59" i="17"/>
  <c r="Z58" i="17"/>
  <c r="AE62" i="17"/>
  <c r="AE63" i="17"/>
  <c r="AE64" i="17"/>
  <c r="AE65" i="17"/>
  <c r="AN42" i="17"/>
  <c r="AN43" i="17"/>
  <c r="AN44" i="17"/>
  <c r="AN45" i="17"/>
  <c r="AF18" i="17"/>
  <c r="AF19" i="17"/>
  <c r="AF20" i="17"/>
  <c r="AF21" i="17"/>
  <c r="AE79" i="17"/>
  <c r="AK74" i="17"/>
  <c r="AK62" i="17"/>
  <c r="AB61" i="17"/>
  <c r="AA60" i="17"/>
  <c r="AK52" i="17"/>
  <c r="AJ82" i="17"/>
  <c r="AJ83" i="17"/>
  <c r="AJ84" i="17"/>
  <c r="AJ85" i="17"/>
  <c r="AK78" i="17"/>
  <c r="AK79" i="17"/>
  <c r="AK80" i="17"/>
  <c r="AK81" i="17"/>
  <c r="Z75" i="17"/>
  <c r="Z74" i="17"/>
  <c r="AE70" i="17"/>
  <c r="AE71" i="17"/>
  <c r="AE72" i="17"/>
  <c r="AE73" i="17"/>
  <c r="AJ67" i="17"/>
  <c r="AJ66" i="17"/>
  <c r="AM62" i="17"/>
  <c r="AM63" i="17"/>
  <c r="AM64" i="17"/>
  <c r="AM65" i="17"/>
  <c r="Z63" i="17"/>
  <c r="Z62" i="17"/>
  <c r="AE58" i="17"/>
  <c r="AE59" i="17"/>
  <c r="AE60" i="17"/>
  <c r="AE61" i="17"/>
  <c r="AL56" i="17"/>
  <c r="AL55" i="17"/>
  <c r="AO50" i="17"/>
  <c r="AO52" i="17"/>
  <c r="AB51" i="17"/>
  <c r="AB53" i="17"/>
  <c r="AJ47" i="17"/>
  <c r="AJ49" i="17"/>
  <c r="AF42" i="17"/>
  <c r="AF43" i="17"/>
  <c r="AF44" i="17"/>
  <c r="AF45" i="17"/>
  <c r="AE38" i="17"/>
  <c r="AE39" i="17"/>
  <c r="AE40" i="17"/>
  <c r="AE41" i="17"/>
  <c r="AN30" i="17"/>
  <c r="AN31" i="17"/>
  <c r="AN32" i="17"/>
  <c r="AN33" i="17"/>
  <c r="AK27" i="17"/>
  <c r="AK28" i="17"/>
  <c r="AE22" i="17"/>
  <c r="AE23" i="17"/>
  <c r="AE24" i="17"/>
  <c r="AE25" i="17"/>
  <c r="AN14" i="17"/>
  <c r="AN15" i="17"/>
  <c r="AN16" i="17"/>
  <c r="AN17" i="17"/>
  <c r="AL10" i="17"/>
  <c r="AL11" i="17"/>
  <c r="AL12" i="17"/>
  <c r="AL13" i="17"/>
  <c r="AF6" i="17"/>
  <c r="AF7" i="17"/>
  <c r="AF8" i="17"/>
  <c r="AF9" i="17"/>
  <c r="AE5" i="17"/>
  <c r="AE4" i="17"/>
  <c r="AE3" i="17"/>
  <c r="Z97" i="17"/>
  <c r="Z96" i="17"/>
  <c r="Z95" i="17"/>
  <c r="Z93" i="17"/>
  <c r="Z92" i="17"/>
  <c r="Z91" i="17"/>
  <c r="Z89" i="17"/>
  <c r="AN77" i="17"/>
  <c r="AC75" i="17"/>
  <c r="AK73" i="17"/>
  <c r="AK70" i="17"/>
  <c r="AC69" i="17"/>
  <c r="AF67" i="17"/>
  <c r="AK65" i="17"/>
  <c r="AA65" i="17"/>
  <c r="AA64" i="17"/>
  <c r="AJ60" i="17"/>
  <c r="AN59" i="17"/>
  <c r="AL58" i="17"/>
  <c r="AB58" i="17"/>
  <c r="AC57" i="17"/>
  <c r="AO49" i="17"/>
  <c r="AL48" i="17"/>
  <c r="AJ38" i="17"/>
  <c r="AL33" i="17"/>
  <c r="AK24" i="17"/>
  <c r="AK21" i="17"/>
  <c r="AK10" i="17"/>
  <c r="AO2" i="17"/>
  <c r="AF3" i="17"/>
  <c r="AF4" i="17"/>
  <c r="AA70" i="18"/>
  <c r="AA71" i="18"/>
  <c r="AA72" i="18"/>
  <c r="AA73" i="18"/>
  <c r="AI66" i="18"/>
  <c r="AI67" i="18"/>
  <c r="AI68" i="18"/>
  <c r="AI69" i="18"/>
  <c r="AB62" i="18"/>
  <c r="AB63" i="18"/>
  <c r="AB64" i="18"/>
  <c r="AB65" i="18"/>
  <c r="AJ56" i="18"/>
  <c r="AJ57" i="18"/>
  <c r="AJ55" i="18"/>
  <c r="AL49" i="18"/>
  <c r="AL47" i="18"/>
  <c r="AN45" i="18"/>
  <c r="AN44" i="18"/>
  <c r="AN43" i="18"/>
  <c r="AE44" i="18"/>
  <c r="AE43" i="18"/>
  <c r="AE42" i="18"/>
  <c r="AJ41" i="18"/>
  <c r="AJ40" i="18"/>
  <c r="AJ39" i="18"/>
  <c r="AM36" i="18"/>
  <c r="AM34" i="18"/>
  <c r="AB34" i="18"/>
  <c r="AB36" i="18"/>
  <c r="AJ31" i="18"/>
  <c r="AJ30" i="18"/>
  <c r="AM26" i="18"/>
  <c r="AM28" i="18"/>
  <c r="AA29" i="18"/>
  <c r="AA28" i="18"/>
  <c r="AA27" i="18"/>
  <c r="AI24" i="18"/>
  <c r="AI22" i="18"/>
  <c r="AI25" i="18"/>
  <c r="AO19" i="18"/>
  <c r="AO18" i="18"/>
  <c r="AO20" i="18"/>
  <c r="AO21" i="18"/>
  <c r="AF19" i="18"/>
  <c r="AF18" i="18"/>
  <c r="AM14" i="18"/>
  <c r="AM17" i="18"/>
  <c r="AM15" i="18"/>
  <c r="AM16" i="18"/>
  <c r="AB17" i="18"/>
  <c r="AB15" i="18"/>
  <c r="AB14" i="18"/>
  <c r="AB16" i="18"/>
  <c r="AJ13" i="18"/>
  <c r="AJ12" i="18"/>
  <c r="AJ11" i="18"/>
  <c r="AJ8" i="18"/>
  <c r="AJ6" i="18"/>
  <c r="AJ9" i="18"/>
  <c r="AJ7" i="18"/>
  <c r="AJ5" i="18"/>
  <c r="AJ4" i="18"/>
  <c r="AJ3" i="18"/>
  <c r="AJ73" i="18"/>
  <c r="Z73" i="18"/>
  <c r="AL70" i="18"/>
  <c r="AH66" i="18"/>
  <c r="AF60" i="18"/>
  <c r="AF58" i="18"/>
  <c r="AK53" i="18"/>
  <c r="AF48" i="18"/>
  <c r="AJ43" i="18"/>
  <c r="AJ42" i="18"/>
  <c r="AB37" i="18"/>
  <c r="AB35" i="18"/>
  <c r="AA33" i="18"/>
  <c r="AI23" i="18"/>
  <c r="AN10" i="18"/>
  <c r="AH73" i="18"/>
  <c r="AK70" i="18"/>
  <c r="AH69" i="18"/>
  <c r="AO68" i="18"/>
  <c r="AF68" i="18"/>
  <c r="AM67" i="18"/>
  <c r="AC67" i="18"/>
  <c r="Z61" i="18"/>
  <c r="Z59" i="18"/>
  <c r="AN54" i="18"/>
  <c r="AK52" i="18"/>
  <c r="Z50" i="18"/>
  <c r="AE45" i="18"/>
  <c r="AJ38" i="18"/>
  <c r="AM37" i="18"/>
  <c r="AA32" i="18"/>
  <c r="AA31" i="18"/>
  <c r="AO5" i="18"/>
  <c r="AM62" i="18"/>
  <c r="AM63" i="18"/>
  <c r="AM64" i="18"/>
  <c r="AM65" i="18"/>
  <c r="AB56" i="18"/>
  <c r="AB57" i="18"/>
  <c r="AB55" i="18"/>
  <c r="AF53" i="18"/>
  <c r="AF52" i="18"/>
  <c r="AF51" i="18"/>
  <c r="AJ49" i="18"/>
  <c r="AJ48" i="18"/>
  <c r="AJ47" i="18"/>
  <c r="AL43" i="18"/>
  <c r="AL42" i="18"/>
  <c r="Z45" i="18"/>
  <c r="Z43" i="18"/>
  <c r="AH39" i="18"/>
  <c r="AH38" i="18"/>
  <c r="AK34" i="18"/>
  <c r="AK35" i="18"/>
  <c r="AK36" i="18"/>
  <c r="AK37" i="18"/>
  <c r="Z36" i="18"/>
  <c r="Z35" i="18"/>
  <c r="AF33" i="18"/>
  <c r="AF32" i="18"/>
  <c r="AF31" i="18"/>
  <c r="AK26" i="18"/>
  <c r="AK27" i="18"/>
  <c r="AK28" i="18"/>
  <c r="AK29" i="18"/>
  <c r="AO23" i="18"/>
  <c r="AO22" i="18"/>
  <c r="AO24" i="18"/>
  <c r="AF23" i="18"/>
  <c r="AF22" i="18"/>
  <c r="AM18" i="18"/>
  <c r="AM21" i="18"/>
  <c r="AM20" i="18"/>
  <c r="AM19" i="18"/>
  <c r="AC18" i="18"/>
  <c r="AC19" i="18"/>
  <c r="AC20" i="18"/>
  <c r="AC21" i="18"/>
  <c r="AK14" i="18"/>
  <c r="AK15" i="18"/>
  <c r="AK16" i="18"/>
  <c r="AK17" i="18"/>
  <c r="Z16" i="18"/>
  <c r="Z14" i="18"/>
  <c r="Z15" i="18"/>
  <c r="Z17" i="18"/>
  <c r="AB13" i="18"/>
  <c r="AB12" i="18"/>
  <c r="AB11" i="18"/>
  <c r="AB8" i="18"/>
  <c r="AB6" i="18"/>
  <c r="AB9" i="18"/>
  <c r="Z2" i="18"/>
  <c r="Z3" i="18"/>
  <c r="Z5" i="18"/>
  <c r="AL71" i="18"/>
  <c r="AJ70" i="18"/>
  <c r="Z70" i="18"/>
  <c r="AF66" i="18"/>
  <c r="AO64" i="18"/>
  <c r="AO62" i="18"/>
  <c r="AO58" i="18"/>
  <c r="AL46" i="18"/>
  <c r="Z37" i="18"/>
  <c r="AJ33" i="18"/>
  <c r="AJ32" i="18"/>
  <c r="AA26" i="18"/>
  <c r="AA18" i="18"/>
  <c r="AH14" i="18"/>
  <c r="AJ10" i="18"/>
  <c r="AJ2" i="18"/>
  <c r="AI70" i="18"/>
  <c r="AI71" i="18"/>
  <c r="AI72" i="18"/>
  <c r="AI73" i="18"/>
  <c r="AO54" i="18"/>
  <c r="AO55" i="18"/>
  <c r="Z55" i="18"/>
  <c r="Z54" i="18"/>
  <c r="AH47" i="18"/>
  <c r="AH46" i="18"/>
  <c r="AO38" i="18"/>
  <c r="AO39" i="18"/>
  <c r="AO40" i="18"/>
  <c r="AO41" i="18"/>
  <c r="AJ35" i="18"/>
  <c r="AJ36" i="18"/>
  <c r="AO33" i="18"/>
  <c r="AO32" i="18"/>
  <c r="AB31" i="18"/>
  <c r="AB30" i="18"/>
  <c r="AB33" i="18"/>
  <c r="AN22" i="18"/>
  <c r="AN24" i="18"/>
  <c r="AN23" i="18"/>
  <c r="AN25" i="18"/>
  <c r="AE22" i="18"/>
  <c r="AE24" i="18"/>
  <c r="AL21" i="18"/>
  <c r="AL19" i="18"/>
  <c r="AL18" i="18"/>
  <c r="AB21" i="18"/>
  <c r="AB19" i="18"/>
  <c r="AB18" i="18"/>
  <c r="AJ17" i="18"/>
  <c r="AJ16" i="18"/>
  <c r="AO12" i="18"/>
  <c r="AO10" i="18"/>
  <c r="AO13" i="18"/>
  <c r="Z11" i="18"/>
  <c r="Z10" i="18"/>
  <c r="Z12" i="18"/>
  <c r="Z9" i="18"/>
  <c r="Z6" i="18"/>
  <c r="AO73" i="18"/>
  <c r="AF73" i="18"/>
  <c r="AK71" i="18"/>
  <c r="AH70" i="18"/>
  <c r="AO69" i="18"/>
  <c r="AF69" i="18"/>
  <c r="AM68" i="18"/>
  <c r="AK67" i="18"/>
  <c r="AO66" i="18"/>
  <c r="AE66" i="18"/>
  <c r="AN64" i="18"/>
  <c r="AN62" i="18"/>
  <c r="AN60" i="18"/>
  <c r="AN58" i="18"/>
  <c r="AN56" i="18"/>
  <c r="AL54" i="18"/>
  <c r="AF50" i="18"/>
  <c r="AN48" i="18"/>
  <c r="AF47" i="18"/>
  <c r="AJ46" i="18"/>
  <c r="AN40" i="18"/>
  <c r="AF38" i="18"/>
  <c r="AJ37" i="18"/>
  <c r="AM35" i="18"/>
  <c r="AO30" i="18"/>
  <c r="AO29" i="18"/>
  <c r="AM27" i="18"/>
  <c r="AJ26" i="18"/>
  <c r="AF21" i="18"/>
  <c r="AI36" i="18"/>
  <c r="AI37" i="18"/>
  <c r="AM22" i="18"/>
  <c r="AM24" i="18"/>
  <c r="AM23" i="18"/>
  <c r="AO9" i="18"/>
  <c r="AO8" i="18"/>
  <c r="AO7" i="18"/>
  <c r="AO6" i="18"/>
  <c r="AL72" i="18"/>
  <c r="AJ71" i="18"/>
  <c r="Z71" i="18"/>
  <c r="AC68" i="18"/>
  <c r="AH67" i="18"/>
  <c r="AJ54" i="18"/>
  <c r="AB54" i="18"/>
  <c r="AK51" i="18"/>
  <c r="AL48" i="18"/>
  <c r="AH41" i="18"/>
  <c r="AI35" i="18"/>
  <c r="AO25" i="18"/>
  <c r="AB66" i="18"/>
  <c r="AB67" i="18"/>
  <c r="AJ62" i="18"/>
  <c r="AJ63" i="18"/>
  <c r="AJ64" i="18"/>
  <c r="AJ65" i="18"/>
  <c r="AM56" i="18"/>
  <c r="AM57" i="18"/>
  <c r="AN53" i="18"/>
  <c r="AN52" i="18"/>
  <c r="AN51" i="18"/>
  <c r="AO46" i="18"/>
  <c r="AO47" i="18"/>
  <c r="AO48" i="18"/>
  <c r="AO49" i="18"/>
  <c r="AB49" i="18"/>
  <c r="AB48" i="18"/>
  <c r="AB47" i="18"/>
  <c r="Z39" i="18"/>
  <c r="Z38" i="18"/>
  <c r="AH34" i="18"/>
  <c r="AH35" i="18"/>
  <c r="AM31" i="18"/>
  <c r="AM32" i="18"/>
  <c r="Z30" i="18"/>
  <c r="Z33" i="18"/>
  <c r="Z32" i="18"/>
  <c r="AF27" i="18"/>
  <c r="AF29" i="18"/>
  <c r="AF28" i="18"/>
  <c r="AL23" i="18"/>
  <c r="AL22" i="18"/>
  <c r="AL25" i="18"/>
  <c r="AB25" i="18"/>
  <c r="AB23" i="18"/>
  <c r="AB22" i="18"/>
  <c r="AJ21" i="18"/>
  <c r="AJ20" i="18"/>
  <c r="AJ18" i="18"/>
  <c r="AJ19" i="18"/>
  <c r="Z20" i="18"/>
  <c r="Z18" i="18"/>
  <c r="Z19" i="18"/>
  <c r="Z21" i="18"/>
  <c r="AF15" i="18"/>
  <c r="AF14" i="18"/>
  <c r="AF16" i="18"/>
  <c r="AM13" i="18"/>
  <c r="AM10" i="18"/>
  <c r="AM11" i="18"/>
  <c r="AM12" i="18"/>
  <c r="AN8" i="18"/>
  <c r="AN7" i="18"/>
  <c r="AN6" i="18"/>
  <c r="AN3" i="18"/>
  <c r="AN2" i="18"/>
  <c r="AN4" i="18"/>
  <c r="AM73" i="18"/>
  <c r="AK72" i="18"/>
  <c r="AB72" i="18"/>
  <c r="AH71" i="18"/>
  <c r="AO70" i="18"/>
  <c r="AF70" i="18"/>
  <c r="AM69" i="18"/>
  <c r="AK68" i="18"/>
  <c r="AB68" i="18"/>
  <c r="Z66" i="18"/>
  <c r="Z60" i="18"/>
  <c r="Z56" i="18"/>
  <c r="AL45" i="18"/>
  <c r="AL44" i="18"/>
  <c r="AH40" i="18"/>
  <c r="AN39" i="18"/>
  <c r="AM29" i="18"/>
  <c r="AM25" i="18"/>
  <c r="AF24" i="18"/>
  <c r="AL20" i="18"/>
  <c r="AN13" i="18"/>
  <c r="Z8" i="18"/>
  <c r="Z4" i="18"/>
  <c r="AA66" i="18"/>
  <c r="AA67" i="18"/>
  <c r="AA68" i="18"/>
  <c r="AA69" i="18"/>
  <c r="AK58" i="18"/>
  <c r="AK59" i="18"/>
  <c r="AK60" i="18"/>
  <c r="AK61" i="18"/>
  <c r="AM52" i="18"/>
  <c r="AM51" i="18"/>
  <c r="AM50" i="18"/>
  <c r="Z47" i="18"/>
  <c r="Z46" i="18"/>
  <c r="AH45" i="18"/>
  <c r="AH43" i="18"/>
  <c r="AL41" i="18"/>
  <c r="AL39" i="18"/>
  <c r="AO37" i="18"/>
  <c r="AO36" i="18"/>
  <c r="AF37" i="18"/>
  <c r="AF35" i="18"/>
  <c r="AF34" i="18"/>
  <c r="AL30" i="18"/>
  <c r="AL31" i="18"/>
  <c r="AL33" i="18"/>
  <c r="AO27" i="18"/>
  <c r="AO26" i="18"/>
  <c r="AC26" i="18"/>
  <c r="AC27" i="18"/>
  <c r="AC28" i="18"/>
  <c r="AC29" i="18"/>
  <c r="AK22" i="18"/>
  <c r="AK23" i="18"/>
  <c r="AK24" i="18"/>
  <c r="AK25" i="18"/>
  <c r="AA25" i="18"/>
  <c r="AA24" i="18"/>
  <c r="AI20" i="18"/>
  <c r="AI18" i="18"/>
  <c r="AI21" i="18"/>
  <c r="AO15" i="18"/>
  <c r="AO14" i="18"/>
  <c r="AO16" i="18"/>
  <c r="AO17" i="18"/>
  <c r="AE14" i="18"/>
  <c r="AE16" i="18"/>
  <c r="AE15" i="18"/>
  <c r="AE17" i="18"/>
  <c r="AL13" i="18"/>
  <c r="AL12" i="18"/>
  <c r="AL11" i="18"/>
  <c r="AL6" i="18"/>
  <c r="AL9" i="18"/>
  <c r="AL5" i="18"/>
  <c r="AL4" i="18"/>
  <c r="AL3" i="18"/>
  <c r="AL69" i="18"/>
  <c r="AC69" i="18"/>
  <c r="AO65" i="18"/>
  <c r="AH64" i="18"/>
  <c r="AO61" i="18"/>
  <c r="AO57" i="18"/>
  <c r="AN55" i="18"/>
  <c r="AM53" i="18"/>
  <c r="AN50" i="18"/>
  <c r="AH48" i="18"/>
  <c r="AN47" i="18"/>
  <c r="AF46" i="18"/>
  <c r="AK45" i="18"/>
  <c r="AK44" i="18"/>
  <c r="Z44" i="18"/>
  <c r="AM39" i="18"/>
  <c r="AN38" i="18"/>
  <c r="AF36" i="18"/>
  <c r="AF17" i="18"/>
  <c r="Z13" i="18"/>
  <c r="AB7" i="18"/>
  <c r="AK62" i="18"/>
  <c r="AK63" i="18"/>
  <c r="AK64" i="18"/>
  <c r="AK65" i="18"/>
  <c r="AM58" i="18"/>
  <c r="AM59" i="18"/>
  <c r="AM60" i="18"/>
  <c r="AM61" i="18"/>
  <c r="AO50" i="18"/>
  <c r="AO51" i="18"/>
  <c r="AO52" i="18"/>
  <c r="AO53" i="18"/>
  <c r="Z53" i="18"/>
  <c r="Z51" i="18"/>
  <c r="AB41" i="18"/>
  <c r="AB40" i="18"/>
  <c r="AB39" i="18"/>
  <c r="AN32" i="18"/>
  <c r="AN31" i="18"/>
  <c r="AN30" i="18"/>
  <c r="AH28" i="18"/>
  <c r="AH27" i="18"/>
  <c r="AH29" i="18"/>
  <c r="AC22" i="18"/>
  <c r="AC23" i="18"/>
  <c r="AC24" i="18"/>
  <c r="AC25" i="18"/>
  <c r="AK18" i="18"/>
  <c r="AK19" i="18"/>
  <c r="AK20" i="18"/>
  <c r="AK21" i="18"/>
  <c r="AA21" i="18"/>
  <c r="AA20" i="18"/>
  <c r="AH16" i="18"/>
  <c r="AH15" i="18"/>
  <c r="AO4" i="18"/>
  <c r="AO2" i="18"/>
  <c r="AJ66" i="18"/>
  <c r="AJ67" i="18"/>
  <c r="AJ58" i="18"/>
  <c r="AJ59" i="18"/>
  <c r="AJ60" i="18"/>
  <c r="AJ61" i="18"/>
  <c r="AK56" i="18"/>
  <c r="AK57" i="18"/>
  <c r="AK54" i="18"/>
  <c r="AL51" i="18"/>
  <c r="AL50" i="18"/>
  <c r="AO42" i="18"/>
  <c r="AO43" i="18"/>
  <c r="AO44" i="18"/>
  <c r="AO45" i="18"/>
  <c r="AF45" i="18"/>
  <c r="AF44" i="18"/>
  <c r="AF43" i="18"/>
  <c r="AK41" i="18"/>
  <c r="AK40" i="18"/>
  <c r="AK38" i="18"/>
  <c r="AN37" i="18"/>
  <c r="AN34" i="18"/>
  <c r="AC34" i="18"/>
  <c r="AC35" i="18"/>
  <c r="AC36" i="18"/>
  <c r="AC37" i="18"/>
  <c r="AK30" i="18"/>
  <c r="AK31" i="18"/>
  <c r="AK32" i="18"/>
  <c r="AK33" i="18"/>
  <c r="AN26" i="18"/>
  <c r="AN28" i="18"/>
  <c r="AB26" i="18"/>
  <c r="AB28" i="18"/>
  <c r="AJ25" i="18"/>
  <c r="AJ24" i="18"/>
  <c r="AJ22" i="18"/>
  <c r="AJ23" i="18"/>
  <c r="Z24" i="18"/>
  <c r="Z22" i="18"/>
  <c r="Z23" i="18"/>
  <c r="AH20" i="18"/>
  <c r="AH19" i="18"/>
  <c r="AN14" i="18"/>
  <c r="AN16" i="18"/>
  <c r="AN15" i="18"/>
  <c r="AN17" i="18"/>
  <c r="AC14" i="18"/>
  <c r="AC15" i="18"/>
  <c r="AC16" i="18"/>
  <c r="AC17" i="18"/>
  <c r="AK10" i="18"/>
  <c r="AK11" i="18"/>
  <c r="AK12" i="18"/>
  <c r="AK13" i="18"/>
  <c r="AK6" i="18"/>
  <c r="AK7" i="18"/>
  <c r="AK8" i="18"/>
  <c r="AK9" i="18"/>
  <c r="AK2" i="18"/>
  <c r="AK3" i="18"/>
  <c r="AK4" i="18"/>
  <c r="AK5" i="18"/>
  <c r="AK69" i="18"/>
  <c r="AB69" i="18"/>
  <c r="AN65" i="18"/>
  <c r="AN61" i="18"/>
  <c r="AM55" i="18"/>
  <c r="AL53" i="18"/>
  <c r="AB50" i="18"/>
  <c r="AM47" i="18"/>
  <c r="AI45" i="18"/>
  <c r="AJ44" i="18"/>
  <c r="AK43" i="18"/>
  <c r="AN42" i="18"/>
  <c r="AF40" i="18"/>
  <c r="AK39" i="18"/>
  <c r="AM38" i="18"/>
  <c r="AB38" i="18"/>
  <c r="Z34" i="18"/>
  <c r="AF30" i="18"/>
  <c r="AF26" i="18"/>
  <c r="AF25" i="18"/>
  <c r="AB24" i="18"/>
  <c r="AF20" i="18"/>
  <c r="AH18" i="18"/>
  <c r="AN12" i="18"/>
  <c r="AO11" i="18"/>
  <c r="AL7" i="18"/>
  <c r="AK46" i="18"/>
  <c r="AL35" i="18"/>
  <c r="AH32" i="18"/>
  <c r="AL29" i="18"/>
  <c r="AL27" i="18"/>
  <c r="AK48" i="18"/>
  <c r="AM42" i="18"/>
  <c r="AI38" i="18"/>
  <c r="AL36" i="18"/>
  <c r="AN19" i="18"/>
  <c r="AA15" i="18"/>
  <c r="AF2" i="18"/>
  <c r="AB61" i="18"/>
  <c r="AB60" i="18"/>
  <c r="AB59" i="18"/>
  <c r="AM43" i="18"/>
  <c r="AI39" i="18"/>
  <c r="AA36" i="18"/>
  <c r="AH33" i="18"/>
  <c r="AF10" i="18"/>
  <c r="AH24" i="18"/>
  <c r="AH23" i="18"/>
  <c r="AN18" i="18"/>
  <c r="AN20" i="18"/>
  <c r="AE18" i="18"/>
  <c r="AE20" i="18"/>
  <c r="AL17" i="18"/>
  <c r="AL15" i="18"/>
  <c r="AA17" i="18"/>
  <c r="AA16" i="18"/>
  <c r="AF9" i="18"/>
  <c r="AF8" i="18"/>
  <c r="AF7" i="18"/>
  <c r="AA34" i="18"/>
  <c r="AL28" i="18"/>
  <c r="AH25" i="18"/>
  <c r="AL14" i="18"/>
  <c r="AF5" i="18"/>
  <c r="AF3" i="18"/>
  <c r="AL46" i="3"/>
  <c r="AL47" i="3"/>
  <c r="AL48" i="3"/>
  <c r="AL49" i="3"/>
  <c r="AA46" i="3"/>
  <c r="AA47" i="3"/>
  <c r="AA48" i="3"/>
  <c r="AA49" i="3"/>
  <c r="AL34" i="3"/>
  <c r="AL35" i="3"/>
  <c r="AL36" i="3"/>
  <c r="AL37" i="3"/>
  <c r="AB34" i="3"/>
  <c r="AB35" i="3"/>
  <c r="AB36" i="3"/>
  <c r="AB37" i="3"/>
  <c r="AJ30" i="3"/>
  <c r="AJ31" i="3"/>
  <c r="AJ32" i="3"/>
  <c r="AJ33" i="3"/>
  <c r="AE26" i="3"/>
  <c r="AE27" i="3"/>
  <c r="AE28" i="3"/>
  <c r="AE29" i="3"/>
  <c r="AL22" i="3"/>
  <c r="AL23" i="3"/>
  <c r="AL24" i="3"/>
  <c r="AL25" i="3"/>
  <c r="AO18" i="3"/>
  <c r="AO19" i="3"/>
  <c r="AO20" i="3"/>
  <c r="AO21" i="3"/>
  <c r="AB18" i="3"/>
  <c r="AB19" i="3"/>
  <c r="AB20" i="3"/>
  <c r="AB21" i="3"/>
  <c r="AO12" i="3"/>
  <c r="AO11" i="3"/>
  <c r="AO10" i="3"/>
  <c r="AO13" i="3"/>
  <c r="AB11" i="3"/>
  <c r="AB10" i="3"/>
  <c r="AB13" i="3"/>
  <c r="AB12" i="3"/>
  <c r="AF8" i="3"/>
  <c r="AF7" i="3"/>
  <c r="AF6" i="3"/>
  <c r="AF9" i="3"/>
  <c r="AK3" i="3"/>
  <c r="AK2" i="3"/>
  <c r="AK5" i="3"/>
  <c r="AK4" i="3"/>
  <c r="AM49" i="3"/>
  <c r="AO48" i="3"/>
  <c r="Z45" i="3"/>
  <c r="AH43" i="3"/>
  <c r="AF41" i="3"/>
  <c r="AO39" i="3"/>
  <c r="AM37" i="3"/>
  <c r="AO36" i="3"/>
  <c r="AF35" i="3"/>
  <c r="Z32" i="3"/>
  <c r="AH29" i="3"/>
  <c r="AH27" i="3"/>
  <c r="AL42" i="3"/>
  <c r="AL43" i="3"/>
  <c r="AL44" i="3"/>
  <c r="AL45" i="3"/>
  <c r="AA42" i="3"/>
  <c r="AA43" i="3"/>
  <c r="AA44" i="3"/>
  <c r="AA45" i="3"/>
  <c r="AI38" i="3"/>
  <c r="AI39" i="3"/>
  <c r="AI40" i="3"/>
  <c r="AI41" i="3"/>
  <c r="AM30" i="3"/>
  <c r="AM31" i="3"/>
  <c r="AM32" i="3"/>
  <c r="AB30" i="3"/>
  <c r="AB31" i="3"/>
  <c r="AB32" i="3"/>
  <c r="AB33" i="3"/>
  <c r="AJ26" i="3"/>
  <c r="AJ27" i="3"/>
  <c r="AJ28" i="3"/>
  <c r="AJ29" i="3"/>
  <c r="AO22" i="3"/>
  <c r="AO23" i="3"/>
  <c r="AO24" i="3"/>
  <c r="AC22" i="3"/>
  <c r="AC23" i="3"/>
  <c r="AC24" i="3"/>
  <c r="AC25" i="3"/>
  <c r="AJ18" i="3"/>
  <c r="AJ19" i="3"/>
  <c r="AJ20" i="3"/>
  <c r="AJ21" i="3"/>
  <c r="AF15" i="3"/>
  <c r="AF16" i="3"/>
  <c r="AF17" i="3"/>
  <c r="AF14" i="3"/>
  <c r="AJ10" i="3"/>
  <c r="AJ13" i="3"/>
  <c r="AJ12" i="3"/>
  <c r="AJ11" i="3"/>
  <c r="AL7" i="3"/>
  <c r="AL6" i="3"/>
  <c r="AL9" i="3"/>
  <c r="AL8" i="3"/>
  <c r="AN4" i="3"/>
  <c r="AN3" i="3"/>
  <c r="AN2" i="3"/>
  <c r="AN5" i="3"/>
  <c r="Z2" i="3"/>
  <c r="Z5" i="3"/>
  <c r="Z4" i="3"/>
  <c r="Z3" i="3"/>
  <c r="AE49" i="3"/>
  <c r="AN46" i="3"/>
  <c r="AE37" i="3"/>
  <c r="AN34" i="3"/>
  <c r="AO28" i="3"/>
  <c r="AC46" i="3"/>
  <c r="AC47" i="3"/>
  <c r="AC48" i="3"/>
  <c r="AC49" i="3"/>
  <c r="AK42" i="3"/>
  <c r="AK43" i="3"/>
  <c r="AK44" i="3"/>
  <c r="AK45" i="3"/>
  <c r="AL30" i="3"/>
  <c r="AL31" i="3"/>
  <c r="AL32" i="3"/>
  <c r="AL33" i="3"/>
  <c r="AA30" i="3"/>
  <c r="AA31" i="3"/>
  <c r="AA32" i="3"/>
  <c r="AA33" i="3"/>
  <c r="AN22" i="3"/>
  <c r="AN23" i="3"/>
  <c r="AN24" i="3"/>
  <c r="AN25" i="3"/>
  <c r="AB22" i="3"/>
  <c r="AB23" i="3"/>
  <c r="AB24" i="3"/>
  <c r="AB25" i="3"/>
  <c r="AF18" i="3"/>
  <c r="AF19" i="3"/>
  <c r="AF20" i="3"/>
  <c r="AF21" i="3"/>
  <c r="AE14" i="3"/>
  <c r="AE15" i="3"/>
  <c r="AE16" i="3"/>
  <c r="AE17" i="3"/>
  <c r="AF12" i="3"/>
  <c r="AF11" i="3"/>
  <c r="AF10" i="3"/>
  <c r="AF13" i="3"/>
  <c r="AK7" i="3"/>
  <c r="AK6" i="3"/>
  <c r="AK9" i="3"/>
  <c r="AK8" i="3"/>
  <c r="AM2" i="3"/>
  <c r="AM3" i="3"/>
  <c r="AM4" i="3"/>
  <c r="AM5" i="3"/>
  <c r="AH41" i="3"/>
  <c r="AF36" i="3"/>
  <c r="AB46" i="3"/>
  <c r="AB47" i="3"/>
  <c r="AB48" i="3"/>
  <c r="AB49" i="3"/>
  <c r="AJ42" i="3"/>
  <c r="AJ43" i="3"/>
  <c r="AJ44" i="3"/>
  <c r="AJ45" i="3"/>
  <c r="AC34" i="3"/>
  <c r="AC35" i="3"/>
  <c r="AC36" i="3"/>
  <c r="AC37" i="3"/>
  <c r="AK30" i="3"/>
  <c r="AK31" i="3"/>
  <c r="AK32" i="3"/>
  <c r="AK33" i="3"/>
  <c r="AF26" i="3"/>
  <c r="AF27" i="3"/>
  <c r="AF28" i="3"/>
  <c r="AF29" i="3"/>
  <c r="AM22" i="3"/>
  <c r="AM23" i="3"/>
  <c r="AM24" i="3"/>
  <c r="AM25" i="3"/>
  <c r="Z22" i="3"/>
  <c r="Z23" i="3"/>
  <c r="Z24" i="3"/>
  <c r="Z25" i="3"/>
  <c r="AE18" i="3"/>
  <c r="AE19" i="3"/>
  <c r="AE20" i="3"/>
  <c r="AE21" i="3"/>
  <c r="Z14" i="3"/>
  <c r="Z16" i="3"/>
  <c r="Z17" i="3"/>
  <c r="Z15" i="3"/>
  <c r="AE10" i="3"/>
  <c r="AE11" i="3"/>
  <c r="AE12" i="3"/>
  <c r="AE13" i="3"/>
  <c r="AJ6" i="3"/>
  <c r="AJ9" i="3"/>
  <c r="AJ8" i="3"/>
  <c r="AJ7" i="3"/>
  <c r="AL3" i="3"/>
  <c r="AL2" i="3"/>
  <c r="AL5" i="3"/>
  <c r="AL4" i="3"/>
  <c r="AM6" i="3"/>
  <c r="AM7" i="3"/>
  <c r="AM8" i="3"/>
  <c r="AM9" i="3"/>
  <c r="AA37" i="3"/>
  <c r="AA36" i="3"/>
  <c r="AA35" i="3"/>
  <c r="AL12" i="3"/>
  <c r="AO9" i="3"/>
  <c r="AO5" i="3"/>
  <c r="AF5" i="3"/>
  <c r="AJ3" i="3"/>
  <c r="AE6" i="3"/>
  <c r="AE7" i="3"/>
  <c r="AE8" i="3"/>
  <c r="AE9" i="3"/>
  <c r="AL41" i="3"/>
  <c r="AL40" i="3"/>
  <c r="AL39" i="3"/>
  <c r="AK14" i="3"/>
  <c r="Z13" i="3"/>
  <c r="AN11" i="3"/>
  <c r="AK10" i="3"/>
  <c r="Z9" i="3"/>
  <c r="AN7" i="3"/>
  <c r="AB6" i="3"/>
  <c r="AB2" i="3"/>
  <c r="AM10" i="3"/>
  <c r="AM11" i="3"/>
  <c r="AM12" i="3"/>
  <c r="AM13" i="3"/>
  <c r="AK49" i="3"/>
  <c r="AK48" i="3"/>
  <c r="AK47" i="3"/>
  <c r="AC41" i="3"/>
  <c r="AC40" i="3"/>
  <c r="AC39" i="3"/>
  <c r="AK37" i="3"/>
  <c r="AK36" i="3"/>
  <c r="AK35" i="3"/>
  <c r="AC33" i="3"/>
  <c r="AC32" i="3"/>
  <c r="AC31" i="3"/>
  <c r="AK29" i="3"/>
  <c r="AC29" i="3"/>
  <c r="AK28" i="3"/>
  <c r="AC28" i="3"/>
  <c r="AK27" i="3"/>
  <c r="AC27" i="3"/>
  <c r="AK25" i="3"/>
  <c r="AK24" i="3"/>
  <c r="AK23" i="3"/>
  <c r="AK21" i="3"/>
  <c r="AK20" i="3"/>
  <c r="AK19" i="3"/>
  <c r="AK17" i="3"/>
  <c r="AK16" i="3"/>
  <c r="AE2" i="3"/>
  <c r="AE3" i="3"/>
  <c r="AE4" i="3"/>
  <c r="AE5" i="3"/>
  <c r="AJ49" i="3"/>
  <c r="AJ48" i="3"/>
  <c r="AJ47" i="3"/>
  <c r="AB45" i="3"/>
  <c r="AB44" i="3"/>
  <c r="AB43" i="3"/>
  <c r="AJ41" i="3"/>
  <c r="AB41" i="3"/>
  <c r="AJ40" i="3"/>
  <c r="AB40" i="3"/>
  <c r="AJ39" i="3"/>
  <c r="AB39" i="3"/>
  <c r="AJ37" i="3"/>
  <c r="AJ36" i="3"/>
  <c r="AJ35" i="3"/>
  <c r="AB29" i="3"/>
  <c r="AB28" i="3"/>
  <c r="AB27" i="3"/>
  <c r="AJ25" i="3"/>
  <c r="AJ24" i="3"/>
  <c r="AJ23" i="3"/>
  <c r="AL81" i="20"/>
  <c r="AL78" i="20"/>
  <c r="AL75" i="20"/>
  <c r="AL74" i="20"/>
  <c r="AL77" i="20"/>
  <c r="AL76" i="20"/>
  <c r="AM71" i="20"/>
  <c r="AM70" i="20"/>
  <c r="AN69" i="20"/>
  <c r="AN68" i="20"/>
  <c r="AN67" i="20"/>
  <c r="AN66" i="20"/>
  <c r="AC66" i="20"/>
  <c r="AC69" i="20"/>
  <c r="AC68" i="20"/>
  <c r="AC67" i="20"/>
  <c r="AG62" i="20"/>
  <c r="AG65" i="20"/>
  <c r="AG64" i="20"/>
  <c r="AG63" i="20"/>
  <c r="AM60" i="20"/>
  <c r="AM59" i="20"/>
  <c r="AM58" i="20"/>
  <c r="AM61" i="20"/>
  <c r="AA58" i="20"/>
  <c r="AA61" i="20"/>
  <c r="AA60" i="20"/>
  <c r="AA59" i="20"/>
  <c r="AG57" i="20"/>
  <c r="AG56" i="20"/>
  <c r="AG55" i="20"/>
  <c r="AG54" i="20"/>
  <c r="AM51" i="20"/>
  <c r="AM52" i="20"/>
  <c r="AM50" i="20"/>
  <c r="AM53" i="20"/>
  <c r="Z51" i="20"/>
  <c r="Z50" i="20"/>
  <c r="Z53" i="20"/>
  <c r="Z52" i="20"/>
  <c r="AC49" i="20"/>
  <c r="AC48" i="20"/>
  <c r="AC47" i="20"/>
  <c r="AC46" i="20"/>
  <c r="AG45" i="20"/>
  <c r="AG43" i="20"/>
  <c r="AG42" i="20"/>
  <c r="AG44" i="20"/>
  <c r="AN39" i="20"/>
  <c r="AN38" i="20"/>
  <c r="AN41" i="20"/>
  <c r="AN40" i="20"/>
  <c r="AB40" i="20"/>
  <c r="AB41" i="20"/>
  <c r="AB39" i="20"/>
  <c r="AB38" i="20"/>
  <c r="AJ34" i="20"/>
  <c r="AJ37" i="20"/>
  <c r="AJ36" i="20"/>
  <c r="AJ35" i="20"/>
  <c r="Z37" i="20"/>
  <c r="Z36" i="20"/>
  <c r="Z34" i="20"/>
  <c r="Z35" i="20"/>
  <c r="AG30" i="20"/>
  <c r="AG31" i="20"/>
  <c r="AG32" i="20"/>
  <c r="AG33" i="20"/>
  <c r="AN29" i="20"/>
  <c r="AN28" i="20"/>
  <c r="AN27" i="20"/>
  <c r="AN26" i="20"/>
  <c r="AD27" i="20"/>
  <c r="AD26" i="20"/>
  <c r="AD28" i="20"/>
  <c r="AD29" i="20"/>
  <c r="AL25" i="20"/>
  <c r="AL22" i="20"/>
  <c r="AL23" i="20"/>
  <c r="AL24" i="20"/>
  <c r="AB25" i="20"/>
  <c r="AB24" i="20"/>
  <c r="AB23" i="20"/>
  <c r="AB22" i="20"/>
  <c r="AC18" i="20"/>
  <c r="AC19" i="20"/>
  <c r="AC20" i="20"/>
  <c r="AC21" i="20"/>
  <c r="AO13" i="20"/>
  <c r="AO12" i="20"/>
  <c r="AO10" i="20"/>
  <c r="AO11" i="20"/>
  <c r="AL9" i="20"/>
  <c r="AL7" i="20"/>
  <c r="AL6" i="20"/>
  <c r="AL8" i="20"/>
  <c r="AG5" i="20"/>
  <c r="AG4" i="20"/>
  <c r="AG2" i="20"/>
  <c r="AG3" i="20"/>
  <c r="AM73" i="20"/>
  <c r="AK81" i="20"/>
  <c r="AK80" i="20"/>
  <c r="AK74" i="20"/>
  <c r="AK77" i="20"/>
  <c r="AK76" i="20"/>
  <c r="AK75" i="20"/>
  <c r="AL73" i="20"/>
  <c r="AL70" i="20"/>
  <c r="AM68" i="20"/>
  <c r="AM67" i="20"/>
  <c r="AM66" i="20"/>
  <c r="AM69" i="20"/>
  <c r="AA69" i="20"/>
  <c r="AA68" i="20"/>
  <c r="AA67" i="20"/>
  <c r="AA66" i="20"/>
  <c r="AD65" i="20"/>
  <c r="AD64" i="20"/>
  <c r="AD63" i="20"/>
  <c r="AD62" i="20"/>
  <c r="AL58" i="20"/>
  <c r="AL59" i="20"/>
  <c r="AL61" i="20"/>
  <c r="AL60" i="20"/>
  <c r="Z61" i="20"/>
  <c r="Z60" i="20"/>
  <c r="Z59" i="20"/>
  <c r="Z58" i="20"/>
  <c r="AD55" i="20"/>
  <c r="AD54" i="20"/>
  <c r="AD57" i="20"/>
  <c r="AD56" i="20"/>
  <c r="AL50" i="20"/>
  <c r="AL52" i="20"/>
  <c r="AL51" i="20"/>
  <c r="AL53" i="20"/>
  <c r="AO46" i="20"/>
  <c r="AO47" i="20"/>
  <c r="AO48" i="20"/>
  <c r="AO49" i="20"/>
  <c r="AA47" i="20"/>
  <c r="AA48" i="20"/>
  <c r="AA46" i="20"/>
  <c r="AA49" i="20"/>
  <c r="AF44" i="20"/>
  <c r="AF43" i="20"/>
  <c r="AF42" i="20"/>
  <c r="AF45" i="20"/>
  <c r="AM39" i="20"/>
  <c r="AM38" i="20"/>
  <c r="AM41" i="20"/>
  <c r="AM40" i="20"/>
  <c r="AA39" i="20"/>
  <c r="AA41" i="20"/>
  <c r="AA40" i="20"/>
  <c r="AA38" i="20"/>
  <c r="AI37" i="20"/>
  <c r="AI34" i="20"/>
  <c r="AI36" i="20"/>
  <c r="AI35" i="20"/>
  <c r="AO30" i="20"/>
  <c r="AO31" i="20"/>
  <c r="AO32" i="20"/>
  <c r="AO33" i="20"/>
  <c r="AF30" i="20"/>
  <c r="AF31" i="20"/>
  <c r="AF32" i="20"/>
  <c r="AF33" i="20"/>
  <c r="AM28" i="20"/>
  <c r="AM27" i="20"/>
  <c r="AM26" i="20"/>
  <c r="AM29" i="20"/>
  <c r="AC26" i="20"/>
  <c r="AC27" i="20"/>
  <c r="AC28" i="20"/>
  <c r="AC29" i="20"/>
  <c r="AK25" i="20"/>
  <c r="AK24" i="20"/>
  <c r="AK22" i="20"/>
  <c r="AK23" i="20"/>
  <c r="AA24" i="20"/>
  <c r="AA23" i="20"/>
  <c r="AA22" i="20"/>
  <c r="AA25" i="20"/>
  <c r="AA20" i="20"/>
  <c r="AA18" i="20"/>
  <c r="AA21" i="20"/>
  <c r="AA19" i="20"/>
  <c r="AM12" i="20"/>
  <c r="AM11" i="20"/>
  <c r="AM10" i="20"/>
  <c r="AM13" i="20"/>
  <c r="AK9" i="20"/>
  <c r="AK8" i="20"/>
  <c r="AK6" i="20"/>
  <c r="AK7" i="20"/>
  <c r="AF5" i="20"/>
  <c r="AF4" i="20"/>
  <c r="AF3" i="20"/>
  <c r="AF2" i="20"/>
  <c r="AL79" i="20"/>
  <c r="AG78" i="20"/>
  <c r="AG80" i="20"/>
  <c r="AG79" i="20"/>
  <c r="AG77" i="20"/>
  <c r="AG76" i="20"/>
  <c r="AK73" i="20"/>
  <c r="AK72" i="20"/>
  <c r="AK70" i="20"/>
  <c r="AL67" i="20"/>
  <c r="AL66" i="20"/>
  <c r="AL69" i="20"/>
  <c r="AL68" i="20"/>
  <c r="Z69" i="20"/>
  <c r="Z68" i="20"/>
  <c r="Z67" i="20"/>
  <c r="Z66" i="20"/>
  <c r="AC65" i="20"/>
  <c r="AC64" i="20"/>
  <c r="AC63" i="20"/>
  <c r="AC62" i="20"/>
  <c r="AK58" i="20"/>
  <c r="AK61" i="20"/>
  <c r="AK60" i="20"/>
  <c r="AK59" i="20"/>
  <c r="AO54" i="20"/>
  <c r="AO55" i="20"/>
  <c r="AO56" i="20"/>
  <c r="AO57" i="20"/>
  <c r="AC57" i="20"/>
  <c r="AC55" i="20"/>
  <c r="AC54" i="20"/>
  <c r="AC56" i="20"/>
  <c r="AK52" i="20"/>
  <c r="AK51" i="20"/>
  <c r="AK50" i="20"/>
  <c r="AK53" i="20"/>
  <c r="AN46" i="20"/>
  <c r="AN49" i="20"/>
  <c r="AN48" i="20"/>
  <c r="AN47" i="20"/>
  <c r="Z46" i="20"/>
  <c r="Z47" i="20"/>
  <c r="Z49" i="20"/>
  <c r="Z48" i="20"/>
  <c r="AD42" i="20"/>
  <c r="AD45" i="20"/>
  <c r="AD44" i="20"/>
  <c r="AD43" i="20"/>
  <c r="AL38" i="20"/>
  <c r="AL41" i="20"/>
  <c r="AL40" i="20"/>
  <c r="AL39" i="20"/>
  <c r="Z38" i="20"/>
  <c r="Z41" i="20"/>
  <c r="Z40" i="20"/>
  <c r="Z39" i="20"/>
  <c r="AG37" i="20"/>
  <c r="AG34" i="20"/>
  <c r="AG36" i="20"/>
  <c r="AG35" i="20"/>
  <c r="AN30" i="20"/>
  <c r="AN33" i="20"/>
  <c r="AN31" i="20"/>
  <c r="AN32" i="20"/>
  <c r="AD33" i="20"/>
  <c r="AD30" i="20"/>
  <c r="AD31" i="20"/>
  <c r="AD32" i="20"/>
  <c r="AL27" i="20"/>
  <c r="AL26" i="20"/>
  <c r="AL28" i="20"/>
  <c r="AL29" i="20"/>
  <c r="AB26" i="20"/>
  <c r="AB27" i="20"/>
  <c r="AB28" i="20"/>
  <c r="AB29" i="20"/>
  <c r="AJ25" i="20"/>
  <c r="AJ24" i="20"/>
  <c r="AJ23" i="20"/>
  <c r="AJ22" i="20"/>
  <c r="Z23" i="20"/>
  <c r="Z22" i="20"/>
  <c r="Z24" i="20"/>
  <c r="Z25" i="20"/>
  <c r="Z21" i="20"/>
  <c r="Z20" i="20"/>
  <c r="Z18" i="20"/>
  <c r="Z19" i="20"/>
  <c r="AL11" i="20"/>
  <c r="AL10" i="20"/>
  <c r="AL12" i="20"/>
  <c r="AL13" i="20"/>
  <c r="AG6" i="20"/>
  <c r="AG7" i="20"/>
  <c r="AG8" i="20"/>
  <c r="AG9" i="20"/>
  <c r="Z5" i="20"/>
  <c r="Z3" i="20"/>
  <c r="Z4" i="20"/>
  <c r="Z2" i="20"/>
  <c r="AK79" i="20"/>
  <c r="AM72" i="20"/>
  <c r="AC81" i="20"/>
  <c r="AC80" i="20"/>
  <c r="AC74" i="20"/>
  <c r="AC77" i="20"/>
  <c r="AC76" i="20"/>
  <c r="AC75" i="20"/>
  <c r="AG70" i="20"/>
  <c r="AG73" i="20"/>
  <c r="AG72" i="20"/>
  <c r="AG71" i="20"/>
  <c r="AK66" i="20"/>
  <c r="AK69" i="20"/>
  <c r="AK68" i="20"/>
  <c r="AK67" i="20"/>
  <c r="AO62" i="20"/>
  <c r="AO63" i="20"/>
  <c r="AO64" i="20"/>
  <c r="AO65" i="20"/>
  <c r="AB65" i="20"/>
  <c r="AB64" i="20"/>
  <c r="AB63" i="20"/>
  <c r="AB62" i="20"/>
  <c r="AI61" i="20"/>
  <c r="AI60" i="20"/>
  <c r="AI59" i="20"/>
  <c r="AI58" i="20"/>
  <c r="AN56" i="20"/>
  <c r="AN55" i="20"/>
  <c r="AN54" i="20"/>
  <c r="AN57" i="20"/>
  <c r="AB56" i="20"/>
  <c r="AB55" i="20"/>
  <c r="AB54" i="20"/>
  <c r="AB57" i="20"/>
  <c r="AG53" i="20"/>
  <c r="AG50" i="20"/>
  <c r="AG52" i="20"/>
  <c r="AG51" i="20"/>
  <c r="AM49" i="20"/>
  <c r="AM48" i="20"/>
  <c r="AM47" i="20"/>
  <c r="AM46" i="20"/>
  <c r="AO45" i="20"/>
  <c r="AO43" i="20"/>
  <c r="AO44" i="20"/>
  <c r="AO42" i="20"/>
  <c r="AC42" i="20"/>
  <c r="AC45" i="20"/>
  <c r="AC44" i="20"/>
  <c r="AC43" i="20"/>
  <c r="AK41" i="20"/>
  <c r="AK38" i="20"/>
  <c r="AK40" i="20"/>
  <c r="AK39" i="20"/>
  <c r="AO37" i="20"/>
  <c r="AO34" i="20"/>
  <c r="AO35" i="20"/>
  <c r="AO36" i="20"/>
  <c r="AF36" i="20"/>
  <c r="AF34" i="20"/>
  <c r="AF35" i="20"/>
  <c r="AF37" i="20"/>
  <c r="AM33" i="20"/>
  <c r="AM30" i="20"/>
  <c r="AM31" i="20"/>
  <c r="AM32" i="20"/>
  <c r="AC33" i="20"/>
  <c r="AC32" i="20"/>
  <c r="AC30" i="20"/>
  <c r="AC31" i="20"/>
  <c r="AK26" i="20"/>
  <c r="AK27" i="20"/>
  <c r="AK28" i="20"/>
  <c r="AK29" i="20"/>
  <c r="AA26" i="20"/>
  <c r="AA27" i="20"/>
  <c r="AA28" i="20"/>
  <c r="AA29" i="20"/>
  <c r="AI24" i="20"/>
  <c r="AI23" i="20"/>
  <c r="AI22" i="20"/>
  <c r="AI25" i="20"/>
  <c r="AO21" i="20"/>
  <c r="AO18" i="20"/>
  <c r="AO19" i="20"/>
  <c r="AO20" i="20"/>
  <c r="AO14" i="20"/>
  <c r="AO15" i="20"/>
  <c r="AO16" i="20"/>
  <c r="AO17" i="20"/>
  <c r="AG13" i="20"/>
  <c r="AG12" i="20"/>
  <c r="AG11" i="20"/>
  <c r="AG10" i="20"/>
  <c r="Z7" i="20"/>
  <c r="Z6" i="20"/>
  <c r="Z8" i="20"/>
  <c r="Z9" i="20"/>
  <c r="AL72" i="20"/>
  <c r="AC78" i="20"/>
  <c r="AL71" i="20"/>
  <c r="AO38" i="20"/>
  <c r="AO39" i="20"/>
  <c r="AO40" i="20"/>
  <c r="AI32" i="20"/>
  <c r="AI31" i="20"/>
  <c r="AI30" i="20"/>
  <c r="AI33" i="20"/>
  <c r="AF29" i="20"/>
  <c r="AF28" i="20"/>
  <c r="AF27" i="20"/>
  <c r="AC25" i="20"/>
  <c r="AC24" i="20"/>
  <c r="AG21" i="20"/>
  <c r="AG20" i="20"/>
  <c r="Z15" i="20"/>
  <c r="Z14" i="20"/>
  <c r="Z16" i="20"/>
  <c r="AK2" i="20"/>
  <c r="AK3" i="20"/>
  <c r="AA81" i="20"/>
  <c r="Z80" i="20"/>
  <c r="AM77" i="20"/>
  <c r="AA73" i="20"/>
  <c r="Z72" i="20"/>
  <c r="AD68" i="20"/>
  <c r="AA65" i="20"/>
  <c r="Z64" i="20"/>
  <c r="AD60" i="20"/>
  <c r="AC59" i="20"/>
  <c r="AL56" i="20"/>
  <c r="Z55" i="20"/>
  <c r="AD53" i="20"/>
  <c r="AA52" i="20"/>
  <c r="AN50" i="20"/>
  <c r="AG47" i="20"/>
  <c r="AK45" i="20"/>
  <c r="AB45" i="20"/>
  <c r="AN43" i="20"/>
  <c r="AK42" i="20"/>
  <c r="AB42" i="20"/>
  <c r="AF40" i="20"/>
  <c r="AD39" i="20"/>
  <c r="AD36" i="20"/>
  <c r="AB35" i="20"/>
  <c r="AI28" i="20"/>
  <c r="AI27" i="20"/>
  <c r="AI26" i="20"/>
  <c r="AM25" i="20"/>
  <c r="AM14" i="20"/>
  <c r="AO74" i="20"/>
  <c r="AO58" i="20"/>
  <c r="AO26" i="20"/>
  <c r="CD62" i="20"/>
  <c r="AB33" i="20"/>
  <c r="AB32" i="20"/>
  <c r="AB31" i="20"/>
  <c r="AG22" i="20"/>
  <c r="AG23" i="20"/>
  <c r="AM20" i="20"/>
  <c r="AM19" i="20"/>
  <c r="AM18" i="20"/>
  <c r="AM21" i="20"/>
  <c r="AF13" i="20"/>
  <c r="AF12" i="20"/>
  <c r="AF11" i="20"/>
  <c r="AO5" i="20"/>
  <c r="AO4" i="20"/>
  <c r="AO3" i="20"/>
  <c r="AA78" i="20"/>
  <c r="AM74" i="20"/>
  <c r="AC72" i="20"/>
  <c r="AA70" i="20"/>
  <c r="AG68" i="20"/>
  <c r="AF67" i="20"/>
  <c r="AK64" i="20"/>
  <c r="AA62" i="20"/>
  <c r="AG60" i="20"/>
  <c r="AN59" i="20"/>
  <c r="AI57" i="20"/>
  <c r="Z57" i="20"/>
  <c r="AM55" i="20"/>
  <c r="AD52" i="20"/>
  <c r="AK48" i="20"/>
  <c r="AN45" i="20"/>
  <c r="Z43" i="20"/>
  <c r="AG39" i="20"/>
  <c r="AK37" i="20"/>
  <c r="AB37" i="20"/>
  <c r="AN35" i="20"/>
  <c r="AK31" i="20"/>
  <c r="AD24" i="20"/>
  <c r="AD23" i="20"/>
  <c r="AD22" i="20"/>
  <c r="AM16" i="20"/>
  <c r="Z11" i="20"/>
  <c r="AM35" i="20"/>
  <c r="AM34" i="20"/>
  <c r="AK33" i="20"/>
  <c r="AK32" i="20"/>
  <c r="AA32" i="20"/>
  <c r="AA31" i="20"/>
  <c r="AA30" i="20"/>
  <c r="AA33" i="20"/>
  <c r="AO22" i="20"/>
  <c r="AO23" i="20"/>
  <c r="AO24" i="20"/>
  <c r="AL19" i="20"/>
  <c r="AL18" i="20"/>
  <c r="AL20" i="20"/>
  <c r="AM4" i="20"/>
  <c r="AM3" i="20"/>
  <c r="AM2" i="20"/>
  <c r="AM5" i="20"/>
  <c r="AA79" i="20"/>
  <c r="Z78" i="20"/>
  <c r="AM75" i="20"/>
  <c r="AA71" i="20"/>
  <c r="Z70" i="20"/>
  <c r="AF68" i="20"/>
  <c r="AD66" i="20"/>
  <c r="AA63" i="20"/>
  <c r="Z62" i="20"/>
  <c r="AN60" i="20"/>
  <c r="AI54" i="20"/>
  <c r="AA54" i="20"/>
  <c r="AF53" i="20"/>
  <c r="AM45" i="20"/>
  <c r="AN42" i="20"/>
  <c r="AL35" i="20"/>
  <c r="AD35" i="20"/>
  <c r="AJ29" i="20"/>
  <c r="Z28" i="20"/>
  <c r="Z27" i="20"/>
  <c r="Z26" i="20"/>
  <c r="AN24" i="20"/>
  <c r="AN23" i="20"/>
  <c r="AC23" i="20"/>
  <c r="AC22" i="20"/>
  <c r="AL16" i="20"/>
  <c r="AO76" i="20"/>
  <c r="AO60" i="20"/>
  <c r="AO28" i="20"/>
  <c r="AO78" i="20"/>
  <c r="AO79" i="20"/>
  <c r="AO80" i="20"/>
  <c r="AO70" i="20"/>
  <c r="AO71" i="20"/>
  <c r="AO72" i="20"/>
  <c r="AJ33" i="20"/>
  <c r="AJ32" i="20"/>
  <c r="AJ31" i="20"/>
  <c r="Z31" i="20"/>
  <c r="Z30" i="20"/>
  <c r="Z32" i="20"/>
  <c r="AG29" i="20"/>
  <c r="AG28" i="20"/>
  <c r="AK18" i="20"/>
  <c r="AK19" i="20"/>
  <c r="AG14" i="20"/>
  <c r="AG15" i="20"/>
  <c r="AO6" i="20"/>
  <c r="AO7" i="20"/>
  <c r="AL3" i="20"/>
  <c r="AL2" i="20"/>
  <c r="AL4" i="20"/>
  <c r="AD59" i="20"/>
  <c r="AK55" i="20"/>
  <c r="AN53" i="20"/>
  <c r="AF50" i="20"/>
  <c r="AL45" i="20"/>
  <c r="AM42" i="20"/>
  <c r="AC38" i="20"/>
  <c r="AK35" i="20"/>
  <c r="AC35" i="20"/>
  <c r="AJ28" i="20"/>
  <c r="AJ27" i="20"/>
  <c r="AN25" i="20"/>
  <c r="AM24" i="20"/>
  <c r="AM23" i="20"/>
  <c r="AG18" i="20"/>
  <c r="AO75" i="20"/>
  <c r="AO59" i="20"/>
  <c r="AO27" i="20"/>
  <c r="AJ51" i="2"/>
  <c r="AL44" i="2"/>
  <c r="AJ67" i="2"/>
  <c r="AJ53" i="2"/>
  <c r="AJ49" i="2"/>
  <c r="AK45" i="2"/>
  <c r="AA38" i="2"/>
  <c r="AH35" i="2"/>
  <c r="AF34" i="2"/>
  <c r="AJ31" i="2"/>
  <c r="AJ23" i="2"/>
  <c r="AL68" i="2"/>
  <c r="AK60" i="2"/>
  <c r="AJ56" i="2"/>
  <c r="AL54" i="2"/>
  <c r="AK48" i="2"/>
  <c r="AJ45" i="2"/>
  <c r="AK44" i="2"/>
  <c r="AL43" i="2"/>
  <c r="AA41" i="2"/>
  <c r="AA40" i="2"/>
  <c r="Z38" i="2"/>
  <c r="AH36" i="2"/>
  <c r="AI31" i="2"/>
  <c r="AN28" i="2"/>
  <c r="AI23" i="2"/>
  <c r="Z22" i="2"/>
  <c r="AL42" i="2"/>
  <c r="AF35" i="2"/>
  <c r="AK32" i="2"/>
  <c r="AF36" i="2"/>
  <c r="AJ47" i="2"/>
  <c r="AK69" i="2"/>
  <c r="AJ66" i="2"/>
  <c r="AO63" i="2"/>
  <c r="AK61" i="2"/>
  <c r="AK46" i="2"/>
  <c r="AK33" i="2"/>
  <c r="AJ22" i="2"/>
  <c r="AJ68" i="2"/>
  <c r="AL66" i="2"/>
  <c r="AK50" i="2"/>
  <c r="AH37" i="2"/>
  <c r="AJ32" i="2"/>
  <c r="AL69" i="2"/>
  <c r="AL61" i="2"/>
  <c r="AL59" i="2"/>
  <c r="AL55" i="2"/>
  <c r="AJ52" i="2"/>
  <c r="AJ24" i="2"/>
  <c r="AK16" i="2"/>
  <c r="AL53" i="2"/>
  <c r="AL49" i="2"/>
  <c r="AJ30" i="2"/>
  <c r="AN27" i="2"/>
  <c r="AI22" i="2"/>
  <c r="AC61" i="2"/>
  <c r="AK52" i="2"/>
  <c r="AK47" i="2"/>
  <c r="Z30" i="2"/>
  <c r="AC60" i="2"/>
  <c r="AK53" i="2"/>
  <c r="AI30" i="2"/>
  <c r="AF20" i="2"/>
  <c r="AE18" i="2"/>
  <c r="AL65" i="2"/>
  <c r="AK64" i="2"/>
  <c r="AK62" i="2"/>
  <c r="AO6" i="2"/>
  <c r="AO7" i="2"/>
  <c r="AO8" i="2"/>
  <c r="AO9" i="2"/>
  <c r="AK37" i="2"/>
  <c r="AC37" i="2"/>
  <c r="AJ36" i="2"/>
  <c r="AI35" i="2"/>
  <c r="AA35" i="2"/>
  <c r="Z34" i="2"/>
  <c r="AN32" i="2"/>
  <c r="AF32" i="2"/>
  <c r="AE31" i="2"/>
  <c r="AL30" i="2"/>
  <c r="AK29" i="2"/>
  <c r="AC29" i="2"/>
  <c r="AJ28" i="2"/>
  <c r="AB28" i="2"/>
  <c r="AA27" i="2"/>
  <c r="AH26" i="2"/>
  <c r="Z26" i="2"/>
  <c r="AN24" i="2"/>
  <c r="AF24" i="2"/>
  <c r="AE23" i="2"/>
  <c r="AL22" i="2"/>
  <c r="AK21" i="2"/>
  <c r="AC21" i="2"/>
  <c r="AJ20" i="2"/>
  <c r="AB20" i="2"/>
  <c r="AI19" i="2"/>
  <c r="AA19" i="2"/>
  <c r="AH18" i="2"/>
  <c r="Z18" i="2"/>
  <c r="AN16" i="2"/>
  <c r="AF16" i="2"/>
  <c r="AL14" i="2"/>
  <c r="AL13" i="2"/>
  <c r="AL12" i="2"/>
  <c r="AL11" i="2"/>
  <c r="AK9" i="2"/>
  <c r="AC9" i="2"/>
  <c r="AJ8" i="2"/>
  <c r="AO3" i="2"/>
  <c r="AL48" i="2"/>
  <c r="AL47" i="2"/>
  <c r="AK38" i="2"/>
  <c r="AC38" i="2"/>
  <c r="AJ37" i="2"/>
  <c r="AI36" i="2"/>
  <c r="AA36" i="2"/>
  <c r="Z35" i="2"/>
  <c r="AN33" i="2"/>
  <c r="AF33" i="2"/>
  <c r="AE32" i="2"/>
  <c r="AL31" i="2"/>
  <c r="AK30" i="2"/>
  <c r="AC30" i="2"/>
  <c r="AJ29" i="2"/>
  <c r="AA28" i="2"/>
  <c r="AH27" i="2"/>
  <c r="Z27" i="2"/>
  <c r="AN25" i="2"/>
  <c r="AF25" i="2"/>
  <c r="AE24" i="2"/>
  <c r="AL23" i="2"/>
  <c r="AK22" i="2"/>
  <c r="AC22" i="2"/>
  <c r="AJ21" i="2"/>
  <c r="AB21" i="2"/>
  <c r="AI20" i="2"/>
  <c r="AA20" i="2"/>
  <c r="AH19" i="2"/>
  <c r="Z19" i="2"/>
  <c r="AN17" i="2"/>
  <c r="AF17" i="2"/>
  <c r="AL15" i="2"/>
  <c r="AC14" i="2"/>
  <c r="AK13" i="2"/>
  <c r="AK12" i="2"/>
  <c r="AK11" i="2"/>
  <c r="AJ9" i="2"/>
  <c r="AN5" i="2"/>
  <c r="AN3" i="2"/>
  <c r="AO22" i="2"/>
  <c r="AO23" i="2"/>
  <c r="AO24" i="2"/>
  <c r="AO25" i="2"/>
  <c r="AK63" i="2"/>
  <c r="AC59" i="2"/>
  <c r="AC45" i="2"/>
  <c r="AC44" i="2"/>
  <c r="AC43" i="2"/>
  <c r="AK41" i="2"/>
  <c r="AC41" i="2"/>
  <c r="AK40" i="2"/>
  <c r="AC40" i="2"/>
  <c r="AJ38" i="2"/>
  <c r="AI37" i="2"/>
  <c r="AA37" i="2"/>
  <c r="Z36" i="2"/>
  <c r="AN34" i="2"/>
  <c r="AE33" i="2"/>
  <c r="AL32" i="2"/>
  <c r="AC31" i="2"/>
  <c r="AA29" i="2"/>
  <c r="AH28" i="2"/>
  <c r="Z28" i="2"/>
  <c r="AF26" i="2"/>
  <c r="AE25" i="2"/>
  <c r="AL24" i="2"/>
  <c r="AK23" i="2"/>
  <c r="AC23" i="2"/>
  <c r="AB22" i="2"/>
  <c r="AI21" i="2"/>
  <c r="AA21" i="2"/>
  <c r="AH20" i="2"/>
  <c r="Z20" i="2"/>
  <c r="AN18" i="2"/>
  <c r="AF18" i="2"/>
  <c r="AL16" i="2"/>
  <c r="AC15" i="2"/>
  <c r="AJ14" i="2"/>
  <c r="AJ13" i="2"/>
  <c r="AJ12" i="2"/>
  <c r="AJ11" i="2"/>
  <c r="AN6" i="2"/>
  <c r="AF6" i="2"/>
  <c r="AJ63" i="2"/>
  <c r="AJ41" i="2"/>
  <c r="AJ40" i="2"/>
  <c r="AI38" i="2"/>
  <c r="AN35" i="2"/>
  <c r="AC32" i="2"/>
  <c r="AA30" i="2"/>
  <c r="AF27" i="2"/>
  <c r="AE26" i="2"/>
  <c r="AK24" i="2"/>
  <c r="AC24" i="2"/>
  <c r="AB23" i="2"/>
  <c r="AA22" i="2"/>
  <c r="AN19" i="2"/>
  <c r="AF19" i="2"/>
  <c r="AC16" i="2"/>
  <c r="AJ15" i="2"/>
  <c r="AN7" i="2"/>
  <c r="AF7" i="2"/>
  <c r="AF2" i="2"/>
  <c r="AA42" i="2"/>
  <c r="AN36" i="2"/>
  <c r="AL34" i="2"/>
  <c r="AA31" i="2"/>
  <c r="AF28" i="2"/>
  <c r="AE27" i="2"/>
  <c r="AL26" i="2"/>
  <c r="AB24" i="2"/>
  <c r="AA23" i="2"/>
  <c r="AH22" i="2"/>
  <c r="AN20" i="2"/>
  <c r="AL18" i="2"/>
  <c r="AJ16" i="2"/>
  <c r="AN8" i="2"/>
  <c r="AF8" i="2"/>
  <c r="AL6" i="2"/>
  <c r="AL62" i="2"/>
  <c r="AJ60" i="2"/>
  <c r="AJ58" i="2"/>
  <c r="AA47" i="2"/>
  <c r="AA45" i="2"/>
  <c r="AI40" i="2"/>
  <c r="AC4" i="2"/>
  <c r="AC3" i="2"/>
  <c r="Z53" i="2"/>
  <c r="Z52" i="2"/>
  <c r="Z51" i="2"/>
  <c r="Z49" i="2"/>
  <c r="Z48" i="2"/>
  <c r="Z47" i="2"/>
  <c r="AH45" i="2"/>
  <c r="Z45" i="2"/>
  <c r="AH44" i="2"/>
  <c r="Z44" i="2"/>
  <c r="AH43" i="2"/>
  <c r="Z43" i="2"/>
  <c r="Z41" i="2"/>
  <c r="Z40" i="2"/>
  <c r="AL35" i="2"/>
  <c r="AK34" i="2"/>
  <c r="AC34" i="2"/>
  <c r="AI32" i="2"/>
  <c r="AA32" i="2"/>
  <c r="AH31" i="2"/>
  <c r="Z31" i="2"/>
  <c r="AE28" i="2"/>
  <c r="AL27" i="2"/>
  <c r="AK26" i="2"/>
  <c r="AC26" i="2"/>
  <c r="AI24" i="2"/>
  <c r="AA24" i="2"/>
  <c r="AH23" i="2"/>
  <c r="Z23" i="2"/>
  <c r="AE20" i="2"/>
  <c r="AL19" i="2"/>
  <c r="AK18" i="2"/>
  <c r="AC18" i="2"/>
  <c r="AL7" i="2"/>
  <c r="AK6" i="2"/>
  <c r="AC6" i="2"/>
  <c r="AN2" i="2"/>
  <c r="AL63" i="2"/>
  <c r="AO30" i="2"/>
  <c r="AO31" i="2"/>
  <c r="AO32" i="2"/>
  <c r="AO33" i="2"/>
  <c r="AJ59" i="2"/>
  <c r="AO14" i="2"/>
  <c r="AO15" i="2"/>
  <c r="AO16" i="2"/>
  <c r="AO17" i="2"/>
  <c r="AA49" i="2"/>
  <c r="AA48" i="2"/>
  <c r="AA44" i="2"/>
  <c r="AI41" i="2"/>
  <c r="AH30" i="2"/>
  <c r="AO69" i="2"/>
  <c r="AO68" i="2"/>
  <c r="AO67" i="2"/>
  <c r="AO61" i="2"/>
  <c r="AO60" i="2"/>
  <c r="AO59" i="2"/>
  <c r="AO57" i="2"/>
  <c r="AO56" i="2"/>
  <c r="AO55" i="2"/>
  <c r="AO53" i="2"/>
  <c r="AO52" i="2"/>
  <c r="AO51" i="2"/>
  <c r="AO49" i="2"/>
  <c r="AO48" i="2"/>
  <c r="AO47" i="2"/>
  <c r="AO45" i="2"/>
  <c r="AO44" i="2"/>
  <c r="AO43" i="2"/>
  <c r="AO41" i="2"/>
  <c r="AO40" i="2"/>
  <c r="AO39" i="2"/>
  <c r="AN38" i="2"/>
  <c r="AF38" i="2"/>
  <c r="AL36" i="2"/>
  <c r="AK35" i="2"/>
  <c r="AC35" i="2"/>
  <c r="AJ34" i="2"/>
  <c r="AH32" i="2"/>
  <c r="Z32" i="2"/>
  <c r="AN30" i="2"/>
  <c r="AF30" i="2"/>
  <c r="AL28" i="2"/>
  <c r="AK27" i="2"/>
  <c r="AC27" i="2"/>
  <c r="AJ26" i="2"/>
  <c r="AB26" i="2"/>
  <c r="AH24" i="2"/>
  <c r="Z24" i="2"/>
  <c r="AN22" i="2"/>
  <c r="AF22" i="2"/>
  <c r="AL20" i="2"/>
  <c r="AK19" i="2"/>
  <c r="AC19" i="2"/>
  <c r="AJ18" i="2"/>
  <c r="AB18" i="2"/>
  <c r="AN14" i="2"/>
  <c r="AF14" i="2"/>
  <c r="AN13" i="2"/>
  <c r="AF13" i="2"/>
  <c r="AN12" i="2"/>
  <c r="AF12" i="2"/>
  <c r="AN11" i="2"/>
  <c r="AF11" i="2"/>
  <c r="AL8" i="2"/>
  <c r="AK7" i="2"/>
  <c r="AC7" i="2"/>
  <c r="AJ6" i="2"/>
  <c r="AC2" i="2"/>
  <c r="AL4" i="2"/>
  <c r="AL3" i="2"/>
  <c r="AK3" i="2"/>
  <c r="AK2" i="2"/>
  <c r="AJ65" i="2"/>
  <c r="AJ64" i="2"/>
  <c r="AF5" i="2"/>
  <c r="AF4" i="2"/>
  <c r="AO26" i="2"/>
  <c r="AO27" i="2"/>
  <c r="AO28" i="2"/>
  <c r="AO29" i="2"/>
  <c r="AO34" i="2"/>
  <c r="AO35" i="2"/>
  <c r="AO36" i="2"/>
  <c r="AO37" i="2"/>
  <c r="AO18" i="2"/>
  <c r="AO19" i="2"/>
  <c r="AO20" i="2"/>
  <c r="AO21" i="2"/>
  <c r="AO5" i="2"/>
  <c r="AO4" i="2"/>
  <c r="AN69" i="2"/>
  <c r="AF69" i="2"/>
  <c r="AN68" i="2"/>
  <c r="AF68" i="2"/>
  <c r="AN67" i="2"/>
  <c r="AF67" i="2"/>
  <c r="AN65" i="2"/>
  <c r="AF65" i="2"/>
  <c r="AN64" i="2"/>
  <c r="AF64" i="2"/>
  <c r="AN63" i="2"/>
  <c r="AF63" i="2"/>
  <c r="AN61" i="2"/>
  <c r="AF61" i="2"/>
  <c r="AN60" i="2"/>
  <c r="AF60" i="2"/>
  <c r="AN59" i="2"/>
  <c r="AF59" i="2"/>
  <c r="AN57" i="2"/>
  <c r="AF57" i="2"/>
  <c r="AN56" i="2"/>
  <c r="AF56" i="2"/>
  <c r="AN55" i="2"/>
  <c r="AF55" i="2"/>
  <c r="AN53" i="2"/>
  <c r="AF53" i="2"/>
  <c r="AN52" i="2"/>
  <c r="AF52" i="2"/>
  <c r="AN51" i="2"/>
  <c r="AF51" i="2"/>
  <c r="AN49" i="2"/>
  <c r="AF49" i="2"/>
  <c r="AN48" i="2"/>
  <c r="AF48" i="2"/>
  <c r="AN47" i="2"/>
  <c r="AF47" i="2"/>
  <c r="AN45" i="2"/>
  <c r="AF45" i="2"/>
  <c r="AN44" i="2"/>
  <c r="AF44" i="2"/>
  <c r="AN43" i="2"/>
  <c r="AF43" i="2"/>
  <c r="AN41" i="2"/>
  <c r="AF41" i="2"/>
  <c r="AN40" i="2"/>
  <c r="AF40" i="2"/>
  <c r="AK4" i="2"/>
  <c r="AL2" i="2"/>
  <c r="AJ2" i="2"/>
  <c r="AJ4" i="2"/>
  <c r="AJ5" i="2"/>
  <c r="F2" i="20"/>
  <c r="F3" i="20" s="1"/>
  <c r="F4" i="20" s="1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54" i="20" s="1"/>
  <c r="F55" i="20" s="1"/>
  <c r="F56" i="20" s="1"/>
  <c r="F57" i="20" s="1"/>
  <c r="F58" i="20" s="1"/>
  <c r="F59" i="20" s="1"/>
  <c r="F60" i="20" s="1"/>
  <c r="F61" i="20" s="1"/>
  <c r="F62" i="20" s="1"/>
  <c r="F63" i="20" s="1"/>
  <c r="F64" i="20" s="1"/>
  <c r="F65" i="20" s="1"/>
  <c r="E6" i="3"/>
  <c r="BI6" i="3" s="1"/>
  <c r="E7" i="3"/>
  <c r="BI7" i="3" s="1"/>
  <c r="E8" i="3"/>
  <c r="BW8" i="3" s="1"/>
  <c r="CN8" i="3" s="1"/>
  <c r="E9" i="3"/>
  <c r="E10" i="3"/>
  <c r="E11" i="3"/>
  <c r="E12" i="3"/>
  <c r="BV12" i="3" s="1"/>
  <c r="CM12" i="3" s="1"/>
  <c r="E13" i="3"/>
  <c r="BP13" i="3" s="1"/>
  <c r="CG13" i="3" s="1"/>
  <c r="E14" i="3"/>
  <c r="BJ14" i="3" s="1"/>
  <c r="CA14" i="3" s="1"/>
  <c r="E15" i="3"/>
  <c r="BS15" i="3" s="1"/>
  <c r="CJ15" i="3" s="1"/>
  <c r="E16" i="3"/>
  <c r="BJ16" i="3" s="1"/>
  <c r="CA16" i="3" s="1"/>
  <c r="E17" i="3"/>
  <c r="E18" i="3"/>
  <c r="E19" i="3"/>
  <c r="E20" i="3"/>
  <c r="BO20" i="3" s="1"/>
  <c r="CF20" i="3" s="1"/>
  <c r="E21" i="3"/>
  <c r="BQ21" i="3" s="1"/>
  <c r="CH21" i="3" s="1"/>
  <c r="E22" i="3"/>
  <c r="BO22" i="3" s="1"/>
  <c r="CF22" i="3" s="1"/>
  <c r="E23" i="3"/>
  <c r="BI23" i="3" s="1"/>
  <c r="E24" i="3"/>
  <c r="BI24" i="3" s="1"/>
  <c r="E25" i="3"/>
  <c r="E26" i="3"/>
  <c r="E27" i="3"/>
  <c r="E28" i="3"/>
  <c r="BO28" i="3" s="1"/>
  <c r="CF28" i="3" s="1"/>
  <c r="E29" i="3"/>
  <c r="BI29" i="3" s="1"/>
  <c r="E30" i="3"/>
  <c r="BK30" i="3" s="1"/>
  <c r="CB30" i="3" s="1"/>
  <c r="E31" i="3"/>
  <c r="E32" i="3"/>
  <c r="BL32" i="3" s="1"/>
  <c r="CC32" i="3" s="1"/>
  <c r="E33" i="3"/>
  <c r="E34" i="3"/>
  <c r="E35" i="3"/>
  <c r="E36" i="3"/>
  <c r="BO36" i="3" s="1"/>
  <c r="CF36" i="3" s="1"/>
  <c r="E37" i="3"/>
  <c r="BL37" i="3" s="1"/>
  <c r="CC37" i="3" s="1"/>
  <c r="E38" i="3"/>
  <c r="BJ38" i="3" s="1"/>
  <c r="CA38" i="3" s="1"/>
  <c r="E39" i="3"/>
  <c r="BN39" i="3" s="1"/>
  <c r="CE39" i="3" s="1"/>
  <c r="E40" i="3"/>
  <c r="BW40" i="3" s="1"/>
  <c r="CN40" i="3" s="1"/>
  <c r="E41" i="3"/>
  <c r="E42" i="3"/>
  <c r="E43" i="3"/>
  <c r="E44" i="3"/>
  <c r="E45" i="3"/>
  <c r="E46" i="3"/>
  <c r="BQ46" i="3" s="1"/>
  <c r="CH46" i="3" s="1"/>
  <c r="E47" i="3"/>
  <c r="BQ47" i="3" s="1"/>
  <c r="CH47" i="3" s="1"/>
  <c r="E48" i="3"/>
  <c r="E49" i="3"/>
  <c r="E50" i="3"/>
  <c r="E5" i="3"/>
  <c r="E4" i="3"/>
  <c r="BO4" i="3" s="1"/>
  <c r="CF4" i="3" s="1"/>
  <c r="E3" i="3"/>
  <c r="BP3" i="3" s="1"/>
  <c r="CG3" i="3" s="1"/>
  <c r="E2" i="3"/>
  <c r="BK2" i="3" s="1"/>
  <c r="CB2" i="3" s="1"/>
  <c r="CS2" i="3" s="1"/>
  <c r="E6" i="18"/>
  <c r="BO6" i="18" s="1"/>
  <c r="CF6" i="18" s="1"/>
  <c r="E7" i="18"/>
  <c r="BI7" i="18" s="1"/>
  <c r="E8" i="18"/>
  <c r="E9" i="18"/>
  <c r="BQ9" i="18" s="1"/>
  <c r="CH9" i="18" s="1"/>
  <c r="E10" i="18"/>
  <c r="E11" i="18"/>
  <c r="E12" i="18"/>
  <c r="E13" i="18"/>
  <c r="E14" i="18"/>
  <c r="BL14" i="18" s="1"/>
  <c r="CC14" i="18" s="1"/>
  <c r="E15" i="18"/>
  <c r="BQ15" i="18" s="1"/>
  <c r="CH15" i="18" s="1"/>
  <c r="E16" i="18"/>
  <c r="BO16" i="18" s="1"/>
  <c r="CF16" i="18" s="1"/>
  <c r="E17" i="18"/>
  <c r="E18" i="18"/>
  <c r="E19" i="18"/>
  <c r="E20" i="18"/>
  <c r="E21" i="18"/>
  <c r="E22" i="18"/>
  <c r="E23" i="18"/>
  <c r="E24" i="18"/>
  <c r="BT24" i="18" s="1"/>
  <c r="CK24" i="18" s="1"/>
  <c r="E25" i="18"/>
  <c r="BO25" i="18" s="1"/>
  <c r="CF25" i="18" s="1"/>
  <c r="E26" i="18"/>
  <c r="BP26" i="18" s="1"/>
  <c r="CG26" i="18" s="1"/>
  <c r="E27" i="18"/>
  <c r="E28" i="18"/>
  <c r="E29" i="18"/>
  <c r="E30" i="18"/>
  <c r="E31" i="18"/>
  <c r="E32" i="18"/>
  <c r="BT32" i="18" s="1"/>
  <c r="CK32" i="18" s="1"/>
  <c r="E33" i="18"/>
  <c r="BQ33" i="18" s="1"/>
  <c r="CH33" i="18" s="1"/>
  <c r="E34" i="18"/>
  <c r="BL34" i="18" s="1"/>
  <c r="CC34" i="18" s="1"/>
  <c r="E35" i="18"/>
  <c r="E36" i="18"/>
  <c r="E37" i="18"/>
  <c r="E38" i="18"/>
  <c r="E39" i="18"/>
  <c r="E40" i="18"/>
  <c r="E41" i="18"/>
  <c r="BV41" i="18" s="1"/>
  <c r="CM41" i="18" s="1"/>
  <c r="E42" i="18"/>
  <c r="BQ42" i="18" s="1"/>
  <c r="CH42" i="18" s="1"/>
  <c r="E43" i="18"/>
  <c r="E44" i="18"/>
  <c r="E45" i="18"/>
  <c r="E46" i="18"/>
  <c r="E47" i="18"/>
  <c r="E48" i="18"/>
  <c r="E49" i="18"/>
  <c r="BV49" i="18" s="1"/>
  <c r="CM49" i="18" s="1"/>
  <c r="E50" i="18"/>
  <c r="BQ50" i="18" s="1"/>
  <c r="CH50" i="18" s="1"/>
  <c r="E51" i="18"/>
  <c r="E52" i="18"/>
  <c r="E53" i="18"/>
  <c r="E54" i="18"/>
  <c r="E55" i="18"/>
  <c r="E56" i="18"/>
  <c r="BP56" i="18" s="1"/>
  <c r="CG56" i="18" s="1"/>
  <c r="E57" i="18"/>
  <c r="E58" i="18"/>
  <c r="E59" i="18"/>
  <c r="E60" i="18"/>
  <c r="E61" i="18"/>
  <c r="E62" i="18"/>
  <c r="BQ62" i="18" s="1"/>
  <c r="CH62" i="18" s="1"/>
  <c r="E63" i="18"/>
  <c r="BQ63" i="18" s="1"/>
  <c r="CH63" i="18" s="1"/>
  <c r="E64" i="18"/>
  <c r="BM64" i="18" s="1"/>
  <c r="CD64" i="18" s="1"/>
  <c r="E65" i="18"/>
  <c r="BO65" i="18" s="1"/>
  <c r="CF65" i="18" s="1"/>
  <c r="E66" i="18"/>
  <c r="BU66" i="18" s="1"/>
  <c r="CL66" i="18" s="1"/>
  <c r="E67" i="18"/>
  <c r="E68" i="18"/>
  <c r="E69" i="18"/>
  <c r="E70" i="18"/>
  <c r="E71" i="18"/>
  <c r="E72" i="18"/>
  <c r="E73" i="18"/>
  <c r="E74" i="18"/>
  <c r="E5" i="18"/>
  <c r="E4" i="18"/>
  <c r="BP4" i="18" s="1"/>
  <c r="CG4" i="18" s="1"/>
  <c r="E3" i="18"/>
  <c r="BJ3" i="18" s="1"/>
  <c r="CA3" i="18" s="1"/>
  <c r="E2" i="18"/>
  <c r="BM2" i="18" s="1"/>
  <c r="CD2" i="18" s="1"/>
  <c r="CU2" i="18" s="1"/>
  <c r="E6" i="17"/>
  <c r="E7" i="17"/>
  <c r="E8" i="17"/>
  <c r="BH8" i="17" s="1"/>
  <c r="BY8" i="17" s="1"/>
  <c r="E9" i="17"/>
  <c r="BQ9" i="17" s="1"/>
  <c r="CH9" i="17" s="1"/>
  <c r="E10" i="17"/>
  <c r="BP10" i="17" s="1"/>
  <c r="CG10" i="17" s="1"/>
  <c r="E11" i="17"/>
  <c r="BU11" i="17" s="1"/>
  <c r="CL11" i="17" s="1"/>
  <c r="E12" i="17"/>
  <c r="E13" i="17"/>
  <c r="E14" i="17"/>
  <c r="BP14" i="17" s="1"/>
  <c r="CG14" i="17" s="1"/>
  <c r="E15" i="17"/>
  <c r="E16" i="17"/>
  <c r="BJ16" i="17" s="1"/>
  <c r="CA16" i="17" s="1"/>
  <c r="E17" i="17"/>
  <c r="BI17" i="17" s="1"/>
  <c r="E18" i="17"/>
  <c r="BO18" i="17" s="1"/>
  <c r="CF18" i="17" s="1"/>
  <c r="E19" i="17"/>
  <c r="BQ19" i="17" s="1"/>
  <c r="CH19" i="17" s="1"/>
  <c r="E20" i="17"/>
  <c r="E21" i="17"/>
  <c r="BU21" i="17" s="1"/>
  <c r="CL21" i="17" s="1"/>
  <c r="E22" i="17"/>
  <c r="E23" i="17"/>
  <c r="E24" i="17"/>
  <c r="BH24" i="17" s="1"/>
  <c r="BY24" i="17" s="1"/>
  <c r="E25" i="17"/>
  <c r="BH25" i="17" s="1"/>
  <c r="E26" i="17"/>
  <c r="BU26" i="17" s="1"/>
  <c r="CL26" i="17" s="1"/>
  <c r="E27" i="17"/>
  <c r="BP27" i="17" s="1"/>
  <c r="CG27" i="17" s="1"/>
  <c r="E28" i="17"/>
  <c r="E29" i="17"/>
  <c r="E30" i="17"/>
  <c r="BK30" i="17" s="1"/>
  <c r="CB30" i="17" s="1"/>
  <c r="E31" i="17"/>
  <c r="E32" i="17"/>
  <c r="BK32" i="17" s="1"/>
  <c r="CB32" i="17" s="1"/>
  <c r="E33" i="17"/>
  <c r="BL33" i="17" s="1"/>
  <c r="CC33" i="17" s="1"/>
  <c r="E34" i="17"/>
  <c r="BO34" i="17" s="1"/>
  <c r="CF34" i="17" s="1"/>
  <c r="E35" i="17"/>
  <c r="BO35" i="17" s="1"/>
  <c r="CF35" i="17" s="1"/>
  <c r="E36" i="17"/>
  <c r="E37" i="17"/>
  <c r="BK37" i="17" s="1"/>
  <c r="CB37" i="17" s="1"/>
  <c r="E38" i="17"/>
  <c r="E39" i="17"/>
  <c r="E40" i="17"/>
  <c r="BU40" i="17" s="1"/>
  <c r="CL40" i="17" s="1"/>
  <c r="E41" i="17"/>
  <c r="BP41" i="17" s="1"/>
  <c r="CG41" i="17" s="1"/>
  <c r="E42" i="17"/>
  <c r="BU42" i="17" s="1"/>
  <c r="CL42" i="17" s="1"/>
  <c r="E43" i="17"/>
  <c r="BO43" i="17" s="1"/>
  <c r="CF43" i="17" s="1"/>
  <c r="E44" i="17"/>
  <c r="E45" i="17"/>
  <c r="E46" i="17"/>
  <c r="E47" i="17"/>
  <c r="E48" i="17"/>
  <c r="BS48" i="17" s="1"/>
  <c r="CJ48" i="17" s="1"/>
  <c r="E49" i="17"/>
  <c r="E50" i="17"/>
  <c r="E51" i="17"/>
  <c r="BK51" i="17" s="1"/>
  <c r="CB51" i="17" s="1"/>
  <c r="E52" i="17"/>
  <c r="E53" i="17"/>
  <c r="E54" i="17"/>
  <c r="E55" i="17"/>
  <c r="E56" i="17"/>
  <c r="BJ56" i="17" s="1"/>
  <c r="CA56" i="17" s="1"/>
  <c r="E57" i="17"/>
  <c r="BT57" i="17" s="1"/>
  <c r="CK57" i="17" s="1"/>
  <c r="E58" i="17"/>
  <c r="BL58" i="17" s="1"/>
  <c r="CC58" i="17" s="1"/>
  <c r="E59" i="17"/>
  <c r="E60" i="17"/>
  <c r="E61" i="17"/>
  <c r="E62" i="17"/>
  <c r="E63" i="17"/>
  <c r="E64" i="17"/>
  <c r="BQ64" i="17" s="1"/>
  <c r="CH64" i="17" s="1"/>
  <c r="E65" i="17"/>
  <c r="E66" i="17"/>
  <c r="BL66" i="17" s="1"/>
  <c r="CC66" i="17" s="1"/>
  <c r="E67" i="17"/>
  <c r="BO67" i="17" s="1"/>
  <c r="CF67" i="17" s="1"/>
  <c r="E68" i="17"/>
  <c r="E69" i="17"/>
  <c r="E70" i="17"/>
  <c r="E71" i="17"/>
  <c r="E72" i="17"/>
  <c r="BP72" i="17" s="1"/>
  <c r="CG72" i="17" s="1"/>
  <c r="E73" i="17"/>
  <c r="E74" i="17"/>
  <c r="E75" i="17"/>
  <c r="BJ75" i="17" s="1"/>
  <c r="CA75" i="17" s="1"/>
  <c r="E76" i="17"/>
  <c r="E77" i="17"/>
  <c r="BL77" i="17" s="1"/>
  <c r="CC77" i="17" s="1"/>
  <c r="E78" i="17"/>
  <c r="E79" i="17"/>
  <c r="E80" i="17"/>
  <c r="BO80" i="17" s="1"/>
  <c r="CF80" i="17" s="1"/>
  <c r="E81" i="17"/>
  <c r="BQ81" i="17" s="1"/>
  <c r="CH81" i="17" s="1"/>
  <c r="E82" i="17"/>
  <c r="BI82" i="17" s="1"/>
  <c r="E83" i="17"/>
  <c r="E84" i="17"/>
  <c r="E85" i="17"/>
  <c r="BO85" i="17" s="1"/>
  <c r="CF85" i="17" s="1"/>
  <c r="E86" i="17"/>
  <c r="BU86" i="17" s="1"/>
  <c r="CL86" i="17" s="1"/>
  <c r="E87" i="17"/>
  <c r="E88" i="17"/>
  <c r="BP88" i="17" s="1"/>
  <c r="CG88" i="17" s="1"/>
  <c r="E89" i="17"/>
  <c r="BJ89" i="17" s="1"/>
  <c r="CA89" i="17" s="1"/>
  <c r="E90" i="17"/>
  <c r="BV90" i="17" s="1"/>
  <c r="CM90" i="17" s="1"/>
  <c r="E91" i="17"/>
  <c r="E92" i="17"/>
  <c r="E93" i="17"/>
  <c r="E94" i="17"/>
  <c r="E95" i="17"/>
  <c r="E96" i="17"/>
  <c r="BP96" i="17" s="1"/>
  <c r="CG96" i="17" s="1"/>
  <c r="E97" i="17"/>
  <c r="BQ97" i="17" s="1"/>
  <c r="CH97" i="17" s="1"/>
  <c r="E98" i="17"/>
  <c r="E5" i="17"/>
  <c r="BH5" i="17" s="1"/>
  <c r="BY5" i="17" s="1"/>
  <c r="E4" i="17"/>
  <c r="E3" i="17"/>
  <c r="E2" i="17"/>
  <c r="BL2" i="17" s="1"/>
  <c r="CC2" i="17" s="1"/>
  <c r="CT2" i="17" s="1"/>
  <c r="E3" i="2"/>
  <c r="BN3" i="2" s="1"/>
  <c r="CE3" i="2" s="1"/>
  <c r="E4" i="2"/>
  <c r="BM4" i="2" s="1"/>
  <c r="CD4" i="2" s="1"/>
  <c r="E5" i="2"/>
  <c r="BM5" i="2" s="1"/>
  <c r="CD5" i="2" s="1"/>
  <c r="E6" i="2"/>
  <c r="E7" i="2"/>
  <c r="E8" i="2"/>
  <c r="BI8" i="2" s="1"/>
  <c r="E9" i="2"/>
  <c r="E10" i="2"/>
  <c r="BS10" i="2" s="1"/>
  <c r="CJ10" i="2" s="1"/>
  <c r="E11" i="2"/>
  <c r="BI11" i="2" s="1"/>
  <c r="E12" i="2"/>
  <c r="BP12" i="2" s="1"/>
  <c r="CG12" i="2" s="1"/>
  <c r="E13" i="2"/>
  <c r="BW13" i="2" s="1"/>
  <c r="CN13" i="2" s="1"/>
  <c r="E14" i="2"/>
  <c r="E15" i="2"/>
  <c r="BJ15" i="2" s="1"/>
  <c r="CA15" i="2" s="1"/>
  <c r="E16" i="2"/>
  <c r="E17" i="2"/>
  <c r="E18" i="2"/>
  <c r="BO18" i="2" s="1"/>
  <c r="CF18" i="2" s="1"/>
  <c r="E19" i="2"/>
  <c r="BR19" i="2" s="1"/>
  <c r="CI19" i="2" s="1"/>
  <c r="E20" i="2"/>
  <c r="BO20" i="2" s="1"/>
  <c r="CF20" i="2" s="1"/>
  <c r="E21" i="2"/>
  <c r="BL21" i="2" s="1"/>
  <c r="CC21" i="2" s="1"/>
  <c r="E22" i="2"/>
  <c r="BM22" i="2" s="1"/>
  <c r="CD22" i="2" s="1"/>
  <c r="E23" i="2"/>
  <c r="E24" i="2"/>
  <c r="BU24" i="2" s="1"/>
  <c r="CL24" i="2" s="1"/>
  <c r="E25" i="2"/>
  <c r="E26" i="2"/>
  <c r="BU26" i="2" s="1"/>
  <c r="CL26" i="2" s="1"/>
  <c r="E27" i="2"/>
  <c r="E28" i="2"/>
  <c r="BS28" i="2" s="1"/>
  <c r="CJ28" i="2" s="1"/>
  <c r="E29" i="2"/>
  <c r="BM29" i="2" s="1"/>
  <c r="CD29" i="2" s="1"/>
  <c r="E30" i="2"/>
  <c r="BJ30" i="2" s="1"/>
  <c r="E31" i="2"/>
  <c r="BU31" i="2" s="1"/>
  <c r="CL31" i="2" s="1"/>
  <c r="E32" i="2"/>
  <c r="BJ32" i="2" s="1"/>
  <c r="CA32" i="2" s="1"/>
  <c r="E33" i="2"/>
  <c r="E34" i="2"/>
  <c r="BM34" i="2" s="1"/>
  <c r="CD34" i="2" s="1"/>
  <c r="E35" i="2"/>
  <c r="BR35" i="2" s="1"/>
  <c r="CI35" i="2" s="1"/>
  <c r="E36" i="2"/>
  <c r="BK36" i="2" s="1"/>
  <c r="CB36" i="2" s="1"/>
  <c r="E37" i="2"/>
  <c r="BL37" i="2" s="1"/>
  <c r="CC37" i="2" s="1"/>
  <c r="E38" i="2"/>
  <c r="E39" i="2"/>
  <c r="E40" i="2"/>
  <c r="E41" i="2"/>
  <c r="E42" i="2"/>
  <c r="BS42" i="2" s="1"/>
  <c r="CJ42" i="2" s="1"/>
  <c r="E43" i="2"/>
  <c r="BM43" i="2" s="1"/>
  <c r="CD43" i="2" s="1"/>
  <c r="E44" i="2"/>
  <c r="BQ44" i="2" s="1"/>
  <c r="CH44" i="2" s="1"/>
  <c r="E45" i="2"/>
  <c r="BQ45" i="2" s="1"/>
  <c r="CH45" i="2" s="1"/>
  <c r="E46" i="2"/>
  <c r="BV46" i="2" s="1"/>
  <c r="CM46" i="2" s="1"/>
  <c r="E47" i="2"/>
  <c r="E48" i="2"/>
  <c r="BL48" i="2" s="1"/>
  <c r="CC48" i="2" s="1"/>
  <c r="E49" i="2"/>
  <c r="E50" i="2"/>
  <c r="BR50" i="2" s="1"/>
  <c r="CI50" i="2" s="1"/>
  <c r="E51" i="2"/>
  <c r="BU51" i="2" s="1"/>
  <c r="CL51" i="2" s="1"/>
  <c r="E52" i="2"/>
  <c r="BU52" i="2" s="1"/>
  <c r="CL52" i="2" s="1"/>
  <c r="E53" i="2"/>
  <c r="E54" i="2"/>
  <c r="BQ54" i="2" s="1"/>
  <c r="CH54" i="2" s="1"/>
  <c r="E55" i="2"/>
  <c r="BO55" i="2" s="1"/>
  <c r="CF55" i="2" s="1"/>
  <c r="E56" i="2"/>
  <c r="BT56" i="2" s="1"/>
  <c r="CK56" i="2" s="1"/>
  <c r="E57" i="2"/>
  <c r="E58" i="2"/>
  <c r="BU58" i="2" s="1"/>
  <c r="CL58" i="2" s="1"/>
  <c r="E59" i="2"/>
  <c r="E60" i="2"/>
  <c r="BU60" i="2" s="1"/>
  <c r="CL60" i="2" s="1"/>
  <c r="E61" i="2"/>
  <c r="E62" i="2"/>
  <c r="E63" i="2"/>
  <c r="BH63" i="2" s="1"/>
  <c r="E64" i="2"/>
  <c r="BO64" i="2" s="1"/>
  <c r="CF64" i="2" s="1"/>
  <c r="E65" i="2"/>
  <c r="E66" i="2"/>
  <c r="BJ66" i="2" s="1"/>
  <c r="E67" i="2"/>
  <c r="BJ67" i="2" s="1"/>
  <c r="CA67" i="2" s="1"/>
  <c r="E68" i="2"/>
  <c r="BQ68" i="2" s="1"/>
  <c r="CH68" i="2" s="1"/>
  <c r="E69" i="2"/>
  <c r="BK69" i="2" s="1"/>
  <c r="CB69" i="2" s="1"/>
  <c r="E70" i="2"/>
  <c r="E2" i="2"/>
  <c r="H82" i="25"/>
  <c r="H78" i="25"/>
  <c r="H74" i="25"/>
  <c r="H70" i="25"/>
  <c r="H66" i="25"/>
  <c r="H62" i="25"/>
  <c r="H58" i="25"/>
  <c r="H54" i="25"/>
  <c r="H50" i="25"/>
  <c r="H46" i="25"/>
  <c r="H42" i="25"/>
  <c r="H38" i="25"/>
  <c r="H34" i="25"/>
  <c r="H30" i="25"/>
  <c r="H26" i="25"/>
  <c r="H22" i="25"/>
  <c r="H18" i="25"/>
  <c r="H14" i="25"/>
  <c r="H10" i="25"/>
  <c r="H6" i="25"/>
  <c r="H2" i="25"/>
  <c r="E97" i="7"/>
  <c r="E95" i="7"/>
  <c r="E96" i="7"/>
  <c r="D357" i="28" l="1"/>
  <c r="F350" i="28"/>
  <c r="F357" i="28"/>
  <c r="G355" i="28"/>
  <c r="E357" i="28"/>
  <c r="G356" i="28"/>
  <c r="F351" i="28"/>
  <c r="F352" i="28"/>
  <c r="G354" i="28"/>
  <c r="G357" i="28"/>
  <c r="E356" i="28"/>
  <c r="E354" i="28"/>
  <c r="Y3" i="20"/>
  <c r="Y4" i="3"/>
  <c r="Y5" i="20"/>
  <c r="BG5" i="20" s="1"/>
  <c r="BX5" i="20" s="1"/>
  <c r="Y2" i="20"/>
  <c r="Y4" i="2"/>
  <c r="Y2" i="2"/>
  <c r="Y5" i="3"/>
  <c r="AV13" i="20"/>
  <c r="BN31" i="3"/>
  <c r="CE31" i="3" s="1"/>
  <c r="Y3" i="3"/>
  <c r="Y3" i="2"/>
  <c r="AV14" i="20"/>
  <c r="AV45" i="20"/>
  <c r="AY12" i="20"/>
  <c r="AV47" i="20"/>
  <c r="BM11" i="20"/>
  <c r="CD11" i="20" s="1"/>
  <c r="AV19" i="20"/>
  <c r="AV41" i="20"/>
  <c r="AY22" i="20"/>
  <c r="AY14" i="20"/>
  <c r="AV8" i="20"/>
  <c r="AY43" i="20"/>
  <c r="AV28" i="20"/>
  <c r="AY16" i="20"/>
  <c r="AY31" i="20"/>
  <c r="AV9" i="20"/>
  <c r="AV30" i="20"/>
  <c r="BP34" i="20"/>
  <c r="CG34" i="20" s="1"/>
  <c r="AV38" i="20"/>
  <c r="AV7" i="20"/>
  <c r="AV80" i="20"/>
  <c r="AV37" i="20"/>
  <c r="AV55" i="20"/>
  <c r="AY61" i="20"/>
  <c r="AV78" i="20"/>
  <c r="AY76" i="20"/>
  <c r="AY32" i="20"/>
  <c r="AV57" i="20"/>
  <c r="AY66" i="20"/>
  <c r="AY77" i="20"/>
  <c r="AY81" i="20"/>
  <c r="AV6" i="20"/>
  <c r="AY25" i="20"/>
  <c r="AY10" i="20"/>
  <c r="AV21" i="20"/>
  <c r="AV20" i="20"/>
  <c r="AY44" i="20"/>
  <c r="AV35" i="20"/>
  <c r="AY20" i="20"/>
  <c r="BP66" i="20"/>
  <c r="CG66" i="20" s="1"/>
  <c r="AY6" i="20"/>
  <c r="AV4" i="20"/>
  <c r="AY45" i="20"/>
  <c r="AV29" i="20"/>
  <c r="AY56" i="20"/>
  <c r="AY53" i="20"/>
  <c r="AV51" i="20"/>
  <c r="AY52" i="20"/>
  <c r="AV59" i="20"/>
  <c r="AY78" i="20"/>
  <c r="AV5" i="20"/>
  <c r="AV32" i="20"/>
  <c r="AV43" i="20"/>
  <c r="AV17" i="20"/>
  <c r="AV26" i="20"/>
  <c r="AV40" i="20"/>
  <c r="AY34" i="20"/>
  <c r="AV15" i="20"/>
  <c r="AY35" i="20"/>
  <c r="AV49" i="20"/>
  <c r="AY36" i="20"/>
  <c r="BM33" i="20"/>
  <c r="CD33" i="20" s="1"/>
  <c r="AY60" i="20"/>
  <c r="AV54" i="20"/>
  <c r="AY65" i="20"/>
  <c r="AY71" i="20"/>
  <c r="AY54" i="20"/>
  <c r="AV56" i="20"/>
  <c r="AV61" i="20"/>
  <c r="AV81" i="20"/>
  <c r="AV36" i="20"/>
  <c r="AY29" i="20"/>
  <c r="AV42" i="20"/>
  <c r="AV11" i="20"/>
  <c r="AY38" i="20"/>
  <c r="AV46" i="20"/>
  <c r="AY21" i="20"/>
  <c r="AY39" i="20"/>
  <c r="AV33" i="20"/>
  <c r="AY68" i="20"/>
  <c r="AY57" i="20"/>
  <c r="AV58" i="20"/>
  <c r="AY73" i="20"/>
  <c r="AY58" i="20"/>
  <c r="AY51" i="20"/>
  <c r="AY64" i="20"/>
  <c r="AV63" i="20"/>
  <c r="AV23" i="20"/>
  <c r="AY23" i="20"/>
  <c r="AY7" i="20"/>
  <c r="AV12" i="20"/>
  <c r="AV24" i="20"/>
  <c r="AV25" i="20"/>
  <c r="AV48" i="20"/>
  <c r="AY13" i="20"/>
  <c r="AY55" i="20"/>
  <c r="AV60" i="20"/>
  <c r="AY72" i="20"/>
  <c r="AY69" i="20"/>
  <c r="AV62" i="20"/>
  <c r="AY50" i="20"/>
  <c r="AV50" i="20"/>
  <c r="AY62" i="20"/>
  <c r="AV72" i="20"/>
  <c r="AV71" i="20"/>
  <c r="AY2" i="20"/>
  <c r="AY9" i="20"/>
  <c r="AY33" i="20"/>
  <c r="AV44" i="20"/>
  <c r="AY47" i="20"/>
  <c r="AV16" i="20"/>
  <c r="AY41" i="20"/>
  <c r="AY67" i="20"/>
  <c r="AV64" i="20"/>
  <c r="AY80" i="20"/>
  <c r="AV66" i="20"/>
  <c r="AV52" i="20"/>
  <c r="AY70" i="20"/>
  <c r="AV75" i="20"/>
  <c r="AY74" i="20"/>
  <c r="AV39" i="20"/>
  <c r="AV10" i="20"/>
  <c r="AY48" i="20"/>
  <c r="AV31" i="20"/>
  <c r="AV34" i="20"/>
  <c r="AV18" i="20"/>
  <c r="AY26" i="20"/>
  <c r="AY40" i="20"/>
  <c r="AY11" i="20"/>
  <c r="AV27" i="20"/>
  <c r="AV2" i="20"/>
  <c r="AY18" i="20"/>
  <c r="AY27" i="20"/>
  <c r="AY8" i="20"/>
  <c r="AY28" i="20"/>
  <c r="AY49" i="20"/>
  <c r="AY4" i="20"/>
  <c r="AY79" i="20"/>
  <c r="AV68" i="20"/>
  <c r="AV70" i="20"/>
  <c r="AY59" i="20"/>
  <c r="AY63" i="20"/>
  <c r="AV67" i="20"/>
  <c r="AV77" i="20"/>
  <c r="AV53" i="20"/>
  <c r="AY75" i="20"/>
  <c r="AV3" i="20"/>
  <c r="AY15" i="20"/>
  <c r="AY24" i="20"/>
  <c r="AY5" i="20"/>
  <c r="AV22" i="20"/>
  <c r="AY37" i="20"/>
  <c r="AY30" i="20"/>
  <c r="AY42" i="20"/>
  <c r="AY17" i="20"/>
  <c r="AY19" i="20"/>
  <c r="AY46" i="20"/>
  <c r="AY3" i="20"/>
  <c r="AV76" i="20"/>
  <c r="AV74" i="20"/>
  <c r="AV65" i="20"/>
  <c r="AV69" i="20"/>
  <c r="AV79" i="20"/>
  <c r="AV73" i="20"/>
  <c r="BN45" i="3"/>
  <c r="CE45" i="3" s="1"/>
  <c r="BH48" i="3"/>
  <c r="BM3" i="18"/>
  <c r="CD3" i="18" s="1"/>
  <c r="CX3" i="20"/>
  <c r="CS3" i="20"/>
  <c r="CZ3" i="20"/>
  <c r="CZ4" i="20" s="1"/>
  <c r="CZ5" i="20" s="1"/>
  <c r="CZ6" i="20" s="1"/>
  <c r="CZ7" i="20" s="1"/>
  <c r="CZ8" i="20" s="1"/>
  <c r="CZ9" i="20" s="1"/>
  <c r="CZ10" i="20" s="1"/>
  <c r="CZ11" i="20" s="1"/>
  <c r="CZ12" i="20" s="1"/>
  <c r="CZ13" i="20" s="1"/>
  <c r="CZ14" i="20" s="1"/>
  <c r="CZ15" i="20" s="1"/>
  <c r="CZ16" i="20" s="1"/>
  <c r="CZ17" i="20" s="1"/>
  <c r="CZ18" i="20" s="1"/>
  <c r="CZ19" i="20" s="1"/>
  <c r="CZ20" i="20" s="1"/>
  <c r="CZ21" i="20" s="1"/>
  <c r="CT3" i="20"/>
  <c r="CU3" i="20"/>
  <c r="CU4" i="20" s="1"/>
  <c r="CR3" i="20"/>
  <c r="BG12" i="3"/>
  <c r="BL12" i="3"/>
  <c r="CC12" i="3" s="1"/>
  <c r="BL38" i="3"/>
  <c r="CC38" i="3" s="1"/>
  <c r="BL6" i="3"/>
  <c r="CC6" i="3" s="1"/>
  <c r="BW37" i="3"/>
  <c r="CN37" i="3" s="1"/>
  <c r="BW14" i="3"/>
  <c r="CN14" i="3" s="1"/>
  <c r="BL13" i="3"/>
  <c r="CC13" i="3" s="1"/>
  <c r="BK12" i="3"/>
  <c r="CB12" i="3" s="1"/>
  <c r="BK13" i="3"/>
  <c r="CB13" i="3" s="1"/>
  <c r="BT15" i="3"/>
  <c r="CK15" i="3" s="1"/>
  <c r="BU45" i="3"/>
  <c r="CL45" i="3" s="1"/>
  <c r="BI15" i="3"/>
  <c r="BK14" i="3"/>
  <c r="CB14" i="3" s="1"/>
  <c r="BM45" i="3"/>
  <c r="CD45" i="3" s="1"/>
  <c r="BU15" i="3"/>
  <c r="CL15" i="3" s="1"/>
  <c r="BK15" i="3"/>
  <c r="CB15" i="3" s="1"/>
  <c r="BJ7" i="3"/>
  <c r="CA7" i="3" s="1"/>
  <c r="BU21" i="3"/>
  <c r="CL21" i="3" s="1"/>
  <c r="BT38" i="3"/>
  <c r="CK38" i="3" s="1"/>
  <c r="BO31" i="3"/>
  <c r="CF31" i="3" s="1"/>
  <c r="BL15" i="3"/>
  <c r="CC15" i="3" s="1"/>
  <c r="BO2" i="3"/>
  <c r="CF2" i="3" s="1"/>
  <c r="CW2" i="3" s="1"/>
  <c r="BL33" i="18"/>
  <c r="CC33" i="18" s="1"/>
  <c r="BM33" i="18"/>
  <c r="CD33" i="18" s="1"/>
  <c r="BL15" i="18"/>
  <c r="CC15" i="18" s="1"/>
  <c r="BM65" i="18"/>
  <c r="CD65" i="18" s="1"/>
  <c r="BM4" i="18"/>
  <c r="CD4" i="18" s="1"/>
  <c r="AU83" i="17"/>
  <c r="AU97" i="17"/>
  <c r="BR8" i="17"/>
  <c r="CI8" i="17" s="1"/>
  <c r="BK17" i="17"/>
  <c r="CB17" i="17" s="1"/>
  <c r="BH10" i="17"/>
  <c r="BY10" i="17" s="1"/>
  <c r="BJ43" i="17"/>
  <c r="CA43" i="17" s="1"/>
  <c r="BO40" i="17"/>
  <c r="CF40" i="17" s="1"/>
  <c r="BJ10" i="17"/>
  <c r="AU77" i="17"/>
  <c r="AU88" i="17"/>
  <c r="AU85" i="17"/>
  <c r="BO32" i="17"/>
  <c r="CF32" i="17" s="1"/>
  <c r="BQ10" i="17"/>
  <c r="CH10" i="17" s="1"/>
  <c r="BR10" i="17"/>
  <c r="CI10" i="17" s="1"/>
  <c r="BP19" i="17"/>
  <c r="CG19" i="17" s="1"/>
  <c r="BU8" i="17"/>
  <c r="CL8" i="17" s="1"/>
  <c r="BI18" i="17"/>
  <c r="BQ88" i="17"/>
  <c r="CH88" i="17" s="1"/>
  <c r="BQ8" i="17"/>
  <c r="CH8" i="17" s="1"/>
  <c r="AU81" i="17"/>
  <c r="AU89" i="17"/>
  <c r="AU95" i="17"/>
  <c r="BH9" i="17"/>
  <c r="BY9" i="17" s="1"/>
  <c r="BP24" i="17"/>
  <c r="CG24" i="17" s="1"/>
  <c r="BQ89" i="17"/>
  <c r="CH89" i="17" s="1"/>
  <c r="BI72" i="17"/>
  <c r="BQ82" i="17"/>
  <c r="CH82" i="17" s="1"/>
  <c r="BK18" i="17"/>
  <c r="CB18" i="17" s="1"/>
  <c r="BH16" i="17"/>
  <c r="BY16" i="17" s="1"/>
  <c r="AU74" i="17"/>
  <c r="AU90" i="17"/>
  <c r="AU84" i="17"/>
  <c r="AU14" i="17"/>
  <c r="BQ35" i="17"/>
  <c r="CH35" i="17" s="1"/>
  <c r="BP57" i="17"/>
  <c r="CG57" i="17" s="1"/>
  <c r="BJ33" i="17"/>
  <c r="CA33" i="17" s="1"/>
  <c r="AU70" i="17"/>
  <c r="AU91" i="17"/>
  <c r="AU72" i="17"/>
  <c r="BL14" i="17"/>
  <c r="CC14" i="17" s="1"/>
  <c r="BH27" i="17"/>
  <c r="BL67" i="17"/>
  <c r="CC67" i="17" s="1"/>
  <c r="BO8" i="17"/>
  <c r="CF8" i="17" s="1"/>
  <c r="BH90" i="17"/>
  <c r="BY90" i="17" s="1"/>
  <c r="AU80" i="17"/>
  <c r="AU92" i="17"/>
  <c r="AU75" i="17"/>
  <c r="AU96" i="17"/>
  <c r="BO5" i="17"/>
  <c r="CF5" i="17" s="1"/>
  <c r="BR27" i="17"/>
  <c r="CI27" i="17" s="1"/>
  <c r="BI5" i="17"/>
  <c r="BP25" i="17"/>
  <c r="CG25" i="17" s="1"/>
  <c r="BU41" i="17"/>
  <c r="CL41" i="17" s="1"/>
  <c r="BP34" i="17"/>
  <c r="CG34" i="17" s="1"/>
  <c r="AU76" i="17"/>
  <c r="AU93" i="17"/>
  <c r="AU78" i="17"/>
  <c r="BJ19" i="17"/>
  <c r="CA19" i="17" s="1"/>
  <c r="BK11" i="17"/>
  <c r="CB11" i="17" s="1"/>
  <c r="BK25" i="17"/>
  <c r="CB25" i="17" s="1"/>
  <c r="BQ67" i="17"/>
  <c r="CH67" i="17" s="1"/>
  <c r="AU86" i="17"/>
  <c r="AU73" i="17"/>
  <c r="AU94" i="17"/>
  <c r="BK43" i="17"/>
  <c r="CB43" i="17" s="1"/>
  <c r="AU29" i="17"/>
  <c r="BL8" i="17"/>
  <c r="CC8" i="17" s="1"/>
  <c r="BI26" i="17"/>
  <c r="BU27" i="17"/>
  <c r="CL27" i="17" s="1"/>
  <c r="BP42" i="17"/>
  <c r="CG42" i="17" s="1"/>
  <c r="AU71" i="17"/>
  <c r="AU87" i="17"/>
  <c r="AU79" i="17"/>
  <c r="AU82" i="17"/>
  <c r="BE43" i="2"/>
  <c r="AV26" i="2"/>
  <c r="AT29" i="2"/>
  <c r="BE59" i="2"/>
  <c r="AQ92" i="17"/>
  <c r="AS28" i="17"/>
  <c r="AX70" i="20"/>
  <c r="BE53" i="2"/>
  <c r="BB3" i="2"/>
  <c r="AY24" i="2"/>
  <c r="AT78" i="20"/>
  <c r="BE48" i="2"/>
  <c r="BG19" i="18"/>
  <c r="BX19" i="18" s="1"/>
  <c r="BF20" i="2"/>
  <c r="AW11" i="2"/>
  <c r="AQ32" i="2"/>
  <c r="AR48" i="2"/>
  <c r="BC62" i="2"/>
  <c r="BA12" i="2"/>
  <c r="BA18" i="2"/>
  <c r="AZ38" i="2"/>
  <c r="AT57" i="20"/>
  <c r="BB58" i="20"/>
  <c r="BC51" i="20"/>
  <c r="BH59" i="20"/>
  <c r="BY59" i="20" s="1"/>
  <c r="AQ59" i="20"/>
  <c r="AU63" i="20"/>
  <c r="BD66" i="20"/>
  <c r="BB74" i="20"/>
  <c r="BH52" i="20"/>
  <c r="AQ52" i="20"/>
  <c r="AX54" i="20"/>
  <c r="BD61" i="20"/>
  <c r="AT67" i="20"/>
  <c r="BD70" i="20"/>
  <c r="BH55" i="20"/>
  <c r="BY55" i="20" s="1"/>
  <c r="AQ55" i="20"/>
  <c r="AS62" i="20"/>
  <c r="AT75" i="20"/>
  <c r="AQ63" i="20"/>
  <c r="AQ71" i="20"/>
  <c r="AQ79" i="20"/>
  <c r="AQ77" i="20"/>
  <c r="AQ54" i="20"/>
  <c r="BB53" i="20"/>
  <c r="BF57" i="20"/>
  <c r="AT62" i="20"/>
  <c r="BB79" i="20"/>
  <c r="BH69" i="20"/>
  <c r="BY69" i="20" s="1"/>
  <c r="AQ69" i="20"/>
  <c r="BG12" i="2"/>
  <c r="BX12" i="2" s="1"/>
  <c r="BG42" i="2"/>
  <c r="BX42" i="2" s="1"/>
  <c r="AU68" i="20"/>
  <c r="BH80" i="20"/>
  <c r="AQ80" i="20"/>
  <c r="AX51" i="20"/>
  <c r="BE57" i="20"/>
  <c r="BB67" i="20"/>
  <c r="BG74" i="17"/>
  <c r="AS56" i="20"/>
  <c r="BE40" i="2"/>
  <c r="BE56" i="2"/>
  <c r="BE67" i="2"/>
  <c r="BF28" i="2"/>
  <c r="BF49" i="2"/>
  <c r="BF32" i="2"/>
  <c r="AT18" i="2"/>
  <c r="AT26" i="2"/>
  <c r="AT34" i="2"/>
  <c r="AY44" i="2"/>
  <c r="AQ53" i="2"/>
  <c r="AR23" i="2"/>
  <c r="AR42" i="2"/>
  <c r="AR22" i="2"/>
  <c r="BE35" i="2"/>
  <c r="AY20" i="2"/>
  <c r="AW26" i="2"/>
  <c r="AQ36" i="2"/>
  <c r="AT43" i="2"/>
  <c r="BF22" i="2"/>
  <c r="BC15" i="2"/>
  <c r="BA21" i="2"/>
  <c r="AY27" i="2"/>
  <c r="BE33" i="2"/>
  <c r="BC48" i="2"/>
  <c r="BC14" i="2"/>
  <c r="BA20" i="2"/>
  <c r="AY26" i="2"/>
  <c r="AW32" i="2"/>
  <c r="BF9" i="2"/>
  <c r="AW20" i="2"/>
  <c r="AZ22" i="2"/>
  <c r="BC55" i="2"/>
  <c r="BA68" i="2"/>
  <c r="BA47" i="2"/>
  <c r="AZ31" i="2"/>
  <c r="BB48" i="2"/>
  <c r="AY35" i="2"/>
  <c r="AW50" i="20"/>
  <c r="BF72" i="20"/>
  <c r="BF76" i="20"/>
  <c r="BI54" i="20"/>
  <c r="AR54" i="20"/>
  <c r="BI71" i="20"/>
  <c r="AR71" i="20"/>
  <c r="BD55" i="20"/>
  <c r="AX68" i="20"/>
  <c r="BF62" i="20"/>
  <c r="BG22" i="18"/>
  <c r="BX22" i="18" s="1"/>
  <c r="BG23" i="18"/>
  <c r="BX23" i="18" s="1"/>
  <c r="BE51" i="2"/>
  <c r="BE61" i="2"/>
  <c r="BF39" i="2"/>
  <c r="AW41" i="2"/>
  <c r="AW52" i="2"/>
  <c r="AW63" i="2"/>
  <c r="BF19" i="2"/>
  <c r="BF27" i="2"/>
  <c r="AY32" i="2"/>
  <c r="BF51" i="2"/>
  <c r="BF61" i="2"/>
  <c r="AR49" i="2"/>
  <c r="BF31" i="2"/>
  <c r="BB18" i="2"/>
  <c r="BB34" i="2"/>
  <c r="AQ45" i="2"/>
  <c r="AT3" i="2"/>
  <c r="BC6" i="2"/>
  <c r="AS24" i="2"/>
  <c r="AW2" i="2"/>
  <c r="AW42" i="2"/>
  <c r="AW23" i="2"/>
  <c r="AW3" i="2"/>
  <c r="AW62" i="2"/>
  <c r="AW66" i="2"/>
  <c r="AW29" i="2"/>
  <c r="AW9" i="2"/>
  <c r="AW58" i="2"/>
  <c r="AW46" i="2"/>
  <c r="AW39" i="2"/>
  <c r="AW21" i="2"/>
  <c r="AW10" i="2"/>
  <c r="AW15" i="2"/>
  <c r="AW50" i="2"/>
  <c r="AW54" i="2"/>
  <c r="AW37" i="2"/>
  <c r="AW31" i="2"/>
  <c r="AS23" i="2"/>
  <c r="BA13" i="2"/>
  <c r="AR21" i="2"/>
  <c r="AQ28" i="2"/>
  <c r="AR37" i="2"/>
  <c r="AT44" i="2"/>
  <c r="BE3" i="2"/>
  <c r="AW17" i="2"/>
  <c r="AT22" i="2"/>
  <c r="AR28" i="2"/>
  <c r="AQ35" i="2"/>
  <c r="BF3" i="2"/>
  <c r="BF54" i="2"/>
  <c r="BF10" i="2"/>
  <c r="BF42" i="2"/>
  <c r="BF65" i="2"/>
  <c r="BF46" i="2"/>
  <c r="BF66" i="2"/>
  <c r="BF38" i="2"/>
  <c r="BF2" i="2"/>
  <c r="BF50" i="2"/>
  <c r="BF11" i="2"/>
  <c r="BF12" i="2"/>
  <c r="BF58" i="2"/>
  <c r="BF13" i="2"/>
  <c r="AW16" i="2"/>
  <c r="AT21" i="2"/>
  <c r="AR27" i="2"/>
  <c r="BE32" i="2"/>
  <c r="BF8" i="2"/>
  <c r="AZ30" i="2"/>
  <c r="BE27" i="2"/>
  <c r="BC59" i="2"/>
  <c r="BA22" i="2"/>
  <c r="AW36" i="2"/>
  <c r="AY36" i="2"/>
  <c r="BC54" i="2"/>
  <c r="AR38" i="2"/>
  <c r="BE53" i="20"/>
  <c r="BF71" i="20"/>
  <c r="AZ54" i="20"/>
  <c r="BD75" i="20"/>
  <c r="BH57" i="20"/>
  <c r="AQ57" i="20"/>
  <c r="BI70" i="20"/>
  <c r="AR70" i="20"/>
  <c r="AZ61" i="20"/>
  <c r="AX76" i="20"/>
  <c r="BG72" i="17"/>
  <c r="BX72" i="17" s="1"/>
  <c r="BE45" i="2"/>
  <c r="AS8" i="2"/>
  <c r="AS16" i="2"/>
  <c r="AS9" i="2"/>
  <c r="AS17" i="2"/>
  <c r="AS10" i="2"/>
  <c r="AS6" i="2"/>
  <c r="AS14" i="2"/>
  <c r="AS32" i="2"/>
  <c r="AS40" i="2"/>
  <c r="AS48" i="2"/>
  <c r="AS56" i="2"/>
  <c r="AS5" i="2"/>
  <c r="AS13" i="2"/>
  <c r="AS33" i="2"/>
  <c r="AS41" i="2"/>
  <c r="AS49" i="2"/>
  <c r="AS34" i="2"/>
  <c r="AS42" i="2"/>
  <c r="AS37" i="2"/>
  <c r="AS4" i="2"/>
  <c r="AS36" i="2"/>
  <c r="AS44" i="2"/>
  <c r="AS46" i="2"/>
  <c r="AS51" i="2"/>
  <c r="AS67" i="2"/>
  <c r="AS3" i="2"/>
  <c r="AS55" i="2"/>
  <c r="AS68" i="2"/>
  <c r="AS15" i="2"/>
  <c r="AS45" i="2"/>
  <c r="AS50" i="2"/>
  <c r="AS61" i="2"/>
  <c r="AS62" i="2"/>
  <c r="AS30" i="2"/>
  <c r="AS47" i="2"/>
  <c r="AS53" i="2"/>
  <c r="AS57" i="2"/>
  <c r="AS60" i="2"/>
  <c r="AS63" i="2"/>
  <c r="AS65" i="2"/>
  <c r="AS69" i="2"/>
  <c r="AS7" i="2"/>
  <c r="AS18" i="2"/>
  <c r="AS31" i="2"/>
  <c r="AS54" i="2"/>
  <c r="AS12" i="2"/>
  <c r="AS38" i="2"/>
  <c r="AS2" i="2"/>
  <c r="AS35" i="2"/>
  <c r="AS39" i="2"/>
  <c r="AS11" i="2"/>
  <c r="AS58" i="2"/>
  <c r="AS64" i="2"/>
  <c r="AS43" i="2"/>
  <c r="AS59" i="2"/>
  <c r="AS52" i="2"/>
  <c r="AS66" i="2"/>
  <c r="AS19" i="2"/>
  <c r="AS25" i="2"/>
  <c r="AS27" i="2"/>
  <c r="BF60" i="2"/>
  <c r="AW47" i="2"/>
  <c r="AW57" i="2"/>
  <c r="AW68" i="2"/>
  <c r="BC3" i="2"/>
  <c r="BE11" i="2"/>
  <c r="AS26" i="2"/>
  <c r="BF40" i="2"/>
  <c r="BB26" i="2"/>
  <c r="BB21" i="2"/>
  <c r="AT75" i="17"/>
  <c r="AQ97" i="17"/>
  <c r="AV71" i="17"/>
  <c r="BA85" i="17"/>
  <c r="BB74" i="17"/>
  <c r="BC73" i="17"/>
  <c r="AQ87" i="17"/>
  <c r="BE82" i="17"/>
  <c r="AV75" i="17"/>
  <c r="BE70" i="17"/>
  <c r="BE83" i="17"/>
  <c r="BA95" i="17"/>
  <c r="BD93" i="17"/>
  <c r="BD86" i="17"/>
  <c r="BD87" i="17"/>
  <c r="BD91" i="17"/>
  <c r="BD88" i="17"/>
  <c r="BD89" i="17"/>
  <c r="BD90" i="17"/>
  <c r="BD92" i="17"/>
  <c r="BD79" i="17"/>
  <c r="BD84" i="17"/>
  <c r="BD94" i="17"/>
  <c r="BD76" i="17"/>
  <c r="BD74" i="17"/>
  <c r="AW79" i="17"/>
  <c r="BE94" i="17"/>
  <c r="BE90" i="17"/>
  <c r="BE75" i="17"/>
  <c r="BE87" i="17"/>
  <c r="BE85" i="17"/>
  <c r="BE79" i="17"/>
  <c r="AW76" i="17"/>
  <c r="BE73" i="17"/>
  <c r="AQ79" i="17"/>
  <c r="BF89" i="17"/>
  <c r="AV82" i="17"/>
  <c r="AT79" i="17"/>
  <c r="BA77" i="17"/>
  <c r="BA54" i="2"/>
  <c r="BA57" i="2"/>
  <c r="BB66" i="2"/>
  <c r="AW70" i="17"/>
  <c r="BE81" i="17"/>
  <c r="BC85" i="17"/>
  <c r="BA72" i="17"/>
  <c r="BF71" i="17"/>
  <c r="AV88" i="17"/>
  <c r="BC80" i="17"/>
  <c r="BH73" i="20"/>
  <c r="BY73" i="20" s="1"/>
  <c r="AQ73" i="20"/>
  <c r="BF52" i="20"/>
  <c r="BV58" i="20"/>
  <c r="CM58" i="20" s="1"/>
  <c r="BE58" i="20"/>
  <c r="BB62" i="20"/>
  <c r="BC62" i="20"/>
  <c r="BI75" i="20"/>
  <c r="AR75" i="20"/>
  <c r="BC68" i="20"/>
  <c r="AX77" i="20"/>
  <c r="BC52" i="20"/>
  <c r="BH60" i="20"/>
  <c r="AQ60" i="20"/>
  <c r="AU64" i="20"/>
  <c r="BD67" i="20"/>
  <c r="BB80" i="20"/>
  <c r="BH53" i="20"/>
  <c r="AQ53" i="20"/>
  <c r="AX55" i="20"/>
  <c r="BD58" i="20"/>
  <c r="AT68" i="20"/>
  <c r="BD71" i="20"/>
  <c r="AV85" i="17"/>
  <c r="BC93" i="17"/>
  <c r="AQ73" i="17"/>
  <c r="BI57" i="20"/>
  <c r="AR57" i="20"/>
  <c r="BD81" i="20"/>
  <c r="BB54" i="20"/>
  <c r="AX74" i="20"/>
  <c r="BD79" i="20"/>
  <c r="AT95" i="17"/>
  <c r="BB89" i="17"/>
  <c r="BB91" i="17"/>
  <c r="BE41" i="2"/>
  <c r="BE47" i="2"/>
  <c r="BE52" i="2"/>
  <c r="BE57" i="2"/>
  <c r="BE63" i="2"/>
  <c r="BE68" i="2"/>
  <c r="BF18" i="2"/>
  <c r="BF26" i="2"/>
  <c r="BC4" i="2"/>
  <c r="AW12" i="2"/>
  <c r="AT19" i="2"/>
  <c r="BA26" i="2"/>
  <c r="BA34" i="2"/>
  <c r="BF41" i="2"/>
  <c r="BF52" i="2"/>
  <c r="BF67" i="2"/>
  <c r="BF17" i="2"/>
  <c r="BF30" i="2"/>
  <c r="BC19" i="2"/>
  <c r="BC27" i="2"/>
  <c r="BC35" i="2"/>
  <c r="AY45" i="2"/>
  <c r="AT4" i="2"/>
  <c r="AW8" i="2"/>
  <c r="BC26" i="2"/>
  <c r="AW7" i="2"/>
  <c r="AT24" i="2"/>
  <c r="BA40" i="2"/>
  <c r="BA14" i="2"/>
  <c r="AZ21" i="2"/>
  <c r="AY28" i="2"/>
  <c r="AZ37" i="2"/>
  <c r="AT45" i="2"/>
  <c r="BE5" i="2"/>
  <c r="BE17" i="2"/>
  <c r="BB22" i="2"/>
  <c r="BA29" i="2"/>
  <c r="AR36" i="2"/>
  <c r="BA8" i="2"/>
  <c r="BE16" i="2"/>
  <c r="AS28" i="2"/>
  <c r="AQ34" i="2"/>
  <c r="BF7" i="2"/>
  <c r="BB53" i="2"/>
  <c r="BA30" i="2"/>
  <c r="BC61" i="2"/>
  <c r="BB33" i="2"/>
  <c r="BB32" i="2"/>
  <c r="AQ38" i="2"/>
  <c r="BA56" i="2"/>
  <c r="BB45" i="2"/>
  <c r="BF59" i="20"/>
  <c r="BB55" i="20"/>
  <c r="BF70" i="20"/>
  <c r="BE60" i="20"/>
  <c r="BH78" i="20"/>
  <c r="AQ78" i="20"/>
  <c r="AU6" i="20"/>
  <c r="AU73" i="20"/>
  <c r="AU81" i="20"/>
  <c r="AU50" i="20"/>
  <c r="AU74" i="20"/>
  <c r="AU51" i="20"/>
  <c r="AU75" i="20"/>
  <c r="AU72" i="20"/>
  <c r="AU80" i="20"/>
  <c r="AU71" i="20"/>
  <c r="AU77" i="20"/>
  <c r="AU52" i="20"/>
  <c r="AU53" i="20"/>
  <c r="AU70" i="20"/>
  <c r="AU76" i="20"/>
  <c r="AU79" i="20"/>
  <c r="AU78" i="20"/>
  <c r="AU58" i="20"/>
  <c r="AU67" i="20"/>
  <c r="AZ57" i="20"/>
  <c r="AT72" i="20"/>
  <c r="BF58" i="20"/>
  <c r="BC56" i="20"/>
  <c r="BI81" i="20"/>
  <c r="AR81" i="20"/>
  <c r="AX52" i="20"/>
  <c r="BE54" i="20"/>
  <c r="AS63" i="20"/>
  <c r="BB68" i="20"/>
  <c r="AT76" i="20"/>
  <c r="BB50" i="20"/>
  <c r="BF56" i="20"/>
  <c r="AT63" i="20"/>
  <c r="BC69" i="20"/>
  <c r="AX79" i="20"/>
  <c r="BC50" i="20"/>
  <c r="BH61" i="20"/>
  <c r="BY61" i="20" s="1"/>
  <c r="AQ61" i="20"/>
  <c r="AU65" i="20"/>
  <c r="BD68" i="20"/>
  <c r="BB81" i="20"/>
  <c r="BH50" i="20"/>
  <c r="AQ50" i="20"/>
  <c r="AX56" i="20"/>
  <c r="BD59" i="20"/>
  <c r="AT69" i="20"/>
  <c r="BC76" i="20"/>
  <c r="BG96" i="17"/>
  <c r="BX96" i="17" s="1"/>
  <c r="BG79" i="20"/>
  <c r="BX79" i="20" s="1"/>
  <c r="AW43" i="2"/>
  <c r="AW48" i="2"/>
  <c r="AW53" i="2"/>
  <c r="AW59" i="2"/>
  <c r="AW64" i="2"/>
  <c r="AW69" i="2"/>
  <c r="BF37" i="2"/>
  <c r="AW4" i="2"/>
  <c r="AT13" i="2"/>
  <c r="AT55" i="2"/>
  <c r="AT56" i="2"/>
  <c r="AT66" i="2"/>
  <c r="AT10" i="2"/>
  <c r="AT51" i="2"/>
  <c r="AT67" i="2"/>
  <c r="AT54" i="2"/>
  <c r="AT69" i="2"/>
  <c r="AT2" i="2"/>
  <c r="AT52" i="2"/>
  <c r="AT53" i="2"/>
  <c r="AT57" i="2"/>
  <c r="AT63" i="2"/>
  <c r="AT65" i="2"/>
  <c r="AT12" i="2"/>
  <c r="AT50" i="2"/>
  <c r="AT11" i="2"/>
  <c r="AT62" i="2"/>
  <c r="AT64" i="2"/>
  <c r="AT68" i="2"/>
  <c r="AT49" i="2"/>
  <c r="AT28" i="2"/>
  <c r="AT20" i="2"/>
  <c r="AT17" i="2"/>
  <c r="AT5" i="2"/>
  <c r="AT33" i="2"/>
  <c r="AT39" i="2"/>
  <c r="AT36" i="2"/>
  <c r="AT25" i="2"/>
  <c r="AT42" i="2"/>
  <c r="AT58" i="2"/>
  <c r="AT8" i="2"/>
  <c r="BE12" i="2"/>
  <c r="BB19" i="2"/>
  <c r="AT27" i="2"/>
  <c r="AT35" i="2"/>
  <c r="BF43" i="2"/>
  <c r="BF53" i="2"/>
  <c r="BF68" i="2"/>
  <c r="BF16" i="2"/>
  <c r="BC63" i="2"/>
  <c r="AV20" i="2"/>
  <c r="AV28" i="2"/>
  <c r="AQ40" i="2"/>
  <c r="AQ47" i="2"/>
  <c r="AZ40" i="2"/>
  <c r="BE8" i="2"/>
  <c r="AV27" i="2"/>
  <c r="BE7" i="2"/>
  <c r="BB24" i="2"/>
  <c r="BA41" i="2"/>
  <c r="AT15" i="2"/>
  <c r="AS22" i="2"/>
  <c r="AR29" i="2"/>
  <c r="BA38" i="2"/>
  <c r="AT59" i="2"/>
  <c r="BA9" i="2"/>
  <c r="AQ19" i="2"/>
  <c r="BC23" i="2"/>
  <c r="AT30" i="2"/>
  <c r="AZ36" i="2"/>
  <c r="AT9" i="2"/>
  <c r="AQ10" i="2"/>
  <c r="AQ18" i="2"/>
  <c r="AQ3" i="2"/>
  <c r="AQ11" i="2"/>
  <c r="AQ4" i="2"/>
  <c r="AQ12" i="2"/>
  <c r="AQ8" i="2"/>
  <c r="AQ16" i="2"/>
  <c r="AQ58" i="2"/>
  <c r="AQ9" i="2"/>
  <c r="AQ6" i="2"/>
  <c r="AQ14" i="2"/>
  <c r="AQ7" i="2"/>
  <c r="AQ15" i="2"/>
  <c r="AQ54" i="2"/>
  <c r="AQ69" i="2"/>
  <c r="AQ2" i="2"/>
  <c r="AQ61" i="2"/>
  <c r="AQ62" i="2"/>
  <c r="AQ64" i="2"/>
  <c r="AQ5" i="2"/>
  <c r="AQ57" i="2"/>
  <c r="AQ60" i="2"/>
  <c r="AQ63" i="2"/>
  <c r="AQ13" i="2"/>
  <c r="AQ67" i="2"/>
  <c r="AQ17" i="2"/>
  <c r="AQ55" i="2"/>
  <c r="AQ56" i="2"/>
  <c r="AQ59" i="2"/>
  <c r="AQ66" i="2"/>
  <c r="AQ68" i="2"/>
  <c r="AQ65" i="2"/>
  <c r="AQ21" i="2"/>
  <c r="AQ29" i="2"/>
  <c r="AQ25" i="2"/>
  <c r="AQ33" i="2"/>
  <c r="AQ42" i="2"/>
  <c r="AQ50" i="2"/>
  <c r="AQ46" i="2"/>
  <c r="AQ39" i="2"/>
  <c r="AQ37" i="2"/>
  <c r="BC22" i="2"/>
  <c r="BA28" i="2"/>
  <c r="AR35" i="2"/>
  <c r="BF6" i="2"/>
  <c r="AT60" i="2"/>
  <c r="BC49" i="2"/>
  <c r="BC69" i="2"/>
  <c r="BB46" i="2"/>
  <c r="AW35" i="2"/>
  <c r="AR40" i="2"/>
  <c r="BB60" i="2"/>
  <c r="BA49" i="2"/>
  <c r="BF75" i="20"/>
  <c r="BF80" i="20"/>
  <c r="BH62" i="20"/>
  <c r="BY62" i="20" s="1"/>
  <c r="AQ62" i="20"/>
  <c r="BI79" i="20"/>
  <c r="AR79" i="20"/>
  <c r="BE59" i="20"/>
  <c r="BD74" i="20"/>
  <c r="BF74" i="20"/>
  <c r="AT59" i="20"/>
  <c r="BH72" i="20"/>
  <c r="BY72" i="20" s="1"/>
  <c r="AQ72" i="20"/>
  <c r="AX50" i="20"/>
  <c r="BE55" i="20"/>
  <c r="AS64" i="20"/>
  <c r="BB69" i="20"/>
  <c r="AT77" i="20"/>
  <c r="BB51" i="20"/>
  <c r="BF55" i="20"/>
  <c r="AT64" i="20"/>
  <c r="BC66" i="20"/>
  <c r="AX80" i="20"/>
  <c r="AU56" i="20"/>
  <c r="BC60" i="20"/>
  <c r="BI66" i="20"/>
  <c r="AR66" i="20"/>
  <c r="BC70" i="20"/>
  <c r="BD73" i="20"/>
  <c r="AT52" i="20"/>
  <c r="AT79" i="20"/>
  <c r="AT73" i="20"/>
  <c r="AT58" i="20"/>
  <c r="BH51" i="20"/>
  <c r="BY51" i="20" s="1"/>
  <c r="AQ51" i="20"/>
  <c r="AX57" i="20"/>
  <c r="BD60" i="20"/>
  <c r="AT66" i="20"/>
  <c r="BC77" i="20"/>
  <c r="BF28" i="18"/>
  <c r="BI56" i="20"/>
  <c r="AR56" i="20"/>
  <c r="BI76" i="20"/>
  <c r="AR76" i="20"/>
  <c r="BB81" i="17"/>
  <c r="BD83" i="17"/>
  <c r="AR37" i="17"/>
  <c r="AR72" i="17"/>
  <c r="AR80" i="17"/>
  <c r="AR73" i="17"/>
  <c r="AR81" i="17"/>
  <c r="AR74" i="17"/>
  <c r="AR82" i="17"/>
  <c r="AR71" i="17"/>
  <c r="AR79" i="17"/>
  <c r="AR76" i="17"/>
  <c r="AR89" i="17"/>
  <c r="AR97" i="17"/>
  <c r="AR70" i="17"/>
  <c r="AR83" i="17"/>
  <c r="AR90" i="17"/>
  <c r="AR91" i="17"/>
  <c r="AR87" i="17"/>
  <c r="AR95" i="17"/>
  <c r="AR93" i="17"/>
  <c r="AR77" i="17"/>
  <c r="AR78" i="17"/>
  <c r="AR88" i="17"/>
  <c r="AR94" i="17"/>
  <c r="AR85" i="17"/>
  <c r="AR86" i="17"/>
  <c r="AR96" i="17"/>
  <c r="AR75" i="17"/>
  <c r="AR84" i="17"/>
  <c r="AR92" i="17"/>
  <c r="AR68" i="17"/>
  <c r="AR42" i="17"/>
  <c r="AR12" i="17"/>
  <c r="AR3" i="17"/>
  <c r="AQ78" i="17"/>
  <c r="BA89" i="17"/>
  <c r="AT76" i="17"/>
  <c r="BC94" i="17"/>
  <c r="BC79" i="17"/>
  <c r="BC83" i="17"/>
  <c r="BC76" i="17"/>
  <c r="BC90" i="17"/>
  <c r="BC72" i="17"/>
  <c r="AQ82" i="17"/>
  <c r="AW71" i="17"/>
  <c r="BD85" i="17"/>
  <c r="BA80" i="17"/>
  <c r="BD73" i="17"/>
  <c r="AS29" i="2"/>
  <c r="BA43" i="2"/>
  <c r="BB14" i="2"/>
  <c r="AR51" i="2"/>
  <c r="BC77" i="17"/>
  <c r="AV89" i="17"/>
  <c r="BB92" i="17"/>
  <c r="AS71" i="17"/>
  <c r="AS79" i="17"/>
  <c r="AS72" i="17"/>
  <c r="AS80" i="17"/>
  <c r="AS73" i="17"/>
  <c r="AS81" i="17"/>
  <c r="AS70" i="17"/>
  <c r="AS78" i="17"/>
  <c r="AS85" i="17"/>
  <c r="AS88" i="17"/>
  <c r="AS96" i="17"/>
  <c r="AS76" i="17"/>
  <c r="AS89" i="17"/>
  <c r="AS97" i="17"/>
  <c r="AS74" i="17"/>
  <c r="AS83" i="17"/>
  <c r="AS90" i="17"/>
  <c r="AS75" i="17"/>
  <c r="AS82" i="17"/>
  <c r="AS86" i="17"/>
  <c r="AS94" i="17"/>
  <c r="AS87" i="17"/>
  <c r="AS91" i="17"/>
  <c r="AS93" i="17"/>
  <c r="AS77" i="17"/>
  <c r="AS84" i="17"/>
  <c r="AS92" i="17"/>
  <c r="AS95" i="17"/>
  <c r="BC92" i="17"/>
  <c r="AV97" i="17"/>
  <c r="AT94" i="17"/>
  <c r="AT61" i="20"/>
  <c r="AU61" i="20"/>
  <c r="BI74" i="20"/>
  <c r="AR74" i="20"/>
  <c r="BD63" i="20"/>
  <c r="AX59" i="20"/>
  <c r="AX58" i="20"/>
  <c r="BC57" i="2"/>
  <c r="BE64" i="2"/>
  <c r="AW5" i="2"/>
  <c r="BC20" i="2"/>
  <c r="BF44" i="2"/>
  <c r="BF15" i="2"/>
  <c r="AQ31" i="2"/>
  <c r="AR45" i="2"/>
  <c r="AW28" i="2"/>
  <c r="BA63" i="2"/>
  <c r="AT31" i="2"/>
  <c r="BB11" i="2"/>
  <c r="BB30" i="2"/>
  <c r="BB9" i="2"/>
  <c r="AZ35" i="2"/>
  <c r="BC53" i="2"/>
  <c r="BB61" i="2"/>
  <c r="BC68" i="2"/>
  <c r="BI63" i="20"/>
  <c r="AR63" i="20"/>
  <c r="AX60" i="20"/>
  <c r="BI73" i="20"/>
  <c r="AR73" i="20"/>
  <c r="BB78" i="20"/>
  <c r="BB57" i="20"/>
  <c r="BB65" i="20"/>
  <c r="BB71" i="20"/>
  <c r="AX53" i="20"/>
  <c r="AT74" i="20"/>
  <c r="BF54" i="20"/>
  <c r="AX78" i="20"/>
  <c r="AU57" i="20"/>
  <c r="BI67" i="20"/>
  <c r="AR67" i="20"/>
  <c r="BD53" i="20"/>
  <c r="BC74" i="20"/>
  <c r="BF81" i="17"/>
  <c r="AW44" i="2"/>
  <c r="AW55" i="2"/>
  <c r="AW60" i="2"/>
  <c r="AW65" i="2"/>
  <c r="BA64" i="2"/>
  <c r="AT7" i="2"/>
  <c r="BE13" i="2"/>
  <c r="AW22" i="2"/>
  <c r="BC28" i="2"/>
  <c r="BC36" i="2"/>
  <c r="BF45" i="2"/>
  <c r="BF56" i="2"/>
  <c r="AY30" i="2"/>
  <c r="BF14" i="2"/>
  <c r="AT6" i="2"/>
  <c r="AY23" i="2"/>
  <c r="AY31" i="2"/>
  <c r="AQ43" i="2"/>
  <c r="AQ49" i="2"/>
  <c r="AR47" i="2"/>
  <c r="BC18" i="2"/>
  <c r="AR31" i="2"/>
  <c r="AT16" i="2"/>
  <c r="AW27" i="2"/>
  <c r="AW6" i="2"/>
  <c r="AW18" i="2"/>
  <c r="BB23" i="2"/>
  <c r="BC32" i="2"/>
  <c r="BB40" i="2"/>
  <c r="BF25" i="2"/>
  <c r="BB12" i="2"/>
  <c r="AR20" i="2"/>
  <c r="AW25" i="2"/>
  <c r="BC31" i="2"/>
  <c r="AT38" i="2"/>
  <c r="BC11" i="2"/>
  <c r="AR19" i="2"/>
  <c r="AR61" i="2"/>
  <c r="AR66" i="2"/>
  <c r="AR25" i="2"/>
  <c r="AR7" i="2"/>
  <c r="AR12" i="2"/>
  <c r="AR60" i="2"/>
  <c r="AR33" i="2"/>
  <c r="AR15" i="2"/>
  <c r="AR55" i="2"/>
  <c r="AR63" i="2"/>
  <c r="AR67" i="2"/>
  <c r="AR56" i="2"/>
  <c r="AR9" i="2"/>
  <c r="AR5" i="2"/>
  <c r="AR68" i="2"/>
  <c r="AR6" i="2"/>
  <c r="AR43" i="2"/>
  <c r="AR39" i="2"/>
  <c r="AR17" i="2"/>
  <c r="AR8" i="2"/>
  <c r="AR54" i="2"/>
  <c r="AR62" i="2"/>
  <c r="AR10" i="2"/>
  <c r="AR13" i="2"/>
  <c r="AR69" i="2"/>
  <c r="AR65" i="2"/>
  <c r="AR18" i="2"/>
  <c r="AR16" i="2"/>
  <c r="AR2" i="2"/>
  <c r="AR64" i="2"/>
  <c r="AR34" i="2"/>
  <c r="AR3" i="2"/>
  <c r="AR57" i="2"/>
  <c r="AR14" i="2"/>
  <c r="AR46" i="2"/>
  <c r="AR58" i="2"/>
  <c r="AR26" i="2"/>
  <c r="AR11" i="2"/>
  <c r="AR4" i="2"/>
  <c r="AR59" i="2"/>
  <c r="AR50" i="2"/>
  <c r="AW24" i="2"/>
  <c r="BB29" i="2"/>
  <c r="BA36" i="2"/>
  <c r="BB64" i="2"/>
  <c r="BB47" i="2"/>
  <c r="BB16" i="2"/>
  <c r="AY37" i="2"/>
  <c r="BF63" i="2"/>
  <c r="AQ22" i="2"/>
  <c r="BC43" i="2"/>
  <c r="BA23" i="2"/>
  <c r="BA67" i="2"/>
  <c r="BF78" i="20"/>
  <c r="BE77" i="20"/>
  <c r="BE76" i="20"/>
  <c r="BE75" i="20"/>
  <c r="BE70" i="20"/>
  <c r="BE52" i="20"/>
  <c r="BE74" i="20"/>
  <c r="BE79" i="20"/>
  <c r="BE80" i="20"/>
  <c r="BE81" i="20"/>
  <c r="BE61" i="20"/>
  <c r="BE62" i="20"/>
  <c r="BE78" i="20"/>
  <c r="AU66" i="20"/>
  <c r="BD62" i="20"/>
  <c r="BD78" i="20"/>
  <c r="BD76" i="20"/>
  <c r="BD56" i="20"/>
  <c r="BI62" i="20"/>
  <c r="AR62" i="20"/>
  <c r="BF73" i="20"/>
  <c r="BF53" i="20"/>
  <c r="BF69" i="20"/>
  <c r="BF81" i="20"/>
  <c r="BF77" i="20"/>
  <c r="BF61" i="20"/>
  <c r="AS57" i="20"/>
  <c r="AZ58" i="20"/>
  <c r="BF65" i="20"/>
  <c r="AX71" i="20"/>
  <c r="AT80" i="20"/>
  <c r="BA26" i="20"/>
  <c r="BA51" i="20"/>
  <c r="BA59" i="20"/>
  <c r="BA67" i="20"/>
  <c r="BA75" i="20"/>
  <c r="BA52" i="20"/>
  <c r="BA60" i="20"/>
  <c r="BA68" i="20"/>
  <c r="BA76" i="20"/>
  <c r="BA53" i="20"/>
  <c r="BA61" i="20"/>
  <c r="BA69" i="20"/>
  <c r="BA77" i="20"/>
  <c r="BA50" i="20"/>
  <c r="BA58" i="20"/>
  <c r="BA66" i="20"/>
  <c r="BA74" i="20"/>
  <c r="BA57" i="20"/>
  <c r="BA63" i="20"/>
  <c r="BA73" i="20"/>
  <c r="BA79" i="20"/>
  <c r="BA54" i="20"/>
  <c r="BA70" i="20"/>
  <c r="BA55" i="20"/>
  <c r="BA62" i="20"/>
  <c r="BA78" i="20"/>
  <c r="BA56" i="20"/>
  <c r="BA65" i="20"/>
  <c r="BA72" i="20"/>
  <c r="BA64" i="20"/>
  <c r="BA71" i="20"/>
  <c r="BA81" i="20"/>
  <c r="BA80" i="20"/>
  <c r="AT56" i="20"/>
  <c r="BB59" i="20"/>
  <c r="BH66" i="20"/>
  <c r="BY66" i="20" s="1"/>
  <c r="AQ66" i="20"/>
  <c r="BB70" i="20"/>
  <c r="AR64" i="20"/>
  <c r="AR80" i="20"/>
  <c r="AR77" i="20"/>
  <c r="AR51" i="20"/>
  <c r="AR55" i="20"/>
  <c r="AR72" i="20"/>
  <c r="AU54" i="20"/>
  <c r="BC59" i="20"/>
  <c r="BI68" i="20"/>
  <c r="AR68" i="20"/>
  <c r="BB75" i="20"/>
  <c r="AX61" i="20"/>
  <c r="AX75" i="20"/>
  <c r="AX81" i="20"/>
  <c r="AX69" i="20"/>
  <c r="BD50" i="20"/>
  <c r="BI60" i="20"/>
  <c r="AR60" i="20"/>
  <c r="AX64" i="20"/>
  <c r="BE67" i="20"/>
  <c r="BC75" i="20"/>
  <c r="AQ93" i="17"/>
  <c r="BB80" i="17"/>
  <c r="AV84" i="17"/>
  <c r="AT85" i="17"/>
  <c r="AT87" i="17"/>
  <c r="AT88" i="17"/>
  <c r="AT89" i="17"/>
  <c r="AT84" i="17"/>
  <c r="AT93" i="17"/>
  <c r="AT91" i="17"/>
  <c r="AT83" i="17"/>
  <c r="AT92" i="17"/>
  <c r="AT82" i="17"/>
  <c r="AT90" i="17"/>
  <c r="AT86" i="17"/>
  <c r="AT96" i="17"/>
  <c r="AT74" i="17"/>
  <c r="BC81" i="17"/>
  <c r="BA91" i="17"/>
  <c r="BE71" i="17"/>
  <c r="AQ84" i="17"/>
  <c r="AQ83" i="17"/>
  <c r="BE88" i="17"/>
  <c r="AQ70" i="17"/>
  <c r="BD75" i="17"/>
  <c r="BE86" i="17"/>
  <c r="BA79" i="17"/>
  <c r="BD72" i="17"/>
  <c r="BF62" i="2"/>
  <c r="BA44" i="2"/>
  <c r="BC39" i="2"/>
  <c r="AR52" i="2"/>
  <c r="BD78" i="17"/>
  <c r="AW83" i="17"/>
  <c r="BE74" i="17"/>
  <c r="AV93" i="17"/>
  <c r="AW93" i="17"/>
  <c r="BF94" i="17"/>
  <c r="AT97" i="17"/>
  <c r="BW50" i="20"/>
  <c r="CN50" i="20" s="1"/>
  <c r="BF50" i="20"/>
  <c r="AX67" i="20"/>
  <c r="BN66" i="20"/>
  <c r="CE66" i="20" s="1"/>
  <c r="AW66" i="20"/>
  <c r="BW66" i="20"/>
  <c r="CN66" i="20" s="1"/>
  <c r="BF66" i="20"/>
  <c r="BH75" i="20"/>
  <c r="BY75" i="20" s="1"/>
  <c r="AQ75" i="20"/>
  <c r="BD64" i="20"/>
  <c r="BC86" i="17"/>
  <c r="BF36" i="2"/>
  <c r="AW13" i="2"/>
  <c r="BB35" i="2"/>
  <c r="BF69" i="2"/>
  <c r="AQ41" i="2"/>
  <c r="AT23" i="2"/>
  <c r="BB63" i="2"/>
  <c r="AY19" i="2"/>
  <c r="BA37" i="2"/>
  <c r="AY10" i="2"/>
  <c r="AY18" i="2"/>
  <c r="AY3" i="2"/>
  <c r="AY11" i="2"/>
  <c r="AY4" i="2"/>
  <c r="AY12" i="2"/>
  <c r="AY8" i="2"/>
  <c r="AY17" i="2"/>
  <c r="AY50" i="2"/>
  <c r="AY58" i="2"/>
  <c r="AY51" i="2"/>
  <c r="AY7" i="2"/>
  <c r="AY15" i="2"/>
  <c r="AY16" i="2"/>
  <c r="AY39" i="2"/>
  <c r="AY38" i="2"/>
  <c r="AY53" i="2"/>
  <c r="AY61" i="2"/>
  <c r="AY69" i="2"/>
  <c r="AY2" i="2"/>
  <c r="AY60" i="2"/>
  <c r="AY62" i="2"/>
  <c r="AY5" i="2"/>
  <c r="AY6" i="2"/>
  <c r="AY52" i="2"/>
  <c r="AY64" i="2"/>
  <c r="AY49" i="2"/>
  <c r="AY55" i="2"/>
  <c r="AY14" i="2"/>
  <c r="AY46" i="2"/>
  <c r="AY56" i="2"/>
  <c r="AY59" i="2"/>
  <c r="AY66" i="2"/>
  <c r="AY68" i="2"/>
  <c r="AY13" i="2"/>
  <c r="AY41" i="2"/>
  <c r="AY47" i="2"/>
  <c r="AY9" i="2"/>
  <c r="AY40" i="2"/>
  <c r="AY54" i="2"/>
  <c r="AY57" i="2"/>
  <c r="AY63" i="2"/>
  <c r="AY65" i="2"/>
  <c r="AY67" i="2"/>
  <c r="AY48" i="2"/>
  <c r="AY21" i="2"/>
  <c r="AY42" i="2"/>
  <c r="AY33" i="2"/>
  <c r="AY25" i="2"/>
  <c r="AY29" i="2"/>
  <c r="AY34" i="2"/>
  <c r="AQ30" i="2"/>
  <c r="AR41" i="2"/>
  <c r="AU59" i="20"/>
  <c r="BC72" i="20"/>
  <c r="AS65" i="20"/>
  <c r="AT65" i="20"/>
  <c r="BC61" i="20"/>
  <c r="BE66" i="20"/>
  <c r="BF90" i="17"/>
  <c r="BF86" i="17"/>
  <c r="BF83" i="17"/>
  <c r="BF97" i="17"/>
  <c r="BF80" i="17"/>
  <c r="BF95" i="17"/>
  <c r="BF75" i="17"/>
  <c r="BF73" i="17"/>
  <c r="AW49" i="2"/>
  <c r="BF4" i="2"/>
  <c r="BG82" i="17"/>
  <c r="BG81" i="20"/>
  <c r="BX81" i="20" s="1"/>
  <c r="BB4" i="2"/>
  <c r="BE44" i="2"/>
  <c r="BE49" i="2"/>
  <c r="BE55" i="2"/>
  <c r="BE60" i="2"/>
  <c r="BE65" i="2"/>
  <c r="BF5" i="2"/>
  <c r="BF34" i="2"/>
  <c r="BA65" i="2"/>
  <c r="BB7" i="2"/>
  <c r="AW14" i="2"/>
  <c r="BE22" i="2"/>
  <c r="AW30" i="2"/>
  <c r="AW38" i="2"/>
  <c r="BF47" i="2"/>
  <c r="BF57" i="2"/>
  <c r="AZ41" i="2"/>
  <c r="BA59" i="2"/>
  <c r="BB6" i="2"/>
  <c r="AR24" i="2"/>
  <c r="AR32" i="2"/>
  <c r="AY43" i="2"/>
  <c r="AQ51" i="2"/>
  <c r="BA58" i="2"/>
  <c r="BE20" i="2"/>
  <c r="BC34" i="2"/>
  <c r="AW19" i="2"/>
  <c r="AR30" i="2"/>
  <c r="BE6" i="2"/>
  <c r="BE18" i="2"/>
  <c r="BC24" i="2"/>
  <c r="AV33" i="2"/>
  <c r="AT41" i="2"/>
  <c r="BF24" i="2"/>
  <c r="BB13" i="2"/>
  <c r="AZ20" i="2"/>
  <c r="BE25" i="2"/>
  <c r="AV32" i="2"/>
  <c r="BB38" i="2"/>
  <c r="BC12" i="2"/>
  <c r="AZ19" i="2"/>
  <c r="AZ67" i="2"/>
  <c r="AZ55" i="2"/>
  <c r="AZ3" i="2"/>
  <c r="AZ26" i="2"/>
  <c r="AZ45" i="2"/>
  <c r="AZ2" i="2"/>
  <c r="AZ65" i="2"/>
  <c r="AZ60" i="2"/>
  <c r="AZ25" i="2"/>
  <c r="AZ11" i="2"/>
  <c r="AZ42" i="2"/>
  <c r="AZ48" i="2"/>
  <c r="AZ47" i="2"/>
  <c r="AZ44" i="2"/>
  <c r="AZ62" i="2"/>
  <c r="AZ51" i="2"/>
  <c r="AZ7" i="2"/>
  <c r="AZ50" i="2"/>
  <c r="AZ54" i="2"/>
  <c r="AZ58" i="2"/>
  <c r="AZ56" i="2"/>
  <c r="AZ16" i="2"/>
  <c r="AZ15" i="2"/>
  <c r="AZ27" i="2"/>
  <c r="AZ68" i="2"/>
  <c r="AZ59" i="2"/>
  <c r="AZ52" i="2"/>
  <c r="AZ39" i="2"/>
  <c r="AZ9" i="2"/>
  <c r="AZ6" i="2"/>
  <c r="AZ43" i="2"/>
  <c r="AZ12" i="2"/>
  <c r="AZ63" i="2"/>
  <c r="AZ29" i="2"/>
  <c r="AZ66" i="2"/>
  <c r="AZ46" i="2"/>
  <c r="AZ17" i="2"/>
  <c r="AZ14" i="2"/>
  <c r="AZ5" i="2"/>
  <c r="AZ53" i="2"/>
  <c r="AZ4" i="2"/>
  <c r="AZ28" i="2"/>
  <c r="AZ34" i="2"/>
  <c r="AZ10" i="2"/>
  <c r="AZ49" i="2"/>
  <c r="AZ8" i="2"/>
  <c r="AZ61" i="2"/>
  <c r="AZ33" i="2"/>
  <c r="AZ64" i="2"/>
  <c r="AZ18" i="2"/>
  <c r="AZ57" i="2"/>
  <c r="AZ13" i="2"/>
  <c r="AZ69" i="2"/>
  <c r="BE24" i="2"/>
  <c r="BC30" i="2"/>
  <c r="AT37" i="2"/>
  <c r="BC65" i="2"/>
  <c r="BB52" i="2"/>
  <c r="BA24" i="2"/>
  <c r="BB50" i="2"/>
  <c r="BA66" i="2"/>
  <c r="AZ23" i="2"/>
  <c r="BB44" i="2"/>
  <c r="BA31" i="2"/>
  <c r="BC44" i="2"/>
  <c r="BC80" i="20"/>
  <c r="BC55" i="20"/>
  <c r="BC65" i="20"/>
  <c r="AW68" i="20"/>
  <c r="BB64" i="20"/>
  <c r="BE50" i="20"/>
  <c r="BH64" i="20"/>
  <c r="BY64" i="20" s="1"/>
  <c r="AQ64" i="20"/>
  <c r="BC71" i="20"/>
  <c r="AZ52" i="20"/>
  <c r="AZ76" i="20"/>
  <c r="AZ53" i="20"/>
  <c r="AZ77" i="20"/>
  <c r="AZ62" i="20"/>
  <c r="AZ70" i="20"/>
  <c r="AZ78" i="20"/>
  <c r="AZ50" i="20"/>
  <c r="AZ51" i="20"/>
  <c r="AZ75" i="20"/>
  <c r="AZ63" i="20"/>
  <c r="AZ73" i="20"/>
  <c r="AZ79" i="20"/>
  <c r="AZ64" i="20"/>
  <c r="AZ74" i="20"/>
  <c r="AZ80" i="20"/>
  <c r="AZ72" i="20"/>
  <c r="AZ65" i="20"/>
  <c r="AZ71" i="20"/>
  <c r="AZ81" i="20"/>
  <c r="AZ55" i="20"/>
  <c r="AZ67" i="20"/>
  <c r="AS54" i="20"/>
  <c r="AZ59" i="20"/>
  <c r="BF64" i="20"/>
  <c r="AX72" i="20"/>
  <c r="AT81" i="20"/>
  <c r="AT54" i="20"/>
  <c r="BB60" i="20"/>
  <c r="BH67" i="20"/>
  <c r="BY67" i="20" s="1"/>
  <c r="AQ67" i="20"/>
  <c r="BB72" i="20"/>
  <c r="BC79" i="20"/>
  <c r="AU55" i="20"/>
  <c r="BC58" i="20"/>
  <c r="BI69" i="20"/>
  <c r="AR69" i="20"/>
  <c r="BB76" i="20"/>
  <c r="BD52" i="20"/>
  <c r="BI61" i="20"/>
  <c r="AR61" i="20"/>
  <c r="AX65" i="20"/>
  <c r="BE68" i="20"/>
  <c r="BC78" i="20"/>
  <c r="BB70" i="17"/>
  <c r="AQ95" i="17"/>
  <c r="AV73" i="17"/>
  <c r="BB79" i="17"/>
  <c r="BC70" i="17"/>
  <c r="BE84" i="17"/>
  <c r="BD82" i="17"/>
  <c r="BA92" i="17"/>
  <c r="BA94" i="17"/>
  <c r="BA73" i="17"/>
  <c r="BA90" i="17"/>
  <c r="BA88" i="17"/>
  <c r="BB48" i="17"/>
  <c r="BD32" i="17"/>
  <c r="BC57" i="17"/>
  <c r="BC96" i="17"/>
  <c r="BD95" i="17"/>
  <c r="BE89" i="17"/>
  <c r="AQ71" i="17"/>
  <c r="BD77" i="17"/>
  <c r="BF87" i="17"/>
  <c r="BA78" i="17"/>
  <c r="AT81" i="17"/>
  <c r="BD71" i="17"/>
  <c r="AV19" i="2"/>
  <c r="BC50" i="2"/>
  <c r="AR53" i="2"/>
  <c r="AQ80" i="17"/>
  <c r="AW88" i="17"/>
  <c r="BF76" i="17"/>
  <c r="BE93" i="17"/>
  <c r="AW95" i="17"/>
  <c r="AV96" i="17"/>
  <c r="AT70" i="20"/>
  <c r="AZ56" i="20"/>
  <c r="BI53" i="20"/>
  <c r="AR53" i="20"/>
  <c r="BD65" i="20"/>
  <c r="BE64" i="20"/>
  <c r="BH65" i="20"/>
  <c r="BY65" i="20" s="1"/>
  <c r="AQ65" i="20"/>
  <c r="BB58" i="2"/>
  <c r="BE69" i="2"/>
  <c r="BA6" i="2"/>
  <c r="BA3" i="2"/>
  <c r="BA5" i="2"/>
  <c r="BA4" i="2"/>
  <c r="BA2" i="2"/>
  <c r="BA33" i="2"/>
  <c r="BA17" i="2"/>
  <c r="BA62" i="2"/>
  <c r="BA39" i="2"/>
  <c r="BA69" i="2"/>
  <c r="BA25" i="2"/>
  <c r="BA46" i="2"/>
  <c r="BA50" i="2"/>
  <c r="BA42" i="2"/>
  <c r="BA35" i="2"/>
  <c r="BA61" i="2"/>
  <c r="BA55" i="2"/>
  <c r="BA10" i="2"/>
  <c r="BA27" i="2"/>
  <c r="BA19" i="2"/>
  <c r="BA7" i="2"/>
  <c r="BB27" i="2"/>
  <c r="BF55" i="2"/>
  <c r="BE2" i="2"/>
  <c r="BE62" i="2"/>
  <c r="BE50" i="2"/>
  <c r="BE29" i="2"/>
  <c r="BE15" i="2"/>
  <c r="BE66" i="2"/>
  <c r="BE46" i="2"/>
  <c r="BE10" i="2"/>
  <c r="BE31" i="2"/>
  <c r="BE58" i="2"/>
  <c r="BE37" i="2"/>
  <c r="BE54" i="2"/>
  <c r="BE9" i="2"/>
  <c r="BE21" i="2"/>
  <c r="BE42" i="2"/>
  <c r="BE23" i="2"/>
  <c r="BE4" i="2"/>
  <c r="BE39" i="2"/>
  <c r="AQ23" i="2"/>
  <c r="AQ48" i="2"/>
  <c r="BA16" i="2"/>
  <c r="BA15" i="2"/>
  <c r="BC16" i="2"/>
  <c r="AT40" i="2"/>
  <c r="AV24" i="2"/>
  <c r="AV23" i="2"/>
  <c r="BB62" i="2"/>
  <c r="BA32" i="2"/>
  <c r="BC42" i="2"/>
  <c r="BA53" i="2"/>
  <c r="BF79" i="20"/>
  <c r="BI78" i="20"/>
  <c r="AR78" i="20"/>
  <c r="AU60" i="20"/>
  <c r="BE56" i="20"/>
  <c r="BB66" i="20"/>
  <c r="BB52" i="20"/>
  <c r="BC67" i="20"/>
  <c r="BC73" i="20"/>
  <c r="AS51" i="20"/>
  <c r="AS67" i="20"/>
  <c r="AS75" i="20"/>
  <c r="AS52" i="20"/>
  <c r="AS68" i="20"/>
  <c r="AS76" i="20"/>
  <c r="AS53" i="20"/>
  <c r="AS69" i="20"/>
  <c r="AS77" i="20"/>
  <c r="AS50" i="20"/>
  <c r="AS66" i="20"/>
  <c r="AS74" i="20"/>
  <c r="AS81" i="20"/>
  <c r="AS78" i="20"/>
  <c r="AS72" i="20"/>
  <c r="AS80" i="20"/>
  <c r="AS71" i="20"/>
  <c r="AS70" i="20"/>
  <c r="AS73" i="20"/>
  <c r="AS79" i="20"/>
  <c r="AS58" i="20"/>
  <c r="BI59" i="20"/>
  <c r="AR59" i="20"/>
  <c r="AX63" i="20"/>
  <c r="BC2" i="2"/>
  <c r="BC9" i="2"/>
  <c r="BC29" i="2"/>
  <c r="BC51" i="2"/>
  <c r="BC21" i="2"/>
  <c r="BC46" i="2"/>
  <c r="BC25" i="2"/>
  <c r="BC5" i="2"/>
  <c r="BC45" i="2"/>
  <c r="BC56" i="2"/>
  <c r="BC37" i="2"/>
  <c r="BC58" i="2"/>
  <c r="BC64" i="2"/>
  <c r="BC17" i="2"/>
  <c r="BC38" i="2"/>
  <c r="BC67" i="2"/>
  <c r="BC10" i="2"/>
  <c r="BC33" i="2"/>
  <c r="BF35" i="2"/>
  <c r="BG50" i="2"/>
  <c r="BX50" i="2" s="1"/>
  <c r="BG80" i="17"/>
  <c r="AW40" i="2"/>
  <c r="AW45" i="2"/>
  <c r="AW51" i="2"/>
  <c r="AW56" i="2"/>
  <c r="AW61" i="2"/>
  <c r="AW67" i="2"/>
  <c r="BF21" i="2"/>
  <c r="BF29" i="2"/>
  <c r="BB2" i="2"/>
  <c r="BB39" i="2"/>
  <c r="BB28" i="2"/>
  <c r="BB67" i="2"/>
  <c r="BB49" i="2"/>
  <c r="BB20" i="2"/>
  <c r="BB55" i="2"/>
  <c r="BB8" i="2"/>
  <c r="BB15" i="2"/>
  <c r="BB10" i="2"/>
  <c r="BB65" i="2"/>
  <c r="BB5" i="2"/>
  <c r="BB42" i="2"/>
  <c r="BB36" i="2"/>
  <c r="BB51" i="2"/>
  <c r="BB31" i="2"/>
  <c r="BB25" i="2"/>
  <c r="BC8" i="2"/>
  <c r="BE14" i="2"/>
  <c r="AQ24" i="2"/>
  <c r="BE30" i="2"/>
  <c r="BE38" i="2"/>
  <c r="BF48" i="2"/>
  <c r="BF59" i="2"/>
  <c r="AR44" i="2"/>
  <c r="BF33" i="2"/>
  <c r="BC7" i="2"/>
  <c r="AZ24" i="2"/>
  <c r="AZ32" i="2"/>
  <c r="AQ44" i="2"/>
  <c r="AQ52" i="2"/>
  <c r="BA60" i="2"/>
  <c r="AY22" i="2"/>
  <c r="BE36" i="2"/>
  <c r="BE19" i="2"/>
  <c r="AT32" i="2"/>
  <c r="BA11" i="2"/>
  <c r="AQ20" i="2"/>
  <c r="AV25" i="2"/>
  <c r="BE34" i="2"/>
  <c r="BB41" i="2"/>
  <c r="BF23" i="2"/>
  <c r="AT14" i="2"/>
  <c r="AS21" i="2"/>
  <c r="AQ27" i="2"/>
  <c r="AW33" i="2"/>
  <c r="BC47" i="2"/>
  <c r="BC13" i="2"/>
  <c r="AS20" i="2"/>
  <c r="AQ26" i="2"/>
  <c r="AV31" i="2"/>
  <c r="BB37" i="2"/>
  <c r="AV5" i="2"/>
  <c r="AV13" i="2"/>
  <c r="AV6" i="2"/>
  <c r="AV14" i="2"/>
  <c r="AV7" i="2"/>
  <c r="AV15" i="2"/>
  <c r="AV3" i="2"/>
  <c r="AV11" i="2"/>
  <c r="AV37" i="2"/>
  <c r="AV45" i="2"/>
  <c r="AV53" i="2"/>
  <c r="AV61" i="2"/>
  <c r="AV4" i="2"/>
  <c r="AV12" i="2"/>
  <c r="AV18" i="2"/>
  <c r="AV38" i="2"/>
  <c r="AV46" i="2"/>
  <c r="AV54" i="2"/>
  <c r="AV8" i="2"/>
  <c r="AV16" i="2"/>
  <c r="AV39" i="2"/>
  <c r="AV10" i="2"/>
  <c r="AV17" i="2"/>
  <c r="AV34" i="2"/>
  <c r="AV42" i="2"/>
  <c r="AV35" i="2"/>
  <c r="AV43" i="2"/>
  <c r="AV58" i="2"/>
  <c r="AV64" i="2"/>
  <c r="AV49" i="2"/>
  <c r="AV52" i="2"/>
  <c r="AV57" i="2"/>
  <c r="AV65" i="2"/>
  <c r="AV9" i="2"/>
  <c r="AV40" i="2"/>
  <c r="AV51" i="2"/>
  <c r="AV55" i="2"/>
  <c r="AV67" i="2"/>
  <c r="AV56" i="2"/>
  <c r="AV62" i="2"/>
  <c r="AV68" i="2"/>
  <c r="AV59" i="2"/>
  <c r="AV66" i="2"/>
  <c r="AV41" i="2"/>
  <c r="AV47" i="2"/>
  <c r="AV69" i="2"/>
  <c r="AV48" i="2"/>
  <c r="AV60" i="2"/>
  <c r="AV63" i="2"/>
  <c r="AV36" i="2"/>
  <c r="AV2" i="2"/>
  <c r="AV44" i="2"/>
  <c r="AV50" i="2"/>
  <c r="AV22" i="2"/>
  <c r="AV21" i="2"/>
  <c r="AV29" i="2"/>
  <c r="AV30" i="2"/>
  <c r="AT61" i="2"/>
  <c r="BA52" i="2"/>
  <c r="BC66" i="2"/>
  <c r="BB69" i="2"/>
  <c r="BE28" i="2"/>
  <c r="BA45" i="2"/>
  <c r="AW34" i="2"/>
  <c r="BA51" i="2"/>
  <c r="BF60" i="20"/>
  <c r="AW53" i="20"/>
  <c r="BH70" i="20"/>
  <c r="BY70" i="20" s="1"/>
  <c r="AQ70" i="20"/>
  <c r="AW67" i="20"/>
  <c r="BI52" i="20"/>
  <c r="AR52" i="20"/>
  <c r="BI65" i="20"/>
  <c r="BZ65" i="20" s="1"/>
  <c r="AR65" i="20"/>
  <c r="BD77" i="20"/>
  <c r="AS55" i="20"/>
  <c r="AZ60" i="20"/>
  <c r="BF63" i="20"/>
  <c r="AX73" i="20"/>
  <c r="BD72" i="20"/>
  <c r="AT55" i="20"/>
  <c r="BB61" i="20"/>
  <c r="BH68" i="20"/>
  <c r="BY68" i="20" s="1"/>
  <c r="AQ68" i="20"/>
  <c r="BB73" i="20"/>
  <c r="AW55" i="20"/>
  <c r="AW63" i="20"/>
  <c r="AW71" i="20"/>
  <c r="AW79" i="20"/>
  <c r="AW56" i="20"/>
  <c r="AW64" i="20"/>
  <c r="AW72" i="20"/>
  <c r="AW80" i="20"/>
  <c r="AW57" i="20"/>
  <c r="AW65" i="20"/>
  <c r="AW73" i="20"/>
  <c r="AW81" i="20"/>
  <c r="AW54" i="20"/>
  <c r="AW62" i="20"/>
  <c r="AW70" i="20"/>
  <c r="AW78" i="20"/>
  <c r="AW59" i="20"/>
  <c r="AW75" i="20"/>
  <c r="AW60" i="20"/>
  <c r="AW76" i="20"/>
  <c r="AW61" i="20"/>
  <c r="AW58" i="20"/>
  <c r="AW74" i="20"/>
  <c r="AW77" i="20"/>
  <c r="AW69" i="20"/>
  <c r="AW52" i="20"/>
  <c r="BC53" i="20"/>
  <c r="BH58" i="20"/>
  <c r="BY58" i="20" s="1"/>
  <c r="AQ58" i="20"/>
  <c r="AU62" i="20"/>
  <c r="BD69" i="20"/>
  <c r="BB77" i="20"/>
  <c r="BD51" i="20"/>
  <c r="BI58" i="20"/>
  <c r="AR58" i="20"/>
  <c r="AX62" i="20"/>
  <c r="BE69" i="20"/>
  <c r="BC81" i="20"/>
  <c r="BB82" i="17"/>
  <c r="AW73" i="17"/>
  <c r="BG70" i="20"/>
  <c r="BX70" i="20" s="1"/>
  <c r="BE95" i="17"/>
  <c r="AW80" i="17"/>
  <c r="BD80" i="20"/>
  <c r="BG73" i="20"/>
  <c r="BX73" i="20" s="1"/>
  <c r="BD81" i="17"/>
  <c r="AW86" i="17"/>
  <c r="AQ94" i="17"/>
  <c r="AW75" i="17"/>
  <c r="AQ88" i="17"/>
  <c r="BG77" i="20"/>
  <c r="BX77" i="20" s="1"/>
  <c r="AW85" i="17"/>
  <c r="AQ81" i="17"/>
  <c r="AW91" i="17"/>
  <c r="AV95" i="17"/>
  <c r="AW97" i="17"/>
  <c r="AV80" i="17"/>
  <c r="BB73" i="17"/>
  <c r="AQ96" i="17"/>
  <c r="AV72" i="17"/>
  <c r="BB78" i="17"/>
  <c r="AW72" i="17"/>
  <c r="BF85" i="17"/>
  <c r="BF79" i="17"/>
  <c r="AT70" i="17"/>
  <c r="AV83" i="17"/>
  <c r="BA93" i="17"/>
  <c r="BD97" i="17"/>
  <c r="AW74" i="17"/>
  <c r="BE91" i="17"/>
  <c r="BE72" i="17"/>
  <c r="AW78" i="17"/>
  <c r="BF88" i="17"/>
  <c r="AT80" i="17"/>
  <c r="BD70" i="17"/>
  <c r="BA48" i="2"/>
  <c r="BB54" i="2"/>
  <c r="BB56" i="2"/>
  <c r="BD80" i="17"/>
  <c r="BE78" i="17"/>
  <c r="BE96" i="17"/>
  <c r="BF96" i="17"/>
  <c r="BF70" i="17"/>
  <c r="BE97" i="17"/>
  <c r="AT71" i="20"/>
  <c r="BH74" i="20"/>
  <c r="BY74" i="20" s="1"/>
  <c r="AQ74" i="20"/>
  <c r="AW51" i="20"/>
  <c r="AS59" i="20"/>
  <c r="BD57" i="20"/>
  <c r="AZ69" i="20"/>
  <c r="BE63" i="20"/>
  <c r="AS61" i="20"/>
  <c r="BC52" i="2"/>
  <c r="AW96" i="17"/>
  <c r="BC57" i="20"/>
  <c r="BG74" i="20"/>
  <c r="BX74" i="20" s="1"/>
  <c r="AV86" i="17"/>
  <c r="AQ85" i="17"/>
  <c r="AV91" i="17"/>
  <c r="BB43" i="2"/>
  <c r="BE77" i="17"/>
  <c r="AV70" i="17"/>
  <c r="BA84" i="17"/>
  <c r="AV79" i="17"/>
  <c r="AV77" i="17"/>
  <c r="BB95" i="17"/>
  <c r="AV74" i="17"/>
  <c r="AT73" i="17"/>
  <c r="AW84" i="17"/>
  <c r="BA96" i="17"/>
  <c r="BA70" i="17"/>
  <c r="BC95" i="17"/>
  <c r="AV78" i="17"/>
  <c r="BB77" i="17"/>
  <c r="BE80" i="17"/>
  <c r="BF91" i="17"/>
  <c r="AT71" i="17"/>
  <c r="BB97" i="17"/>
  <c r="AT78" i="17"/>
  <c r="BA76" i="17"/>
  <c r="BC60" i="2"/>
  <c r="BB57" i="2"/>
  <c r="AT46" i="2"/>
  <c r="BC74" i="17"/>
  <c r="BB84" i="17"/>
  <c r="AW87" i="17"/>
  <c r="BC78" i="17"/>
  <c r="BF74" i="17"/>
  <c r="BF72" i="17"/>
  <c r="AV90" i="17"/>
  <c r="AW82" i="17"/>
  <c r="BE73" i="20"/>
  <c r="BK50" i="20"/>
  <c r="CB50" i="20" s="1"/>
  <c r="AT50" i="20"/>
  <c r="AT60" i="20"/>
  <c r="BB63" i="20"/>
  <c r="BC63" i="20"/>
  <c r="BH81" i="20"/>
  <c r="BY81" i="20" s="1"/>
  <c r="AQ81" i="20"/>
  <c r="BE51" i="20"/>
  <c r="BE65" i="20"/>
  <c r="AZ68" i="20"/>
  <c r="BB59" i="2"/>
  <c r="AV76" i="17"/>
  <c r="AQ90" i="17"/>
  <c r="AQ89" i="17"/>
  <c r="BH74" i="17"/>
  <c r="BY74" i="17" s="1"/>
  <c r="AQ74" i="17"/>
  <c r="BA83" i="17"/>
  <c r="BF77" i="17"/>
  <c r="BA87" i="17"/>
  <c r="BF82" i="17"/>
  <c r="BA74" i="17"/>
  <c r="BF84" i="17"/>
  <c r="BA97" i="17"/>
  <c r="BA71" i="17"/>
  <c r="BC97" i="17"/>
  <c r="BH72" i="17"/>
  <c r="AQ72" i="17"/>
  <c r="BF78" i="17"/>
  <c r="BB76" i="17"/>
  <c r="BB83" i="17"/>
  <c r="BF92" i="17"/>
  <c r="AT72" i="17"/>
  <c r="BB71" i="17"/>
  <c r="BD96" i="17"/>
  <c r="BA75" i="17"/>
  <c r="AT47" i="2"/>
  <c r="BC41" i="2"/>
  <c r="AT48" i="2"/>
  <c r="BC75" i="17"/>
  <c r="BB85" i="17"/>
  <c r="BB88" i="17"/>
  <c r="AQ77" i="17"/>
  <c r="AV92" i="17"/>
  <c r="AW90" i="17"/>
  <c r="BF51" i="20"/>
  <c r="BD54" i="20"/>
  <c r="AX66" i="20"/>
  <c r="BF67" i="20"/>
  <c r="BC64" i="20"/>
  <c r="BF68" i="20"/>
  <c r="BB56" i="20"/>
  <c r="AT53" i="20"/>
  <c r="BI50" i="20"/>
  <c r="AR50" i="20"/>
  <c r="BE71" i="20"/>
  <c r="BB68" i="2"/>
  <c r="AW94" i="17"/>
  <c r="BB87" i="17"/>
  <c r="BC89" i="17"/>
  <c r="BB90" i="17"/>
  <c r="BB93" i="17"/>
  <c r="BB94" i="17"/>
  <c r="BH91" i="17"/>
  <c r="AQ91" i="17"/>
  <c r="BH75" i="17"/>
  <c r="BY75" i="17" s="1"/>
  <c r="AQ75" i="17"/>
  <c r="BA82" i="17"/>
  <c r="BC82" i="17"/>
  <c r="BA86" i="17"/>
  <c r="AW77" i="17"/>
  <c r="AQ86" i="17"/>
  <c r="AT77" i="17"/>
  <c r="BC71" i="17"/>
  <c r="BB96" i="17"/>
  <c r="AV81" i="17"/>
  <c r="AW81" i="17"/>
  <c r="BB75" i="17"/>
  <c r="BC84" i="17"/>
  <c r="BF93" i="17"/>
  <c r="BA81" i="17"/>
  <c r="BB72" i="17"/>
  <c r="BB17" i="2"/>
  <c r="BE26" i="2"/>
  <c r="BC40" i="2"/>
  <c r="BF64" i="2"/>
  <c r="BE76" i="17"/>
  <c r="AV87" i="17"/>
  <c r="AW89" i="17"/>
  <c r="BC88" i="17"/>
  <c r="AV94" i="17"/>
  <c r="BE92" i="17"/>
  <c r="AW92" i="17"/>
  <c r="BC54" i="20"/>
  <c r="AS60" i="20"/>
  <c r="AU69" i="20"/>
  <c r="AZ66" i="20"/>
  <c r="BH56" i="20"/>
  <c r="BY56" i="20" s="1"/>
  <c r="AQ56" i="20"/>
  <c r="BH76" i="20"/>
  <c r="BY76" i="20" s="1"/>
  <c r="AQ76" i="20"/>
  <c r="AT51" i="20"/>
  <c r="BE72" i="20"/>
  <c r="BG75" i="20"/>
  <c r="BX75" i="20" s="1"/>
  <c r="BB86" i="17"/>
  <c r="BC87" i="17"/>
  <c r="BC91" i="17"/>
  <c r="AQ76" i="17"/>
  <c r="BG3" i="20"/>
  <c r="BX3" i="20" s="1"/>
  <c r="F66" i="20"/>
  <c r="F67" i="20" s="1"/>
  <c r="F68" i="20" s="1"/>
  <c r="F69" i="20" s="1"/>
  <c r="F70" i="20" s="1"/>
  <c r="F71" i="20" s="1"/>
  <c r="F72" i="20" s="1"/>
  <c r="F73" i="20" s="1"/>
  <c r="F74" i="20" s="1"/>
  <c r="F75" i="20" s="1"/>
  <c r="F76" i="20" s="1"/>
  <c r="F77" i="20" s="1"/>
  <c r="F78" i="20" s="1"/>
  <c r="F79" i="20" s="1"/>
  <c r="F80" i="20" s="1"/>
  <c r="F81" i="20" s="1"/>
  <c r="F82" i="20" s="1"/>
  <c r="AS37" i="20"/>
  <c r="BJ37" i="20"/>
  <c r="CA37" i="20" s="1"/>
  <c r="BN67" i="20"/>
  <c r="CE67" i="20" s="1"/>
  <c r="BW5" i="20"/>
  <c r="CN5" i="20" s="1"/>
  <c r="BF5" i="20"/>
  <c r="BF29" i="20"/>
  <c r="AX23" i="20"/>
  <c r="BO23" i="20"/>
  <c r="CF23" i="20" s="1"/>
  <c r="AW18" i="20"/>
  <c r="BG65" i="20"/>
  <c r="BX65" i="20" s="1"/>
  <c r="BC20" i="20"/>
  <c r="BT20" i="20"/>
  <c r="CK20" i="20" s="1"/>
  <c r="AR31" i="20"/>
  <c r="BI31" i="20"/>
  <c r="CY3" i="20"/>
  <c r="CY4" i="20" s="1"/>
  <c r="CY5" i="20" s="1"/>
  <c r="CY6" i="20" s="1"/>
  <c r="CY7" i="20" s="1"/>
  <c r="CY8" i="20" s="1"/>
  <c r="BW71" i="20"/>
  <c r="CN71" i="20" s="1"/>
  <c r="AQ28" i="20"/>
  <c r="BH28" i="20"/>
  <c r="BY28" i="20" s="1"/>
  <c r="AQ29" i="20"/>
  <c r="AQ30" i="20"/>
  <c r="BH30" i="20"/>
  <c r="BY30" i="20" s="1"/>
  <c r="BK77" i="20"/>
  <c r="CB77" i="20" s="1"/>
  <c r="AU36" i="20"/>
  <c r="BL36" i="20"/>
  <c r="CC36" i="20" s="1"/>
  <c r="BB45" i="20"/>
  <c r="BS45" i="20"/>
  <c r="CJ45" i="20" s="1"/>
  <c r="BL60" i="20"/>
  <c r="CC60" i="20" s="1"/>
  <c r="BB2" i="20"/>
  <c r="BS2" i="20"/>
  <c r="CJ2" i="20" s="1"/>
  <c r="DA2" i="20" s="1"/>
  <c r="BB11" i="20"/>
  <c r="BB30" i="20"/>
  <c r="BB16" i="20"/>
  <c r="BB44" i="20"/>
  <c r="BB34" i="20"/>
  <c r="BB17" i="20"/>
  <c r="BB49" i="20"/>
  <c r="BB4" i="20"/>
  <c r="BB12" i="20"/>
  <c r="BB14" i="20"/>
  <c r="BB13" i="20"/>
  <c r="BB20" i="20"/>
  <c r="BB10" i="20"/>
  <c r="BB15" i="20"/>
  <c r="AW27" i="20"/>
  <c r="BN27" i="20"/>
  <c r="CE27" i="20" s="1"/>
  <c r="BF39" i="20"/>
  <c r="BW39" i="20"/>
  <c r="CN39" i="20" s="1"/>
  <c r="AS30" i="20"/>
  <c r="BG46" i="20"/>
  <c r="BX46" i="20" s="1"/>
  <c r="BG16" i="20"/>
  <c r="BX16" i="20" s="1"/>
  <c r="AT35" i="20"/>
  <c r="BK35" i="20"/>
  <c r="CB35" i="20" s="1"/>
  <c r="BS55" i="20"/>
  <c r="CJ55" i="20" s="1"/>
  <c r="AT19" i="20"/>
  <c r="BK19" i="20"/>
  <c r="CB19" i="20" s="1"/>
  <c r="AQ3" i="20"/>
  <c r="BH3" i="20"/>
  <c r="BY3" i="20" s="1"/>
  <c r="AQ44" i="20"/>
  <c r="AQ33" i="20"/>
  <c r="AQ17" i="20"/>
  <c r="BF41" i="20"/>
  <c r="BD14" i="20"/>
  <c r="BU14" i="20"/>
  <c r="CL14" i="20" s="1"/>
  <c r="AR15" i="20"/>
  <c r="AX19" i="20"/>
  <c r="BG31" i="20"/>
  <c r="BX31" i="20" s="1"/>
  <c r="BG47" i="20"/>
  <c r="BX47" i="20" s="1"/>
  <c r="BW59" i="20"/>
  <c r="CN59" i="20" s="1"/>
  <c r="AX15" i="20"/>
  <c r="BO15" i="20"/>
  <c r="CF15" i="20" s="1"/>
  <c r="AW5" i="20"/>
  <c r="BN5" i="20"/>
  <c r="CE5" i="20" s="1"/>
  <c r="AW21" i="20"/>
  <c r="AW47" i="20"/>
  <c r="AW20" i="20"/>
  <c r="AW6" i="20"/>
  <c r="AW15" i="20"/>
  <c r="AW26" i="20"/>
  <c r="BD12" i="20"/>
  <c r="BU12" i="20"/>
  <c r="CL12" i="20" s="1"/>
  <c r="BI24" i="20"/>
  <c r="AR24" i="20"/>
  <c r="AT26" i="20"/>
  <c r="BK26" i="20"/>
  <c r="CB26" i="20" s="1"/>
  <c r="AW30" i="20"/>
  <c r="BN30" i="20"/>
  <c r="CE30" i="20" s="1"/>
  <c r="AZ37" i="20"/>
  <c r="BQ37" i="20"/>
  <c r="CH37" i="20" s="1"/>
  <c r="BD39" i="20"/>
  <c r="BU39" i="20"/>
  <c r="CL39" i="20" s="1"/>
  <c r="AR47" i="20"/>
  <c r="BI47" i="20"/>
  <c r="BT50" i="20"/>
  <c r="CK50" i="20" s="1"/>
  <c r="BL65" i="20"/>
  <c r="CC65" i="20" s="1"/>
  <c r="BU68" i="20"/>
  <c r="CL68" i="20" s="1"/>
  <c r="BS81" i="20"/>
  <c r="CJ81" i="20" s="1"/>
  <c r="BC7" i="20"/>
  <c r="BT7" i="20"/>
  <c r="CK7" i="20" s="1"/>
  <c r="BT22" i="20"/>
  <c r="CK22" i="20" s="1"/>
  <c r="BC22" i="20"/>
  <c r="BE28" i="20"/>
  <c r="BV28" i="20"/>
  <c r="CM28" i="20" s="1"/>
  <c r="BE13" i="20"/>
  <c r="BE8" i="20"/>
  <c r="BE3" i="20"/>
  <c r="BE12" i="20"/>
  <c r="BE10" i="20"/>
  <c r="AQ36" i="20"/>
  <c r="BH36" i="20"/>
  <c r="BY36" i="20" s="1"/>
  <c r="AS41" i="20"/>
  <c r="BJ41" i="20"/>
  <c r="CA41" i="20" s="1"/>
  <c r="AX43" i="20"/>
  <c r="BO43" i="20"/>
  <c r="CF43" i="20" s="1"/>
  <c r="BO56" i="20"/>
  <c r="CF56" i="20" s="1"/>
  <c r="BU59" i="20"/>
  <c r="CL59" i="20" s="1"/>
  <c r="BK69" i="20"/>
  <c r="CB69" i="20" s="1"/>
  <c r="BT76" i="20"/>
  <c r="CK76" i="20" s="1"/>
  <c r="BG53" i="20"/>
  <c r="BX53" i="20" s="1"/>
  <c r="BG18" i="20"/>
  <c r="BX18" i="20" s="1"/>
  <c r="BO12" i="20"/>
  <c r="CF12" i="20" s="1"/>
  <c r="AX12" i="20"/>
  <c r="BF18" i="20"/>
  <c r="BW18" i="20"/>
  <c r="CN18" i="20" s="1"/>
  <c r="AR27" i="20"/>
  <c r="BI27" i="20"/>
  <c r="AT32" i="20"/>
  <c r="BK32" i="20"/>
  <c r="CB32" i="20" s="1"/>
  <c r="AW34" i="20"/>
  <c r="BN34" i="20"/>
  <c r="CE34" i="20" s="1"/>
  <c r="BB38" i="20"/>
  <c r="BS38" i="20"/>
  <c r="CJ38" i="20" s="1"/>
  <c r="BF43" i="20"/>
  <c r="BW43" i="20"/>
  <c r="CN43" i="20" s="1"/>
  <c r="BO50" i="20"/>
  <c r="CF50" i="20" s="1"/>
  <c r="BV55" i="20"/>
  <c r="CM55" i="20" s="1"/>
  <c r="BJ64" i="20"/>
  <c r="CA64" i="20" s="1"/>
  <c r="BS69" i="20"/>
  <c r="CJ69" i="20" s="1"/>
  <c r="BC10" i="20"/>
  <c r="BT10" i="20"/>
  <c r="CK10" i="20" s="1"/>
  <c r="AQ22" i="20"/>
  <c r="BH22" i="20"/>
  <c r="AS27" i="20"/>
  <c r="BJ27" i="20"/>
  <c r="CA27" i="20" s="1"/>
  <c r="AU30" i="20"/>
  <c r="BL30" i="20"/>
  <c r="CC30" i="20" s="1"/>
  <c r="AX34" i="20"/>
  <c r="BO34" i="20"/>
  <c r="CF34" i="20" s="1"/>
  <c r="BC41" i="20"/>
  <c r="BT41" i="20"/>
  <c r="CK41" i="20" s="1"/>
  <c r="AQ47" i="20"/>
  <c r="BH47" i="20"/>
  <c r="BY47" i="20" s="1"/>
  <c r="BS51" i="20"/>
  <c r="CJ51" i="20" s="1"/>
  <c r="BW55" i="20"/>
  <c r="CN55" i="20" s="1"/>
  <c r="BK64" i="20"/>
  <c r="CB64" i="20" s="1"/>
  <c r="BT66" i="20"/>
  <c r="CK66" i="20" s="1"/>
  <c r="BO80" i="20"/>
  <c r="CF80" i="20" s="1"/>
  <c r="AT17" i="20"/>
  <c r="BG22" i="20"/>
  <c r="BX22" i="20" s="1"/>
  <c r="BG23" i="20"/>
  <c r="BX23" i="20" s="1"/>
  <c r="BE36" i="20"/>
  <c r="BD17" i="20"/>
  <c r="BG25" i="20"/>
  <c r="BX25" i="20" s="1"/>
  <c r="BG29" i="20"/>
  <c r="BX29" i="20" s="1"/>
  <c r="BG26" i="20"/>
  <c r="BX26" i="20" s="1"/>
  <c r="BC21" i="20"/>
  <c r="AZ43" i="20"/>
  <c r="AQ31" i="20"/>
  <c r="BH31" i="20"/>
  <c r="BY31" i="20" s="1"/>
  <c r="BU75" i="20"/>
  <c r="CL75" i="20" s="1"/>
  <c r="BU55" i="20"/>
  <c r="CL55" i="20" s="1"/>
  <c r="AW28" i="20"/>
  <c r="BN28" i="20"/>
  <c r="CE28" i="20" s="1"/>
  <c r="BO13" i="20"/>
  <c r="CF13" i="20" s="1"/>
  <c r="AX13" i="20"/>
  <c r="AR26" i="20"/>
  <c r="BI26" i="20"/>
  <c r="BF45" i="20"/>
  <c r="BW45" i="20"/>
  <c r="CN45" i="20" s="1"/>
  <c r="BT11" i="20"/>
  <c r="CK11" i="20" s="1"/>
  <c r="BC11" i="20"/>
  <c r="AW45" i="20"/>
  <c r="BN45" i="20"/>
  <c r="CE45" i="20" s="1"/>
  <c r="BA31" i="20"/>
  <c r="BR31" i="20"/>
  <c r="CI31" i="20" s="1"/>
  <c r="BC19" i="20"/>
  <c r="BT19" i="20"/>
  <c r="CK19" i="20" s="1"/>
  <c r="AT43" i="20"/>
  <c r="BK43" i="20"/>
  <c r="CB43" i="20" s="1"/>
  <c r="BT73" i="20"/>
  <c r="CK73" i="20" s="1"/>
  <c r="BC31" i="20"/>
  <c r="BT31" i="20"/>
  <c r="CK31" i="20" s="1"/>
  <c r="BD23" i="20"/>
  <c r="BU23" i="20"/>
  <c r="CL23" i="20" s="1"/>
  <c r="AZ26" i="20"/>
  <c r="BQ26" i="20"/>
  <c r="CH26" i="20" s="1"/>
  <c r="BS72" i="20"/>
  <c r="CJ72" i="20" s="1"/>
  <c r="BQ66" i="20"/>
  <c r="CH66" i="20" s="1"/>
  <c r="BV71" i="20"/>
  <c r="CM71" i="20" s="1"/>
  <c r="BG4" i="20"/>
  <c r="BX4" i="20" s="1"/>
  <c r="BG36" i="20"/>
  <c r="BX36" i="20" s="1"/>
  <c r="BG57" i="20"/>
  <c r="BX57" i="20" s="1"/>
  <c r="BG14" i="20"/>
  <c r="BX14" i="20" s="1"/>
  <c r="BW27" i="20"/>
  <c r="CN27" i="20" s="1"/>
  <c r="BF27" i="20"/>
  <c r="BA28" i="20"/>
  <c r="BR28" i="20"/>
  <c r="CI28" i="20" s="1"/>
  <c r="BV53" i="20"/>
  <c r="CM53" i="20" s="1"/>
  <c r="BF6" i="20"/>
  <c r="BW6" i="20"/>
  <c r="CN6" i="20" s="1"/>
  <c r="AQ32" i="20"/>
  <c r="BH32" i="20"/>
  <c r="BY32" i="20" s="1"/>
  <c r="BW72" i="20"/>
  <c r="CN72" i="20" s="1"/>
  <c r="BW76" i="20"/>
  <c r="CN76" i="20" s="1"/>
  <c r="AQ27" i="20"/>
  <c r="BH27" i="20"/>
  <c r="BY27" i="20" s="1"/>
  <c r="BN53" i="20"/>
  <c r="CE53" i="20" s="1"/>
  <c r="BD4" i="20"/>
  <c r="BU4" i="20"/>
  <c r="CL4" i="20" s="1"/>
  <c r="AR30" i="20"/>
  <c r="BI30" i="20"/>
  <c r="BE35" i="20"/>
  <c r="BV35" i="20"/>
  <c r="CM35" i="20" s="1"/>
  <c r="BL52" i="20"/>
  <c r="CC52" i="20" s="1"/>
  <c r="BS64" i="20"/>
  <c r="CJ64" i="20" s="1"/>
  <c r="BF4" i="20"/>
  <c r="BW4" i="20"/>
  <c r="CN4" i="20" s="1"/>
  <c r="BD20" i="20"/>
  <c r="BU20" i="20"/>
  <c r="CL20" i="20" s="1"/>
  <c r="DD3" i="20"/>
  <c r="DD4" i="20" s="1"/>
  <c r="AS35" i="20"/>
  <c r="BJ35" i="20"/>
  <c r="CA35" i="20" s="1"/>
  <c r="AS45" i="20"/>
  <c r="BJ45" i="20"/>
  <c r="CA45" i="20" s="1"/>
  <c r="BK59" i="20"/>
  <c r="CB59" i="20" s="1"/>
  <c r="BS3" i="20"/>
  <c r="CJ3" i="20" s="1"/>
  <c r="BB3" i="20"/>
  <c r="AT25" i="20"/>
  <c r="BK25" i="20"/>
  <c r="CB25" i="20" s="1"/>
  <c r="BF40" i="20"/>
  <c r="BW40" i="20"/>
  <c r="CN40" i="20" s="1"/>
  <c r="BO11" i="20"/>
  <c r="CF11" i="20" s="1"/>
  <c r="AX11" i="20"/>
  <c r="BW19" i="20"/>
  <c r="CN19" i="20" s="1"/>
  <c r="BF19" i="20"/>
  <c r="AR28" i="20"/>
  <c r="BI28" i="20"/>
  <c r="AT30" i="20"/>
  <c r="BK30" i="20"/>
  <c r="CB30" i="20" s="1"/>
  <c r="AW35" i="20"/>
  <c r="BN35" i="20"/>
  <c r="CE35" i="20" s="1"/>
  <c r="BB40" i="20"/>
  <c r="BS40" i="20"/>
  <c r="CJ40" i="20" s="1"/>
  <c r="BF44" i="20"/>
  <c r="BW44" i="20"/>
  <c r="CN44" i="20" s="1"/>
  <c r="BO52" i="20"/>
  <c r="CF52" i="20" s="1"/>
  <c r="BV54" i="20"/>
  <c r="CM54" i="20" s="1"/>
  <c r="BJ63" i="20"/>
  <c r="CA63" i="20" s="1"/>
  <c r="BS68" i="20"/>
  <c r="CJ68" i="20" s="1"/>
  <c r="BK76" i="20"/>
  <c r="CB76" i="20" s="1"/>
  <c r="BH4" i="20"/>
  <c r="BY4" i="20" s="1"/>
  <c r="AQ4" i="20"/>
  <c r="BC12" i="20"/>
  <c r="BT12" i="20"/>
  <c r="CK12" i="20" s="1"/>
  <c r="AQ24" i="20"/>
  <c r="BH24" i="20"/>
  <c r="BY24" i="20" s="1"/>
  <c r="AS28" i="20"/>
  <c r="BJ28" i="20"/>
  <c r="CA28" i="20" s="1"/>
  <c r="AU31" i="20"/>
  <c r="BL31" i="20"/>
  <c r="CC31" i="20" s="1"/>
  <c r="AX36" i="20"/>
  <c r="BO36" i="20"/>
  <c r="CF36" i="20" s="1"/>
  <c r="BC40" i="20"/>
  <c r="BT40" i="20"/>
  <c r="CK40" i="20" s="1"/>
  <c r="AQ49" i="20"/>
  <c r="BH49" i="20"/>
  <c r="BY49" i="20" s="1"/>
  <c r="BS50" i="20"/>
  <c r="CJ50" i="20" s="1"/>
  <c r="BW56" i="20"/>
  <c r="CN56" i="20" s="1"/>
  <c r="BK63" i="20"/>
  <c r="CB63" i="20" s="1"/>
  <c r="BT69" i="20"/>
  <c r="CK69" i="20" s="1"/>
  <c r="BO79" i="20"/>
  <c r="CF79" i="20" s="1"/>
  <c r="AW4" i="20"/>
  <c r="BN4" i="20"/>
  <c r="CE4" i="20" s="1"/>
  <c r="BD11" i="20"/>
  <c r="BU11" i="20"/>
  <c r="CL11" i="20" s="1"/>
  <c r="AR23" i="20"/>
  <c r="BI23" i="20"/>
  <c r="AT27" i="20"/>
  <c r="BK27" i="20"/>
  <c r="CB27" i="20" s="1"/>
  <c r="BN31" i="20"/>
  <c r="CE31" i="20" s="1"/>
  <c r="AW31" i="20"/>
  <c r="AZ34" i="20"/>
  <c r="BQ34" i="20"/>
  <c r="CH34" i="20" s="1"/>
  <c r="BD38" i="20"/>
  <c r="BU38" i="20"/>
  <c r="CL38" i="20" s="1"/>
  <c r="AR48" i="20"/>
  <c r="BI48" i="20"/>
  <c r="BT52" i="20"/>
  <c r="CK52" i="20" s="1"/>
  <c r="BL64" i="20"/>
  <c r="CC64" i="20" s="1"/>
  <c r="BU67" i="20"/>
  <c r="CL67" i="20" s="1"/>
  <c r="BS80" i="20"/>
  <c r="CJ80" i="20" s="1"/>
  <c r="BC6" i="20"/>
  <c r="BT6" i="20"/>
  <c r="CK6" i="20" s="1"/>
  <c r="AT20" i="20"/>
  <c r="BK20" i="20"/>
  <c r="CB20" i="20" s="1"/>
  <c r="BC23" i="20"/>
  <c r="BT23" i="20"/>
  <c r="CK23" i="20" s="1"/>
  <c r="BE27" i="20"/>
  <c r="BV27" i="20"/>
  <c r="CM27" i="20" s="1"/>
  <c r="AQ34" i="20"/>
  <c r="BH34" i="20"/>
  <c r="BY34" i="20" s="1"/>
  <c r="AS39" i="20"/>
  <c r="BJ39" i="20"/>
  <c r="CA39" i="20" s="1"/>
  <c r="AX42" i="20"/>
  <c r="BO42" i="20"/>
  <c r="CF42" i="20" s="1"/>
  <c r="BO55" i="20"/>
  <c r="CF55" i="20" s="1"/>
  <c r="BU58" i="20"/>
  <c r="CL58" i="20" s="1"/>
  <c r="BK68" i="20"/>
  <c r="CB68" i="20" s="1"/>
  <c r="BU71" i="20"/>
  <c r="CL71" i="20" s="1"/>
  <c r="AR45" i="20"/>
  <c r="BI45" i="20"/>
  <c r="AR43" i="20"/>
  <c r="BI43" i="20"/>
  <c r="BW52" i="20"/>
  <c r="CN52" i="20" s="1"/>
  <c r="BO27" i="20"/>
  <c r="CF27" i="20" s="1"/>
  <c r="AX27" i="20"/>
  <c r="BS62" i="20"/>
  <c r="CJ62" i="20" s="1"/>
  <c r="BC30" i="20"/>
  <c r="BT30" i="20"/>
  <c r="CK30" i="20" s="1"/>
  <c r="BU57" i="20"/>
  <c r="CL57" i="20" s="1"/>
  <c r="BC44" i="20"/>
  <c r="BT44" i="20"/>
  <c r="CK44" i="20" s="1"/>
  <c r="BQ69" i="20"/>
  <c r="CH69" i="20" s="1"/>
  <c r="BG40" i="20"/>
  <c r="BX40" i="20" s="1"/>
  <c r="BD44" i="20"/>
  <c r="BU44" i="20"/>
  <c r="CL44" i="20" s="1"/>
  <c r="BO59" i="20"/>
  <c r="CF59" i="20" s="1"/>
  <c r="BD9" i="20"/>
  <c r="BU9" i="20"/>
  <c r="CL9" i="20" s="1"/>
  <c r="BB43" i="20"/>
  <c r="BS43" i="20"/>
  <c r="CJ43" i="20" s="1"/>
  <c r="BO58" i="20"/>
  <c r="CF58" i="20" s="1"/>
  <c r="AZ7" i="20"/>
  <c r="BA17" i="20"/>
  <c r="BA3" i="20"/>
  <c r="BA8" i="20"/>
  <c r="AS18" i="20"/>
  <c r="AR3" i="20"/>
  <c r="AZ5" i="20"/>
  <c r="AW14" i="20"/>
  <c r="AS3" i="20"/>
  <c r="AU3" i="20"/>
  <c r="BC5" i="20"/>
  <c r="AX26" i="20"/>
  <c r="AU38" i="20"/>
  <c r="BT57" i="20"/>
  <c r="CK57" i="20" s="1"/>
  <c r="AT14" i="20"/>
  <c r="BA18" i="20"/>
  <c r="BA21" i="20"/>
  <c r="BF2" i="20"/>
  <c r="AX24" i="20"/>
  <c r="BA2" i="20"/>
  <c r="BE11" i="20"/>
  <c r="AS47" i="20"/>
  <c r="BG45" i="20"/>
  <c r="BX45" i="20" s="1"/>
  <c r="BG41" i="20"/>
  <c r="BX41" i="20" s="1"/>
  <c r="AU48" i="20"/>
  <c r="BL48" i="20"/>
  <c r="CC48" i="20" s="1"/>
  <c r="BV73" i="20"/>
  <c r="CM73" i="20" s="1"/>
  <c r="BC15" i="20"/>
  <c r="BT15" i="20"/>
  <c r="CK15" i="20" s="1"/>
  <c r="BK60" i="20"/>
  <c r="CB60" i="20" s="1"/>
  <c r="BC36" i="20"/>
  <c r="BT36" i="20"/>
  <c r="CK36" i="20" s="1"/>
  <c r="BS63" i="20"/>
  <c r="CJ63" i="20" s="1"/>
  <c r="AT37" i="20"/>
  <c r="BK37" i="20"/>
  <c r="CB37" i="20" s="1"/>
  <c r="BT62" i="20"/>
  <c r="CK62" i="20" s="1"/>
  <c r="BT46" i="20"/>
  <c r="CK46" i="20" s="1"/>
  <c r="BC46" i="20"/>
  <c r="BL46" i="20"/>
  <c r="CC46" i="20" s="1"/>
  <c r="AU46" i="20"/>
  <c r="BV63" i="20"/>
  <c r="CM63" i="20" s="1"/>
  <c r="AQ12" i="20"/>
  <c r="BH12" i="20"/>
  <c r="BY12" i="20" s="1"/>
  <c r="AQ45" i="20"/>
  <c r="BH45" i="20"/>
  <c r="BY45" i="20" s="1"/>
  <c r="BJ61" i="20"/>
  <c r="CA61" i="20" s="1"/>
  <c r="BG9" i="20"/>
  <c r="BX9" i="20" s="1"/>
  <c r="AT5" i="20"/>
  <c r="AU13" i="20"/>
  <c r="AZ21" i="20"/>
  <c r="AZ46" i="20"/>
  <c r="AS21" i="20"/>
  <c r="BA39" i="20"/>
  <c r="BA45" i="20"/>
  <c r="BA49" i="20"/>
  <c r="AU49" i="20"/>
  <c r="AS8" i="20"/>
  <c r="AS46" i="20"/>
  <c r="AZ47" i="20"/>
  <c r="AS4" i="20"/>
  <c r="AZ6" i="20"/>
  <c r="BA10" i="20"/>
  <c r="AS13" i="20"/>
  <c r="AZ38" i="20"/>
  <c r="AR6" i="20"/>
  <c r="BA44" i="20"/>
  <c r="BC17" i="20"/>
  <c r="BF25" i="20"/>
  <c r="AT34" i="20"/>
  <c r="AR44" i="20"/>
  <c r="AZ12" i="20"/>
  <c r="AU14" i="20"/>
  <c r="AW16" i="20"/>
  <c r="AZ41" i="20"/>
  <c r="AW46" i="20"/>
  <c r="BG42" i="20"/>
  <c r="BX42" i="20" s="1"/>
  <c r="BG38" i="20"/>
  <c r="BX38" i="20" s="1"/>
  <c r="BL51" i="20"/>
  <c r="CC51" i="20" s="1"/>
  <c r="BW51" i="20"/>
  <c r="CN51" i="20" s="1"/>
  <c r="BU54" i="20"/>
  <c r="CL54" i="20" s="1"/>
  <c r="BC32" i="20"/>
  <c r="BT32" i="20"/>
  <c r="CK32" i="20" s="1"/>
  <c r="BO66" i="20"/>
  <c r="CF66" i="20" s="1"/>
  <c r="AQ42" i="20"/>
  <c r="BH42" i="20"/>
  <c r="BY42" i="20" s="1"/>
  <c r="BW67" i="20"/>
  <c r="CN67" i="20" s="1"/>
  <c r="AW38" i="20"/>
  <c r="BN38" i="20"/>
  <c r="CE38" i="20" s="1"/>
  <c r="BT63" i="20"/>
  <c r="CK63" i="20" s="1"/>
  <c r="BW8" i="20"/>
  <c r="CN8" i="20" s="1"/>
  <c r="BF8" i="20"/>
  <c r="BB47" i="20"/>
  <c r="BS47" i="20"/>
  <c r="CJ47" i="20" s="1"/>
  <c r="BC14" i="20"/>
  <c r="BT14" i="20"/>
  <c r="CK14" i="20" s="1"/>
  <c r="BC47" i="20"/>
  <c r="BT47" i="20"/>
  <c r="CK47" i="20" s="1"/>
  <c r="BV64" i="20"/>
  <c r="CM64" i="20" s="1"/>
  <c r="AW24" i="20"/>
  <c r="BN24" i="20"/>
  <c r="CE24" i="20" s="1"/>
  <c r="AU47" i="20"/>
  <c r="BL47" i="20"/>
  <c r="CC47" i="20" s="1"/>
  <c r="BG43" i="20"/>
  <c r="BX43" i="20" s="1"/>
  <c r="AZ18" i="20"/>
  <c r="AT41" i="20"/>
  <c r="AU20" i="20"/>
  <c r="AR9" i="20"/>
  <c r="AR16" i="20"/>
  <c r="AZ40" i="20"/>
  <c r="AT13" i="20"/>
  <c r="AZ17" i="20"/>
  <c r="BF9" i="20"/>
  <c r="BA7" i="20"/>
  <c r="BE14" i="20"/>
  <c r="BA19" i="20"/>
  <c r="BA46" i="20"/>
  <c r="AW10" i="20"/>
  <c r="AU34" i="20"/>
  <c r="AS44" i="20"/>
  <c r="AZ3" i="20"/>
  <c r="BE7" i="20"/>
  <c r="BE18" i="20"/>
  <c r="BE21" i="20"/>
  <c r="BE44" i="20"/>
  <c r="BT54" i="20"/>
  <c r="CK54" i="20" s="1"/>
  <c r="AQ10" i="20"/>
  <c r="BH10" i="20"/>
  <c r="BY10" i="20" s="1"/>
  <c r="BJ60" i="20"/>
  <c r="CA60" i="20" s="1"/>
  <c r="BI35" i="20"/>
  <c r="AR35" i="20"/>
  <c r="BL69" i="20"/>
  <c r="CC69" i="20" s="1"/>
  <c r="BB5" i="20"/>
  <c r="BS5" i="20"/>
  <c r="CJ5" i="20" s="1"/>
  <c r="AU41" i="20"/>
  <c r="BL41" i="20"/>
  <c r="CC41" i="20" s="1"/>
  <c r="BT64" i="20"/>
  <c r="CK64" i="20" s="1"/>
  <c r="BW68" i="20"/>
  <c r="CN68" i="20" s="1"/>
  <c r="BS56" i="20"/>
  <c r="CJ56" i="20" s="1"/>
  <c r="BV65" i="20"/>
  <c r="CM65" i="20" s="1"/>
  <c r="BC48" i="20"/>
  <c r="BT48" i="20"/>
  <c r="CK48" i="20" s="1"/>
  <c r="BQ68" i="20"/>
  <c r="CH68" i="20" s="1"/>
  <c r="BG11" i="20"/>
  <c r="BX11" i="20" s="1"/>
  <c r="AS48" i="20"/>
  <c r="AZ4" i="20"/>
  <c r="AT7" i="20"/>
  <c r="AR12" i="20"/>
  <c r="AS19" i="20"/>
  <c r="BA41" i="20"/>
  <c r="AU11" i="20"/>
  <c r="AR4" i="20"/>
  <c r="AS9" i="20"/>
  <c r="AS16" i="20"/>
  <c r="BD7" i="20"/>
  <c r="AT4" i="20"/>
  <c r="BA6" i="20"/>
  <c r="AT9" i="20"/>
  <c r="BA38" i="20"/>
  <c r="AU25" i="20"/>
  <c r="BA30" i="20"/>
  <c r="BC42" i="20"/>
  <c r="AW49" i="20"/>
  <c r="BD36" i="20"/>
  <c r="BD43" i="20"/>
  <c r="AZ2" i="20"/>
  <c r="AU5" i="20"/>
  <c r="AT10" i="20"/>
  <c r="AS17" i="20"/>
  <c r="BA12" i="20"/>
  <c r="BE19" i="20"/>
  <c r="AW48" i="20"/>
  <c r="AT15" i="20"/>
  <c r="AS14" i="20"/>
  <c r="AZ42" i="20"/>
  <c r="AU21" i="20"/>
  <c r="BA9" i="20"/>
  <c r="AT12" i="20"/>
  <c r="AU2" i="20"/>
  <c r="AR5" i="20"/>
  <c r="AZ11" i="20"/>
  <c r="AT16" i="20"/>
  <c r="BA40" i="20"/>
  <c r="AS34" i="20"/>
  <c r="AZ29" i="20"/>
  <c r="AW25" i="20"/>
  <c r="BN25" i="20"/>
  <c r="CE25" i="20" s="1"/>
  <c r="BG8" i="20"/>
  <c r="BX8" i="20" s="1"/>
  <c r="BB35" i="20"/>
  <c r="BS35" i="20"/>
  <c r="CJ35" i="20" s="1"/>
  <c r="BC16" i="20"/>
  <c r="BT16" i="20"/>
  <c r="CK16" i="20" s="1"/>
  <c r="AR32" i="20"/>
  <c r="BI32" i="20"/>
  <c r="BO68" i="20"/>
  <c r="CF68" i="20" s="1"/>
  <c r="BT72" i="20"/>
  <c r="CK72" i="20" s="1"/>
  <c r="AW36" i="20"/>
  <c r="BN36" i="20"/>
  <c r="CE36" i="20" s="1"/>
  <c r="BO53" i="20"/>
  <c r="CF53" i="20" s="1"/>
  <c r="BS66" i="20"/>
  <c r="CJ66" i="20" s="1"/>
  <c r="BK74" i="20"/>
  <c r="CB74" i="20" s="1"/>
  <c r="AQ5" i="20"/>
  <c r="BH5" i="20"/>
  <c r="BY5" i="20" s="1"/>
  <c r="AQ23" i="20"/>
  <c r="BH23" i="20"/>
  <c r="BY23" i="20" s="1"/>
  <c r="AU33" i="20"/>
  <c r="BL33" i="20"/>
  <c r="CC33" i="20" s="1"/>
  <c r="BT38" i="20"/>
  <c r="CK38" i="20" s="1"/>
  <c r="BC38" i="20"/>
  <c r="AQ46" i="20"/>
  <c r="BH46" i="20"/>
  <c r="BY46" i="20" s="1"/>
  <c r="BS52" i="20"/>
  <c r="CJ52" i="20" s="1"/>
  <c r="BW54" i="20"/>
  <c r="CN54" i="20" s="1"/>
  <c r="BK65" i="20"/>
  <c r="CB65" i="20" s="1"/>
  <c r="BT67" i="20"/>
  <c r="CK67" i="20" s="1"/>
  <c r="BO78" i="20"/>
  <c r="CF78" i="20" s="1"/>
  <c r="BB7" i="20"/>
  <c r="BS7" i="20"/>
  <c r="CJ7" i="20" s="1"/>
  <c r="AR19" i="20"/>
  <c r="BI19" i="20"/>
  <c r="BS23" i="20"/>
  <c r="CJ23" i="20" s="1"/>
  <c r="BB23" i="20"/>
  <c r="BD29" i="20"/>
  <c r="BU29" i="20"/>
  <c r="CL29" i="20" s="1"/>
  <c r="BF33" i="20"/>
  <c r="BW33" i="20"/>
  <c r="CN33" i="20" s="1"/>
  <c r="AR38" i="20"/>
  <c r="BI38" i="20"/>
  <c r="BF49" i="20"/>
  <c r="BW49" i="20"/>
  <c r="CN49" i="20" s="1"/>
  <c r="BT70" i="20"/>
  <c r="CK70" i="20" s="1"/>
  <c r="BU73" i="20"/>
  <c r="CL73" i="20" s="1"/>
  <c r="BC9" i="20"/>
  <c r="BT9" i="20"/>
  <c r="CK9" i="20" s="1"/>
  <c r="BK18" i="20"/>
  <c r="CB18" i="20" s="1"/>
  <c r="AT18" i="20"/>
  <c r="BC25" i="20"/>
  <c r="BT25" i="20"/>
  <c r="CK25" i="20" s="1"/>
  <c r="BE29" i="20"/>
  <c r="BV29" i="20"/>
  <c r="CM29" i="20" s="1"/>
  <c r="AQ37" i="20"/>
  <c r="BH37" i="20"/>
  <c r="BY37" i="20" s="1"/>
  <c r="AS40" i="20"/>
  <c r="BJ40" i="20"/>
  <c r="CA40" i="20" s="1"/>
  <c r="AX45" i="20"/>
  <c r="BO45" i="20"/>
  <c r="CF45" i="20" s="1"/>
  <c r="BO57" i="20"/>
  <c r="CF57" i="20" s="1"/>
  <c r="BU60" i="20"/>
  <c r="CL60" i="20" s="1"/>
  <c r="BK66" i="20"/>
  <c r="CB66" i="20" s="1"/>
  <c r="BT77" i="20"/>
  <c r="CK77" i="20" s="1"/>
  <c r="BG37" i="20"/>
  <c r="BX37" i="20" s="1"/>
  <c r="BG34" i="20"/>
  <c r="BX34" i="20" s="1"/>
  <c r="BG50" i="20"/>
  <c r="BX50" i="20" s="1"/>
  <c r="BG19" i="20"/>
  <c r="BX19" i="20" s="1"/>
  <c r="BG80" i="20"/>
  <c r="BX80" i="20" s="1"/>
  <c r="AT38" i="20"/>
  <c r="BK38" i="20"/>
  <c r="CB38" i="20" s="1"/>
  <c r="BB19" i="20"/>
  <c r="BS19" i="20"/>
  <c r="CJ19" i="20" s="1"/>
  <c r="BW80" i="20"/>
  <c r="CN80" i="20" s="1"/>
  <c r="BV60" i="20"/>
  <c r="CM60" i="20" s="1"/>
  <c r="BB32" i="20"/>
  <c r="BS32" i="20"/>
  <c r="CJ32" i="20" s="1"/>
  <c r="AW12" i="20"/>
  <c r="BN12" i="20"/>
  <c r="CE12" i="20" s="1"/>
  <c r="AS31" i="20"/>
  <c r="BJ31" i="20"/>
  <c r="CA31" i="20" s="1"/>
  <c r="BD25" i="20"/>
  <c r="BU25" i="20"/>
  <c r="CL25" i="20" s="1"/>
  <c r="BV50" i="20"/>
  <c r="CM50" i="20" s="1"/>
  <c r="AQ14" i="20"/>
  <c r="BH14" i="20"/>
  <c r="BY14" i="20" s="1"/>
  <c r="AW29" i="20"/>
  <c r="BN29" i="20"/>
  <c r="CE29" i="20" s="1"/>
  <c r="BT71" i="20"/>
  <c r="CK71" i="20" s="1"/>
  <c r="AQ9" i="20"/>
  <c r="BH9" i="20"/>
  <c r="BY9" i="20" s="1"/>
  <c r="BF17" i="20"/>
  <c r="BW17" i="20"/>
  <c r="CN17" i="20" s="1"/>
  <c r="BQ25" i="20"/>
  <c r="CH25" i="20" s="1"/>
  <c r="AZ25" i="20"/>
  <c r="BB29" i="20"/>
  <c r="BS29" i="20"/>
  <c r="CJ29" i="20" s="1"/>
  <c r="BD32" i="20"/>
  <c r="BU32" i="20"/>
  <c r="CL32" i="20" s="1"/>
  <c r="BF36" i="20"/>
  <c r="BW36" i="20"/>
  <c r="CN36" i="20" s="1"/>
  <c r="BD46" i="20"/>
  <c r="BU46" i="20"/>
  <c r="CL46" i="20" s="1"/>
  <c r="BW65" i="20"/>
  <c r="CN65" i="20" s="1"/>
  <c r="BO71" i="20"/>
  <c r="CF71" i="20" s="1"/>
  <c r="BK80" i="20"/>
  <c r="CB80" i="20" s="1"/>
  <c r="AX9" i="20"/>
  <c r="BO9" i="20"/>
  <c r="CF9" i="20" s="1"/>
  <c r="AQ19" i="20"/>
  <c r="BH19" i="20"/>
  <c r="BY19" i="20" s="1"/>
  <c r="BA22" i="20"/>
  <c r="BR22" i="20"/>
  <c r="CI22" i="20" s="1"/>
  <c r="BC29" i="20"/>
  <c r="BT29" i="20"/>
  <c r="CK29" i="20" s="1"/>
  <c r="BE32" i="20"/>
  <c r="BV32" i="20"/>
  <c r="CM32" i="20" s="1"/>
  <c r="AQ39" i="20"/>
  <c r="BH39" i="20"/>
  <c r="BY39" i="20" s="1"/>
  <c r="AU43" i="20"/>
  <c r="BL43" i="20"/>
  <c r="CC43" i="20" s="1"/>
  <c r="BE47" i="20"/>
  <c r="BV47" i="20"/>
  <c r="CM47" i="20" s="1"/>
  <c r="BK56" i="20"/>
  <c r="CB56" i="20" s="1"/>
  <c r="BS59" i="20"/>
  <c r="CJ59" i="20" s="1"/>
  <c r="BS70" i="20"/>
  <c r="CJ70" i="20" s="1"/>
  <c r="BB6" i="20"/>
  <c r="BS6" i="20"/>
  <c r="CJ6" i="20" s="1"/>
  <c r="AR21" i="20"/>
  <c r="BI21" i="20"/>
  <c r="BB22" i="20"/>
  <c r="BS22" i="20"/>
  <c r="CJ22" i="20" s="1"/>
  <c r="BD26" i="20"/>
  <c r="BU26" i="20"/>
  <c r="CL26" i="20" s="1"/>
  <c r="BF32" i="20"/>
  <c r="BW32" i="20"/>
  <c r="CN32" i="20" s="1"/>
  <c r="AR40" i="20"/>
  <c r="BI40" i="20"/>
  <c r="AW42" i="20"/>
  <c r="BN42" i="20"/>
  <c r="CE42" i="20" s="1"/>
  <c r="BF48" i="20"/>
  <c r="BW48" i="20"/>
  <c r="CN48" i="20" s="1"/>
  <c r="BL57" i="20"/>
  <c r="CC57" i="20" s="1"/>
  <c r="BT61" i="20"/>
  <c r="CK61" i="20" s="1"/>
  <c r="BF11" i="20"/>
  <c r="BW11" i="20"/>
  <c r="CN11" i="20" s="1"/>
  <c r="AU29" i="20"/>
  <c r="BL29" i="20"/>
  <c r="CC29" i="20" s="1"/>
  <c r="AX33" i="20"/>
  <c r="BO33" i="20"/>
  <c r="CF33" i="20" s="1"/>
  <c r="BA35" i="20"/>
  <c r="BR35" i="20"/>
  <c r="CI35" i="20" s="1"/>
  <c r="BE40" i="20"/>
  <c r="BV40" i="20"/>
  <c r="CM40" i="20" s="1"/>
  <c r="AT46" i="20"/>
  <c r="BK46" i="20"/>
  <c r="CB46" i="20" s="1"/>
  <c r="BU53" i="20"/>
  <c r="CL53" i="20" s="1"/>
  <c r="BO63" i="20"/>
  <c r="CF63" i="20" s="1"/>
  <c r="BV66" i="20"/>
  <c r="CM66" i="20" s="1"/>
  <c r="BT74" i="20"/>
  <c r="CK74" i="20" s="1"/>
  <c r="BG52" i="20"/>
  <c r="BX52" i="20" s="1"/>
  <c r="BG55" i="20"/>
  <c r="BX55" i="20" s="1"/>
  <c r="BG60" i="20"/>
  <c r="BX60" i="20" s="1"/>
  <c r="BG21" i="20"/>
  <c r="BX21" i="20" s="1"/>
  <c r="BG17" i="20"/>
  <c r="BX17" i="20" s="1"/>
  <c r="BG48" i="20"/>
  <c r="BX48" i="20" s="1"/>
  <c r="BT4" i="20"/>
  <c r="CK4" i="20" s="1"/>
  <c r="BC4" i="20"/>
  <c r="BB18" i="20"/>
  <c r="BS18" i="20"/>
  <c r="CJ18" i="20" s="1"/>
  <c r="BA32" i="20"/>
  <c r="BR32" i="20"/>
  <c r="CI32" i="20" s="1"/>
  <c r="BW79" i="20"/>
  <c r="CN79" i="20" s="1"/>
  <c r="AT23" i="20"/>
  <c r="BK23" i="20"/>
  <c r="CB23" i="20" s="1"/>
  <c r="BC35" i="20"/>
  <c r="BT35" i="20"/>
  <c r="CK35" i="20" s="1"/>
  <c r="BF24" i="20"/>
  <c r="BW24" i="20"/>
  <c r="CN24" i="20" s="1"/>
  <c r="BB33" i="20"/>
  <c r="BS33" i="20"/>
  <c r="CJ33" i="20" s="1"/>
  <c r="AU22" i="20"/>
  <c r="BL22" i="20"/>
  <c r="CC22" i="20" s="1"/>
  <c r="AX39" i="20"/>
  <c r="BO39" i="20"/>
  <c r="CF39" i="20" s="1"/>
  <c r="BQ57" i="20"/>
  <c r="CH57" i="20" s="1"/>
  <c r="BK72" i="20"/>
  <c r="CB72" i="20" s="1"/>
  <c r="AW13" i="20"/>
  <c r="BN13" i="20"/>
  <c r="CE13" i="20" s="1"/>
  <c r="AS32" i="20"/>
  <c r="BJ32" i="20"/>
  <c r="CA32" i="20" s="1"/>
  <c r="AW40" i="20"/>
  <c r="BN40" i="20"/>
  <c r="CE40" i="20" s="1"/>
  <c r="BU77" i="20"/>
  <c r="CL77" i="20" s="1"/>
  <c r="AQ15" i="20"/>
  <c r="BH15" i="20"/>
  <c r="BY15" i="20" s="1"/>
  <c r="AZ33" i="20"/>
  <c r="BQ33" i="20"/>
  <c r="CH33" i="20" s="1"/>
  <c r="BH8" i="20"/>
  <c r="BY8" i="20" s="1"/>
  <c r="AQ8" i="20"/>
  <c r="BF16" i="20"/>
  <c r="BW16" i="20"/>
  <c r="CN16" i="20" s="1"/>
  <c r="AZ22" i="20"/>
  <c r="BQ22" i="20"/>
  <c r="CH22" i="20" s="1"/>
  <c r="BB28" i="20"/>
  <c r="BS28" i="20"/>
  <c r="CJ28" i="20" s="1"/>
  <c r="BF35" i="20"/>
  <c r="BW35" i="20"/>
  <c r="CN35" i="20" s="1"/>
  <c r="AT44" i="20"/>
  <c r="BK44" i="20"/>
  <c r="CB44" i="20" s="1"/>
  <c r="BD47" i="20"/>
  <c r="BU47" i="20"/>
  <c r="CL47" i="20" s="1"/>
  <c r="BJ54" i="20"/>
  <c r="CA54" i="20" s="1"/>
  <c r="BQ59" i="20"/>
  <c r="CH59" i="20" s="1"/>
  <c r="BW64" i="20"/>
  <c r="CN64" i="20" s="1"/>
  <c r="BO72" i="20"/>
  <c r="CF72" i="20" s="1"/>
  <c r="BK81" i="20"/>
  <c r="CB81" i="20" s="1"/>
  <c r="BO8" i="20"/>
  <c r="CF8" i="20" s="1"/>
  <c r="AX8" i="20"/>
  <c r="BH18" i="20"/>
  <c r="BY18" i="20" s="1"/>
  <c r="AQ18" i="20"/>
  <c r="BA23" i="20"/>
  <c r="BR23" i="20"/>
  <c r="CI23" i="20" s="1"/>
  <c r="BC28" i="20"/>
  <c r="BT28" i="20"/>
  <c r="CK28" i="20" s="1"/>
  <c r="BE31" i="20"/>
  <c r="BV31" i="20"/>
  <c r="CM31" i="20" s="1"/>
  <c r="AQ40" i="20"/>
  <c r="BH40" i="20"/>
  <c r="BY40" i="20" s="1"/>
  <c r="AU44" i="20"/>
  <c r="BL44" i="20"/>
  <c r="CC44" i="20" s="1"/>
  <c r="BE48" i="20"/>
  <c r="BV48" i="20"/>
  <c r="CM48" i="20" s="1"/>
  <c r="BK54" i="20"/>
  <c r="CB54" i="20" s="1"/>
  <c r="BS60" i="20"/>
  <c r="CJ60" i="20" s="1"/>
  <c r="AR18" i="20"/>
  <c r="BI18" i="20"/>
  <c r="BB24" i="20"/>
  <c r="BS24" i="20"/>
  <c r="CJ24" i="20" s="1"/>
  <c r="BD27" i="20"/>
  <c r="BU27" i="20"/>
  <c r="CL27" i="20" s="1"/>
  <c r="BF31" i="20"/>
  <c r="BW31" i="20"/>
  <c r="CN31" i="20" s="1"/>
  <c r="AR41" i="20"/>
  <c r="BI41" i="20"/>
  <c r="AW43" i="20"/>
  <c r="BN43" i="20"/>
  <c r="CE43" i="20" s="1"/>
  <c r="BF47" i="20"/>
  <c r="BW47" i="20"/>
  <c r="CN47" i="20" s="1"/>
  <c r="BL54" i="20"/>
  <c r="CC54" i="20" s="1"/>
  <c r="BT59" i="20"/>
  <c r="CK59" i="20" s="1"/>
  <c r="BS75" i="20"/>
  <c r="CJ75" i="20" s="1"/>
  <c r="AX2" i="20"/>
  <c r="BO2" i="20"/>
  <c r="CF2" i="20" s="1"/>
  <c r="CW2" i="20" s="1"/>
  <c r="BF10" i="20"/>
  <c r="BW10" i="20"/>
  <c r="CN10" i="20" s="1"/>
  <c r="AS23" i="20"/>
  <c r="BJ23" i="20"/>
  <c r="CA23" i="20" s="1"/>
  <c r="AU28" i="20"/>
  <c r="BL28" i="20"/>
  <c r="CC28" i="20" s="1"/>
  <c r="AX32" i="20"/>
  <c r="BO32" i="20"/>
  <c r="CF32" i="20" s="1"/>
  <c r="BA36" i="20"/>
  <c r="BR36" i="20"/>
  <c r="CI36" i="20" s="1"/>
  <c r="BE41" i="20"/>
  <c r="BV41" i="20"/>
  <c r="CM41" i="20" s="1"/>
  <c r="AT47" i="20"/>
  <c r="BK47" i="20"/>
  <c r="CB47" i="20" s="1"/>
  <c r="BO64" i="20"/>
  <c r="CF64" i="20" s="1"/>
  <c r="BV67" i="20"/>
  <c r="CM67" i="20" s="1"/>
  <c r="BT75" i="20"/>
  <c r="CK75" i="20" s="1"/>
  <c r="BK61" i="20"/>
  <c r="CB61" i="20" s="1"/>
  <c r="BB36" i="20"/>
  <c r="BS36" i="20"/>
  <c r="CJ36" i="20" s="1"/>
  <c r="BG63" i="20"/>
  <c r="BX63" i="20" s="1"/>
  <c r="BD24" i="20"/>
  <c r="BU24" i="20"/>
  <c r="CL24" i="20" s="1"/>
  <c r="BC45" i="20"/>
  <c r="BT45" i="20"/>
  <c r="CK45" i="20" s="1"/>
  <c r="BT2" i="20"/>
  <c r="CK2" i="20" s="1"/>
  <c r="DB2" i="20" s="1"/>
  <c r="BC2" i="20"/>
  <c r="BA33" i="20"/>
  <c r="BR33" i="20"/>
  <c r="CI33" i="20" s="1"/>
  <c r="BW78" i="20"/>
  <c r="CN78" i="20" s="1"/>
  <c r="BE23" i="20"/>
  <c r="BV23" i="20"/>
  <c r="CM23" i="20" s="1"/>
  <c r="BD5" i="20"/>
  <c r="BU5" i="20"/>
  <c r="CL5" i="20" s="1"/>
  <c r="BF23" i="20"/>
  <c r="BW23" i="20"/>
  <c r="CN23" i="20" s="1"/>
  <c r="AU23" i="20"/>
  <c r="BL23" i="20"/>
  <c r="CC23" i="20" s="1"/>
  <c r="AQ43" i="20"/>
  <c r="BH43" i="20"/>
  <c r="BY43" i="20" s="1"/>
  <c r="BV59" i="20"/>
  <c r="CM59" i="20" s="1"/>
  <c r="BU74" i="20"/>
  <c r="CL74" i="20" s="1"/>
  <c r="BD21" i="20"/>
  <c r="BU21" i="20"/>
  <c r="CL21" i="20" s="1"/>
  <c r="AS33" i="20"/>
  <c r="BJ33" i="20"/>
  <c r="CA33" i="20" s="1"/>
  <c r="BF26" i="20"/>
  <c r="BW26" i="20"/>
  <c r="CN26" i="20" s="1"/>
  <c r="BQ27" i="20"/>
  <c r="CH27" i="20" s="1"/>
  <c r="AZ27" i="20"/>
  <c r="AS42" i="20"/>
  <c r="BJ42" i="20"/>
  <c r="CA42" i="20" s="1"/>
  <c r="BL53" i="20"/>
  <c r="CC53" i="20" s="1"/>
  <c r="AX20" i="20"/>
  <c r="BO20" i="20"/>
  <c r="CF20" i="20" s="1"/>
  <c r="AZ30" i="20"/>
  <c r="BQ30" i="20"/>
  <c r="CH30" i="20" s="1"/>
  <c r="BK78" i="20"/>
  <c r="CB78" i="20" s="1"/>
  <c r="AQ6" i="20"/>
  <c r="BH6" i="20"/>
  <c r="BY6" i="20" s="1"/>
  <c r="BF15" i="20"/>
  <c r="BW15" i="20"/>
  <c r="CN15" i="20" s="1"/>
  <c r="AZ23" i="20"/>
  <c r="BQ23" i="20"/>
  <c r="CH23" i="20" s="1"/>
  <c r="BB27" i="20"/>
  <c r="BS27" i="20"/>
  <c r="CJ27" i="20" s="1"/>
  <c r="BD30" i="20"/>
  <c r="BU30" i="20"/>
  <c r="CL30" i="20" s="1"/>
  <c r="BF34" i="20"/>
  <c r="BW34" i="20"/>
  <c r="CN34" i="20" s="1"/>
  <c r="AT45" i="20"/>
  <c r="BK45" i="20"/>
  <c r="CB45" i="20" s="1"/>
  <c r="BD48" i="20"/>
  <c r="BU48" i="20"/>
  <c r="CL48" i="20" s="1"/>
  <c r="BJ55" i="20"/>
  <c r="CA55" i="20" s="1"/>
  <c r="BQ60" i="20"/>
  <c r="CH60" i="20" s="1"/>
  <c r="BW63" i="20"/>
  <c r="CN63" i="20" s="1"/>
  <c r="BO73" i="20"/>
  <c r="CF73" i="20" s="1"/>
  <c r="BU72" i="20"/>
  <c r="CL72" i="20" s="1"/>
  <c r="BO7" i="20"/>
  <c r="CF7" i="20" s="1"/>
  <c r="AX7" i="20"/>
  <c r="AQ20" i="20"/>
  <c r="BH20" i="20"/>
  <c r="BY20" i="20" s="1"/>
  <c r="BA24" i="20"/>
  <c r="BR24" i="20"/>
  <c r="CI24" i="20" s="1"/>
  <c r="BC26" i="20"/>
  <c r="BT26" i="20"/>
  <c r="CK26" i="20" s="1"/>
  <c r="BE33" i="20"/>
  <c r="BV33" i="20"/>
  <c r="CM33" i="20" s="1"/>
  <c r="AQ41" i="20"/>
  <c r="BH41" i="20"/>
  <c r="BY41" i="20" s="1"/>
  <c r="AU45" i="20"/>
  <c r="BL45" i="20"/>
  <c r="CC45" i="20" s="1"/>
  <c r="BE49" i="20"/>
  <c r="BV49" i="20"/>
  <c r="CM49" i="20" s="1"/>
  <c r="BK55" i="20"/>
  <c r="CB55" i="20" s="1"/>
  <c r="BS61" i="20"/>
  <c r="CJ61" i="20" s="1"/>
  <c r="BS73" i="20"/>
  <c r="CJ73" i="20" s="1"/>
  <c r="BT79" i="20"/>
  <c r="CK79" i="20" s="1"/>
  <c r="BS9" i="20"/>
  <c r="CJ9" i="20" s="1"/>
  <c r="BB9" i="20"/>
  <c r="AR20" i="20"/>
  <c r="BI20" i="20"/>
  <c r="BS25" i="20"/>
  <c r="CJ25" i="20" s="1"/>
  <c r="BB25" i="20"/>
  <c r="BD28" i="20"/>
  <c r="BU28" i="20"/>
  <c r="CL28" i="20" s="1"/>
  <c r="BF30" i="20"/>
  <c r="BW30" i="20"/>
  <c r="CN30" i="20" s="1"/>
  <c r="AR39" i="20"/>
  <c r="BI39" i="20"/>
  <c r="AW44" i="20"/>
  <c r="BN44" i="20"/>
  <c r="CE44" i="20" s="1"/>
  <c r="BF46" i="20"/>
  <c r="BW46" i="20"/>
  <c r="CN46" i="20" s="1"/>
  <c r="BL55" i="20"/>
  <c r="CC55" i="20" s="1"/>
  <c r="BT58" i="20"/>
  <c r="CK58" i="20" s="1"/>
  <c r="BS76" i="20"/>
  <c r="CJ76" i="20" s="1"/>
  <c r="AX4" i="20"/>
  <c r="BO4" i="20"/>
  <c r="CF4" i="20" s="1"/>
  <c r="BF12" i="20"/>
  <c r="BW12" i="20"/>
  <c r="CN12" i="20" s="1"/>
  <c r="AS24" i="20"/>
  <c r="BJ24" i="20"/>
  <c r="CA24" i="20" s="1"/>
  <c r="AU26" i="20"/>
  <c r="BL26" i="20"/>
  <c r="CC26" i="20" s="1"/>
  <c r="AX31" i="20"/>
  <c r="BO31" i="20"/>
  <c r="CF31" i="20" s="1"/>
  <c r="BA37" i="20"/>
  <c r="BR37" i="20"/>
  <c r="CI37" i="20" s="1"/>
  <c r="BV38" i="20"/>
  <c r="CM38" i="20" s="1"/>
  <c r="BE38" i="20"/>
  <c r="AT48" i="20"/>
  <c r="BK48" i="20"/>
  <c r="CB48" i="20" s="1"/>
  <c r="BU52" i="20"/>
  <c r="CL52" i="20" s="1"/>
  <c r="BO65" i="20"/>
  <c r="CF65" i="20" s="1"/>
  <c r="BV68" i="20"/>
  <c r="CM68" i="20" s="1"/>
  <c r="BT78" i="20"/>
  <c r="CK78" i="20" s="1"/>
  <c r="BO67" i="20"/>
  <c r="CF67" i="20" s="1"/>
  <c r="BE34" i="20"/>
  <c r="BV34" i="20"/>
  <c r="CM34" i="20" s="1"/>
  <c r="BE37" i="20"/>
  <c r="BV37" i="20"/>
  <c r="CM37" i="20" s="1"/>
  <c r="AX49" i="20"/>
  <c r="BO49" i="20"/>
  <c r="CF49" i="20" s="1"/>
  <c r="BB46" i="20"/>
  <c r="BS46" i="20"/>
  <c r="CJ46" i="20" s="1"/>
  <c r="AR36" i="20"/>
  <c r="BI36" i="20"/>
  <c r="BU63" i="20"/>
  <c r="CL63" i="20" s="1"/>
  <c r="AS36" i="20"/>
  <c r="BJ36" i="20"/>
  <c r="CA36" i="20" s="1"/>
  <c r="BK51" i="20"/>
  <c r="CB51" i="20" s="1"/>
  <c r="BV72" i="20"/>
  <c r="CM72" i="20" s="1"/>
  <c r="AS6" i="20"/>
  <c r="AU9" i="20"/>
  <c r="AR2" i="20"/>
  <c r="AS15" i="20"/>
  <c r="BD22" i="20"/>
  <c r="AR37" i="20"/>
  <c r="BA4" i="20"/>
  <c r="BA13" i="20"/>
  <c r="BE15" i="20"/>
  <c r="AU18" i="20"/>
  <c r="AZ48" i="20"/>
  <c r="BE4" i="20"/>
  <c r="AW7" i="20"/>
  <c r="BE9" i="20"/>
  <c r="AS49" i="20"/>
  <c r="AR14" i="20"/>
  <c r="AX17" i="20"/>
  <c r="AX46" i="20"/>
  <c r="AR11" i="20"/>
  <c r="AZ15" i="20"/>
  <c r="BA20" i="20"/>
  <c r="AZ8" i="20"/>
  <c r="AS11" i="20"/>
  <c r="BC49" i="20"/>
  <c r="BW75" i="20"/>
  <c r="CN75" i="20" s="1"/>
  <c r="BW70" i="20"/>
  <c r="CN70" i="20" s="1"/>
  <c r="BQ54" i="20"/>
  <c r="CH54" i="20" s="1"/>
  <c r="BC18" i="20"/>
  <c r="BT18" i="20"/>
  <c r="CK18" i="20" s="1"/>
  <c r="BB37" i="20"/>
  <c r="BS37" i="20"/>
  <c r="CJ37" i="20" s="1"/>
  <c r="BN11" i="20"/>
  <c r="CE11" i="20" s="1"/>
  <c r="AW11" i="20"/>
  <c r="AX47" i="20"/>
  <c r="BO47" i="20"/>
  <c r="CF47" i="20" s="1"/>
  <c r="BW38" i="20"/>
  <c r="CN38" i="20" s="1"/>
  <c r="BF38" i="20"/>
  <c r="AT33" i="20"/>
  <c r="BK33" i="20"/>
  <c r="CB33" i="20" s="1"/>
  <c r="BV56" i="20"/>
  <c r="CM56" i="20" s="1"/>
  <c r="AX37" i="20"/>
  <c r="BO37" i="20"/>
  <c r="CF37" i="20" s="1"/>
  <c r="BT60" i="20"/>
  <c r="CK60" i="20" s="1"/>
  <c r="BO18" i="20"/>
  <c r="CF18" i="20" s="1"/>
  <c r="AX18" i="20"/>
  <c r="BK22" i="20"/>
  <c r="CB22" i="20" s="1"/>
  <c r="AT22" i="20"/>
  <c r="BD16" i="20"/>
  <c r="BU16" i="20"/>
  <c r="CL16" i="20" s="1"/>
  <c r="BJ57" i="20"/>
  <c r="CA57" i="20" s="1"/>
  <c r="AX3" i="20"/>
  <c r="BO3" i="20"/>
  <c r="CF3" i="20" s="1"/>
  <c r="BV51" i="20"/>
  <c r="CM51" i="20" s="1"/>
  <c r="BD31" i="20"/>
  <c r="BU31" i="20"/>
  <c r="CL31" i="20" s="1"/>
  <c r="BU50" i="20"/>
  <c r="CL50" i="20" s="1"/>
  <c r="BL61" i="20"/>
  <c r="CC61" i="20" s="1"/>
  <c r="AX48" i="20"/>
  <c r="BO48" i="20"/>
  <c r="CF48" i="20" s="1"/>
  <c r="AR42" i="20"/>
  <c r="BI42" i="20"/>
  <c r="BK53" i="20"/>
  <c r="CB53" i="20" s="1"/>
  <c r="BG44" i="20"/>
  <c r="BX44" i="20" s="1"/>
  <c r="BA16" i="20"/>
  <c r="AX28" i="20"/>
  <c r="BO28" i="20"/>
  <c r="CF28" i="20" s="1"/>
  <c r="BE42" i="20"/>
  <c r="BV42" i="20"/>
  <c r="CM42" i="20" s="1"/>
  <c r="BD2" i="20"/>
  <c r="BU2" i="20"/>
  <c r="CL2" i="20" s="1"/>
  <c r="DC2" i="20" s="1"/>
  <c r="BF22" i="20"/>
  <c r="BW22" i="20"/>
  <c r="CN22" i="20" s="1"/>
  <c r="BL24" i="20"/>
  <c r="CC24" i="20" s="1"/>
  <c r="AU24" i="20"/>
  <c r="BE45" i="20"/>
  <c r="BV45" i="20"/>
  <c r="CM45" i="20" s="1"/>
  <c r="BO60" i="20"/>
  <c r="CF60" i="20" s="1"/>
  <c r="BD18" i="20"/>
  <c r="BU18" i="20"/>
  <c r="CL18" i="20" s="1"/>
  <c r="BW58" i="20"/>
  <c r="CN58" i="20" s="1"/>
  <c r="AZ28" i="20"/>
  <c r="BQ28" i="20"/>
  <c r="CH28" i="20" s="1"/>
  <c r="BB42" i="20"/>
  <c r="BS42" i="20"/>
  <c r="CJ42" i="20" s="1"/>
  <c r="BL68" i="20"/>
  <c r="CC68" i="20" s="1"/>
  <c r="AX21" i="20"/>
  <c r="BO21" i="20"/>
  <c r="CF21" i="20" s="1"/>
  <c r="AZ31" i="20"/>
  <c r="BQ31" i="20"/>
  <c r="CH31" i="20" s="1"/>
  <c r="BG66" i="20"/>
  <c r="BX66" i="20" s="1"/>
  <c r="BH7" i="20"/>
  <c r="BY7" i="20" s="1"/>
  <c r="AQ7" i="20"/>
  <c r="BF14" i="20"/>
  <c r="BW14" i="20"/>
  <c r="CN14" i="20" s="1"/>
  <c r="AZ24" i="20"/>
  <c r="BQ24" i="20"/>
  <c r="CH24" i="20" s="1"/>
  <c r="BB26" i="20"/>
  <c r="BS26" i="20"/>
  <c r="CJ26" i="20" s="1"/>
  <c r="BD33" i="20"/>
  <c r="BU33" i="20"/>
  <c r="CL33" i="20" s="1"/>
  <c r="BF37" i="20"/>
  <c r="BW37" i="20"/>
  <c r="CN37" i="20" s="1"/>
  <c r="AT42" i="20"/>
  <c r="BK42" i="20"/>
  <c r="CB42" i="20" s="1"/>
  <c r="BD49" i="20"/>
  <c r="BU49" i="20"/>
  <c r="CL49" i="20" s="1"/>
  <c r="BJ56" i="20"/>
  <c r="CA56" i="20" s="1"/>
  <c r="BQ61" i="20"/>
  <c r="CH61" i="20" s="1"/>
  <c r="BW62" i="20"/>
  <c r="CN62" i="20" s="1"/>
  <c r="BO70" i="20"/>
  <c r="CF70" i="20" s="1"/>
  <c r="BS79" i="20"/>
  <c r="CJ79" i="20" s="1"/>
  <c r="AX6" i="20"/>
  <c r="BO6" i="20"/>
  <c r="CF6" i="20" s="1"/>
  <c r="AQ21" i="20"/>
  <c r="BH21" i="20"/>
  <c r="BY21" i="20" s="1"/>
  <c r="BA25" i="20"/>
  <c r="BR25" i="20"/>
  <c r="CI25" i="20" s="1"/>
  <c r="BC27" i="20"/>
  <c r="BT27" i="20"/>
  <c r="CK27" i="20" s="1"/>
  <c r="BE30" i="20"/>
  <c r="BV30" i="20"/>
  <c r="CM30" i="20" s="1"/>
  <c r="AQ38" i="20"/>
  <c r="BH38" i="20"/>
  <c r="BY38" i="20" s="1"/>
  <c r="AU42" i="20"/>
  <c r="BL42" i="20"/>
  <c r="CC42" i="20" s="1"/>
  <c r="BE46" i="20"/>
  <c r="BV46" i="20"/>
  <c r="CM46" i="20" s="1"/>
  <c r="BK57" i="20"/>
  <c r="CB57" i="20" s="1"/>
  <c r="BS58" i="20"/>
  <c r="CJ58" i="20" s="1"/>
  <c r="BO76" i="20"/>
  <c r="CF76" i="20" s="1"/>
  <c r="AW2" i="20"/>
  <c r="BN2" i="20"/>
  <c r="CE2" i="20" s="1"/>
  <c r="CV2" i="20" s="1"/>
  <c r="BU13" i="20"/>
  <c r="CL13" i="20" s="1"/>
  <c r="BD13" i="20"/>
  <c r="AR25" i="20"/>
  <c r="BI25" i="20"/>
  <c r="AT29" i="20"/>
  <c r="BK29" i="20"/>
  <c r="CB29" i="20" s="1"/>
  <c r="AW33" i="20"/>
  <c r="BN33" i="20"/>
  <c r="CE33" i="20" s="1"/>
  <c r="AZ35" i="20"/>
  <c r="BQ35" i="20"/>
  <c r="CH35" i="20" s="1"/>
  <c r="BD40" i="20"/>
  <c r="BU40" i="20"/>
  <c r="CL40" i="20" s="1"/>
  <c r="AR49" i="20"/>
  <c r="BI49" i="20"/>
  <c r="BT53" i="20"/>
  <c r="CK53" i="20" s="1"/>
  <c r="BL62" i="20"/>
  <c r="CC62" i="20" s="1"/>
  <c r="BU69" i="20"/>
  <c r="CL69" i="20" s="1"/>
  <c r="BS77" i="20"/>
  <c r="CJ77" i="20" s="1"/>
  <c r="BO5" i="20"/>
  <c r="CF5" i="20" s="1"/>
  <c r="AX5" i="20"/>
  <c r="BF13" i="20"/>
  <c r="BW13" i="20"/>
  <c r="CN13" i="20" s="1"/>
  <c r="AS25" i="20"/>
  <c r="BJ25" i="20"/>
  <c r="CA25" i="20" s="1"/>
  <c r="AU27" i="20"/>
  <c r="BL27" i="20"/>
  <c r="CC27" i="20" s="1"/>
  <c r="AX30" i="20"/>
  <c r="BO30" i="20"/>
  <c r="CF30" i="20" s="1"/>
  <c r="BA34" i="20"/>
  <c r="BR34" i="20"/>
  <c r="CI34" i="20" s="1"/>
  <c r="BE39" i="20"/>
  <c r="BV39" i="20"/>
  <c r="CM39" i="20" s="1"/>
  <c r="AT49" i="20"/>
  <c r="BK49" i="20"/>
  <c r="CB49" i="20" s="1"/>
  <c r="BU51" i="20"/>
  <c r="CL51" i="20" s="1"/>
  <c r="BO62" i="20"/>
  <c r="CF62" i="20" s="1"/>
  <c r="BV69" i="20"/>
  <c r="CM69" i="20" s="1"/>
  <c r="BT81" i="20"/>
  <c r="CK81" i="20" s="1"/>
  <c r="BC37" i="20"/>
  <c r="BT37" i="20"/>
  <c r="CK37" i="20" s="1"/>
  <c r="BK70" i="20"/>
  <c r="CB70" i="20" s="1"/>
  <c r="BD37" i="20"/>
  <c r="BU37" i="20"/>
  <c r="CL37" i="20" s="1"/>
  <c r="AS43" i="20"/>
  <c r="BJ43" i="20"/>
  <c r="CA43" i="20" s="1"/>
  <c r="BD15" i="20"/>
  <c r="BU15" i="20"/>
  <c r="CL15" i="20" s="1"/>
  <c r="BQ56" i="20"/>
  <c r="CH56" i="20" s="1"/>
  <c r="AW23" i="20"/>
  <c r="BN23" i="20"/>
  <c r="CE23" i="20" s="1"/>
  <c r="AU37" i="20"/>
  <c r="BL37" i="20"/>
  <c r="CC37" i="20" s="1"/>
  <c r="BU64" i="20"/>
  <c r="CL64" i="20" s="1"/>
  <c r="AT40" i="20"/>
  <c r="BK40" i="20"/>
  <c r="CB40" i="20" s="1"/>
  <c r="BU81" i="20"/>
  <c r="CL81" i="20" s="1"/>
  <c r="AU40" i="20"/>
  <c r="BL40" i="20"/>
  <c r="CC40" i="20" s="1"/>
  <c r="BS54" i="20"/>
  <c r="CJ54" i="20" s="1"/>
  <c r="BO74" i="20"/>
  <c r="CF74" i="20" s="1"/>
  <c r="BU79" i="20"/>
  <c r="CL79" i="20" s="1"/>
  <c r="AU4" i="20"/>
  <c r="AZ20" i="20"/>
  <c r="BE2" i="20"/>
  <c r="AR8" i="20"/>
  <c r="AU17" i="20"/>
  <c r="AS20" i="20"/>
  <c r="BA43" i="20"/>
  <c r="AU7" i="20"/>
  <c r="AZ9" i="20"/>
  <c r="AZ44" i="20"/>
  <c r="AT2" i="20"/>
  <c r="AU15" i="20"/>
  <c r="BA48" i="20"/>
  <c r="AT3" i="20"/>
  <c r="AU12" i="20"/>
  <c r="AZ14" i="20"/>
  <c r="AS5" i="20"/>
  <c r="BA42" i="20"/>
  <c r="BE22" i="20"/>
  <c r="BC34" i="20"/>
  <c r="AW8" i="20"/>
  <c r="AW39" i="20"/>
  <c r="AT6" i="20"/>
  <c r="BA15" i="20"/>
  <c r="AZ39" i="20"/>
  <c r="AZ45" i="20"/>
  <c r="AZ49" i="20"/>
  <c r="AX14" i="20"/>
  <c r="BO14" i="20"/>
  <c r="CF14" i="20" s="1"/>
  <c r="BA29" i="20"/>
  <c r="BR29" i="20"/>
  <c r="CI29" i="20" s="1"/>
  <c r="AQ11" i="20"/>
  <c r="BH11" i="20"/>
  <c r="BY11" i="20" s="1"/>
  <c r="AX22" i="20"/>
  <c r="BO22" i="20"/>
  <c r="CF22" i="20" s="1"/>
  <c r="AQ16" i="20"/>
  <c r="BH16" i="20"/>
  <c r="BY16" i="20" s="1"/>
  <c r="BF21" i="20"/>
  <c r="BW21" i="20"/>
  <c r="CN21" i="20" s="1"/>
  <c r="BB41" i="20"/>
  <c r="BS41" i="20"/>
  <c r="CJ41" i="20" s="1"/>
  <c r="BJ65" i="20"/>
  <c r="CA65" i="20" s="1"/>
  <c r="AS26" i="20"/>
  <c r="BJ26" i="20"/>
  <c r="CA26" i="20" s="1"/>
  <c r="BL56" i="20"/>
  <c r="CC56" i="20" s="1"/>
  <c r="BL59" i="20"/>
  <c r="CC59" i="20" s="1"/>
  <c r="AU35" i="20"/>
  <c r="BL35" i="20"/>
  <c r="CC35" i="20" s="1"/>
  <c r="AU39" i="20"/>
  <c r="BL39" i="20"/>
  <c r="CC39" i="20" s="1"/>
  <c r="BQ58" i="20"/>
  <c r="CH58" i="20" s="1"/>
  <c r="AS22" i="20"/>
  <c r="BJ22" i="20"/>
  <c r="CA22" i="20" s="1"/>
  <c r="BB21" i="20"/>
  <c r="BS21" i="20"/>
  <c r="CJ21" i="20" s="1"/>
  <c r="BD42" i="20"/>
  <c r="BU42" i="20"/>
  <c r="CL42" i="20" s="1"/>
  <c r="BB8" i="20"/>
  <c r="BS8" i="20"/>
  <c r="CJ8" i="20" s="1"/>
  <c r="BD8" i="20"/>
  <c r="BU8" i="20"/>
  <c r="CL8" i="20" s="1"/>
  <c r="AR34" i="20"/>
  <c r="BI34" i="20"/>
  <c r="AT36" i="20"/>
  <c r="BK36" i="20"/>
  <c r="CB36" i="20" s="1"/>
  <c r="BA11" i="20"/>
  <c r="AU16" i="20"/>
  <c r="AZ19" i="20"/>
  <c r="BG68" i="20"/>
  <c r="BX68" i="20" s="1"/>
  <c r="BG32" i="20"/>
  <c r="BX32" i="20" s="1"/>
  <c r="BG56" i="20"/>
  <c r="BX56" i="20" s="1"/>
  <c r="BG64" i="20"/>
  <c r="BX64" i="20" s="1"/>
  <c r="BG58" i="20"/>
  <c r="BX58" i="20" s="1"/>
  <c r="BG20" i="20"/>
  <c r="BX20" i="20" s="1"/>
  <c r="BE25" i="20"/>
  <c r="BV25" i="20"/>
  <c r="CM25" i="20" s="1"/>
  <c r="BT3" i="20"/>
  <c r="CK3" i="20" s="1"/>
  <c r="BC3" i="20"/>
  <c r="BF28" i="20"/>
  <c r="BW28" i="20"/>
  <c r="CN28" i="20" s="1"/>
  <c r="BE24" i="20"/>
  <c r="BV24" i="20"/>
  <c r="CM24" i="20" s="1"/>
  <c r="BL66" i="20"/>
  <c r="CC66" i="20" s="1"/>
  <c r="BD34" i="20"/>
  <c r="BU34" i="20"/>
  <c r="CL34" i="20" s="1"/>
  <c r="BG28" i="20"/>
  <c r="BX28" i="20" s="1"/>
  <c r="BG59" i="20"/>
  <c r="BX59" i="20" s="1"/>
  <c r="BG33" i="20"/>
  <c r="BX33" i="20" s="1"/>
  <c r="BA27" i="20"/>
  <c r="BR27" i="20"/>
  <c r="CI27" i="20" s="1"/>
  <c r="BN50" i="20"/>
  <c r="CE50" i="20" s="1"/>
  <c r="BF7" i="20"/>
  <c r="BW7" i="20"/>
  <c r="CN7" i="20" s="1"/>
  <c r="AX29" i="20"/>
  <c r="BO29" i="20"/>
  <c r="CF29" i="20" s="1"/>
  <c r="BW60" i="20"/>
  <c r="CN60" i="20" s="1"/>
  <c r="BH26" i="20"/>
  <c r="BY26" i="20" s="1"/>
  <c r="AQ26" i="20"/>
  <c r="BD45" i="20"/>
  <c r="BU45" i="20"/>
  <c r="CL45" i="20" s="1"/>
  <c r="BN68" i="20"/>
  <c r="CE68" i="20" s="1"/>
  <c r="BU3" i="20"/>
  <c r="CL3" i="20" s="1"/>
  <c r="BD3" i="20"/>
  <c r="AR33" i="20"/>
  <c r="BI33" i="20"/>
  <c r="BD35" i="20"/>
  <c r="BU35" i="20"/>
  <c r="CL35" i="20" s="1"/>
  <c r="BS31" i="20"/>
  <c r="CJ31" i="20" s="1"/>
  <c r="BB31" i="20"/>
  <c r="BB48" i="20"/>
  <c r="BS48" i="20"/>
  <c r="CJ48" i="20" s="1"/>
  <c r="BF3" i="20"/>
  <c r="BW3" i="20"/>
  <c r="CN3" i="20" s="1"/>
  <c r="DE3" i="20" s="1"/>
  <c r="BD19" i="20"/>
  <c r="BU19" i="20"/>
  <c r="CL19" i="20" s="1"/>
  <c r="BW74" i="20"/>
  <c r="CN74" i="20" s="1"/>
  <c r="BE43" i="20"/>
  <c r="BV43" i="20"/>
  <c r="CM43" i="20" s="1"/>
  <c r="BT56" i="20"/>
  <c r="CK56" i="20" s="1"/>
  <c r="BK24" i="20"/>
  <c r="CB24" i="20" s="1"/>
  <c r="AT24" i="20"/>
  <c r="AZ32" i="20"/>
  <c r="BQ32" i="20"/>
  <c r="CH32" i="20" s="1"/>
  <c r="BG69" i="20"/>
  <c r="BX69" i="20" s="1"/>
  <c r="BO10" i="20"/>
  <c r="CF10" i="20" s="1"/>
  <c r="AX10" i="20"/>
  <c r="BF20" i="20"/>
  <c r="BW20" i="20"/>
  <c r="CN20" i="20" s="1"/>
  <c r="AR29" i="20"/>
  <c r="BI29" i="20"/>
  <c r="BK31" i="20"/>
  <c r="CB31" i="20" s="1"/>
  <c r="AT31" i="20"/>
  <c r="AW37" i="20"/>
  <c r="BN37" i="20"/>
  <c r="CE37" i="20" s="1"/>
  <c r="BB39" i="20"/>
  <c r="BS39" i="20"/>
  <c r="CJ39" i="20" s="1"/>
  <c r="BF42" i="20"/>
  <c r="BW42" i="20"/>
  <c r="CN42" i="20" s="1"/>
  <c r="BO51" i="20"/>
  <c r="CF51" i="20" s="1"/>
  <c r="BV57" i="20"/>
  <c r="CM57" i="20" s="1"/>
  <c r="BJ62" i="20"/>
  <c r="CA62" i="20" s="1"/>
  <c r="BS67" i="20"/>
  <c r="CJ67" i="20" s="1"/>
  <c r="BK75" i="20"/>
  <c r="CB75" i="20" s="1"/>
  <c r="AQ2" i="20"/>
  <c r="BH2" i="20"/>
  <c r="BY2" i="20" s="1"/>
  <c r="CP2" i="20" s="1"/>
  <c r="BT13" i="20"/>
  <c r="CK13" i="20" s="1"/>
  <c r="BC13" i="20"/>
  <c r="AQ25" i="20"/>
  <c r="BH25" i="20"/>
  <c r="BY25" i="20" s="1"/>
  <c r="AS29" i="20"/>
  <c r="BJ29" i="20"/>
  <c r="CA29" i="20" s="1"/>
  <c r="AU32" i="20"/>
  <c r="BL32" i="20"/>
  <c r="CC32" i="20" s="1"/>
  <c r="BO35" i="20"/>
  <c r="CF35" i="20" s="1"/>
  <c r="AX35" i="20"/>
  <c r="BC39" i="20"/>
  <c r="BT39" i="20"/>
  <c r="CK39" i="20" s="1"/>
  <c r="AQ48" i="20"/>
  <c r="BH48" i="20"/>
  <c r="BY48" i="20" s="1"/>
  <c r="BS53" i="20"/>
  <c r="CJ53" i="20" s="1"/>
  <c r="BW57" i="20"/>
  <c r="CN57" i="20" s="1"/>
  <c r="BK62" i="20"/>
  <c r="CB62" i="20" s="1"/>
  <c r="BT68" i="20"/>
  <c r="CK68" i="20" s="1"/>
  <c r="BO77" i="20"/>
  <c r="CF77" i="20" s="1"/>
  <c r="AW3" i="20"/>
  <c r="BN3" i="20"/>
  <c r="CE3" i="20" s="1"/>
  <c r="BU10" i="20"/>
  <c r="CL10" i="20" s="1"/>
  <c r="BD10" i="20"/>
  <c r="AR22" i="20"/>
  <c r="BI22" i="20"/>
  <c r="AT28" i="20"/>
  <c r="BK28" i="20"/>
  <c r="CB28" i="20" s="1"/>
  <c r="AW32" i="20"/>
  <c r="BN32" i="20"/>
  <c r="CE32" i="20" s="1"/>
  <c r="AZ36" i="20"/>
  <c r="BQ36" i="20"/>
  <c r="CH36" i="20" s="1"/>
  <c r="BD41" i="20"/>
  <c r="BU41" i="20"/>
  <c r="CL41" i="20" s="1"/>
  <c r="AR46" i="20"/>
  <c r="BI46" i="20"/>
  <c r="BT51" i="20"/>
  <c r="CK51" i="20" s="1"/>
  <c r="BL63" i="20"/>
  <c r="CC63" i="20" s="1"/>
  <c r="BU66" i="20"/>
  <c r="CL66" i="20" s="1"/>
  <c r="BS74" i="20"/>
  <c r="CJ74" i="20" s="1"/>
  <c r="BC8" i="20"/>
  <c r="BT8" i="20"/>
  <c r="CK8" i="20" s="1"/>
  <c r="AT21" i="20"/>
  <c r="BK21" i="20"/>
  <c r="CB21" i="20" s="1"/>
  <c r="BC24" i="20"/>
  <c r="BT24" i="20"/>
  <c r="CK24" i="20" s="1"/>
  <c r="BE26" i="20"/>
  <c r="BV26" i="20"/>
  <c r="CM26" i="20" s="1"/>
  <c r="AQ35" i="20"/>
  <c r="BH35" i="20"/>
  <c r="BY35" i="20" s="1"/>
  <c r="AS38" i="20"/>
  <c r="BJ38" i="20"/>
  <c r="CA38" i="20" s="1"/>
  <c r="AX44" i="20"/>
  <c r="BO44" i="20"/>
  <c r="CF44" i="20" s="1"/>
  <c r="BO54" i="20"/>
  <c r="CF54" i="20" s="1"/>
  <c r="BU61" i="20"/>
  <c r="CL61" i="20" s="1"/>
  <c r="BK67" i="20"/>
  <c r="CB67" i="20" s="1"/>
  <c r="BU70" i="20"/>
  <c r="CL70" i="20" s="1"/>
  <c r="BC43" i="20"/>
  <c r="BT43" i="20"/>
  <c r="CK43" i="20" s="1"/>
  <c r="BK71" i="20"/>
  <c r="CB71" i="20" s="1"/>
  <c r="BK39" i="20"/>
  <c r="CB39" i="20" s="1"/>
  <c r="AT39" i="20"/>
  <c r="BN51" i="20"/>
  <c r="CE51" i="20" s="1"/>
  <c r="AX16" i="20"/>
  <c r="BO16" i="20"/>
  <c r="CF16" i="20" s="1"/>
  <c r="BJ59" i="20"/>
  <c r="CA59" i="20" s="1"/>
  <c r="AX25" i="20"/>
  <c r="BO25" i="20"/>
  <c r="CF25" i="20" s="1"/>
  <c r="AX38" i="20"/>
  <c r="BO38" i="20"/>
  <c r="CF38" i="20" s="1"/>
  <c r="BU65" i="20"/>
  <c r="CL65" i="20" s="1"/>
  <c r="BG7" i="20"/>
  <c r="BX7" i="20" s="1"/>
  <c r="AW41" i="20"/>
  <c r="BN41" i="20"/>
  <c r="CE41" i="20" s="1"/>
  <c r="BD6" i="20"/>
  <c r="BU6" i="20"/>
  <c r="CL6" i="20" s="1"/>
  <c r="AX41" i="20"/>
  <c r="BO41" i="20"/>
  <c r="CF41" i="20" s="1"/>
  <c r="BE6" i="20"/>
  <c r="AS10" i="20"/>
  <c r="AR17" i="20"/>
  <c r="AT11" i="20"/>
  <c r="AZ13" i="20"/>
  <c r="AS2" i="20"/>
  <c r="AS12" i="20"/>
  <c r="AZ16" i="20"/>
  <c r="AU19" i="20"/>
  <c r="BA5" i="20"/>
  <c r="AT8" i="20"/>
  <c r="AZ10" i="20"/>
  <c r="AR13" i="20"/>
  <c r="AW17" i="20"/>
  <c r="BE5" i="20"/>
  <c r="AU8" i="20"/>
  <c r="AW19" i="20"/>
  <c r="AR10" i="20"/>
  <c r="BA14" i="20"/>
  <c r="BE16" i="20"/>
  <c r="BA47" i="20"/>
  <c r="AQ13" i="20"/>
  <c r="AW22" i="20"/>
  <c r="AR7" i="20"/>
  <c r="BC33" i="20"/>
  <c r="AX40" i="20"/>
  <c r="AS7" i="20"/>
  <c r="AW9" i="20"/>
  <c r="BE17" i="20"/>
  <c r="BE20" i="20"/>
  <c r="AU10" i="20"/>
  <c r="BG39" i="20"/>
  <c r="BX39" i="20" s="1"/>
  <c r="BO10" i="3"/>
  <c r="CF10" i="3" s="1"/>
  <c r="BK10" i="3"/>
  <c r="CB10" i="3" s="1"/>
  <c r="BI10" i="3"/>
  <c r="BH10" i="3"/>
  <c r="BL10" i="3"/>
  <c r="CC10" i="3" s="1"/>
  <c r="BQ10" i="3"/>
  <c r="CH10" i="3" s="1"/>
  <c r="BP10" i="3"/>
  <c r="CG10" i="3" s="1"/>
  <c r="BL49" i="3"/>
  <c r="CC49" i="3" s="1"/>
  <c r="BO49" i="3"/>
  <c r="CF49" i="3" s="1"/>
  <c r="BQ49" i="3"/>
  <c r="CH49" i="3" s="1"/>
  <c r="BV49" i="3"/>
  <c r="CM49" i="3" s="1"/>
  <c r="BH49" i="3"/>
  <c r="BW49" i="3"/>
  <c r="CN49" i="3" s="1"/>
  <c r="BO41" i="3"/>
  <c r="CF41" i="3" s="1"/>
  <c r="BL41" i="3"/>
  <c r="CC41" i="3" s="1"/>
  <c r="BM41" i="3"/>
  <c r="CD41" i="3" s="1"/>
  <c r="BS41" i="3"/>
  <c r="CJ41" i="3" s="1"/>
  <c r="BN33" i="3"/>
  <c r="CE33" i="3" s="1"/>
  <c r="BU33" i="3"/>
  <c r="CL33" i="3" s="1"/>
  <c r="BH33" i="3"/>
  <c r="BO33" i="3"/>
  <c r="CF33" i="3" s="1"/>
  <c r="BQ33" i="3"/>
  <c r="CH33" i="3" s="1"/>
  <c r="BL33" i="3"/>
  <c r="CC33" i="3" s="1"/>
  <c r="BI25" i="3"/>
  <c r="BL25" i="3"/>
  <c r="CC25" i="3" s="1"/>
  <c r="BQ25" i="3"/>
  <c r="CH25" i="3" s="1"/>
  <c r="BN25" i="3"/>
  <c r="CE25" i="3" s="1"/>
  <c r="BW25" i="3"/>
  <c r="CN25" i="3" s="1"/>
  <c r="BG25" i="3"/>
  <c r="BX25" i="3" s="1"/>
  <c r="BP25" i="3"/>
  <c r="CG25" i="3" s="1"/>
  <c r="BO25" i="3"/>
  <c r="CF25" i="3" s="1"/>
  <c r="BL17" i="3"/>
  <c r="CC17" i="3" s="1"/>
  <c r="BK17" i="3"/>
  <c r="CB17" i="3" s="1"/>
  <c r="BQ17" i="3"/>
  <c r="CH17" i="3" s="1"/>
  <c r="BU17" i="3"/>
  <c r="CL17" i="3" s="1"/>
  <c r="BT17" i="3"/>
  <c r="CK17" i="3" s="1"/>
  <c r="BO17" i="3"/>
  <c r="CF17" i="3" s="1"/>
  <c r="BR17" i="3"/>
  <c r="CI17" i="3" s="1"/>
  <c r="BJ17" i="3"/>
  <c r="CA17" i="3" s="1"/>
  <c r="BI17" i="3"/>
  <c r="BP17" i="3"/>
  <c r="CG17" i="3" s="1"/>
  <c r="BO9" i="3"/>
  <c r="CF9" i="3" s="1"/>
  <c r="BK9" i="3"/>
  <c r="CB9" i="3" s="1"/>
  <c r="BL9" i="3"/>
  <c r="CC9" i="3" s="1"/>
  <c r="BP9" i="3"/>
  <c r="CG9" i="3" s="1"/>
  <c r="BQ9" i="3"/>
  <c r="CH9" i="3" s="1"/>
  <c r="BI9" i="3"/>
  <c r="BG23" i="3"/>
  <c r="BX23" i="3" s="1"/>
  <c r="AS45" i="3"/>
  <c r="BJ45" i="3"/>
  <c r="CA45" i="3" s="1"/>
  <c r="BS47" i="3"/>
  <c r="CJ47" i="3" s="1"/>
  <c r="BB47" i="3"/>
  <c r="BF9" i="3"/>
  <c r="BW9" i="3"/>
  <c r="CN9" i="3" s="1"/>
  <c r="BD5" i="3"/>
  <c r="BU5" i="3"/>
  <c r="CL5" i="3" s="1"/>
  <c r="BL5" i="3"/>
  <c r="CC5" i="3" s="1"/>
  <c r="BQ5" i="3"/>
  <c r="CH5" i="3" s="1"/>
  <c r="BK5" i="3"/>
  <c r="CB5" i="3" s="1"/>
  <c r="BO5" i="3"/>
  <c r="CF5" i="3" s="1"/>
  <c r="BP5" i="3"/>
  <c r="CG5" i="3" s="1"/>
  <c r="BI5" i="3"/>
  <c r="BM43" i="3"/>
  <c r="CD43" i="3" s="1"/>
  <c r="BQ43" i="3"/>
  <c r="CH43" i="3" s="1"/>
  <c r="BH43" i="3"/>
  <c r="BO43" i="3"/>
  <c r="CF43" i="3" s="1"/>
  <c r="BL43" i="3"/>
  <c r="CC43" i="3" s="1"/>
  <c r="BL35" i="3"/>
  <c r="CC35" i="3" s="1"/>
  <c r="BO35" i="3"/>
  <c r="CF35" i="3" s="1"/>
  <c r="BP35" i="3"/>
  <c r="CG35" i="3" s="1"/>
  <c r="BU27" i="3"/>
  <c r="CL27" i="3" s="1"/>
  <c r="BL27" i="3"/>
  <c r="CC27" i="3" s="1"/>
  <c r="BG27" i="3"/>
  <c r="BX27" i="3" s="1"/>
  <c r="BW27" i="3"/>
  <c r="CN27" i="3" s="1"/>
  <c r="BV27" i="3"/>
  <c r="CM27" i="3" s="1"/>
  <c r="BQ27" i="3"/>
  <c r="CH27" i="3" s="1"/>
  <c r="BO27" i="3"/>
  <c r="CF27" i="3" s="1"/>
  <c r="BK19" i="3"/>
  <c r="CB19" i="3" s="1"/>
  <c r="BI19" i="3"/>
  <c r="BP19" i="3"/>
  <c r="CG19" i="3" s="1"/>
  <c r="BO19" i="3"/>
  <c r="CF19" i="3" s="1"/>
  <c r="BQ19" i="3"/>
  <c r="CH19" i="3" s="1"/>
  <c r="BL19" i="3"/>
  <c r="CC19" i="3" s="1"/>
  <c r="BG19" i="3"/>
  <c r="BX19" i="3" s="1"/>
  <c r="BO11" i="3"/>
  <c r="CF11" i="3" s="1"/>
  <c r="BL11" i="3"/>
  <c r="CC11" i="3" s="1"/>
  <c r="BP11" i="3"/>
  <c r="CG11" i="3" s="1"/>
  <c r="BI11" i="3"/>
  <c r="BK11" i="3"/>
  <c r="CB11" i="3" s="1"/>
  <c r="BT11" i="3"/>
  <c r="CK11" i="3" s="1"/>
  <c r="BS11" i="3"/>
  <c r="CJ11" i="3" s="1"/>
  <c r="BQ11" i="3"/>
  <c r="CH11" i="3" s="1"/>
  <c r="BG43" i="3"/>
  <c r="BX43" i="3" s="1"/>
  <c r="BG8" i="3"/>
  <c r="BX8" i="3" s="1"/>
  <c r="BG33" i="3"/>
  <c r="BX33" i="3" s="1"/>
  <c r="AV9" i="3"/>
  <c r="BM9" i="3"/>
  <c r="CD9" i="3" s="1"/>
  <c r="BC17" i="3"/>
  <c r="AZ46" i="3"/>
  <c r="BL34" i="3"/>
  <c r="CC34" i="3" s="1"/>
  <c r="BU34" i="3"/>
  <c r="CL34" i="3" s="1"/>
  <c r="BI34" i="3"/>
  <c r="BO34" i="3"/>
  <c r="CF34" i="3" s="1"/>
  <c r="BR34" i="3"/>
  <c r="CI34" i="3" s="1"/>
  <c r="BH34" i="3"/>
  <c r="BG34" i="3"/>
  <c r="BN34" i="3"/>
  <c r="CE34" i="3" s="1"/>
  <c r="BS34" i="3"/>
  <c r="CJ34" i="3" s="1"/>
  <c r="BQ34" i="3"/>
  <c r="CH34" i="3" s="1"/>
  <c r="BG28" i="3"/>
  <c r="BX28" i="3" s="1"/>
  <c r="BG49" i="3"/>
  <c r="BX49" i="3" s="1"/>
  <c r="BB24" i="3"/>
  <c r="BS24" i="3"/>
  <c r="CJ24" i="3" s="1"/>
  <c r="AT31" i="3"/>
  <c r="BK31" i="3"/>
  <c r="CB31" i="3" s="1"/>
  <c r="AT41" i="3"/>
  <c r="BK41" i="3"/>
  <c r="CB41" i="3" s="1"/>
  <c r="BD10" i="3"/>
  <c r="BU10" i="3"/>
  <c r="CL10" i="3" s="1"/>
  <c r="AV8" i="3"/>
  <c r="BM8" i="3"/>
  <c r="CD8" i="3" s="1"/>
  <c r="BW5" i="3"/>
  <c r="CN5" i="3" s="1"/>
  <c r="BF5" i="3"/>
  <c r="BM37" i="3"/>
  <c r="CD37" i="3" s="1"/>
  <c r="AV37" i="3"/>
  <c r="BE2" i="3"/>
  <c r="BV2" i="3"/>
  <c r="CM2" i="3" s="1"/>
  <c r="DD2" i="3" s="1"/>
  <c r="BE49" i="3"/>
  <c r="BE37" i="3"/>
  <c r="BE12" i="3"/>
  <c r="BE14" i="3"/>
  <c r="BE27" i="3"/>
  <c r="BE26" i="3"/>
  <c r="BE31" i="3"/>
  <c r="BE20" i="3"/>
  <c r="BE40" i="3"/>
  <c r="BE18" i="3"/>
  <c r="BE29" i="3"/>
  <c r="BE44" i="3"/>
  <c r="BE8" i="3"/>
  <c r="BA12" i="3"/>
  <c r="BR12" i="3"/>
  <c r="CI12" i="3" s="1"/>
  <c r="BA20" i="3"/>
  <c r="BR20" i="3"/>
  <c r="CI20" i="3" s="1"/>
  <c r="BF23" i="3"/>
  <c r="BW23" i="3"/>
  <c r="CN23" i="3" s="1"/>
  <c r="AS31" i="3"/>
  <c r="BJ31" i="3"/>
  <c r="CA31" i="3" s="1"/>
  <c r="AZ38" i="3"/>
  <c r="BQ38" i="3"/>
  <c r="CH38" i="3" s="1"/>
  <c r="AZ42" i="3"/>
  <c r="AZ13" i="3"/>
  <c r="AZ31" i="3"/>
  <c r="AZ21" i="3"/>
  <c r="AZ14" i="3"/>
  <c r="AZ45" i="3"/>
  <c r="AZ33" i="3"/>
  <c r="AZ22" i="3"/>
  <c r="AZ9" i="3"/>
  <c r="AZ11" i="3"/>
  <c r="AZ29" i="3"/>
  <c r="AZ30" i="3"/>
  <c r="AZ10" i="3"/>
  <c r="AZ34" i="3"/>
  <c r="AZ28" i="3"/>
  <c r="AZ7" i="3"/>
  <c r="AZ3" i="3"/>
  <c r="AZ26" i="3"/>
  <c r="AZ2" i="3"/>
  <c r="BC42" i="3"/>
  <c r="BT42" i="3"/>
  <c r="CK42" i="3" s="1"/>
  <c r="BG38" i="3"/>
  <c r="BX38" i="3" s="1"/>
  <c r="BA23" i="3"/>
  <c r="BR23" i="3"/>
  <c r="CI23" i="3" s="1"/>
  <c r="BA37" i="3"/>
  <c r="BR37" i="3"/>
  <c r="CI37" i="3" s="1"/>
  <c r="AS44" i="3"/>
  <c r="BJ44" i="3"/>
  <c r="CA44" i="3" s="1"/>
  <c r="AV2" i="3"/>
  <c r="BM2" i="3"/>
  <c r="CD2" i="3" s="1"/>
  <c r="CU2" i="3" s="1"/>
  <c r="AV41" i="3"/>
  <c r="AV30" i="3"/>
  <c r="AV36" i="3"/>
  <c r="AV38" i="3"/>
  <c r="AV45" i="3"/>
  <c r="AV24" i="3"/>
  <c r="AV48" i="3"/>
  <c r="AV39" i="3"/>
  <c r="AV43" i="3"/>
  <c r="BB25" i="3"/>
  <c r="BS25" i="3"/>
  <c r="CJ25" i="3" s="1"/>
  <c r="AT32" i="3"/>
  <c r="BK32" i="3"/>
  <c r="CB32" i="3" s="1"/>
  <c r="AS2" i="3"/>
  <c r="BJ2" i="3"/>
  <c r="CA2" i="3" s="1"/>
  <c r="CR2" i="3" s="1"/>
  <c r="AS14" i="3"/>
  <c r="AS26" i="3"/>
  <c r="AS3" i="3"/>
  <c r="AS42" i="3"/>
  <c r="AS17" i="3"/>
  <c r="AS38" i="3"/>
  <c r="AS7" i="3"/>
  <c r="AS15" i="3"/>
  <c r="AS16" i="3"/>
  <c r="BB14" i="3"/>
  <c r="BS14" i="3"/>
  <c r="CJ14" i="3" s="1"/>
  <c r="AY41" i="3"/>
  <c r="BP41" i="3"/>
  <c r="CG41" i="3" s="1"/>
  <c r="BB7" i="3"/>
  <c r="BS7" i="3"/>
  <c r="CJ7" i="3" s="1"/>
  <c r="BB22" i="3"/>
  <c r="BB26" i="3"/>
  <c r="BB11" i="3"/>
  <c r="AV14" i="3"/>
  <c r="BM14" i="3"/>
  <c r="CD14" i="3" s="1"/>
  <c r="AS22" i="3"/>
  <c r="BJ22" i="3"/>
  <c r="CA22" i="3" s="1"/>
  <c r="AR30" i="3"/>
  <c r="BI30" i="3"/>
  <c r="BB42" i="3"/>
  <c r="BS42" i="3"/>
  <c r="CJ42" i="3" s="1"/>
  <c r="BE46" i="3"/>
  <c r="BV46" i="3"/>
  <c r="CM46" i="3" s="1"/>
  <c r="BV3" i="3"/>
  <c r="CM3" i="3" s="1"/>
  <c r="BE3" i="3"/>
  <c r="BA13" i="3"/>
  <c r="BR13" i="3"/>
  <c r="CI13" i="3" s="1"/>
  <c r="BA19" i="3"/>
  <c r="BR19" i="3"/>
  <c r="CI19" i="3" s="1"/>
  <c r="BF22" i="3"/>
  <c r="BW22" i="3"/>
  <c r="CN22" i="3" s="1"/>
  <c r="AS30" i="3"/>
  <c r="BJ30" i="3"/>
  <c r="CA30" i="3" s="1"/>
  <c r="AR45" i="3"/>
  <c r="BI45" i="3"/>
  <c r="BL42" i="3"/>
  <c r="CC42" i="3" s="1"/>
  <c r="BN42" i="3"/>
  <c r="CE42" i="3" s="1"/>
  <c r="BO42" i="3"/>
  <c r="CF42" i="3" s="1"/>
  <c r="BW42" i="3"/>
  <c r="CN42" i="3" s="1"/>
  <c r="BQ42" i="3"/>
  <c r="CH42" i="3" s="1"/>
  <c r="BG42" i="3"/>
  <c r="BX42" i="3" s="1"/>
  <c r="BJ42" i="3"/>
  <c r="CA42" i="3" s="1"/>
  <c r="AS39" i="3"/>
  <c r="BJ39" i="3"/>
  <c r="CA39" i="3" s="1"/>
  <c r="AT33" i="3"/>
  <c r="BK33" i="3"/>
  <c r="CB33" i="3" s="1"/>
  <c r="AV49" i="3"/>
  <c r="BM49" i="3"/>
  <c r="CD49" i="3" s="1"/>
  <c r="BA25" i="3"/>
  <c r="BR25" i="3"/>
  <c r="CI25" i="3" s="1"/>
  <c r="AR35" i="3"/>
  <c r="BI35" i="3"/>
  <c r="BA6" i="3"/>
  <c r="BR6" i="3"/>
  <c r="CI6" i="3" s="1"/>
  <c r="BA22" i="3"/>
  <c r="BA2" i="3"/>
  <c r="AQ14" i="3"/>
  <c r="BH14" i="3"/>
  <c r="AQ22" i="3"/>
  <c r="BH22" i="3"/>
  <c r="AW26" i="3"/>
  <c r="BN26" i="3"/>
  <c r="CE26" i="3" s="1"/>
  <c r="AT34" i="3"/>
  <c r="BK34" i="3"/>
  <c r="CB34" i="3" s="1"/>
  <c r="AS46" i="3"/>
  <c r="BJ46" i="3"/>
  <c r="CA46" i="3" s="1"/>
  <c r="BD45" i="3"/>
  <c r="AQ45" i="3"/>
  <c r="BH45" i="3"/>
  <c r="AW9" i="3"/>
  <c r="BN9" i="3"/>
  <c r="CE9" i="3" s="1"/>
  <c r="BW13" i="3"/>
  <c r="CN13" i="3" s="1"/>
  <c r="BF13" i="3"/>
  <c r="BF21" i="3"/>
  <c r="BW21" i="3"/>
  <c r="CN21" i="3" s="1"/>
  <c r="AV29" i="3"/>
  <c r="BM29" i="3"/>
  <c r="CD29" i="3" s="1"/>
  <c r="AS37" i="3"/>
  <c r="BJ37" i="3"/>
  <c r="CA37" i="3" s="1"/>
  <c r="AR49" i="3"/>
  <c r="BI49" i="3"/>
  <c r="BG37" i="3"/>
  <c r="BX37" i="3" s="1"/>
  <c r="BO18" i="3"/>
  <c r="CF18" i="3" s="1"/>
  <c r="BP18" i="3"/>
  <c r="CG18" i="3" s="1"/>
  <c r="BS18" i="3"/>
  <c r="CJ18" i="3" s="1"/>
  <c r="BV18" i="3"/>
  <c r="CM18" i="3" s="1"/>
  <c r="BQ18" i="3"/>
  <c r="CH18" i="3" s="1"/>
  <c r="BU18" i="3"/>
  <c r="CL18" i="3" s="1"/>
  <c r="BK18" i="3"/>
  <c r="CB18" i="3" s="1"/>
  <c r="BL18" i="3"/>
  <c r="CC18" i="3" s="1"/>
  <c r="BT18" i="3"/>
  <c r="CK18" i="3" s="1"/>
  <c r="BI18" i="3"/>
  <c r="BH18" i="3"/>
  <c r="BA24" i="3"/>
  <c r="BR24" i="3"/>
  <c r="CI24" i="3" s="1"/>
  <c r="BB16" i="3"/>
  <c r="BS16" i="3"/>
  <c r="CJ16" i="3" s="1"/>
  <c r="AT36" i="3"/>
  <c r="BK36" i="3"/>
  <c r="CB36" i="3" s="1"/>
  <c r="BA29" i="3"/>
  <c r="BR29" i="3"/>
  <c r="CI29" i="3" s="1"/>
  <c r="AR36" i="3"/>
  <c r="BI36" i="3"/>
  <c r="BC4" i="3"/>
  <c r="BT4" i="3"/>
  <c r="CK4" i="3" s="1"/>
  <c r="BC38" i="3"/>
  <c r="BC15" i="3"/>
  <c r="AV13" i="3"/>
  <c r="BM13" i="3"/>
  <c r="CD13" i="3" s="1"/>
  <c r="AV21" i="3"/>
  <c r="BM21" i="3"/>
  <c r="CD21" i="3" s="1"/>
  <c r="BD25" i="3"/>
  <c r="BU25" i="3"/>
  <c r="CL25" i="3" s="1"/>
  <c r="BD17" i="3"/>
  <c r="AT16" i="3"/>
  <c r="BN6" i="3"/>
  <c r="CE6" i="3" s="1"/>
  <c r="AW6" i="3"/>
  <c r="AW42" i="3"/>
  <c r="AW34" i="3"/>
  <c r="AW39" i="3"/>
  <c r="AW4" i="3"/>
  <c r="BF10" i="3"/>
  <c r="BW10" i="3"/>
  <c r="CN10" i="3" s="1"/>
  <c r="BF20" i="3"/>
  <c r="BW20" i="3"/>
  <c r="CN20" i="3" s="1"/>
  <c r="AV28" i="3"/>
  <c r="BM28" i="3"/>
  <c r="CD28" i="3" s="1"/>
  <c r="AS36" i="3"/>
  <c r="BJ36" i="3"/>
  <c r="CA36" i="3" s="1"/>
  <c r="AR48" i="3"/>
  <c r="BI48" i="3"/>
  <c r="BG7" i="3"/>
  <c r="BX7" i="3" s="1"/>
  <c r="BK26" i="3"/>
  <c r="CB26" i="3" s="1"/>
  <c r="BL26" i="3"/>
  <c r="CC26" i="3" s="1"/>
  <c r="BJ26" i="3"/>
  <c r="CA26" i="3" s="1"/>
  <c r="BH26" i="3"/>
  <c r="BP26" i="3"/>
  <c r="CG26" i="3" s="1"/>
  <c r="BQ26" i="3"/>
  <c r="CH26" i="3" s="1"/>
  <c r="BW26" i="3"/>
  <c r="CN26" i="3" s="1"/>
  <c r="BS26" i="3"/>
  <c r="CJ26" i="3" s="1"/>
  <c r="BU26" i="3"/>
  <c r="CL26" i="3" s="1"/>
  <c r="BV26" i="3"/>
  <c r="CM26" i="3" s="1"/>
  <c r="BO26" i="3"/>
  <c r="CF26" i="3" s="1"/>
  <c r="BT26" i="3"/>
  <c r="CK26" i="3" s="1"/>
  <c r="AT27" i="3"/>
  <c r="BK27" i="3"/>
  <c r="CB27" i="3" s="1"/>
  <c r="AS6" i="3"/>
  <c r="BJ6" i="3"/>
  <c r="CA6" i="3" s="1"/>
  <c r="AW28" i="3"/>
  <c r="BN28" i="3"/>
  <c r="CE28" i="3" s="1"/>
  <c r="AS48" i="3"/>
  <c r="BJ48" i="3"/>
  <c r="CA48" i="3" s="1"/>
  <c r="AW13" i="3"/>
  <c r="BN13" i="3"/>
  <c r="CE13" i="3" s="1"/>
  <c r="AW21" i="3"/>
  <c r="BN21" i="3"/>
  <c r="CE21" i="3" s="1"/>
  <c r="BE25" i="3"/>
  <c r="BV25" i="3"/>
  <c r="CM25" i="3" s="1"/>
  <c r="BC33" i="3"/>
  <c r="BT33" i="3"/>
  <c r="CK33" i="3" s="1"/>
  <c r="AT49" i="3"/>
  <c r="BK49" i="3"/>
  <c r="CB49" i="3" s="1"/>
  <c r="BE4" i="3"/>
  <c r="BV4" i="3"/>
  <c r="CM4" i="3" s="1"/>
  <c r="BA10" i="3"/>
  <c r="BR10" i="3"/>
  <c r="CI10" i="3" s="1"/>
  <c r="BA18" i="3"/>
  <c r="BR18" i="3"/>
  <c r="CI18" i="3" s="1"/>
  <c r="AY46" i="3"/>
  <c r="BB18" i="3"/>
  <c r="BA39" i="3"/>
  <c r="BR39" i="3"/>
  <c r="CI39" i="3" s="1"/>
  <c r="BA47" i="3"/>
  <c r="BR47" i="3"/>
  <c r="CI47" i="3" s="1"/>
  <c r="BB17" i="3"/>
  <c r="BS17" i="3"/>
  <c r="CJ17" i="3" s="1"/>
  <c r="BR9" i="3"/>
  <c r="CI9" i="3" s="1"/>
  <c r="BA9" i="3"/>
  <c r="AQ16" i="3"/>
  <c r="BH16" i="3"/>
  <c r="AQ23" i="3"/>
  <c r="BH23" i="3"/>
  <c r="AW27" i="3"/>
  <c r="BN27" i="3"/>
  <c r="CE27" i="3" s="1"/>
  <c r="AT35" i="3"/>
  <c r="BK35" i="3"/>
  <c r="CB35" i="3" s="1"/>
  <c r="AS47" i="3"/>
  <c r="BJ47" i="3"/>
  <c r="CA47" i="3" s="1"/>
  <c r="BU4" i="3"/>
  <c r="CL4" i="3" s="1"/>
  <c r="BD4" i="3"/>
  <c r="AW10" i="3"/>
  <c r="BN10" i="3"/>
  <c r="CE10" i="3" s="1"/>
  <c r="AW20" i="3"/>
  <c r="BN20" i="3"/>
  <c r="CE20" i="3" s="1"/>
  <c r="BE24" i="3"/>
  <c r="BV24" i="3"/>
  <c r="CM24" i="3" s="1"/>
  <c r="BC32" i="3"/>
  <c r="BT32" i="3"/>
  <c r="CK32" i="3" s="1"/>
  <c r="AT48" i="3"/>
  <c r="BK48" i="3"/>
  <c r="CB48" i="3" s="1"/>
  <c r="AQ43" i="3"/>
  <c r="AT5" i="3"/>
  <c r="BA14" i="3"/>
  <c r="AR37" i="3"/>
  <c r="BI37" i="3"/>
  <c r="AQ20" i="3"/>
  <c r="AT10" i="3"/>
  <c r="AW35" i="3"/>
  <c r="BN35" i="3"/>
  <c r="CE35" i="3" s="1"/>
  <c r="BF11" i="3"/>
  <c r="BW11" i="3"/>
  <c r="CN11" i="3" s="1"/>
  <c r="AV27" i="3"/>
  <c r="BM27" i="3"/>
  <c r="CD27" i="3" s="1"/>
  <c r="AR47" i="3"/>
  <c r="BI47" i="3"/>
  <c r="BF42" i="3"/>
  <c r="BB40" i="3"/>
  <c r="BS40" i="3"/>
  <c r="CJ40" i="3" s="1"/>
  <c r="BG32" i="3"/>
  <c r="BX32" i="3" s="1"/>
  <c r="BB27" i="3"/>
  <c r="BS27" i="3"/>
  <c r="CJ27" i="3" s="1"/>
  <c r="BC5" i="3"/>
  <c r="BT5" i="3"/>
  <c r="CK5" i="3" s="1"/>
  <c r="BE23" i="3"/>
  <c r="BV23" i="3"/>
  <c r="CM23" i="3" s="1"/>
  <c r="AR46" i="3"/>
  <c r="BI46" i="3"/>
  <c r="BE13" i="3"/>
  <c r="BV13" i="3"/>
  <c r="CM13" i="3" s="1"/>
  <c r="BI41" i="3"/>
  <c r="AR41" i="3"/>
  <c r="BP34" i="3"/>
  <c r="CG34" i="3" s="1"/>
  <c r="AY34" i="3"/>
  <c r="BI4" i="3"/>
  <c r="BK4" i="3"/>
  <c r="CB4" i="3" s="1"/>
  <c r="BL4" i="3"/>
  <c r="CC4" i="3" s="1"/>
  <c r="BO44" i="3"/>
  <c r="CF44" i="3" s="1"/>
  <c r="BP44" i="3"/>
  <c r="CG44" i="3" s="1"/>
  <c r="BG35" i="3"/>
  <c r="BX35" i="3" s="1"/>
  <c r="BG41" i="3"/>
  <c r="BX41" i="3" s="1"/>
  <c r="BG17" i="3"/>
  <c r="BX17" i="3" s="1"/>
  <c r="BG13" i="3"/>
  <c r="BX13" i="3" s="1"/>
  <c r="BA36" i="3"/>
  <c r="BR36" i="3"/>
  <c r="CI36" i="3" s="1"/>
  <c r="AS43" i="3"/>
  <c r="BJ43" i="3"/>
  <c r="CA43" i="3" s="1"/>
  <c r="AV3" i="3"/>
  <c r="BM3" i="3"/>
  <c r="CD3" i="3" s="1"/>
  <c r="BB23" i="3"/>
  <c r="BS23" i="3"/>
  <c r="CJ23" i="3" s="1"/>
  <c r="BB29" i="3"/>
  <c r="BS29" i="3"/>
  <c r="CJ29" i="3" s="1"/>
  <c r="AT40" i="3"/>
  <c r="BK40" i="3"/>
  <c r="CB40" i="3" s="1"/>
  <c r="BD11" i="3"/>
  <c r="BU11" i="3"/>
  <c r="CL11" i="3" s="1"/>
  <c r="AQ13" i="3"/>
  <c r="BH13" i="3"/>
  <c r="BN5" i="3"/>
  <c r="CE5" i="3" s="1"/>
  <c r="AW5" i="3"/>
  <c r="BD6" i="3"/>
  <c r="BU6" i="3"/>
  <c r="CL6" i="3" s="1"/>
  <c r="BA8" i="3"/>
  <c r="BR8" i="3"/>
  <c r="CI8" i="3" s="1"/>
  <c r="AQ17" i="3"/>
  <c r="BH17" i="3"/>
  <c r="AQ24" i="3"/>
  <c r="BH24" i="3"/>
  <c r="AW29" i="3"/>
  <c r="BN29" i="3"/>
  <c r="CE29" i="3" s="1"/>
  <c r="AT37" i="3"/>
  <c r="BK37" i="3"/>
  <c r="CB37" i="3" s="1"/>
  <c r="AS49" i="3"/>
  <c r="BJ49" i="3"/>
  <c r="CA49" i="3" s="1"/>
  <c r="BB6" i="3"/>
  <c r="BS6" i="3"/>
  <c r="CJ6" i="3" s="1"/>
  <c r="BM15" i="3"/>
  <c r="CD15" i="3" s="1"/>
  <c r="AV15" i="3"/>
  <c r="AS23" i="3"/>
  <c r="BJ23" i="3"/>
  <c r="CA23" i="3" s="1"/>
  <c r="AR31" i="3"/>
  <c r="BI31" i="3"/>
  <c r="BB43" i="3"/>
  <c r="BS43" i="3"/>
  <c r="CJ43" i="3" s="1"/>
  <c r="BE34" i="3"/>
  <c r="BV34" i="3"/>
  <c r="CM34" i="3" s="1"/>
  <c r="BV5" i="3"/>
  <c r="CM5" i="3" s="1"/>
  <c r="BE5" i="3"/>
  <c r="BA11" i="3"/>
  <c r="BR11" i="3"/>
  <c r="CI11" i="3" s="1"/>
  <c r="BA21" i="3"/>
  <c r="BR21" i="3"/>
  <c r="CI21" i="3" s="1"/>
  <c r="BF24" i="3"/>
  <c r="BW24" i="3"/>
  <c r="CN24" i="3" s="1"/>
  <c r="AS32" i="3"/>
  <c r="BJ32" i="3"/>
  <c r="CA32" i="3" s="1"/>
  <c r="AZ39" i="3"/>
  <c r="BQ39" i="3"/>
  <c r="CH39" i="3" s="1"/>
  <c r="BC43" i="3"/>
  <c r="BT43" i="3"/>
  <c r="CK43" i="3" s="1"/>
  <c r="AQ32" i="3"/>
  <c r="BH32" i="3"/>
  <c r="AY43" i="3"/>
  <c r="BP43" i="3"/>
  <c r="CG43" i="3" s="1"/>
  <c r="BB3" i="3"/>
  <c r="BS3" i="3"/>
  <c r="CJ3" i="3" s="1"/>
  <c r="AS11" i="3"/>
  <c r="BJ11" i="3"/>
  <c r="CA11" i="3" s="1"/>
  <c r="AS18" i="3"/>
  <c r="BJ18" i="3"/>
  <c r="CA18" i="3" s="1"/>
  <c r="BC22" i="3"/>
  <c r="BT22" i="3"/>
  <c r="CK22" i="3" s="1"/>
  <c r="BA30" i="3"/>
  <c r="BR30" i="3"/>
  <c r="CI30" i="3" s="1"/>
  <c r="BC34" i="3"/>
  <c r="BT34" i="3"/>
  <c r="CK34" i="3" s="1"/>
  <c r="BT46" i="3"/>
  <c r="CK46" i="3" s="1"/>
  <c r="BC46" i="3"/>
  <c r="BF7" i="3"/>
  <c r="BW7" i="3"/>
  <c r="CN7" i="3" s="1"/>
  <c r="BE33" i="3"/>
  <c r="BV33" i="3"/>
  <c r="CM33" i="3" s="1"/>
  <c r="AW24" i="3"/>
  <c r="BN24" i="3"/>
  <c r="CE24" i="3" s="1"/>
  <c r="AR38" i="3"/>
  <c r="BI38" i="3"/>
  <c r="AS4" i="3"/>
  <c r="BJ4" i="3"/>
  <c r="CA4" i="3" s="1"/>
  <c r="AW23" i="3"/>
  <c r="BN23" i="3"/>
  <c r="CE23" i="3" s="1"/>
  <c r="BD40" i="3"/>
  <c r="BU40" i="3"/>
  <c r="CL40" i="3" s="1"/>
  <c r="AV31" i="3"/>
  <c r="BM31" i="3"/>
  <c r="CD31" i="3" s="1"/>
  <c r="BC29" i="3"/>
  <c r="BT29" i="3"/>
  <c r="CK29" i="3" s="1"/>
  <c r="BF47" i="3"/>
  <c r="BW47" i="3"/>
  <c r="CN47" i="3" s="1"/>
  <c r="AY37" i="3"/>
  <c r="BP37" i="3"/>
  <c r="CG37" i="3" s="1"/>
  <c r="BB12" i="3"/>
  <c r="BS12" i="3"/>
  <c r="CJ12" i="3" s="1"/>
  <c r="AR28" i="3"/>
  <c r="BI28" i="3"/>
  <c r="BD38" i="3"/>
  <c r="BU38" i="3"/>
  <c r="CL38" i="3" s="1"/>
  <c r="AW47" i="3"/>
  <c r="BN47" i="3"/>
  <c r="CE47" i="3" s="1"/>
  <c r="BW15" i="3"/>
  <c r="CN15" i="3" s="1"/>
  <c r="BL23" i="3"/>
  <c r="CC23" i="3" s="1"/>
  <c r="AR3" i="3"/>
  <c r="BJ15" i="3"/>
  <c r="CA15" i="3" s="1"/>
  <c r="BB34" i="3"/>
  <c r="BL44" i="3"/>
  <c r="CC44" i="3" s="1"/>
  <c r="AY14" i="3"/>
  <c r="AV40" i="3"/>
  <c r="BM40" i="3"/>
  <c r="CD40" i="3" s="1"/>
  <c r="AZ5" i="3"/>
  <c r="BL8" i="3"/>
  <c r="CC8" i="3" s="1"/>
  <c r="AY18" i="3"/>
  <c r="AQ46" i="3"/>
  <c r="BH46" i="3"/>
  <c r="AQ33" i="3"/>
  <c r="AY6" i="3"/>
  <c r="AY33" i="3"/>
  <c r="BP33" i="3"/>
  <c r="CG33" i="3" s="1"/>
  <c r="BN4" i="3"/>
  <c r="CE4" i="3" s="1"/>
  <c r="BA46" i="3"/>
  <c r="BI13" i="3"/>
  <c r="BA15" i="3"/>
  <c r="BL45" i="3"/>
  <c r="CC45" i="3" s="1"/>
  <c r="BT16" i="3"/>
  <c r="CK16" i="3" s="1"/>
  <c r="BQ3" i="3"/>
  <c r="CH3" i="3" s="1"/>
  <c r="BV29" i="3"/>
  <c r="CM29" i="3" s="1"/>
  <c r="BW4" i="3"/>
  <c r="CN4" i="3" s="1"/>
  <c r="BM24" i="3"/>
  <c r="CD24" i="3" s="1"/>
  <c r="BL30" i="3"/>
  <c r="CC30" i="3" s="1"/>
  <c r="AY26" i="3"/>
  <c r="BP38" i="3"/>
  <c r="CG38" i="3" s="1"/>
  <c r="BQ28" i="3"/>
  <c r="CH28" i="3" s="1"/>
  <c r="AR25" i="3"/>
  <c r="AQ21" i="3"/>
  <c r="AQ48" i="3"/>
  <c r="AQ26" i="3"/>
  <c r="BO12" i="3"/>
  <c r="CF12" i="3" s="1"/>
  <c r="BO15" i="3"/>
  <c r="CF15" i="3" s="1"/>
  <c r="BI21" i="3"/>
  <c r="BN3" i="3"/>
  <c r="CE3" i="3" s="1"/>
  <c r="BL7" i="3"/>
  <c r="CC7" i="3" s="1"/>
  <c r="BC14" i="3"/>
  <c r="AT20" i="3"/>
  <c r="BL31" i="3"/>
  <c r="CC31" i="3" s="1"/>
  <c r="BD27" i="3"/>
  <c r="BO3" i="3"/>
  <c r="CF3" i="3" s="1"/>
  <c r="BD14" i="3"/>
  <c r="AW33" i="3"/>
  <c r="BQ44" i="3"/>
  <c r="CH44" i="3" s="1"/>
  <c r="BE9" i="3"/>
  <c r="BV9" i="3"/>
  <c r="CM9" i="3" s="1"/>
  <c r="BD35" i="3"/>
  <c r="BU35" i="3"/>
  <c r="CL35" i="3" s="1"/>
  <c r="AQ31" i="3"/>
  <c r="BH31" i="3"/>
  <c r="BF38" i="3"/>
  <c r="BW38" i="3"/>
  <c r="CN38" i="3" s="1"/>
  <c r="AS5" i="3"/>
  <c r="BJ5" i="3"/>
  <c r="CA5" i="3" s="1"/>
  <c r="AY28" i="3"/>
  <c r="BP28" i="3"/>
  <c r="CG28" i="3" s="1"/>
  <c r="BE41" i="3"/>
  <c r="BV41" i="3"/>
  <c r="CM41" i="3" s="1"/>
  <c r="AV32" i="3"/>
  <c r="BM32" i="3"/>
  <c r="CD32" i="3" s="1"/>
  <c r="AV34" i="3"/>
  <c r="BM34" i="3"/>
  <c r="CD34" i="3" s="1"/>
  <c r="BC21" i="3"/>
  <c r="BT21" i="3"/>
  <c r="CK21" i="3" s="1"/>
  <c r="BE48" i="3"/>
  <c r="BV48" i="3"/>
  <c r="CM48" i="3" s="1"/>
  <c r="BB38" i="3"/>
  <c r="BS38" i="3"/>
  <c r="CJ38" i="3" s="1"/>
  <c r="BC13" i="3"/>
  <c r="BT13" i="3"/>
  <c r="CK13" i="3" s="1"/>
  <c r="AQ29" i="3"/>
  <c r="BH29" i="3"/>
  <c r="BB39" i="3"/>
  <c r="BS39" i="3"/>
  <c r="CJ39" i="3" s="1"/>
  <c r="BU16" i="3"/>
  <c r="CL16" i="3" s="1"/>
  <c r="AT4" i="3"/>
  <c r="AY10" i="3"/>
  <c r="AQ18" i="3"/>
  <c r="AT38" i="3"/>
  <c r="AT3" i="3"/>
  <c r="AY17" i="3"/>
  <c r="AY21" i="3"/>
  <c r="AY13" i="3"/>
  <c r="BE19" i="3"/>
  <c r="BV19" i="3"/>
  <c r="CM19" i="3" s="1"/>
  <c r="BD47" i="3"/>
  <c r="BU47" i="3"/>
  <c r="CL47" i="3" s="1"/>
  <c r="BD34" i="3"/>
  <c r="AR15" i="3"/>
  <c r="BD18" i="3"/>
  <c r="AR5" i="3"/>
  <c r="AR9" i="3"/>
  <c r="AR13" i="3"/>
  <c r="AR18" i="3"/>
  <c r="BV20" i="3"/>
  <c r="CM20" i="3" s="1"/>
  <c r="BV31" i="3"/>
  <c r="CM31" i="3" s="1"/>
  <c r="BP6" i="3"/>
  <c r="CG6" i="3" s="1"/>
  <c r="AY38" i="3"/>
  <c r="BI22" i="3"/>
  <c r="BM38" i="3"/>
  <c r="CD38" i="3" s="1"/>
  <c r="BJ3" i="3"/>
  <c r="CA3" i="3" s="1"/>
  <c r="AR21" i="3"/>
  <c r="BC18" i="3"/>
  <c r="BC26" i="3"/>
  <c r="BV44" i="3"/>
  <c r="CM44" i="3" s="1"/>
  <c r="AR17" i="3"/>
  <c r="AR24" i="3"/>
  <c r="BO46" i="3"/>
  <c r="CF46" i="3" s="1"/>
  <c r="BL20" i="3"/>
  <c r="CC20" i="3" s="1"/>
  <c r="AZ44" i="3"/>
  <c r="BK38" i="3"/>
  <c r="CB38" i="3" s="1"/>
  <c r="BE10" i="3"/>
  <c r="BV10" i="3"/>
  <c r="CM10" i="3" s="1"/>
  <c r="BD36" i="3"/>
  <c r="BU36" i="3"/>
  <c r="CL36" i="3" s="1"/>
  <c r="BF31" i="3"/>
  <c r="BW31" i="3"/>
  <c r="CN31" i="3" s="1"/>
  <c r="BE39" i="3"/>
  <c r="BV39" i="3"/>
  <c r="CM39" i="3" s="1"/>
  <c r="AQ35" i="3"/>
  <c r="BH35" i="3"/>
  <c r="AY42" i="3"/>
  <c r="BP42" i="3"/>
  <c r="CG42" i="3" s="1"/>
  <c r="BG14" i="3"/>
  <c r="BX14" i="3" s="1"/>
  <c r="AV33" i="3"/>
  <c r="BM33" i="3"/>
  <c r="CD33" i="3" s="1"/>
  <c r="AV35" i="3"/>
  <c r="BM35" i="3"/>
  <c r="CD35" i="3" s="1"/>
  <c r="BB13" i="3"/>
  <c r="BS13" i="3"/>
  <c r="CJ13" i="3" s="1"/>
  <c r="AY39" i="3"/>
  <c r="BP39" i="3"/>
  <c r="CG39" i="3" s="1"/>
  <c r="BE15" i="3"/>
  <c r="BV15" i="3"/>
  <c r="CM15" i="3" s="1"/>
  <c r="BF29" i="3"/>
  <c r="BW29" i="3"/>
  <c r="CN29" i="3" s="1"/>
  <c r="AV42" i="3"/>
  <c r="BM42" i="3"/>
  <c r="CD42" i="3" s="1"/>
  <c r="AR12" i="3"/>
  <c r="AV44" i="3"/>
  <c r="BM44" i="3"/>
  <c r="CD44" i="3" s="1"/>
  <c r="BD39" i="3"/>
  <c r="AT15" i="3"/>
  <c r="BD16" i="3"/>
  <c r="BD20" i="3"/>
  <c r="BU20" i="3"/>
  <c r="CL20" i="3" s="1"/>
  <c r="BI8" i="3"/>
  <c r="AT18" i="3"/>
  <c r="AY22" i="3"/>
  <c r="BP16" i="3"/>
  <c r="CG16" i="3" s="1"/>
  <c r="BQ7" i="3"/>
  <c r="CH7" i="3" s="1"/>
  <c r="BQ31" i="3"/>
  <c r="CH31" i="3" s="1"/>
  <c r="BM36" i="3"/>
  <c r="CD36" i="3" s="1"/>
  <c r="AR2" i="3"/>
  <c r="AY5" i="3"/>
  <c r="AR22" i="3"/>
  <c r="AY35" i="3"/>
  <c r="BQ13" i="3"/>
  <c r="CH13" i="3" s="1"/>
  <c r="BA17" i="3"/>
  <c r="BL22" i="3"/>
  <c r="CC22" i="3" s="1"/>
  <c r="BL46" i="3"/>
  <c r="CC46" i="3" s="1"/>
  <c r="AY4" i="3"/>
  <c r="BP8" i="3"/>
  <c r="CG8" i="3" s="1"/>
  <c r="AY12" i="3"/>
  <c r="BP15" i="3"/>
  <c r="CG15" i="3" s="1"/>
  <c r="BK21" i="3"/>
  <c r="CB21" i="3" s="1"/>
  <c r="BN32" i="3"/>
  <c r="CE32" i="3" s="1"/>
  <c r="BQ4" i="3"/>
  <c r="CH4" i="3" s="1"/>
  <c r="AZ8" i="3"/>
  <c r="BQ12" i="3"/>
  <c r="CH12" i="3" s="1"/>
  <c r="BQ15" i="3"/>
  <c r="CH15" i="3" s="1"/>
  <c r="BL36" i="3"/>
  <c r="CC36" i="3" s="1"/>
  <c r="BF2" i="3"/>
  <c r="BW2" i="3"/>
  <c r="CN2" i="3" s="1"/>
  <c r="DE2" i="3" s="1"/>
  <c r="BH12" i="3"/>
  <c r="AQ12" i="3"/>
  <c r="BE38" i="3"/>
  <c r="BV38" i="3"/>
  <c r="CM38" i="3" s="1"/>
  <c r="BJ9" i="3"/>
  <c r="CA9" i="3" s="1"/>
  <c r="AS9" i="3"/>
  <c r="BF35" i="3"/>
  <c r="BW35" i="3"/>
  <c r="CN35" i="3" s="1"/>
  <c r="AW43" i="3"/>
  <c r="BN43" i="3"/>
  <c r="CE43" i="3" s="1"/>
  <c r="BE16" i="3"/>
  <c r="BV16" i="3"/>
  <c r="CM16" i="3" s="1"/>
  <c r="AR40" i="3"/>
  <c r="BI40" i="3"/>
  <c r="AW37" i="3"/>
  <c r="BN37" i="3"/>
  <c r="CE37" i="3" s="1"/>
  <c r="BE43" i="3"/>
  <c r="BV43" i="3"/>
  <c r="CM43" i="3" s="1"/>
  <c r="BE30" i="3"/>
  <c r="BV30" i="3"/>
  <c r="CM30" i="3" s="1"/>
  <c r="AT43" i="3"/>
  <c r="BK43" i="3"/>
  <c r="CB43" i="3" s="1"/>
  <c r="BD15" i="3"/>
  <c r="AT12" i="3"/>
  <c r="AR23" i="3"/>
  <c r="AW44" i="3"/>
  <c r="BN44" i="3"/>
  <c r="CE44" i="3" s="1"/>
  <c r="AY9" i="3"/>
  <c r="AW40" i="3"/>
  <c r="BN40" i="3"/>
  <c r="CE40" i="3" s="1"/>
  <c r="AT9" i="3"/>
  <c r="BE28" i="3"/>
  <c r="BV28" i="3"/>
  <c r="CM28" i="3" s="1"/>
  <c r="AT14" i="3"/>
  <c r="AY16" i="3"/>
  <c r="BH47" i="3"/>
  <c r="BP31" i="3"/>
  <c r="CG31" i="3" s="1"/>
  <c r="BD26" i="3"/>
  <c r="BF49" i="3"/>
  <c r="BI12" i="3"/>
  <c r="AR7" i="3"/>
  <c r="BP23" i="3"/>
  <c r="CG23" i="3" s="1"/>
  <c r="BU28" i="3"/>
  <c r="CL28" i="3" s="1"/>
  <c r="BK16" i="3"/>
  <c r="CB16" i="3" s="1"/>
  <c r="BC11" i="3"/>
  <c r="BM30" i="3"/>
  <c r="CD30" i="3" s="1"/>
  <c r="BB41" i="3"/>
  <c r="BP46" i="3"/>
  <c r="CG46" i="3" s="1"/>
  <c r="BP4" i="3"/>
  <c r="CG4" i="3" s="1"/>
  <c r="AY8" i="3"/>
  <c r="BP12" i="3"/>
  <c r="CG12" i="3" s="1"/>
  <c r="AY15" i="3"/>
  <c r="AT21" i="3"/>
  <c r="AY25" i="3"/>
  <c r="AW32" i="3"/>
  <c r="AZ4" i="3"/>
  <c r="BQ8" i="3"/>
  <c r="CH8" i="3" s="1"/>
  <c r="AZ12" i="3"/>
  <c r="AZ15" i="3"/>
  <c r="AQ49" i="3"/>
  <c r="AQ10" i="3"/>
  <c r="BI16" i="3"/>
  <c r="AY24" i="3"/>
  <c r="BF45" i="3"/>
  <c r="BW45" i="3"/>
  <c r="CN45" i="3" s="1"/>
  <c r="AY44" i="3"/>
  <c r="BF40" i="3"/>
  <c r="AT13" i="3"/>
  <c r="BD48" i="3"/>
  <c r="BU48" i="3"/>
  <c r="CL48" i="3" s="1"/>
  <c r="AQ47" i="3"/>
  <c r="BP2" i="3"/>
  <c r="CG2" i="3" s="1"/>
  <c r="CX2" i="3" s="1"/>
  <c r="CX3" i="3" s="1"/>
  <c r="BP20" i="3"/>
  <c r="CG20" i="3" s="1"/>
  <c r="AY31" i="3"/>
  <c r="BN30" i="3"/>
  <c r="CE30" i="3" s="1"/>
  <c r="BF25" i="3"/>
  <c r="BH38" i="3"/>
  <c r="AW45" i="3"/>
  <c r="BQ6" i="3"/>
  <c r="CH6" i="3" s="1"/>
  <c r="AY23" i="3"/>
  <c r="BD28" i="3"/>
  <c r="BF26" i="3"/>
  <c r="BN38" i="3"/>
  <c r="CE38" i="3" s="1"/>
  <c r="BL48" i="3"/>
  <c r="CC48" i="3" s="1"/>
  <c r="AW25" i="3"/>
  <c r="BH36" i="3"/>
  <c r="BO48" i="3"/>
  <c r="CF48" i="3" s="1"/>
  <c r="BD32" i="3"/>
  <c r="BU32" i="3"/>
  <c r="CL32" i="3" s="1"/>
  <c r="AR44" i="3"/>
  <c r="BI44" i="3"/>
  <c r="BF36" i="3"/>
  <c r="BW36" i="3"/>
  <c r="CN36" i="3" s="1"/>
  <c r="BF48" i="3"/>
  <c r="BW48" i="3"/>
  <c r="CN48" i="3" s="1"/>
  <c r="AW7" i="3"/>
  <c r="BN7" i="3"/>
  <c r="CE7" i="3" s="1"/>
  <c r="BF19" i="3"/>
  <c r="BW19" i="3"/>
  <c r="CN19" i="3" s="1"/>
  <c r="AS35" i="3"/>
  <c r="BJ35" i="3"/>
  <c r="CA35" i="3" s="1"/>
  <c r="BG6" i="3"/>
  <c r="BX6" i="3" s="1"/>
  <c r="BE17" i="3"/>
  <c r="BV17" i="3"/>
  <c r="CM17" i="3" s="1"/>
  <c r="BL40" i="3"/>
  <c r="CC40" i="3" s="1"/>
  <c r="BV40" i="3"/>
  <c r="CM40" i="3" s="1"/>
  <c r="BP24" i="3"/>
  <c r="CG24" i="3" s="1"/>
  <c r="BQ24" i="3"/>
  <c r="CH24" i="3" s="1"/>
  <c r="BG29" i="3"/>
  <c r="BX29" i="3" s="1"/>
  <c r="BG24" i="3"/>
  <c r="BX24" i="3" s="1"/>
  <c r="AS27" i="3"/>
  <c r="BJ27" i="3"/>
  <c r="CA27" i="3" s="1"/>
  <c r="BJ40" i="3"/>
  <c r="CA40" i="3" s="1"/>
  <c r="AS40" i="3"/>
  <c r="BB35" i="3"/>
  <c r="BS35" i="3"/>
  <c r="CJ35" i="3" s="1"/>
  <c r="BB48" i="3"/>
  <c r="BS48" i="3"/>
  <c r="CJ48" i="3" s="1"/>
  <c r="AV7" i="3"/>
  <c r="BM7" i="3"/>
  <c r="CD7" i="3" s="1"/>
  <c r="AV12" i="3"/>
  <c r="BM12" i="3"/>
  <c r="CD12" i="3" s="1"/>
  <c r="AV20" i="3"/>
  <c r="BM20" i="3"/>
  <c r="CD20" i="3" s="1"/>
  <c r="BB33" i="3"/>
  <c r="BS33" i="3"/>
  <c r="CJ33" i="3" s="1"/>
  <c r="BA45" i="3"/>
  <c r="BR45" i="3"/>
  <c r="CI45" i="3" s="1"/>
  <c r="BG46" i="3"/>
  <c r="BX46" i="3" s="1"/>
  <c r="AW11" i="3"/>
  <c r="BN11" i="3"/>
  <c r="CE11" i="3" s="1"/>
  <c r="AW19" i="3"/>
  <c r="BN19" i="3"/>
  <c r="CE19" i="3" s="1"/>
  <c r="BC31" i="3"/>
  <c r="BT31" i="3"/>
  <c r="CK31" i="3" s="1"/>
  <c r="AT47" i="3"/>
  <c r="BK47" i="3"/>
  <c r="CB47" i="3" s="1"/>
  <c r="BH3" i="3"/>
  <c r="AQ3" i="3"/>
  <c r="BT8" i="3"/>
  <c r="CK8" i="3" s="1"/>
  <c r="BC8" i="3"/>
  <c r="AT25" i="3"/>
  <c r="BK25" i="3"/>
  <c r="CB25" i="3" s="1"/>
  <c r="BA28" i="3"/>
  <c r="BR28" i="3"/>
  <c r="CI28" i="3" s="1"/>
  <c r="BD31" i="3"/>
  <c r="BU31" i="3"/>
  <c r="CL31" i="3" s="1"/>
  <c r="AR43" i="3"/>
  <c r="BI43" i="3"/>
  <c r="AY27" i="3"/>
  <c r="BP27" i="3"/>
  <c r="CG27" i="3" s="1"/>
  <c r="BD37" i="3"/>
  <c r="BU37" i="3"/>
  <c r="CL37" i="3" s="1"/>
  <c r="AW8" i="3"/>
  <c r="BN8" i="3"/>
  <c r="CE8" i="3" s="1"/>
  <c r="BW12" i="3"/>
  <c r="CN12" i="3" s="1"/>
  <c r="BF12" i="3"/>
  <c r="BF18" i="3"/>
  <c r="BW18" i="3"/>
  <c r="CN18" i="3" s="1"/>
  <c r="AV26" i="3"/>
  <c r="BM26" i="3"/>
  <c r="CD26" i="3" s="1"/>
  <c r="AS34" i="3"/>
  <c r="BJ34" i="3"/>
  <c r="CA34" i="3" s="1"/>
  <c r="BG9" i="3"/>
  <c r="BX9" i="3" s="1"/>
  <c r="AQ8" i="3"/>
  <c r="BH8" i="3"/>
  <c r="AT45" i="3"/>
  <c r="BK45" i="3"/>
  <c r="CB45" i="3" s="1"/>
  <c r="AR26" i="3"/>
  <c r="BI26" i="3"/>
  <c r="BW43" i="3"/>
  <c r="CN43" i="3" s="1"/>
  <c r="BF43" i="3"/>
  <c r="BI2" i="3"/>
  <c r="BQ2" i="3"/>
  <c r="CH2" i="3" s="1"/>
  <c r="CY2" i="3" s="1"/>
  <c r="BR2" i="3"/>
  <c r="CI2" i="3" s="1"/>
  <c r="CZ2" i="3" s="1"/>
  <c r="BU39" i="3"/>
  <c r="CL39" i="3" s="1"/>
  <c r="BG10" i="3"/>
  <c r="BX10" i="3" s="1"/>
  <c r="BG18" i="3"/>
  <c r="BX18" i="3" s="1"/>
  <c r="AS28" i="3"/>
  <c r="BJ28" i="3"/>
  <c r="CA28" i="3" s="1"/>
  <c r="BA40" i="3"/>
  <c r="BR40" i="3"/>
  <c r="CI40" i="3" s="1"/>
  <c r="BA49" i="3"/>
  <c r="BR49" i="3"/>
  <c r="CI49" i="3" s="1"/>
  <c r="BB19" i="3"/>
  <c r="BS19" i="3"/>
  <c r="CJ19" i="3" s="1"/>
  <c r="AT28" i="3"/>
  <c r="BK28" i="3"/>
  <c r="CB28" i="3" s="1"/>
  <c r="BB36" i="3"/>
  <c r="BS36" i="3"/>
  <c r="CJ36" i="3" s="1"/>
  <c r="BB49" i="3"/>
  <c r="BS49" i="3"/>
  <c r="CJ49" i="3" s="1"/>
  <c r="AQ9" i="3"/>
  <c r="BH9" i="3"/>
  <c r="BY9" i="3" s="1"/>
  <c r="BC39" i="3"/>
  <c r="BT39" i="3"/>
  <c r="CK39" i="3" s="1"/>
  <c r="AV6" i="3"/>
  <c r="BM6" i="3"/>
  <c r="CD6" i="3" s="1"/>
  <c r="BC12" i="3"/>
  <c r="BT12" i="3"/>
  <c r="CK12" i="3" s="1"/>
  <c r="BD9" i="3"/>
  <c r="BU9" i="3"/>
  <c r="CL9" i="3" s="1"/>
  <c r="BC2" i="3"/>
  <c r="BT2" i="3"/>
  <c r="CK2" i="3" s="1"/>
  <c r="DB2" i="3" s="1"/>
  <c r="AV11" i="3"/>
  <c r="BM11" i="3"/>
  <c r="CD11" i="3" s="1"/>
  <c r="AV19" i="3"/>
  <c r="BM19" i="3"/>
  <c r="CD19" i="3" s="1"/>
  <c r="BD23" i="3"/>
  <c r="BU23" i="3"/>
  <c r="CL23" i="3" s="1"/>
  <c r="BB32" i="3"/>
  <c r="BS32" i="3"/>
  <c r="CJ32" i="3" s="1"/>
  <c r="BA44" i="3"/>
  <c r="BR44" i="3"/>
  <c r="CI44" i="3" s="1"/>
  <c r="BG47" i="3"/>
  <c r="BX47" i="3" s="1"/>
  <c r="BD2" i="3"/>
  <c r="BU2" i="3"/>
  <c r="CL2" i="3" s="1"/>
  <c r="DC2" i="3" s="1"/>
  <c r="AW12" i="3"/>
  <c r="BN12" i="3"/>
  <c r="CE12" i="3" s="1"/>
  <c r="AW18" i="3"/>
  <c r="BN18" i="3"/>
  <c r="CE18" i="3" s="1"/>
  <c r="BE22" i="3"/>
  <c r="BV22" i="3"/>
  <c r="CM22" i="3" s="1"/>
  <c r="BC30" i="3"/>
  <c r="BT30" i="3"/>
  <c r="CK30" i="3" s="1"/>
  <c r="AT46" i="3"/>
  <c r="BK46" i="3"/>
  <c r="CB46" i="3" s="1"/>
  <c r="AQ4" i="3"/>
  <c r="BH4" i="3"/>
  <c r="BC9" i="3"/>
  <c r="BT9" i="3"/>
  <c r="CK9" i="3" s="1"/>
  <c r="AW17" i="3"/>
  <c r="BN17" i="3"/>
  <c r="CE17" i="3" s="1"/>
  <c r="AT24" i="3"/>
  <c r="BK24" i="3"/>
  <c r="CB24" i="3" s="1"/>
  <c r="BA27" i="3"/>
  <c r="BR27" i="3"/>
  <c r="CI27" i="3" s="1"/>
  <c r="BD30" i="3"/>
  <c r="BU30" i="3"/>
  <c r="CL30" i="3" s="1"/>
  <c r="AR42" i="3"/>
  <c r="BI42" i="3"/>
  <c r="BF39" i="3"/>
  <c r="BW39" i="3"/>
  <c r="CN39" i="3" s="1"/>
  <c r="BB4" i="3"/>
  <c r="BS4" i="3"/>
  <c r="CJ4" i="3" s="1"/>
  <c r="AS12" i="3"/>
  <c r="BJ12" i="3"/>
  <c r="CA12" i="3" s="1"/>
  <c r="AS21" i="3"/>
  <c r="BJ21" i="3"/>
  <c r="CA21" i="3" s="1"/>
  <c r="BC25" i="3"/>
  <c r="BT25" i="3"/>
  <c r="CK25" i="3" s="1"/>
  <c r="BA33" i="3"/>
  <c r="BR33" i="3"/>
  <c r="CI33" i="3" s="1"/>
  <c r="BC37" i="3"/>
  <c r="BT37" i="3"/>
  <c r="CK37" i="3" s="1"/>
  <c r="BC49" i="3"/>
  <c r="BT49" i="3"/>
  <c r="CK49" i="3" s="1"/>
  <c r="BA4" i="3"/>
  <c r="BR4" i="3"/>
  <c r="CI4" i="3" s="1"/>
  <c r="BF17" i="3"/>
  <c r="BW17" i="3"/>
  <c r="CN17" i="3" s="1"/>
  <c r="AQ44" i="3"/>
  <c r="BH44" i="3"/>
  <c r="BH11" i="3"/>
  <c r="AQ11" i="3"/>
  <c r="BF34" i="3"/>
  <c r="BW34" i="3"/>
  <c r="CN34" i="3" s="1"/>
  <c r="AY47" i="3"/>
  <c r="BP47" i="3"/>
  <c r="CG47" i="3" s="1"/>
  <c r="AQ19" i="3"/>
  <c r="BH19" i="3"/>
  <c r="BE45" i="3"/>
  <c r="BV45" i="3"/>
  <c r="CM45" i="3" s="1"/>
  <c r="AW22" i="3"/>
  <c r="BN22" i="3"/>
  <c r="CE22" i="3" s="1"/>
  <c r="BF46" i="3"/>
  <c r="BW46" i="3"/>
  <c r="CN46" i="3" s="1"/>
  <c r="BH42" i="3"/>
  <c r="AQ42" i="3"/>
  <c r="AT42" i="3"/>
  <c r="BK42" i="3"/>
  <c r="CB42" i="3" s="1"/>
  <c r="AQ27" i="3"/>
  <c r="BH27" i="3"/>
  <c r="AV47" i="3"/>
  <c r="BM47" i="3"/>
  <c r="CD47" i="3" s="1"/>
  <c r="AV25" i="3"/>
  <c r="BM25" i="3"/>
  <c r="CD25" i="3" s="1"/>
  <c r="AZ35" i="3"/>
  <c r="BQ35" i="3"/>
  <c r="CH35" i="3" s="1"/>
  <c r="BD44" i="3"/>
  <c r="BU44" i="3"/>
  <c r="CL44" i="3" s="1"/>
  <c r="AR8" i="3"/>
  <c r="BO47" i="3"/>
  <c r="CF47" i="3" s="1"/>
  <c r="AS8" i="3"/>
  <c r="BJ8" i="3"/>
  <c r="CA8" i="3" s="1"/>
  <c r="AY19" i="3"/>
  <c r="BO32" i="3"/>
  <c r="CF32" i="3" s="1"/>
  <c r="BK8" i="3"/>
  <c r="CB8" i="3" s="1"/>
  <c r="AR16" i="3"/>
  <c r="AZ19" i="3"/>
  <c r="AZ47" i="3"/>
  <c r="AT2" i="3"/>
  <c r="BK7" i="3"/>
  <c r="CB7" i="3" s="1"/>
  <c r="AZ17" i="3"/>
  <c r="BR22" i="3"/>
  <c r="CI22" i="3" s="1"/>
  <c r="BQ16" i="3"/>
  <c r="CH16" i="3" s="1"/>
  <c r="BF41" i="3"/>
  <c r="BW41" i="3"/>
  <c r="CN41" i="3" s="1"/>
  <c r="BF8" i="3"/>
  <c r="AY3" i="3"/>
  <c r="AY7" i="3"/>
  <c r="AY11" i="3"/>
  <c r="BF14" i="3"/>
  <c r="BO24" i="3"/>
  <c r="CF24" i="3" s="1"/>
  <c r="BI39" i="3"/>
  <c r="BL28" i="3"/>
  <c r="CC28" i="3" s="1"/>
  <c r="BG30" i="3"/>
  <c r="BX30" i="3" s="1"/>
  <c r="BD21" i="3"/>
  <c r="AW30" i="3"/>
  <c r="BF37" i="3"/>
  <c r="AQ38" i="3"/>
  <c r="BO40" i="3"/>
  <c r="CF40" i="3" s="1"/>
  <c r="BV37" i="3"/>
  <c r="CM37" i="3" s="1"/>
  <c r="AT8" i="3"/>
  <c r="BH20" i="3"/>
  <c r="AZ43" i="3"/>
  <c r="BB15" i="3"/>
  <c r="AT11" i="3"/>
  <c r="BR14" i="3"/>
  <c r="CI14" i="3" s="1"/>
  <c r="AZ18" i="3"/>
  <c r="BQ23" i="3"/>
  <c r="CH23" i="3" s="1"/>
  <c r="BL29" i="3"/>
  <c r="CC29" i="3" s="1"/>
  <c r="AW38" i="3"/>
  <c r="AQ6" i="3"/>
  <c r="BW30" i="3"/>
  <c r="CN30" i="3" s="1"/>
  <c r="BK44" i="3"/>
  <c r="CB44" i="3" s="1"/>
  <c r="BL2" i="3"/>
  <c r="CC2" i="3" s="1"/>
  <c r="CT2" i="3" s="1"/>
  <c r="AR6" i="3"/>
  <c r="BI14" i="3"/>
  <c r="AQ36" i="3"/>
  <c r="AW2" i="3"/>
  <c r="BK6" i="3"/>
  <c r="CB6" i="3" s="1"/>
  <c r="BO16" i="3"/>
  <c r="CF16" i="3" s="1"/>
  <c r="AW31" i="3"/>
  <c r="BL39" i="3"/>
  <c r="CC39" i="3" s="1"/>
  <c r="BQ48" i="3"/>
  <c r="CH48" i="3" s="1"/>
  <c r="BP30" i="3"/>
  <c r="CG30" i="3" s="1"/>
  <c r="BF32" i="3"/>
  <c r="BW32" i="3"/>
  <c r="CN32" i="3" s="1"/>
  <c r="BE7" i="3"/>
  <c r="BV7" i="3"/>
  <c r="CM7" i="3" s="1"/>
  <c r="BD24" i="3"/>
  <c r="BU24" i="3"/>
  <c r="CL24" i="3" s="1"/>
  <c r="BN14" i="3"/>
  <c r="CE14" i="3" s="1"/>
  <c r="AW14" i="3"/>
  <c r="BW3" i="3"/>
  <c r="CN3" i="3" s="1"/>
  <c r="BF3" i="3"/>
  <c r="AY40" i="3"/>
  <c r="BP40" i="3"/>
  <c r="CG40" i="3" s="1"/>
  <c r="BD41" i="3"/>
  <c r="BU41" i="3"/>
  <c r="CL41" i="3" s="1"/>
  <c r="BC20" i="3"/>
  <c r="BT20" i="3"/>
  <c r="CK20" i="3" s="1"/>
  <c r="BE21" i="3"/>
  <c r="BV21" i="3"/>
  <c r="CM21" i="3" s="1"/>
  <c r="BO14" i="3"/>
  <c r="CF14" i="3" s="1"/>
  <c r="BP14" i="3"/>
  <c r="CG14" i="3" s="1"/>
  <c r="BQ14" i="3"/>
  <c r="CH14" i="3" s="1"/>
  <c r="AS29" i="3"/>
  <c r="BJ29" i="3"/>
  <c r="CA29" i="3" s="1"/>
  <c r="AS41" i="3"/>
  <c r="BJ41" i="3"/>
  <c r="CA41" i="3" s="1"/>
  <c r="AV5" i="3"/>
  <c r="BM5" i="3"/>
  <c r="CD5" i="3" s="1"/>
  <c r="BB20" i="3"/>
  <c r="BS20" i="3"/>
  <c r="CJ20" i="3" s="1"/>
  <c r="BB28" i="3"/>
  <c r="BS28" i="3"/>
  <c r="CJ28" i="3" s="1"/>
  <c r="BB37" i="3"/>
  <c r="BS37" i="3"/>
  <c r="CJ37" i="3" s="1"/>
  <c r="BD13" i="3"/>
  <c r="BU13" i="3"/>
  <c r="CL13" i="3" s="1"/>
  <c r="BB10" i="3"/>
  <c r="BS10" i="3"/>
  <c r="CJ10" i="3" s="1"/>
  <c r="BC40" i="3"/>
  <c r="BT40" i="3"/>
  <c r="CK40" i="3" s="1"/>
  <c r="BD8" i="3"/>
  <c r="BU8" i="3"/>
  <c r="CL8" i="3" s="1"/>
  <c r="BC3" i="3"/>
  <c r="BT3" i="3"/>
  <c r="CK3" i="3" s="1"/>
  <c r="AV10" i="3"/>
  <c r="BM10" i="3"/>
  <c r="CD10" i="3" s="1"/>
  <c r="AV18" i="3"/>
  <c r="BM18" i="3"/>
  <c r="CD18" i="3" s="1"/>
  <c r="BD22" i="3"/>
  <c r="BU22" i="3"/>
  <c r="CL22" i="3" s="1"/>
  <c r="BB31" i="3"/>
  <c r="BS31" i="3"/>
  <c r="CJ31" i="3" s="1"/>
  <c r="BA43" i="3"/>
  <c r="BR43" i="3"/>
  <c r="CI43" i="3" s="1"/>
  <c r="BG44" i="3"/>
  <c r="BX44" i="3" s="1"/>
  <c r="BS8" i="3"/>
  <c r="CJ8" i="3" s="1"/>
  <c r="BB8" i="3"/>
  <c r="AV17" i="3"/>
  <c r="BM17" i="3"/>
  <c r="CD17" i="3" s="1"/>
  <c r="AS25" i="3"/>
  <c r="BJ25" i="3"/>
  <c r="CA25" i="3" s="1"/>
  <c r="AR33" i="3"/>
  <c r="BI33" i="3"/>
  <c r="BB45" i="3"/>
  <c r="BS45" i="3"/>
  <c r="CJ45" i="3" s="1"/>
  <c r="BH5" i="3"/>
  <c r="BY5" i="3" s="1"/>
  <c r="AQ5" i="3"/>
  <c r="BC6" i="3"/>
  <c r="BT6" i="3"/>
  <c r="CK6" i="3" s="1"/>
  <c r="AW16" i="3"/>
  <c r="BN16" i="3"/>
  <c r="CE16" i="3" s="1"/>
  <c r="AT23" i="3"/>
  <c r="BK23" i="3"/>
  <c r="CB23" i="3" s="1"/>
  <c r="BA26" i="3"/>
  <c r="BR26" i="3"/>
  <c r="CI26" i="3" s="1"/>
  <c r="AZ41" i="3"/>
  <c r="BQ41" i="3"/>
  <c r="CH41" i="3" s="1"/>
  <c r="BC45" i="3"/>
  <c r="BT45" i="3"/>
  <c r="CK45" i="3" s="1"/>
  <c r="AW41" i="3"/>
  <c r="BN41" i="3"/>
  <c r="CE41" i="3" s="1"/>
  <c r="BB5" i="3"/>
  <c r="BS5" i="3"/>
  <c r="CJ5" i="3" s="1"/>
  <c r="AS13" i="3"/>
  <c r="BJ13" i="3"/>
  <c r="CA13" i="3" s="1"/>
  <c r="AS20" i="3"/>
  <c r="BJ20" i="3"/>
  <c r="CA20" i="3" s="1"/>
  <c r="BC24" i="3"/>
  <c r="BT24" i="3"/>
  <c r="CK24" i="3" s="1"/>
  <c r="BA32" i="3"/>
  <c r="BR32" i="3"/>
  <c r="CI32" i="3" s="1"/>
  <c r="BC36" i="3"/>
  <c r="BT36" i="3"/>
  <c r="CK36" i="3" s="1"/>
  <c r="BC48" i="3"/>
  <c r="BT48" i="3"/>
  <c r="CK48" i="3" s="1"/>
  <c r="BA5" i="3"/>
  <c r="BR5" i="3"/>
  <c r="CI5" i="3" s="1"/>
  <c r="AQ30" i="3"/>
  <c r="BH30" i="3"/>
  <c r="AW49" i="3"/>
  <c r="BN49" i="3"/>
  <c r="CE49" i="3" s="1"/>
  <c r="BC19" i="3"/>
  <c r="BT19" i="3"/>
  <c r="CK19" i="3" s="1"/>
  <c r="BE35" i="3"/>
  <c r="BV35" i="3"/>
  <c r="CM35" i="3" s="1"/>
  <c r="BG11" i="3"/>
  <c r="BX11" i="3" s="1"/>
  <c r="BD19" i="3"/>
  <c r="BU19" i="3"/>
  <c r="CL19" i="3" s="1"/>
  <c r="AQ39" i="3"/>
  <c r="BH39" i="3"/>
  <c r="AY48" i="3"/>
  <c r="BP48" i="3"/>
  <c r="CG48" i="3" s="1"/>
  <c r="BC27" i="3"/>
  <c r="BT27" i="3"/>
  <c r="CK27" i="3" s="1"/>
  <c r="BD42" i="3"/>
  <c r="BU42" i="3"/>
  <c r="CL42" i="3" s="1"/>
  <c r="BE42" i="3"/>
  <c r="BV42" i="3"/>
  <c r="CM42" i="3" s="1"/>
  <c r="AQ28" i="3"/>
  <c r="BH28" i="3"/>
  <c r="BE6" i="3"/>
  <c r="BV6" i="3"/>
  <c r="CM6" i="3" s="1"/>
  <c r="AZ36" i="3"/>
  <c r="BQ36" i="3"/>
  <c r="CH36" i="3" s="1"/>
  <c r="AY45" i="3"/>
  <c r="BP45" i="3"/>
  <c r="CG45" i="3" s="1"/>
  <c r="BQ20" i="3"/>
  <c r="CH20" i="3" s="1"/>
  <c r="BR16" i="3"/>
  <c r="CI16" i="3" s="1"/>
  <c r="AT26" i="3"/>
  <c r="BB46" i="3"/>
  <c r="BO13" i="3"/>
  <c r="CF13" i="3" s="1"/>
  <c r="BC16" i="3"/>
  <c r="BF27" i="3"/>
  <c r="BW44" i="3"/>
  <c r="CN44" i="3" s="1"/>
  <c r="AT7" i="3"/>
  <c r="AR11" i="3"/>
  <c r="AY32" i="3"/>
  <c r="BP32" i="3"/>
  <c r="CG32" i="3" s="1"/>
  <c r="BD46" i="3"/>
  <c r="BL24" i="3"/>
  <c r="CC24" i="3" s="1"/>
  <c r="AR4" i="3"/>
  <c r="BL14" i="3"/>
  <c r="CC14" i="3" s="1"/>
  <c r="AZ16" i="3"/>
  <c r="AZ25" i="3"/>
  <c r="AQ34" i="3"/>
  <c r="BF44" i="3"/>
  <c r="BP7" i="3"/>
  <c r="CG7" i="3" s="1"/>
  <c r="AT17" i="3"/>
  <c r="BU29" i="3"/>
  <c r="CL29" i="3" s="1"/>
  <c r="BM39" i="3"/>
  <c r="CD39" i="3" s="1"/>
  <c r="AR39" i="3"/>
  <c r="BO6" i="3"/>
  <c r="CF6" i="3" s="1"/>
  <c r="BR38" i="3"/>
  <c r="CI38" i="3" s="1"/>
  <c r="BN48" i="3"/>
  <c r="CE48" i="3" s="1"/>
  <c r="AZ49" i="3"/>
  <c r="BO8" i="3"/>
  <c r="CF8" i="3" s="1"/>
  <c r="BW16" i="3"/>
  <c r="CN16" i="3" s="1"/>
  <c r="BI20" i="3"/>
  <c r="AZ23" i="3"/>
  <c r="BQ32" i="3"/>
  <c r="CH32" i="3" s="1"/>
  <c r="BH6" i="3"/>
  <c r="BV14" i="3"/>
  <c r="CM14" i="3" s="1"/>
  <c r="BF30" i="3"/>
  <c r="AT44" i="3"/>
  <c r="AR10" i="3"/>
  <c r="AR14" i="3"/>
  <c r="BL16" i="3"/>
  <c r="CC16" i="3" s="1"/>
  <c r="AR19" i="3"/>
  <c r="BO38" i="3"/>
  <c r="CF38" i="3" s="1"/>
  <c r="BN2" i="3"/>
  <c r="CE2" i="3" s="1"/>
  <c r="CV2" i="3" s="1"/>
  <c r="AT6" i="3"/>
  <c r="AZ48" i="3"/>
  <c r="AY30" i="3"/>
  <c r="AQ7" i="3"/>
  <c r="BH7" i="3"/>
  <c r="BR48" i="3"/>
  <c r="CI48" i="3" s="1"/>
  <c r="BA48" i="3"/>
  <c r="BD3" i="3"/>
  <c r="BU3" i="3"/>
  <c r="CL3" i="3" s="1"/>
  <c r="BD49" i="3"/>
  <c r="BU49" i="3"/>
  <c r="CL49" i="3" s="1"/>
  <c r="BF33" i="3"/>
  <c r="BW33" i="3"/>
  <c r="CN33" i="3" s="1"/>
  <c r="AQ37" i="3"/>
  <c r="BH37" i="3"/>
  <c r="AQ41" i="3"/>
  <c r="BH41" i="3"/>
  <c r="AV46" i="3"/>
  <c r="BM46" i="3"/>
  <c r="CD46" i="3" s="1"/>
  <c r="BL47" i="3"/>
  <c r="CC47" i="3" s="1"/>
  <c r="BG16" i="3"/>
  <c r="BX16" i="3" s="1"/>
  <c r="BG4" i="3"/>
  <c r="BX4" i="3" s="1"/>
  <c r="BR46" i="3"/>
  <c r="CI46" i="3" s="1"/>
  <c r="BS46" i="3"/>
  <c r="CJ46" i="3" s="1"/>
  <c r="BU46" i="3"/>
  <c r="CL46" i="3" s="1"/>
  <c r="BO30" i="3"/>
  <c r="CF30" i="3" s="1"/>
  <c r="BQ30" i="3"/>
  <c r="CH30" i="3" s="1"/>
  <c r="BP22" i="3"/>
  <c r="CG22" i="3" s="1"/>
  <c r="BQ22" i="3"/>
  <c r="CH22" i="3" s="1"/>
  <c r="BG40" i="3"/>
  <c r="BX40" i="3" s="1"/>
  <c r="BG26" i="3"/>
  <c r="BX26" i="3" s="1"/>
  <c r="BG21" i="3"/>
  <c r="BX21" i="3" s="1"/>
  <c r="BK3" i="3"/>
  <c r="CB3" i="3" s="1"/>
  <c r="CS3" i="3" s="1"/>
  <c r="BL3" i="3"/>
  <c r="CC3" i="3" s="1"/>
  <c r="BQ45" i="3"/>
  <c r="CH45" i="3" s="1"/>
  <c r="BO37" i="3"/>
  <c r="CF37" i="3" s="1"/>
  <c r="BO29" i="3"/>
  <c r="CF29" i="3" s="1"/>
  <c r="BQ29" i="3"/>
  <c r="CH29" i="3" s="1"/>
  <c r="BL21" i="3"/>
  <c r="CC21" i="3" s="1"/>
  <c r="BO21" i="3"/>
  <c r="CF21" i="3" s="1"/>
  <c r="BP21" i="3"/>
  <c r="CG21" i="3" s="1"/>
  <c r="BG20" i="3"/>
  <c r="BX20" i="3" s="1"/>
  <c r="BG31" i="3"/>
  <c r="BX31" i="3" s="1"/>
  <c r="BG48" i="3"/>
  <c r="BX48" i="3" s="1"/>
  <c r="BG22" i="3"/>
  <c r="BX22" i="3" s="1"/>
  <c r="BA35" i="3"/>
  <c r="BR35" i="3"/>
  <c r="CI35" i="3" s="1"/>
  <c r="BA41" i="3"/>
  <c r="BR41" i="3"/>
  <c r="CI41" i="3" s="1"/>
  <c r="BM4" i="3"/>
  <c r="CD4" i="3" s="1"/>
  <c r="AV4" i="3"/>
  <c r="BB21" i="3"/>
  <c r="BS21" i="3"/>
  <c r="CJ21" i="3" s="1"/>
  <c r="AT29" i="3"/>
  <c r="BK29" i="3"/>
  <c r="CB29" i="3" s="1"/>
  <c r="BK39" i="3"/>
  <c r="CB39" i="3" s="1"/>
  <c r="AT39" i="3"/>
  <c r="BD12" i="3"/>
  <c r="BU12" i="3"/>
  <c r="CL12" i="3" s="1"/>
  <c r="BE11" i="3"/>
  <c r="BV11" i="3"/>
  <c r="CM11" i="3" s="1"/>
  <c r="BC41" i="3"/>
  <c r="BT41" i="3"/>
  <c r="CK41" i="3" s="1"/>
  <c r="BA3" i="3"/>
  <c r="BR3" i="3"/>
  <c r="CI3" i="3" s="1"/>
  <c r="BD7" i="3"/>
  <c r="BU7" i="3"/>
  <c r="CL7" i="3" s="1"/>
  <c r="BR7" i="3"/>
  <c r="CI7" i="3" s="1"/>
  <c r="BA7" i="3"/>
  <c r="AQ15" i="3"/>
  <c r="BH15" i="3"/>
  <c r="AQ25" i="3"/>
  <c r="BH25" i="3"/>
  <c r="BB30" i="3"/>
  <c r="BS30" i="3"/>
  <c r="CJ30" i="3" s="1"/>
  <c r="BA42" i="3"/>
  <c r="BR42" i="3"/>
  <c r="CI42" i="3" s="1"/>
  <c r="BN36" i="3"/>
  <c r="CE36" i="3" s="1"/>
  <c r="AW36" i="3"/>
  <c r="BS9" i="3"/>
  <c r="CJ9" i="3" s="1"/>
  <c r="BB9" i="3"/>
  <c r="AV16" i="3"/>
  <c r="BM16" i="3"/>
  <c r="CD16" i="3" s="1"/>
  <c r="AS24" i="3"/>
  <c r="BJ24" i="3"/>
  <c r="CA24" i="3" s="1"/>
  <c r="AR32" i="3"/>
  <c r="BI32" i="3"/>
  <c r="BB44" i="3"/>
  <c r="BS44" i="3"/>
  <c r="CJ44" i="3" s="1"/>
  <c r="BF28" i="3"/>
  <c r="BW28" i="3"/>
  <c r="CN28" i="3" s="1"/>
  <c r="BH2" i="3"/>
  <c r="AQ2" i="3"/>
  <c r="BT7" i="3"/>
  <c r="CK7" i="3" s="1"/>
  <c r="BC7" i="3"/>
  <c r="AW15" i="3"/>
  <c r="BN15" i="3"/>
  <c r="CE15" i="3" s="1"/>
  <c r="AT22" i="3"/>
  <c r="BK22" i="3"/>
  <c r="CB22" i="3" s="1"/>
  <c r="AS33" i="3"/>
  <c r="BJ33" i="3"/>
  <c r="CA33" i="3" s="1"/>
  <c r="AZ40" i="3"/>
  <c r="BQ40" i="3"/>
  <c r="CH40" i="3" s="1"/>
  <c r="BC44" i="3"/>
  <c r="BT44" i="3"/>
  <c r="CK44" i="3" s="1"/>
  <c r="AY29" i="3"/>
  <c r="BP29" i="3"/>
  <c r="CG29" i="3" s="1"/>
  <c r="BB2" i="3"/>
  <c r="BS2" i="3"/>
  <c r="CJ2" i="3" s="1"/>
  <c r="DA2" i="3" s="1"/>
  <c r="BJ10" i="3"/>
  <c r="CA10" i="3" s="1"/>
  <c r="AS10" i="3"/>
  <c r="AS19" i="3"/>
  <c r="BJ19" i="3"/>
  <c r="CA19" i="3" s="1"/>
  <c r="BC23" i="3"/>
  <c r="BT23" i="3"/>
  <c r="CK23" i="3" s="1"/>
  <c r="BA31" i="3"/>
  <c r="BR31" i="3"/>
  <c r="CI31" i="3" s="1"/>
  <c r="BC35" i="3"/>
  <c r="BT35" i="3"/>
  <c r="CK35" i="3" s="1"/>
  <c r="BC47" i="3"/>
  <c r="BT47" i="3"/>
  <c r="CK47" i="3" s="1"/>
  <c r="BF6" i="3"/>
  <c r="BW6" i="3"/>
  <c r="CN6" i="3" s="1"/>
  <c r="BE32" i="3"/>
  <c r="BV32" i="3"/>
  <c r="CM32" i="3" s="1"/>
  <c r="AV23" i="3"/>
  <c r="BM23" i="3"/>
  <c r="CD23" i="3" s="1"/>
  <c r="BE36" i="3"/>
  <c r="BV36" i="3"/>
  <c r="CM36" i="3" s="1"/>
  <c r="BG45" i="3"/>
  <c r="BX45" i="3" s="1"/>
  <c r="AV22" i="3"/>
  <c r="BM22" i="3"/>
  <c r="CD22" i="3" s="1"/>
  <c r="AQ40" i="3"/>
  <c r="BH40" i="3"/>
  <c r="AY49" i="3"/>
  <c r="BP49" i="3"/>
  <c r="CG49" i="3" s="1"/>
  <c r="BC28" i="3"/>
  <c r="BT28" i="3"/>
  <c r="CK28" i="3" s="1"/>
  <c r="BE47" i="3"/>
  <c r="BV47" i="3"/>
  <c r="CM47" i="3" s="1"/>
  <c r="BD43" i="3"/>
  <c r="BU43" i="3"/>
  <c r="CL43" i="3" s="1"/>
  <c r="AY36" i="3"/>
  <c r="BP36" i="3"/>
  <c r="CG36" i="3" s="1"/>
  <c r="BC10" i="3"/>
  <c r="BT10" i="3"/>
  <c r="CK10" i="3" s="1"/>
  <c r="AR27" i="3"/>
  <c r="BI27" i="3"/>
  <c r="AZ37" i="3"/>
  <c r="BQ37" i="3"/>
  <c r="CH37" i="3" s="1"/>
  <c r="AW46" i="3"/>
  <c r="BN46" i="3"/>
  <c r="CE46" i="3" s="1"/>
  <c r="BG15" i="3"/>
  <c r="BX15" i="3" s="1"/>
  <c r="BS22" i="3"/>
  <c r="CJ22" i="3" s="1"/>
  <c r="BI3" i="3"/>
  <c r="BA16" i="3"/>
  <c r="AY20" i="3"/>
  <c r="AZ27" i="3"/>
  <c r="AR34" i="3"/>
  <c r="BO39" i="3"/>
  <c r="CF39" i="3" s="1"/>
  <c r="AZ20" i="3"/>
  <c r="BO45" i="3"/>
  <c r="CF45" i="3" s="1"/>
  <c r="AZ24" i="3"/>
  <c r="AZ6" i="3"/>
  <c r="BF15" i="3"/>
  <c r="BA34" i="3"/>
  <c r="BR15" i="3"/>
  <c r="CI15" i="3" s="1"/>
  <c r="BD29" i="3"/>
  <c r="BG39" i="3"/>
  <c r="BX39" i="3" s="1"/>
  <c r="AY2" i="3"/>
  <c r="BG36" i="3"/>
  <c r="BX36" i="3" s="1"/>
  <c r="BO23" i="3"/>
  <c r="CF23" i="3" s="1"/>
  <c r="BD33" i="3"/>
  <c r="BM48" i="3"/>
  <c r="CD48" i="3" s="1"/>
  <c r="BF4" i="3"/>
  <c r="AT30" i="3"/>
  <c r="BA38" i="3"/>
  <c r="AW48" i="3"/>
  <c r="BH21" i="3"/>
  <c r="BF16" i="3"/>
  <c r="AR20" i="3"/>
  <c r="AZ32" i="3"/>
  <c r="BV8" i="3"/>
  <c r="CM8" i="3" s="1"/>
  <c r="AR29" i="3"/>
  <c r="AW3" i="3"/>
  <c r="BT14" i="3"/>
  <c r="CK14" i="3" s="1"/>
  <c r="BK20" i="3"/>
  <c r="CB20" i="3" s="1"/>
  <c r="BO7" i="3"/>
  <c r="CF7" i="3" s="1"/>
  <c r="BU14" i="3"/>
  <c r="CL14" i="3" s="1"/>
  <c r="AT19" i="3"/>
  <c r="AV20" i="18"/>
  <c r="BM20" i="18"/>
  <c r="CD20" i="18" s="1"/>
  <c r="AY33" i="18"/>
  <c r="BP33" i="18"/>
  <c r="CG33" i="18" s="1"/>
  <c r="AR15" i="18"/>
  <c r="BI15" i="18"/>
  <c r="AR5" i="18"/>
  <c r="AR62" i="18"/>
  <c r="AR51" i="18"/>
  <c r="AR53" i="18"/>
  <c r="AR38" i="18"/>
  <c r="AR9" i="18"/>
  <c r="AR56" i="18"/>
  <c r="AR40" i="18"/>
  <c r="AR30" i="18"/>
  <c r="AR63" i="18"/>
  <c r="AR8" i="18"/>
  <c r="AR55" i="18"/>
  <c r="AR13" i="18"/>
  <c r="AR4" i="18"/>
  <c r="AR49" i="18"/>
  <c r="AR50" i="18"/>
  <c r="AR46" i="18"/>
  <c r="AR41" i="18"/>
  <c r="AR6" i="18"/>
  <c r="AR54" i="18"/>
  <c r="AR14" i="18"/>
  <c r="AR64" i="18"/>
  <c r="AR12" i="18"/>
  <c r="AR57" i="18"/>
  <c r="AR65" i="18"/>
  <c r="AR23" i="18"/>
  <c r="AR52" i="18"/>
  <c r="AR42" i="18"/>
  <c r="AR45" i="18"/>
  <c r="AR39" i="18"/>
  <c r="AR10" i="18"/>
  <c r="AR11" i="18"/>
  <c r="AR58" i="18"/>
  <c r="AR48" i="18"/>
  <c r="AR59" i="18"/>
  <c r="AR47" i="18"/>
  <c r="AR2" i="18"/>
  <c r="AR61" i="18"/>
  <c r="AR44" i="18"/>
  <c r="AR19" i="18"/>
  <c r="AR60" i="18"/>
  <c r="AR7" i="18"/>
  <c r="AR3" i="18"/>
  <c r="AR43" i="18"/>
  <c r="BG14" i="18"/>
  <c r="BX14" i="18" s="1"/>
  <c r="BM37" i="18"/>
  <c r="CD37" i="18" s="1"/>
  <c r="BO37" i="18"/>
  <c r="CF37" i="18" s="1"/>
  <c r="BL37" i="18"/>
  <c r="CC37" i="18" s="1"/>
  <c r="BP37" i="18"/>
  <c r="CG37" i="18" s="1"/>
  <c r="BG65" i="18"/>
  <c r="BX65" i="18" s="1"/>
  <c r="BL28" i="18"/>
  <c r="CC28" i="18" s="1"/>
  <c r="BQ28" i="18"/>
  <c r="CH28" i="18" s="1"/>
  <c r="BM28" i="18"/>
  <c r="CD28" i="18" s="1"/>
  <c r="BW28" i="18"/>
  <c r="CN28" i="18" s="1"/>
  <c r="BO28" i="18"/>
  <c r="CF28" i="18" s="1"/>
  <c r="AY32" i="18"/>
  <c r="BP32" i="18"/>
  <c r="CG32" i="18" s="1"/>
  <c r="BT3" i="18"/>
  <c r="CK3" i="18" s="1"/>
  <c r="BC3" i="18"/>
  <c r="BC8" i="18"/>
  <c r="BC34" i="18"/>
  <c r="BC26" i="18"/>
  <c r="BC55" i="18"/>
  <c r="BC32" i="18"/>
  <c r="BC2" i="18"/>
  <c r="BC62" i="18"/>
  <c r="BC73" i="18"/>
  <c r="BC10" i="18"/>
  <c r="BC52" i="18"/>
  <c r="BC16" i="18"/>
  <c r="BC24" i="18"/>
  <c r="BC38" i="18"/>
  <c r="BM17" i="18"/>
  <c r="CD17" i="18" s="1"/>
  <c r="AV17" i="18"/>
  <c r="BQ21" i="18"/>
  <c r="CH21" i="18" s="1"/>
  <c r="AZ21" i="18"/>
  <c r="BB22" i="18"/>
  <c r="BS22" i="18"/>
  <c r="CJ22" i="18" s="1"/>
  <c r="BC31" i="18"/>
  <c r="BT31" i="18"/>
  <c r="CK31" i="18" s="1"/>
  <c r="BC41" i="18"/>
  <c r="BT41" i="18"/>
  <c r="CK41" i="18" s="1"/>
  <c r="BB61" i="18"/>
  <c r="BS61" i="18"/>
  <c r="CJ61" i="18" s="1"/>
  <c r="AQ4" i="18"/>
  <c r="BH4" i="18"/>
  <c r="BY4" i="18" s="1"/>
  <c r="AS68" i="18"/>
  <c r="BJ68" i="18"/>
  <c r="CA68" i="18" s="1"/>
  <c r="BD73" i="18"/>
  <c r="BU73" i="18"/>
  <c r="CL73" i="18" s="1"/>
  <c r="AQ68" i="18"/>
  <c r="BG48" i="18"/>
  <c r="BX48" i="18" s="1"/>
  <c r="BG6" i="18"/>
  <c r="BX6" i="18" s="1"/>
  <c r="BO67" i="18"/>
  <c r="CF67" i="18" s="1"/>
  <c r="BL67" i="18"/>
  <c r="CC67" i="18" s="1"/>
  <c r="BM67" i="18"/>
  <c r="CD67" i="18" s="1"/>
  <c r="BW67" i="18"/>
  <c r="CN67" i="18" s="1"/>
  <c r="BN67" i="18"/>
  <c r="CE67" i="18" s="1"/>
  <c r="BI59" i="18"/>
  <c r="BO59" i="18"/>
  <c r="CF59" i="18" s="1"/>
  <c r="BW59" i="18"/>
  <c r="CN59" i="18" s="1"/>
  <c r="BV59" i="18"/>
  <c r="CM59" i="18" s="1"/>
  <c r="BK59" i="18"/>
  <c r="CB59" i="18" s="1"/>
  <c r="BP59" i="18"/>
  <c r="CG59" i="18" s="1"/>
  <c r="BQ59" i="18"/>
  <c r="CH59" i="18" s="1"/>
  <c r="BL59" i="18"/>
  <c r="CC59" i="18" s="1"/>
  <c r="BM59" i="18"/>
  <c r="CD59" i="18" s="1"/>
  <c r="BP51" i="18"/>
  <c r="CG51" i="18" s="1"/>
  <c r="BQ51" i="18"/>
  <c r="CH51" i="18" s="1"/>
  <c r="BO51" i="18"/>
  <c r="CF51" i="18" s="1"/>
  <c r="BI51" i="18"/>
  <c r="BK51" i="18"/>
  <c r="CB51" i="18" s="1"/>
  <c r="BL51" i="18"/>
  <c r="CC51" i="18" s="1"/>
  <c r="BM51" i="18"/>
  <c r="CD51" i="18" s="1"/>
  <c r="BI43" i="18"/>
  <c r="BL43" i="18"/>
  <c r="CC43" i="18" s="1"/>
  <c r="BO43" i="18"/>
  <c r="CF43" i="18" s="1"/>
  <c r="BK43" i="18"/>
  <c r="CB43" i="18" s="1"/>
  <c r="BL35" i="18"/>
  <c r="CC35" i="18" s="1"/>
  <c r="BM35" i="18"/>
  <c r="CD35" i="18" s="1"/>
  <c r="BO35" i="18"/>
  <c r="CF35" i="18" s="1"/>
  <c r="BO27" i="18"/>
  <c r="CF27" i="18" s="1"/>
  <c r="BV27" i="18"/>
  <c r="CM27" i="18" s="1"/>
  <c r="BQ27" i="18"/>
  <c r="CH27" i="18" s="1"/>
  <c r="BM27" i="18"/>
  <c r="CD27" i="18" s="1"/>
  <c r="BL27" i="18"/>
  <c r="CC27" i="18" s="1"/>
  <c r="BO19" i="18"/>
  <c r="CF19" i="18" s="1"/>
  <c r="BI19" i="18"/>
  <c r="BL19" i="18"/>
  <c r="CC19" i="18" s="1"/>
  <c r="BQ19" i="18"/>
  <c r="CH19" i="18" s="1"/>
  <c r="BI11" i="18"/>
  <c r="BM11" i="18"/>
  <c r="CD11" i="18" s="1"/>
  <c r="BV11" i="18"/>
  <c r="CM11" i="18" s="1"/>
  <c r="BO11" i="18"/>
  <c r="CF11" i="18" s="1"/>
  <c r="BK11" i="18"/>
  <c r="CB11" i="18" s="1"/>
  <c r="BQ11" i="18"/>
  <c r="CH11" i="18" s="1"/>
  <c r="BL11" i="18"/>
  <c r="CC11" i="18" s="1"/>
  <c r="BP11" i="18"/>
  <c r="CG11" i="18" s="1"/>
  <c r="BG9" i="18"/>
  <c r="BX9" i="18" s="1"/>
  <c r="BG41" i="18"/>
  <c r="BX41" i="18" s="1"/>
  <c r="BG70" i="18"/>
  <c r="BX70" i="18" s="1"/>
  <c r="BB2" i="18"/>
  <c r="BS2" i="18"/>
  <c r="CJ2" i="18" s="1"/>
  <c r="DA2" i="18" s="1"/>
  <c r="BB49" i="18"/>
  <c r="BB55" i="18"/>
  <c r="BB73" i="18"/>
  <c r="BB42" i="18"/>
  <c r="BB50" i="18"/>
  <c r="BB66" i="18"/>
  <c r="BS10" i="18"/>
  <c r="CJ10" i="18" s="1"/>
  <c r="BB10" i="18"/>
  <c r="BE14" i="18"/>
  <c r="BV14" i="18"/>
  <c r="CM14" i="18" s="1"/>
  <c r="BA24" i="18"/>
  <c r="BR24" i="18"/>
  <c r="CI24" i="18" s="1"/>
  <c r="BB31" i="18"/>
  <c r="BS31" i="18"/>
  <c r="CJ31" i="18" s="1"/>
  <c r="BB38" i="18"/>
  <c r="BS38" i="18"/>
  <c r="CJ38" i="18" s="1"/>
  <c r="BF43" i="18"/>
  <c r="BW43" i="18"/>
  <c r="CN43" i="18" s="1"/>
  <c r="BA60" i="18"/>
  <c r="BR60" i="18"/>
  <c r="CI60" i="18" s="1"/>
  <c r="AY16" i="18"/>
  <c r="BP16" i="18"/>
  <c r="CG16" i="18" s="1"/>
  <c r="AT24" i="18"/>
  <c r="BK24" i="18"/>
  <c r="CB24" i="18" s="1"/>
  <c r="BE32" i="18"/>
  <c r="BV32" i="18"/>
  <c r="CM32" i="18" s="1"/>
  <c r="BF51" i="18"/>
  <c r="BW51" i="18"/>
  <c r="CN51" i="18" s="1"/>
  <c r="BB63" i="18"/>
  <c r="BS63" i="18"/>
  <c r="CJ63" i="18" s="1"/>
  <c r="AQ44" i="18"/>
  <c r="BH44" i="18"/>
  <c r="BY44" i="18" s="1"/>
  <c r="BE55" i="18"/>
  <c r="BV55" i="18"/>
  <c r="CM55" i="18" s="1"/>
  <c r="BT4" i="18"/>
  <c r="CK4" i="18" s="1"/>
  <c r="BC4" i="18"/>
  <c r="AV15" i="18"/>
  <c r="BM15" i="18"/>
  <c r="CD15" i="18" s="1"/>
  <c r="AZ18" i="18"/>
  <c r="BQ18" i="18"/>
  <c r="CH18" i="18" s="1"/>
  <c r="AZ10" i="18"/>
  <c r="AZ61" i="18"/>
  <c r="AZ12" i="18"/>
  <c r="AZ54" i="18"/>
  <c r="AZ46" i="18"/>
  <c r="AZ56" i="18"/>
  <c r="AZ7" i="18"/>
  <c r="AZ13" i="18"/>
  <c r="AZ65" i="18"/>
  <c r="AZ63" i="18"/>
  <c r="AZ5" i="18"/>
  <c r="AZ14" i="18"/>
  <c r="AZ19" i="18"/>
  <c r="AZ48" i="18"/>
  <c r="AZ4" i="18"/>
  <c r="AZ3" i="18"/>
  <c r="AZ28" i="18"/>
  <c r="AZ42" i="18"/>
  <c r="AZ33" i="18"/>
  <c r="AZ27" i="18"/>
  <c r="AZ57" i="18"/>
  <c r="AZ58" i="18"/>
  <c r="AZ64" i="18"/>
  <c r="AZ32" i="18"/>
  <c r="AZ50" i="18"/>
  <c r="AZ55" i="18"/>
  <c r="AZ30" i="18"/>
  <c r="AZ16" i="18"/>
  <c r="AZ53" i="18"/>
  <c r="AZ6" i="18"/>
  <c r="AZ2" i="18"/>
  <c r="AZ52" i="18"/>
  <c r="AZ29" i="18"/>
  <c r="AZ9" i="18"/>
  <c r="AZ62" i="18"/>
  <c r="AZ47" i="18"/>
  <c r="AZ11" i="18"/>
  <c r="AZ59" i="18"/>
  <c r="AZ31" i="18"/>
  <c r="AZ8" i="18"/>
  <c r="AZ49" i="18"/>
  <c r="AZ26" i="18"/>
  <c r="AZ60" i="18"/>
  <c r="AZ34" i="18"/>
  <c r="AZ15" i="18"/>
  <c r="AZ51" i="18"/>
  <c r="AZ17" i="18"/>
  <c r="AT29" i="18"/>
  <c r="BK29" i="18"/>
  <c r="CB29" i="18" s="1"/>
  <c r="BC30" i="18"/>
  <c r="BT30" i="18"/>
  <c r="CK30" i="18" s="1"/>
  <c r="AY43" i="18"/>
  <c r="BP43" i="18"/>
  <c r="CG43" i="18" s="1"/>
  <c r="BB60" i="18"/>
  <c r="BS60" i="18"/>
  <c r="CJ60" i="18" s="1"/>
  <c r="BQ61" i="18"/>
  <c r="CH61" i="18" s="1"/>
  <c r="BO61" i="18"/>
  <c r="CF61" i="18" s="1"/>
  <c r="BM61" i="18"/>
  <c r="CD61" i="18" s="1"/>
  <c r="BP61" i="18"/>
  <c r="CG61" i="18" s="1"/>
  <c r="BI61" i="18"/>
  <c r="BK61" i="18"/>
  <c r="CB61" i="18" s="1"/>
  <c r="BL61" i="18"/>
  <c r="CC61" i="18" s="1"/>
  <c r="BN61" i="18"/>
  <c r="CE61" i="18" s="1"/>
  <c r="BL21" i="18"/>
  <c r="CC21" i="18" s="1"/>
  <c r="BV21" i="18"/>
  <c r="CM21" i="18" s="1"/>
  <c r="BO21" i="18"/>
  <c r="CF21" i="18" s="1"/>
  <c r="BP21" i="18"/>
  <c r="CG21" i="18" s="1"/>
  <c r="AW26" i="18"/>
  <c r="BN26" i="18"/>
  <c r="CE26" i="18" s="1"/>
  <c r="BB43" i="18"/>
  <c r="BS43" i="18"/>
  <c r="CJ43" i="18" s="1"/>
  <c r="BE65" i="18"/>
  <c r="BV65" i="18"/>
  <c r="CM65" i="18" s="1"/>
  <c r="AS46" i="18"/>
  <c r="BF61" i="18"/>
  <c r="BW61" i="18"/>
  <c r="CN61" i="18" s="1"/>
  <c r="AV47" i="18"/>
  <c r="CU3" i="18"/>
  <c r="BO69" i="18"/>
  <c r="CF69" i="18" s="1"/>
  <c r="BL69" i="18"/>
  <c r="CC69" i="18" s="1"/>
  <c r="BL45" i="18"/>
  <c r="CC45" i="18" s="1"/>
  <c r="BR45" i="18"/>
  <c r="CI45" i="18" s="1"/>
  <c r="BO45" i="18"/>
  <c r="CF45" i="18" s="1"/>
  <c r="BI45" i="18"/>
  <c r="BJ45" i="18"/>
  <c r="CA45" i="18" s="1"/>
  <c r="BK45" i="18"/>
  <c r="CB45" i="18" s="1"/>
  <c r="BM29" i="18"/>
  <c r="CD29" i="18" s="1"/>
  <c r="BJ29" i="18"/>
  <c r="CA29" i="18" s="1"/>
  <c r="BQ29" i="18"/>
  <c r="CH29" i="18" s="1"/>
  <c r="BL29" i="18"/>
  <c r="CC29" i="18" s="1"/>
  <c r="BO29" i="18"/>
  <c r="CF29" i="18" s="1"/>
  <c r="BB48" i="18"/>
  <c r="BS48" i="18"/>
  <c r="CJ48" i="18" s="1"/>
  <c r="BC7" i="18"/>
  <c r="BT7" i="18"/>
  <c r="CK7" i="18" s="1"/>
  <c r="AW30" i="18"/>
  <c r="BN30" i="18"/>
  <c r="CE30" i="18" s="1"/>
  <c r="BA44" i="18"/>
  <c r="BR44" i="18"/>
  <c r="CI44" i="18" s="1"/>
  <c r="AT56" i="18"/>
  <c r="BO53" i="18"/>
  <c r="CF53" i="18" s="1"/>
  <c r="BP53" i="18"/>
  <c r="CG53" i="18" s="1"/>
  <c r="BJ53" i="18"/>
  <c r="CA53" i="18" s="1"/>
  <c r="BI53" i="18"/>
  <c r="BR53" i="18"/>
  <c r="CI53" i="18" s="1"/>
  <c r="BM53" i="18"/>
  <c r="CD53" i="18" s="1"/>
  <c r="BQ53" i="18"/>
  <c r="CH53" i="18" s="1"/>
  <c r="BL53" i="18"/>
  <c r="CC53" i="18" s="1"/>
  <c r="BK53" i="18"/>
  <c r="CB53" i="18" s="1"/>
  <c r="BL13" i="18"/>
  <c r="CC13" i="18" s="1"/>
  <c r="BQ13" i="18"/>
  <c r="CH13" i="18" s="1"/>
  <c r="BM13" i="18"/>
  <c r="CD13" i="18" s="1"/>
  <c r="BI13" i="18"/>
  <c r="BO13" i="18"/>
  <c r="CF13" i="18" s="1"/>
  <c r="BK13" i="18"/>
  <c r="CB13" i="18" s="1"/>
  <c r="BP13" i="18"/>
  <c r="CG13" i="18" s="1"/>
  <c r="BG33" i="18"/>
  <c r="BX33" i="18" s="1"/>
  <c r="AW5" i="18"/>
  <c r="BN5" i="18"/>
  <c r="CE5" i="18" s="1"/>
  <c r="BG12" i="18"/>
  <c r="BX12" i="18" s="1"/>
  <c r="BO68" i="18"/>
  <c r="CF68" i="18" s="1"/>
  <c r="BL68" i="18"/>
  <c r="CC68" i="18" s="1"/>
  <c r="BR68" i="18"/>
  <c r="CI68" i="18" s="1"/>
  <c r="BP68" i="18"/>
  <c r="CG68" i="18" s="1"/>
  <c r="BH68" i="18"/>
  <c r="BY68" i="18" s="1"/>
  <c r="BI60" i="18"/>
  <c r="BL60" i="18"/>
  <c r="CC60" i="18" s="1"/>
  <c r="BO60" i="18"/>
  <c r="CF60" i="18" s="1"/>
  <c r="BM60" i="18"/>
  <c r="CD60" i="18" s="1"/>
  <c r="BQ60" i="18"/>
  <c r="CH60" i="18" s="1"/>
  <c r="BP60" i="18"/>
  <c r="CG60" i="18" s="1"/>
  <c r="BK60" i="18"/>
  <c r="CB60" i="18" s="1"/>
  <c r="BP52" i="18"/>
  <c r="CG52" i="18" s="1"/>
  <c r="BQ52" i="18"/>
  <c r="CH52" i="18" s="1"/>
  <c r="BI52" i="18"/>
  <c r="BH52" i="18"/>
  <c r="BY52" i="18" s="1"/>
  <c r="BO52" i="18"/>
  <c r="CF52" i="18" s="1"/>
  <c r="BK52" i="18"/>
  <c r="CB52" i="18" s="1"/>
  <c r="BT52" i="18"/>
  <c r="CK52" i="18" s="1"/>
  <c r="BM52" i="18"/>
  <c r="CD52" i="18" s="1"/>
  <c r="BL52" i="18"/>
  <c r="CC52" i="18" s="1"/>
  <c r="BU44" i="18"/>
  <c r="CL44" i="18" s="1"/>
  <c r="BL44" i="18"/>
  <c r="CC44" i="18" s="1"/>
  <c r="BK44" i="18"/>
  <c r="CB44" i="18" s="1"/>
  <c r="BP44" i="18"/>
  <c r="CG44" i="18" s="1"/>
  <c r="BI44" i="18"/>
  <c r="BO44" i="18"/>
  <c r="CF44" i="18" s="1"/>
  <c r="BJ44" i="18"/>
  <c r="CA44" i="18" s="1"/>
  <c r="BL36" i="18"/>
  <c r="CC36" i="18" s="1"/>
  <c r="BM36" i="18"/>
  <c r="CD36" i="18" s="1"/>
  <c r="BO36" i="18"/>
  <c r="CF36" i="18" s="1"/>
  <c r="BV36" i="18"/>
  <c r="CM36" i="18" s="1"/>
  <c r="BO20" i="18"/>
  <c r="CF20" i="18" s="1"/>
  <c r="BJ20" i="18"/>
  <c r="CA20" i="18" s="1"/>
  <c r="BL20" i="18"/>
  <c r="CC20" i="18" s="1"/>
  <c r="BN12" i="18"/>
  <c r="CE12" i="18" s="1"/>
  <c r="BM12" i="18"/>
  <c r="CD12" i="18" s="1"/>
  <c r="BI12" i="18"/>
  <c r="BO12" i="18"/>
  <c r="CF12" i="18" s="1"/>
  <c r="BQ12" i="18"/>
  <c r="CH12" i="18" s="1"/>
  <c r="BL12" i="18"/>
  <c r="CC12" i="18" s="1"/>
  <c r="BP12" i="18"/>
  <c r="CG12" i="18" s="1"/>
  <c r="BK12" i="18"/>
  <c r="CB12" i="18" s="1"/>
  <c r="BG4" i="18"/>
  <c r="BX4" i="18" s="1"/>
  <c r="BG34" i="18"/>
  <c r="BX34" i="18" s="1"/>
  <c r="BG68" i="18"/>
  <c r="BX68" i="18" s="1"/>
  <c r="BE61" i="18"/>
  <c r="BV61" i="18"/>
  <c r="CM61" i="18" s="1"/>
  <c r="BB9" i="18"/>
  <c r="BS9" i="18"/>
  <c r="CJ9" i="18" s="1"/>
  <c r="AT17" i="18"/>
  <c r="BK17" i="18"/>
  <c r="CB17" i="18" s="1"/>
  <c r="AY19" i="18"/>
  <c r="BP19" i="18"/>
  <c r="CG19" i="18" s="1"/>
  <c r="BA25" i="18"/>
  <c r="BR25" i="18"/>
  <c r="CI25" i="18" s="1"/>
  <c r="BB30" i="18"/>
  <c r="BS30" i="18"/>
  <c r="CJ30" i="18" s="1"/>
  <c r="BB40" i="18"/>
  <c r="BS40" i="18"/>
  <c r="CJ40" i="18" s="1"/>
  <c r="BF42" i="18"/>
  <c r="BW42" i="18"/>
  <c r="CN42" i="18" s="1"/>
  <c r="BA59" i="18"/>
  <c r="BR59" i="18"/>
  <c r="CI59" i="18" s="1"/>
  <c r="AR20" i="18"/>
  <c r="BI20" i="18"/>
  <c r="AT23" i="18"/>
  <c r="BK23" i="18"/>
  <c r="CB23" i="18" s="1"/>
  <c r="AS39" i="18"/>
  <c r="BJ39" i="18"/>
  <c r="CA39" i="18" s="1"/>
  <c r="BF50" i="18"/>
  <c r="BW50" i="18"/>
  <c r="CN50" i="18" s="1"/>
  <c r="BB62" i="18"/>
  <c r="BS62" i="18"/>
  <c r="CJ62" i="18" s="1"/>
  <c r="BB44" i="18"/>
  <c r="BS44" i="18"/>
  <c r="CJ44" i="18" s="1"/>
  <c r="BF57" i="18"/>
  <c r="BW57" i="18"/>
  <c r="CN57" i="18" s="1"/>
  <c r="BE49" i="18"/>
  <c r="BO5" i="18"/>
  <c r="CF5" i="18" s="1"/>
  <c r="BQ5" i="18"/>
  <c r="CH5" i="18" s="1"/>
  <c r="BL5" i="18"/>
  <c r="CC5" i="18" s="1"/>
  <c r="BK5" i="18"/>
  <c r="CB5" i="18" s="1"/>
  <c r="BM5" i="18"/>
  <c r="CD5" i="18" s="1"/>
  <c r="BP5" i="18"/>
  <c r="CG5" i="18" s="1"/>
  <c r="BV5" i="18"/>
  <c r="CM5" i="18" s="1"/>
  <c r="BU5" i="18"/>
  <c r="CL5" i="18" s="1"/>
  <c r="BI5" i="18"/>
  <c r="BJ5" i="18"/>
  <c r="CA5" i="18" s="1"/>
  <c r="BG18" i="18"/>
  <c r="BX18" i="18" s="1"/>
  <c r="BG50" i="18"/>
  <c r="BX50" i="18" s="1"/>
  <c r="BG56" i="18"/>
  <c r="BX56" i="18" s="1"/>
  <c r="BC17" i="18"/>
  <c r="BT17" i="18"/>
  <c r="CK17" i="18" s="1"/>
  <c r="AW2" i="18"/>
  <c r="BN2" i="18"/>
  <c r="CE2" i="18" s="1"/>
  <c r="CV2" i="18" s="1"/>
  <c r="AW54" i="18"/>
  <c r="AW42" i="18"/>
  <c r="AW55" i="18"/>
  <c r="AW56" i="18"/>
  <c r="AW6" i="18"/>
  <c r="AW4" i="18"/>
  <c r="AW67" i="18"/>
  <c r="AW12" i="18"/>
  <c r="AW71" i="18"/>
  <c r="AW63" i="18"/>
  <c r="AW61" i="18"/>
  <c r="AW49" i="18"/>
  <c r="AT53" i="18"/>
  <c r="AV16" i="18"/>
  <c r="BM16" i="18"/>
  <c r="CD16" i="18" s="1"/>
  <c r="AZ39" i="18"/>
  <c r="BQ39" i="18"/>
  <c r="CH39" i="18" s="1"/>
  <c r="AS38" i="18"/>
  <c r="BJ38" i="18"/>
  <c r="CA38" i="18" s="1"/>
  <c r="AQ23" i="18"/>
  <c r="BH23" i="18"/>
  <c r="BY23" i="18" s="1"/>
  <c r="BD60" i="18"/>
  <c r="BU60" i="18"/>
  <c r="CL60" i="18" s="1"/>
  <c r="BD69" i="18"/>
  <c r="BU69" i="18"/>
  <c r="CL69" i="18" s="1"/>
  <c r="BR13" i="18"/>
  <c r="CI13" i="18" s="1"/>
  <c r="BA13" i="18"/>
  <c r="BG53" i="18"/>
  <c r="BX53" i="18" s="1"/>
  <c r="BK73" i="18"/>
  <c r="CB73" i="18" s="1"/>
  <c r="BO73" i="18"/>
  <c r="CF73" i="18" s="1"/>
  <c r="BL73" i="18"/>
  <c r="CC73" i="18" s="1"/>
  <c r="BS73" i="18"/>
  <c r="CJ73" i="18" s="1"/>
  <c r="BJ73" i="18"/>
  <c r="CA73" i="18" s="1"/>
  <c r="BT73" i="18"/>
  <c r="CK73" i="18" s="1"/>
  <c r="BK57" i="18"/>
  <c r="CB57" i="18" s="1"/>
  <c r="BQ57" i="18"/>
  <c r="CH57" i="18" s="1"/>
  <c r="BV57" i="18"/>
  <c r="CM57" i="18" s="1"/>
  <c r="BI57" i="18"/>
  <c r="BP57" i="18"/>
  <c r="CG57" i="18" s="1"/>
  <c r="BH57" i="18"/>
  <c r="BY57" i="18" s="1"/>
  <c r="BK2" i="18"/>
  <c r="CB2" i="18" s="1"/>
  <c r="CS2" i="18" s="1"/>
  <c r="BP2" i="18"/>
  <c r="CG2" i="18" s="1"/>
  <c r="CX2" i="18" s="1"/>
  <c r="BL2" i="18"/>
  <c r="CC2" i="18" s="1"/>
  <c r="CT2" i="18" s="1"/>
  <c r="BO2" i="18"/>
  <c r="CF2" i="18" s="1"/>
  <c r="CW2" i="18" s="1"/>
  <c r="BU2" i="18"/>
  <c r="CL2" i="18" s="1"/>
  <c r="DC2" i="18" s="1"/>
  <c r="BJ2" i="18"/>
  <c r="CA2" i="18" s="1"/>
  <c r="CR2" i="18" s="1"/>
  <c r="CR3" i="18" s="1"/>
  <c r="CR4" i="18" s="1"/>
  <c r="BH72" i="18"/>
  <c r="BY72" i="18" s="1"/>
  <c r="BR72" i="18"/>
  <c r="CI72" i="18" s="1"/>
  <c r="BM72" i="18"/>
  <c r="CD72" i="18" s="1"/>
  <c r="BP72" i="18"/>
  <c r="CG72" i="18" s="1"/>
  <c r="BL56" i="18"/>
  <c r="CC56" i="18" s="1"/>
  <c r="BM56" i="18"/>
  <c r="CD56" i="18" s="1"/>
  <c r="BQ56" i="18"/>
  <c r="CH56" i="18" s="1"/>
  <c r="BN56" i="18"/>
  <c r="CE56" i="18" s="1"/>
  <c r="BW56" i="18"/>
  <c r="CN56" i="18" s="1"/>
  <c r="BO56" i="18"/>
  <c r="CF56" i="18" s="1"/>
  <c r="BO40" i="18"/>
  <c r="CF40" i="18" s="1"/>
  <c r="BI40" i="18"/>
  <c r="BK40" i="18"/>
  <c r="CB40" i="18" s="1"/>
  <c r="BL40" i="18"/>
  <c r="CC40" i="18" s="1"/>
  <c r="BT8" i="18"/>
  <c r="CK8" i="18" s="1"/>
  <c r="BP8" i="18"/>
  <c r="CG8" i="18" s="1"/>
  <c r="BI8" i="18"/>
  <c r="BQ8" i="18"/>
  <c r="CH8" i="18" s="1"/>
  <c r="BM8" i="18"/>
  <c r="CD8" i="18" s="1"/>
  <c r="BO3" i="18"/>
  <c r="CF3" i="18" s="1"/>
  <c r="BQ3" i="18"/>
  <c r="CH3" i="18" s="1"/>
  <c r="BL3" i="18"/>
  <c r="CC3" i="18" s="1"/>
  <c r="BK3" i="18"/>
  <c r="CB3" i="18" s="1"/>
  <c r="BO71" i="18"/>
  <c r="CF71" i="18" s="1"/>
  <c r="BN71" i="18"/>
  <c r="CE71" i="18" s="1"/>
  <c r="BV71" i="18"/>
  <c r="CM71" i="18" s="1"/>
  <c r="BM71" i="18"/>
  <c r="CD71" i="18" s="1"/>
  <c r="BV63" i="18"/>
  <c r="CM63" i="18" s="1"/>
  <c r="BK63" i="18"/>
  <c r="CB63" i="18" s="1"/>
  <c r="BW63" i="18"/>
  <c r="CN63" i="18" s="1"/>
  <c r="BI63" i="18"/>
  <c r="BL63" i="18"/>
  <c r="CC63" i="18" s="1"/>
  <c r="BN63" i="18"/>
  <c r="CE63" i="18" s="1"/>
  <c r="BO63" i="18"/>
  <c r="CF63" i="18" s="1"/>
  <c r="BK55" i="18"/>
  <c r="CB55" i="18" s="1"/>
  <c r="BM55" i="18"/>
  <c r="CD55" i="18" s="1"/>
  <c r="BL55" i="18"/>
  <c r="CC55" i="18" s="1"/>
  <c r="BS55" i="18"/>
  <c r="CJ55" i="18" s="1"/>
  <c r="BQ55" i="18"/>
  <c r="CH55" i="18" s="1"/>
  <c r="BK47" i="18"/>
  <c r="CB47" i="18" s="1"/>
  <c r="BL47" i="18"/>
  <c r="CC47" i="18" s="1"/>
  <c r="BO47" i="18"/>
  <c r="CF47" i="18" s="1"/>
  <c r="BQ47" i="18"/>
  <c r="CH47" i="18" s="1"/>
  <c r="BM39" i="18"/>
  <c r="CD39" i="18" s="1"/>
  <c r="BI39" i="18"/>
  <c r="BO39" i="18"/>
  <c r="CF39" i="18" s="1"/>
  <c r="BL31" i="18"/>
  <c r="CC31" i="18" s="1"/>
  <c r="BM31" i="18"/>
  <c r="CD31" i="18" s="1"/>
  <c r="BW31" i="18"/>
  <c r="CN31" i="18" s="1"/>
  <c r="BK31" i="18"/>
  <c r="CB31" i="18" s="1"/>
  <c r="BH31" i="18"/>
  <c r="BY31" i="18" s="1"/>
  <c r="BQ31" i="18"/>
  <c r="CH31" i="18" s="1"/>
  <c r="BK7" i="18"/>
  <c r="CB7" i="18" s="1"/>
  <c r="BM7" i="18"/>
  <c r="CD7" i="18" s="1"/>
  <c r="BU7" i="18"/>
  <c r="CL7" i="18" s="1"/>
  <c r="BH7" i="18"/>
  <c r="BY7" i="18" s="1"/>
  <c r="BQ7" i="18"/>
  <c r="CH7" i="18" s="1"/>
  <c r="BG25" i="18"/>
  <c r="BX25" i="18" s="1"/>
  <c r="BG55" i="18"/>
  <c r="BX55" i="18" s="1"/>
  <c r="BU4" i="18"/>
  <c r="CL4" i="18" s="1"/>
  <c r="BN4" i="18"/>
  <c r="CE4" i="18" s="1"/>
  <c r="BO4" i="18"/>
  <c r="CF4" i="18" s="1"/>
  <c r="BI4" i="18"/>
  <c r="BJ4" i="18"/>
  <c r="CA4" i="18" s="1"/>
  <c r="BM70" i="18"/>
  <c r="CD70" i="18" s="1"/>
  <c r="BL70" i="18"/>
  <c r="CC70" i="18" s="1"/>
  <c r="BO70" i="18"/>
  <c r="CF70" i="18" s="1"/>
  <c r="BV70" i="18"/>
  <c r="CM70" i="18" s="1"/>
  <c r="BM62" i="18"/>
  <c r="CD62" i="18" s="1"/>
  <c r="BL62" i="18"/>
  <c r="CC62" i="18" s="1"/>
  <c r="BI62" i="18"/>
  <c r="BK62" i="18"/>
  <c r="CB62" i="18" s="1"/>
  <c r="BT62" i="18"/>
  <c r="CK62" i="18" s="1"/>
  <c r="BO62" i="18"/>
  <c r="CF62" i="18" s="1"/>
  <c r="BL54" i="18"/>
  <c r="CC54" i="18" s="1"/>
  <c r="BO54" i="18"/>
  <c r="CF54" i="18" s="1"/>
  <c r="BN54" i="18"/>
  <c r="CE54" i="18" s="1"/>
  <c r="BQ54" i="18"/>
  <c r="CH54" i="18" s="1"/>
  <c r="BM54" i="18"/>
  <c r="CD54" i="18" s="1"/>
  <c r="BK54" i="18"/>
  <c r="CB54" i="18" s="1"/>
  <c r="BP54" i="18"/>
  <c r="CG54" i="18" s="1"/>
  <c r="BI54" i="18"/>
  <c r="BK46" i="18"/>
  <c r="CB46" i="18" s="1"/>
  <c r="BM46" i="18"/>
  <c r="CD46" i="18" s="1"/>
  <c r="BO46" i="18"/>
  <c r="CF46" i="18" s="1"/>
  <c r="BQ46" i="18"/>
  <c r="CH46" i="18" s="1"/>
  <c r="BO38" i="18"/>
  <c r="CF38" i="18" s="1"/>
  <c r="BM38" i="18"/>
  <c r="CD38" i="18" s="1"/>
  <c r="BI38" i="18"/>
  <c r="BK38" i="18"/>
  <c r="CB38" i="18" s="1"/>
  <c r="BK30" i="18"/>
  <c r="CB30" i="18" s="1"/>
  <c r="BL30" i="18"/>
  <c r="CC30" i="18" s="1"/>
  <c r="BO30" i="18"/>
  <c r="CF30" i="18" s="1"/>
  <c r="BI30" i="18"/>
  <c r="BM30" i="18"/>
  <c r="CD30" i="18" s="1"/>
  <c r="BP30" i="18"/>
  <c r="CG30" i="18" s="1"/>
  <c r="BQ30" i="18"/>
  <c r="CH30" i="18" s="1"/>
  <c r="BL22" i="18"/>
  <c r="CC22" i="18" s="1"/>
  <c r="BO22" i="18"/>
  <c r="CF22" i="18" s="1"/>
  <c r="BP22" i="18"/>
  <c r="CG22" i="18" s="1"/>
  <c r="BQ14" i="18"/>
  <c r="CH14" i="18" s="1"/>
  <c r="BI14" i="18"/>
  <c r="BO14" i="18"/>
  <c r="CF14" i="18" s="1"/>
  <c r="BL6" i="18"/>
  <c r="CC6" i="18" s="1"/>
  <c r="BI6" i="18"/>
  <c r="BN6" i="18"/>
  <c r="CE6" i="18" s="1"/>
  <c r="BU6" i="18"/>
  <c r="CL6" i="18" s="1"/>
  <c r="BP6" i="18"/>
  <c r="CG6" i="18" s="1"/>
  <c r="BG26" i="18"/>
  <c r="BX26" i="18" s="1"/>
  <c r="BG60" i="18"/>
  <c r="BX60" i="18" s="1"/>
  <c r="AW3" i="18"/>
  <c r="BN3" i="18"/>
  <c r="CE3" i="18" s="1"/>
  <c r="BC15" i="18"/>
  <c r="BT15" i="18"/>
  <c r="CK15" i="18" s="1"/>
  <c r="AW10" i="18"/>
  <c r="BN10" i="18"/>
  <c r="CE10" i="18" s="1"/>
  <c r="AS61" i="18"/>
  <c r="BJ61" i="18"/>
  <c r="CA61" i="18" s="1"/>
  <c r="BD42" i="18"/>
  <c r="BU42" i="18"/>
  <c r="CL42" i="18" s="1"/>
  <c r="BC29" i="18"/>
  <c r="BT29" i="18"/>
  <c r="CK29" i="18" s="1"/>
  <c r="AW25" i="18"/>
  <c r="BN25" i="18"/>
  <c r="CE25" i="18" s="1"/>
  <c r="BE42" i="18"/>
  <c r="BV42" i="18"/>
  <c r="CM42" i="18" s="1"/>
  <c r="BD55" i="18"/>
  <c r="BU55" i="18"/>
  <c r="CL55" i="18" s="1"/>
  <c r="BS3" i="18"/>
  <c r="CJ3" i="18" s="1"/>
  <c r="BB3" i="18"/>
  <c r="BS11" i="18"/>
  <c r="CJ11" i="18" s="1"/>
  <c r="BB11" i="18"/>
  <c r="BV16" i="18"/>
  <c r="CM16" i="18" s="1"/>
  <c r="BE16" i="18"/>
  <c r="BA22" i="18"/>
  <c r="BR22" i="18"/>
  <c r="CI22" i="18" s="1"/>
  <c r="BB32" i="18"/>
  <c r="BS32" i="18"/>
  <c r="CJ32" i="18" s="1"/>
  <c r="BE37" i="18"/>
  <c r="BV37" i="18"/>
  <c r="CM37" i="18" s="1"/>
  <c r="BF44" i="18"/>
  <c r="BW44" i="18"/>
  <c r="CN44" i="18" s="1"/>
  <c r="BA61" i="18"/>
  <c r="BR61" i="18"/>
  <c r="CI61" i="18" s="1"/>
  <c r="BP15" i="18"/>
  <c r="CG15" i="18" s="1"/>
  <c r="AY15" i="18"/>
  <c r="AT25" i="18"/>
  <c r="BK25" i="18"/>
  <c r="CB25" i="18" s="1"/>
  <c r="BE31" i="18"/>
  <c r="BV31" i="18"/>
  <c r="CM31" i="18" s="1"/>
  <c r="BF52" i="18"/>
  <c r="BW52" i="18"/>
  <c r="CN52" i="18" s="1"/>
  <c r="BB64" i="18"/>
  <c r="BS64" i="18"/>
  <c r="CJ64" i="18" s="1"/>
  <c r="BD39" i="18"/>
  <c r="BU39" i="18"/>
  <c r="CL39" i="18" s="1"/>
  <c r="BD53" i="18"/>
  <c r="BU53" i="18"/>
  <c r="CL53" i="18" s="1"/>
  <c r="BC13" i="18"/>
  <c r="BT13" i="18"/>
  <c r="CK13" i="18" s="1"/>
  <c r="BW15" i="18"/>
  <c r="CN15" i="18" s="1"/>
  <c r="BF15" i="18"/>
  <c r="BB23" i="18"/>
  <c r="BS23" i="18"/>
  <c r="CJ23" i="18" s="1"/>
  <c r="BC33" i="18"/>
  <c r="BT33" i="18"/>
  <c r="CK33" i="18" s="1"/>
  <c r="BC39" i="18"/>
  <c r="BT39" i="18"/>
  <c r="CK39" i="18" s="1"/>
  <c r="BD52" i="18"/>
  <c r="BU52" i="18"/>
  <c r="CL52" i="18" s="1"/>
  <c r="AR66" i="18"/>
  <c r="BI66" i="18"/>
  <c r="BD25" i="18"/>
  <c r="BU25" i="18"/>
  <c r="CL25" i="18" s="1"/>
  <c r="AQ60" i="18"/>
  <c r="BH60" i="18"/>
  <c r="BY60" i="18" s="1"/>
  <c r="AS72" i="18"/>
  <c r="BJ72" i="18"/>
  <c r="CA72" i="18" s="1"/>
  <c r="BV8" i="18"/>
  <c r="CM8" i="18" s="1"/>
  <c r="BE8" i="18"/>
  <c r="AQ21" i="18"/>
  <c r="BH21" i="18"/>
  <c r="BY21" i="18" s="1"/>
  <c r="AS22" i="18"/>
  <c r="BJ22" i="18"/>
  <c r="CA22" i="18" s="1"/>
  <c r="AW27" i="18"/>
  <c r="BN27" i="18"/>
  <c r="CE27" i="18" s="1"/>
  <c r="AQ38" i="18"/>
  <c r="BH38" i="18"/>
  <c r="BY38" i="18" s="1"/>
  <c r="BF46" i="18"/>
  <c r="BW46" i="18"/>
  <c r="CN46" i="18" s="1"/>
  <c r="BA63" i="18"/>
  <c r="BR63" i="18"/>
  <c r="CI63" i="18" s="1"/>
  <c r="BC48" i="18"/>
  <c r="BT48" i="18"/>
  <c r="CK48" i="18" s="1"/>
  <c r="BC72" i="18"/>
  <c r="BT72" i="18"/>
  <c r="CK72" i="18" s="1"/>
  <c r="AZ37" i="18"/>
  <c r="BQ37" i="18"/>
  <c r="CH37" i="18" s="1"/>
  <c r="BA37" i="18"/>
  <c r="BR37" i="18"/>
  <c r="CI37" i="18" s="1"/>
  <c r="BE56" i="18"/>
  <c r="BV56" i="18"/>
  <c r="CM56" i="18" s="1"/>
  <c r="BD68" i="18"/>
  <c r="BU68" i="18"/>
  <c r="CL68" i="18" s="1"/>
  <c r="AQ9" i="18"/>
  <c r="BH9" i="18"/>
  <c r="BY9" i="18" s="1"/>
  <c r="BA17" i="18"/>
  <c r="BR17" i="18"/>
  <c r="CI17" i="18" s="1"/>
  <c r="AV22" i="18"/>
  <c r="BM22" i="18"/>
  <c r="CD22" i="18" s="1"/>
  <c r="BF32" i="18"/>
  <c r="BW32" i="18"/>
  <c r="CN32" i="18" s="1"/>
  <c r="AY46" i="18"/>
  <c r="BP46" i="18"/>
  <c r="CG46" i="18" s="1"/>
  <c r="AZ71" i="18"/>
  <c r="BQ71" i="18"/>
  <c r="CH71" i="18" s="1"/>
  <c r="BA33" i="18"/>
  <c r="BR33" i="18"/>
  <c r="CI33" i="18" s="1"/>
  <c r="AQ70" i="18"/>
  <c r="BH70" i="18"/>
  <c r="BY70" i="18" s="1"/>
  <c r="AS8" i="18"/>
  <c r="BJ8" i="18"/>
  <c r="CA8" i="18" s="1"/>
  <c r="BB17" i="18"/>
  <c r="BS17" i="18"/>
  <c r="CJ17" i="18" s="1"/>
  <c r="BD19" i="18"/>
  <c r="BU19" i="18"/>
  <c r="CL19" i="18" s="1"/>
  <c r="BF23" i="18"/>
  <c r="BW23" i="18"/>
  <c r="CN23" i="18" s="1"/>
  <c r="AQ35" i="18"/>
  <c r="BH35" i="18"/>
  <c r="BY35" i="18" s="1"/>
  <c r="AQ43" i="18"/>
  <c r="BH43" i="18"/>
  <c r="BY43" i="18" s="1"/>
  <c r="AW52" i="18"/>
  <c r="BN52" i="18"/>
  <c r="CE52" i="18" s="1"/>
  <c r="BD62" i="18"/>
  <c r="BU62" i="18"/>
  <c r="CL62" i="18" s="1"/>
  <c r="BB52" i="18"/>
  <c r="BS52" i="18"/>
  <c r="CJ52" i="18" s="1"/>
  <c r="BC70" i="18"/>
  <c r="BT70" i="18"/>
  <c r="CK70" i="18" s="1"/>
  <c r="BA6" i="18"/>
  <c r="BR6" i="18"/>
  <c r="CI6" i="18" s="1"/>
  <c r="AS17" i="18"/>
  <c r="BJ17" i="18"/>
  <c r="CA17" i="18" s="1"/>
  <c r="BF20" i="18"/>
  <c r="BW20" i="18"/>
  <c r="CN20" i="18" s="1"/>
  <c r="BI29" i="18"/>
  <c r="AR29" i="18"/>
  <c r="BD36" i="18"/>
  <c r="BU36" i="18"/>
  <c r="CL36" i="18" s="1"/>
  <c r="BE44" i="18"/>
  <c r="BV44" i="18"/>
  <c r="CM44" i="18" s="1"/>
  <c r="AS64" i="18"/>
  <c r="BJ64" i="18"/>
  <c r="CA64" i="18" s="1"/>
  <c r="AR72" i="18"/>
  <c r="BI72" i="18"/>
  <c r="BD46" i="18"/>
  <c r="BU46" i="18"/>
  <c r="CL46" i="18" s="1"/>
  <c r="AY31" i="18"/>
  <c r="BP31" i="18"/>
  <c r="CG31" i="18" s="1"/>
  <c r="BF60" i="18"/>
  <c r="BW60" i="18"/>
  <c r="CN60" i="18" s="1"/>
  <c r="AQ28" i="18"/>
  <c r="BH28" i="18"/>
  <c r="BY28" i="18" s="1"/>
  <c r="BC56" i="18"/>
  <c r="BT56" i="18"/>
  <c r="CK56" i="18" s="1"/>
  <c r="AW65" i="18"/>
  <c r="BN65" i="18"/>
  <c r="CE65" i="18" s="1"/>
  <c r="AR22" i="18"/>
  <c r="BI22" i="18"/>
  <c r="AY7" i="18"/>
  <c r="AT60" i="18"/>
  <c r="BK4" i="18"/>
  <c r="CB4" i="18" s="1"/>
  <c r="AT6" i="18"/>
  <c r="BM40" i="18"/>
  <c r="CD40" i="18" s="1"/>
  <c r="AY55" i="18"/>
  <c r="BO64" i="18"/>
  <c r="CF64" i="18" s="1"/>
  <c r="AT10" i="18"/>
  <c r="BK32" i="18"/>
  <c r="CB32" i="18" s="1"/>
  <c r="AY61" i="18"/>
  <c r="BO7" i="18"/>
  <c r="CF7" i="18" s="1"/>
  <c r="BO57" i="18"/>
  <c r="CF57" i="18" s="1"/>
  <c r="BI3" i="18"/>
  <c r="AT51" i="18"/>
  <c r="BF3" i="18"/>
  <c r="AT66" i="18"/>
  <c r="AY60" i="18"/>
  <c r="BE72" i="18"/>
  <c r="BV72" i="18"/>
  <c r="CM72" i="18" s="1"/>
  <c r="BC66" i="18"/>
  <c r="BT66" i="18"/>
  <c r="CK66" i="18" s="1"/>
  <c r="BP3" i="18"/>
  <c r="CG3" i="18" s="1"/>
  <c r="BL71" i="18"/>
  <c r="CC71" i="18" s="1"/>
  <c r="BT2" i="18"/>
  <c r="CK2" i="18" s="1"/>
  <c r="DB2" i="18" s="1"/>
  <c r="BF71" i="18"/>
  <c r="BD4" i="18"/>
  <c r="BD29" i="18"/>
  <c r="BU29" i="18"/>
  <c r="CL29" i="18" s="1"/>
  <c r="AQ66" i="18"/>
  <c r="BH66" i="18"/>
  <c r="BY66" i="18" s="1"/>
  <c r="BB72" i="18"/>
  <c r="BS72" i="18"/>
  <c r="CJ72" i="18" s="1"/>
  <c r="BD12" i="18"/>
  <c r="BU12" i="18"/>
  <c r="CL12" i="18" s="1"/>
  <c r="AQ19" i="18"/>
  <c r="BH19" i="18"/>
  <c r="BY19" i="18" s="1"/>
  <c r="AS23" i="18"/>
  <c r="BJ23" i="18"/>
  <c r="CA23" i="18" s="1"/>
  <c r="AQ32" i="18"/>
  <c r="BH32" i="18"/>
  <c r="BY32" i="18" s="1"/>
  <c r="AQ39" i="18"/>
  <c r="BH39" i="18"/>
  <c r="BY39" i="18" s="1"/>
  <c r="BE51" i="18"/>
  <c r="BV51" i="18"/>
  <c r="CM51" i="18" s="1"/>
  <c r="BA62" i="18"/>
  <c r="BR62" i="18"/>
  <c r="CI62" i="18" s="1"/>
  <c r="BB51" i="18"/>
  <c r="BS51" i="18"/>
  <c r="CJ51" i="18" s="1"/>
  <c r="BW6" i="18"/>
  <c r="CN6" i="18" s="1"/>
  <c r="BF6" i="18"/>
  <c r="AZ36" i="18"/>
  <c r="BQ36" i="18"/>
  <c r="CH36" i="18" s="1"/>
  <c r="AW38" i="18"/>
  <c r="BN38" i="18"/>
  <c r="CE38" i="18" s="1"/>
  <c r="BE58" i="18"/>
  <c r="BV58" i="18"/>
  <c r="CM58" i="18" s="1"/>
  <c r="AW69" i="18"/>
  <c r="BN69" i="18"/>
  <c r="CE69" i="18" s="1"/>
  <c r="AQ12" i="18"/>
  <c r="BH12" i="18"/>
  <c r="BY12" i="18" s="1"/>
  <c r="AS18" i="18"/>
  <c r="BJ18" i="18"/>
  <c r="CA18" i="18" s="1"/>
  <c r="BE25" i="18"/>
  <c r="BV25" i="18"/>
  <c r="CM25" i="18" s="1"/>
  <c r="BF33" i="18"/>
  <c r="BW33" i="18"/>
  <c r="CN33" i="18" s="1"/>
  <c r="AY47" i="18"/>
  <c r="BP47" i="18"/>
  <c r="CG47" i="18" s="1"/>
  <c r="AZ70" i="18"/>
  <c r="BQ70" i="18"/>
  <c r="CH70" i="18" s="1"/>
  <c r="AQ37" i="18"/>
  <c r="BH37" i="18"/>
  <c r="BY37" i="18" s="1"/>
  <c r="BE54" i="18"/>
  <c r="BV54" i="18"/>
  <c r="CM54" i="18" s="1"/>
  <c r="BB70" i="18"/>
  <c r="BS70" i="18"/>
  <c r="CJ70" i="18" s="1"/>
  <c r="BA43" i="18"/>
  <c r="BR43" i="18"/>
  <c r="CI43" i="18" s="1"/>
  <c r="AQ73" i="18"/>
  <c r="BH73" i="18"/>
  <c r="BY73" i="18" s="1"/>
  <c r="BA8" i="18"/>
  <c r="BR8" i="18"/>
  <c r="CI8" i="18" s="1"/>
  <c r="BD16" i="18"/>
  <c r="BU16" i="18"/>
  <c r="CL16" i="18" s="1"/>
  <c r="BF18" i="18"/>
  <c r="BW18" i="18"/>
  <c r="CN18" i="18" s="1"/>
  <c r="BD28" i="18"/>
  <c r="BU28" i="18"/>
  <c r="CL28" i="18" s="1"/>
  <c r="BA39" i="18"/>
  <c r="BR39" i="18"/>
  <c r="CI39" i="18" s="1"/>
  <c r="BE45" i="18"/>
  <c r="BV45" i="18"/>
  <c r="CM45" i="18" s="1"/>
  <c r="AS63" i="18"/>
  <c r="BJ63" i="18"/>
  <c r="CA63" i="18" s="1"/>
  <c r="AR71" i="18"/>
  <c r="BI71" i="18"/>
  <c r="BB47" i="18"/>
  <c r="BS47" i="18"/>
  <c r="CJ47" i="18" s="1"/>
  <c r="BE35" i="18"/>
  <c r="BV35" i="18"/>
  <c r="CM35" i="18" s="1"/>
  <c r="BC61" i="18"/>
  <c r="BT61" i="18"/>
  <c r="CK61" i="18" s="1"/>
  <c r="AY9" i="18"/>
  <c r="AV34" i="18"/>
  <c r="AT12" i="18"/>
  <c r="AV40" i="18"/>
  <c r="AT32" i="18"/>
  <c r="BK41" i="18"/>
  <c r="CB41" i="18" s="1"/>
  <c r="AT54" i="18"/>
  <c r="AY36" i="18"/>
  <c r="BP36" i="18"/>
  <c r="CG36" i="18" s="1"/>
  <c r="BI50" i="18"/>
  <c r="AZ44" i="18"/>
  <c r="BQ44" i="18"/>
  <c r="CH44" i="18" s="1"/>
  <c r="BL8" i="18"/>
  <c r="CC8" i="18" s="1"/>
  <c r="AT63" i="18"/>
  <c r="BE36" i="18"/>
  <c r="BH42" i="18"/>
  <c r="BY42" i="18" s="1"/>
  <c r="AY3" i="18"/>
  <c r="BM25" i="18"/>
  <c r="CD25" i="18" s="1"/>
  <c r="BD3" i="18"/>
  <c r="BD11" i="18"/>
  <c r="BU11" i="18"/>
  <c r="CL11" i="18" s="1"/>
  <c r="AQ18" i="18"/>
  <c r="BH18" i="18"/>
  <c r="BY18" i="18" s="1"/>
  <c r="AS25" i="18"/>
  <c r="BJ25" i="18"/>
  <c r="CA25" i="18" s="1"/>
  <c r="AQ33" i="18"/>
  <c r="BH33" i="18"/>
  <c r="BY33" i="18" s="1"/>
  <c r="AS47" i="18"/>
  <c r="BJ47" i="18"/>
  <c r="CA47" i="18" s="1"/>
  <c r="BE52" i="18"/>
  <c r="BV52" i="18"/>
  <c r="CM52" i="18" s="1"/>
  <c r="AS67" i="18"/>
  <c r="BJ67" i="18"/>
  <c r="CA67" i="18" s="1"/>
  <c r="AS54" i="18"/>
  <c r="BJ54" i="18"/>
  <c r="CA54" i="18" s="1"/>
  <c r="BW7" i="18"/>
  <c r="CN7" i="18" s="1"/>
  <c r="BF7" i="18"/>
  <c r="AW21" i="18"/>
  <c r="BN21" i="18"/>
  <c r="CE21" i="18" s="1"/>
  <c r="BE40" i="18"/>
  <c r="BV40" i="18"/>
  <c r="CM40" i="18" s="1"/>
  <c r="BE60" i="18"/>
  <c r="BV60" i="18"/>
  <c r="CM60" i="18" s="1"/>
  <c r="BF69" i="18"/>
  <c r="BW69" i="18"/>
  <c r="CN69" i="18" s="1"/>
  <c r="AQ10" i="18"/>
  <c r="BH10" i="18"/>
  <c r="BY10" i="18" s="1"/>
  <c r="AS19" i="18"/>
  <c r="BJ19" i="18"/>
  <c r="CA19" i="18" s="1"/>
  <c r="BE23" i="18"/>
  <c r="BV23" i="18"/>
  <c r="CM23" i="18" s="1"/>
  <c r="BA36" i="18"/>
  <c r="BR36" i="18"/>
  <c r="CI36" i="18" s="1"/>
  <c r="AQ54" i="18"/>
  <c r="BH54" i="18"/>
  <c r="BY54" i="18" s="1"/>
  <c r="BA68" i="18"/>
  <c r="BC46" i="18"/>
  <c r="BT46" i="18"/>
  <c r="CK46" i="18" s="1"/>
  <c r="BC71" i="18"/>
  <c r="BT71" i="18"/>
  <c r="CK71" i="18" s="1"/>
  <c r="BJ12" i="18"/>
  <c r="CA12" i="18" s="1"/>
  <c r="AS12" i="18"/>
  <c r="BB15" i="18"/>
  <c r="BS15" i="18"/>
  <c r="CJ15" i="18" s="1"/>
  <c r="BD21" i="18"/>
  <c r="BU21" i="18"/>
  <c r="CL21" i="18" s="1"/>
  <c r="BB28" i="18"/>
  <c r="BS28" i="18"/>
  <c r="CJ28" i="18" s="1"/>
  <c r="BB37" i="18"/>
  <c r="BS37" i="18"/>
  <c r="CJ37" i="18" s="1"/>
  <c r="BT42" i="18"/>
  <c r="CK42" i="18" s="1"/>
  <c r="BC42" i="18"/>
  <c r="AS55" i="18"/>
  <c r="BJ55" i="18"/>
  <c r="CA55" i="18" s="1"/>
  <c r="AR31" i="18"/>
  <c r="BI31" i="18"/>
  <c r="AQ59" i="18"/>
  <c r="BH59" i="18"/>
  <c r="BY59" i="18" s="1"/>
  <c r="AY73" i="18"/>
  <c r="BP73" i="18"/>
  <c r="CG73" i="18" s="1"/>
  <c r="AW48" i="18"/>
  <c r="BN48" i="18"/>
  <c r="CE48" i="18" s="1"/>
  <c r="BA73" i="18"/>
  <c r="BR73" i="18"/>
  <c r="CI73" i="18" s="1"/>
  <c r="BR11" i="18"/>
  <c r="CI11" i="18" s="1"/>
  <c r="BA11" i="18"/>
  <c r="BD15" i="18"/>
  <c r="BU15" i="18"/>
  <c r="CL15" i="18" s="1"/>
  <c r="BF19" i="18"/>
  <c r="BW19" i="18"/>
  <c r="CN19" i="18" s="1"/>
  <c r="BD26" i="18"/>
  <c r="BU26" i="18"/>
  <c r="CL26" i="18" s="1"/>
  <c r="BA40" i="18"/>
  <c r="BR40" i="18"/>
  <c r="CI40" i="18" s="1"/>
  <c r="BC47" i="18"/>
  <c r="BT47" i="18"/>
  <c r="CK47" i="18" s="1"/>
  <c r="AS62" i="18"/>
  <c r="BJ62" i="18"/>
  <c r="CA62" i="18" s="1"/>
  <c r="AR70" i="18"/>
  <c r="BI70" i="18"/>
  <c r="BA51" i="18"/>
  <c r="BR51" i="18"/>
  <c r="CI51" i="18" s="1"/>
  <c r="AQ40" i="18"/>
  <c r="BH40" i="18"/>
  <c r="BY40" i="18" s="1"/>
  <c r="AV68" i="18"/>
  <c r="BM68" i="18"/>
  <c r="CD68" i="18" s="1"/>
  <c r="AY10" i="18"/>
  <c r="AV36" i="18"/>
  <c r="AV2" i="18"/>
  <c r="AS5" i="18"/>
  <c r="AY56" i="18"/>
  <c r="AV65" i="18"/>
  <c r="AV51" i="18"/>
  <c r="BL25" i="18"/>
  <c r="CC25" i="18" s="1"/>
  <c r="BD2" i="18"/>
  <c r="AY12" i="18"/>
  <c r="AT55" i="18"/>
  <c r="BI55" i="18"/>
  <c r="BO8" i="18"/>
  <c r="CF8" i="18" s="1"/>
  <c r="AS44" i="18"/>
  <c r="AT52" i="18"/>
  <c r="BM63" i="18"/>
  <c r="CD63" i="18" s="1"/>
  <c r="BJ46" i="18"/>
  <c r="CA46" i="18" s="1"/>
  <c r="BQ4" i="18"/>
  <c r="CH4" i="18" s="1"/>
  <c r="BP42" i="18"/>
  <c r="CG42" i="18" s="1"/>
  <c r="BM73" i="18"/>
  <c r="CD73" i="18" s="1"/>
  <c r="BR28" i="18"/>
  <c r="CI28" i="18" s="1"/>
  <c r="BA28" i="18"/>
  <c r="BI47" i="18"/>
  <c r="BD48" i="18"/>
  <c r="AS73" i="18"/>
  <c r="BL46" i="18"/>
  <c r="CC46" i="18" s="1"/>
  <c r="BM26" i="18"/>
  <c r="CD26" i="18" s="1"/>
  <c r="BM57" i="18"/>
  <c r="CD57" i="18" s="1"/>
  <c r="BU3" i="18"/>
  <c r="CL3" i="18" s="1"/>
  <c r="BC43" i="18"/>
  <c r="BT43" i="18"/>
  <c r="CK43" i="18" s="1"/>
  <c r="BA30" i="18"/>
  <c r="BR30" i="18"/>
  <c r="CI30" i="18" s="1"/>
  <c r="AZ69" i="18"/>
  <c r="BQ69" i="18"/>
  <c r="CH69" i="18" s="1"/>
  <c r="BC60" i="18"/>
  <c r="BT60" i="18"/>
  <c r="CK60" i="18" s="1"/>
  <c r="AS3" i="18"/>
  <c r="AT38" i="18"/>
  <c r="AY51" i="18"/>
  <c r="AV70" i="18"/>
  <c r="AT11" i="18"/>
  <c r="AY2" i="18"/>
  <c r="AY52" i="18"/>
  <c r="AV8" i="18"/>
  <c r="BL16" i="18"/>
  <c r="CC16" i="18" s="1"/>
  <c r="BI56" i="18"/>
  <c r="BL65" i="18"/>
  <c r="CC65" i="18" s="1"/>
  <c r="BE68" i="18"/>
  <c r="BV68" i="18"/>
  <c r="CM68" i="18" s="1"/>
  <c r="AY37" i="18"/>
  <c r="AY42" i="18"/>
  <c r="AV73" i="18"/>
  <c r="BN49" i="18"/>
  <c r="CE49" i="18" s="1"/>
  <c r="BA29" i="18"/>
  <c r="BR29" i="18"/>
  <c r="CI29" i="18" s="1"/>
  <c r="AY13" i="18"/>
  <c r="BO49" i="18"/>
  <c r="CF49" i="18" s="1"/>
  <c r="BL64" i="18"/>
  <c r="CC64" i="18" s="1"/>
  <c r="AY21" i="18"/>
  <c r="BQ2" i="18"/>
  <c r="CH2" i="18" s="1"/>
  <c r="CY2" i="18" s="1"/>
  <c r="AV26" i="18"/>
  <c r="AV57" i="18"/>
  <c r="AT73" i="18"/>
  <c r="BL38" i="18"/>
  <c r="CC38" i="18" s="1"/>
  <c r="BB35" i="18"/>
  <c r="BS35" i="18"/>
  <c r="CJ35" i="18" s="1"/>
  <c r="AT41" i="18"/>
  <c r="AV52" i="18"/>
  <c r="AT61" i="18"/>
  <c r="AT45" i="18"/>
  <c r="BK56" i="18"/>
  <c r="CB56" i="18" s="1"/>
  <c r="BQ16" i="18"/>
  <c r="CH16" i="18" s="1"/>
  <c r="BL39" i="18"/>
  <c r="CC39" i="18" s="1"/>
  <c r="BI46" i="18"/>
  <c r="AV71" i="18"/>
  <c r="BU54" i="18"/>
  <c r="CL54" i="18" s="1"/>
  <c r="BM47" i="18"/>
  <c r="CD47" i="18" s="1"/>
  <c r="AY26" i="18"/>
  <c r="BN55" i="18"/>
  <c r="CE55" i="18" s="1"/>
  <c r="BU70" i="18"/>
  <c r="CL70" i="18" s="1"/>
  <c r="AY5" i="18"/>
  <c r="AW7" i="18"/>
  <c r="BN7" i="18"/>
  <c r="CE7" i="18" s="1"/>
  <c r="BC35" i="18"/>
  <c r="BT35" i="18"/>
  <c r="CK35" i="18" s="1"/>
  <c r="BC5" i="18"/>
  <c r="BT5" i="18"/>
  <c r="CK5" i="18" s="1"/>
  <c r="BG13" i="18"/>
  <c r="BX13" i="18" s="1"/>
  <c r="BN8" i="18"/>
  <c r="CE8" i="18" s="1"/>
  <c r="AW8" i="18"/>
  <c r="BB69" i="18"/>
  <c r="BS69" i="18"/>
  <c r="CJ69" i="18" s="1"/>
  <c r="AT36" i="18"/>
  <c r="BK36" i="18"/>
  <c r="CB36" i="18" s="1"/>
  <c r="BB21" i="18"/>
  <c r="BS21" i="18"/>
  <c r="CJ21" i="18" s="1"/>
  <c r="AW46" i="18"/>
  <c r="BN46" i="18"/>
  <c r="CE46" i="18" s="1"/>
  <c r="AQ46" i="18"/>
  <c r="BH46" i="18"/>
  <c r="BY46" i="18" s="1"/>
  <c r="BD57" i="18"/>
  <c r="BU57" i="18"/>
  <c r="CL57" i="18" s="1"/>
  <c r="AQ3" i="18"/>
  <c r="BH3" i="18"/>
  <c r="BY3" i="18" s="1"/>
  <c r="BG20" i="18"/>
  <c r="BX20" i="18" s="1"/>
  <c r="BQ65" i="18"/>
  <c r="CH65" i="18" s="1"/>
  <c r="BI65" i="18"/>
  <c r="BK65" i="18"/>
  <c r="CB65" i="18" s="1"/>
  <c r="BI49" i="18"/>
  <c r="BL49" i="18"/>
  <c r="CC49" i="18" s="1"/>
  <c r="BS49" i="18"/>
  <c r="CJ49" i="18" s="1"/>
  <c r="BQ49" i="18"/>
  <c r="CH49" i="18" s="1"/>
  <c r="BP49" i="18"/>
  <c r="CG49" i="18" s="1"/>
  <c r="BK49" i="18"/>
  <c r="CB49" i="18" s="1"/>
  <c r="BM41" i="18"/>
  <c r="CD41" i="18" s="1"/>
  <c r="BO41" i="18"/>
  <c r="CF41" i="18" s="1"/>
  <c r="BL41" i="18"/>
  <c r="CC41" i="18" s="1"/>
  <c r="BO33" i="18"/>
  <c r="CF33" i="18" s="1"/>
  <c r="BV33" i="18"/>
  <c r="CM33" i="18" s="1"/>
  <c r="BU33" i="18"/>
  <c r="CL33" i="18" s="1"/>
  <c r="BQ17" i="18"/>
  <c r="CH17" i="18" s="1"/>
  <c r="BP17" i="18"/>
  <c r="CG17" i="18" s="1"/>
  <c r="BO17" i="18"/>
  <c r="CF17" i="18" s="1"/>
  <c r="BL17" i="18"/>
  <c r="CC17" i="18" s="1"/>
  <c r="BK9" i="18"/>
  <c r="CB9" i="18" s="1"/>
  <c r="BP9" i="18"/>
  <c r="CG9" i="18" s="1"/>
  <c r="BI9" i="18"/>
  <c r="BL9" i="18"/>
  <c r="CC9" i="18" s="1"/>
  <c r="BO9" i="18"/>
  <c r="CF9" i="18" s="1"/>
  <c r="BU9" i="18"/>
  <c r="CL9" i="18" s="1"/>
  <c r="BG17" i="18"/>
  <c r="BX17" i="18" s="1"/>
  <c r="BG46" i="18"/>
  <c r="BX46" i="18" s="1"/>
  <c r="BC28" i="18"/>
  <c r="BT28" i="18"/>
  <c r="CK28" i="18" s="1"/>
  <c r="AW9" i="18"/>
  <c r="BN9" i="18"/>
  <c r="CE9" i="18" s="1"/>
  <c r="BE18" i="18"/>
  <c r="BV18" i="18"/>
  <c r="CM18" i="18" s="1"/>
  <c r="BD43" i="18"/>
  <c r="BU43" i="18"/>
  <c r="CL43" i="18" s="1"/>
  <c r="AY18" i="18"/>
  <c r="BP18" i="18"/>
  <c r="CG18" i="18" s="1"/>
  <c r="BD38" i="18"/>
  <c r="BU38" i="18"/>
  <c r="CL38" i="18" s="1"/>
  <c r="BD47" i="18"/>
  <c r="BU47" i="18"/>
  <c r="CL47" i="18" s="1"/>
  <c r="BB6" i="18"/>
  <c r="BS6" i="18"/>
  <c r="CJ6" i="18" s="1"/>
  <c r="AT14" i="18"/>
  <c r="BK14" i="18"/>
  <c r="CB14" i="18" s="1"/>
  <c r="AT42" i="18"/>
  <c r="AT50" i="18"/>
  <c r="AT47" i="18"/>
  <c r="AT5" i="18"/>
  <c r="AT30" i="18"/>
  <c r="AT57" i="18"/>
  <c r="AT31" i="18"/>
  <c r="AT9" i="18"/>
  <c r="AT62" i="18"/>
  <c r="AT65" i="18"/>
  <c r="AT59" i="18"/>
  <c r="AT44" i="18"/>
  <c r="AT43" i="18"/>
  <c r="AT58" i="18"/>
  <c r="AT40" i="18"/>
  <c r="AT3" i="18"/>
  <c r="AT46" i="18"/>
  <c r="AT64" i="18"/>
  <c r="AT48" i="18"/>
  <c r="AT4" i="18"/>
  <c r="AQ22" i="18"/>
  <c r="BH22" i="18"/>
  <c r="BY22" i="18" s="1"/>
  <c r="BE28" i="18"/>
  <c r="BV28" i="18"/>
  <c r="CM28" i="18" s="1"/>
  <c r="AT35" i="18"/>
  <c r="BK35" i="18"/>
  <c r="CB35" i="18" s="1"/>
  <c r="AW44" i="18"/>
  <c r="BN44" i="18"/>
  <c r="CE44" i="18" s="1"/>
  <c r="BB54" i="18"/>
  <c r="BS54" i="18"/>
  <c r="CJ54" i="18" s="1"/>
  <c r="BA66" i="18"/>
  <c r="BR66" i="18"/>
  <c r="CI66" i="18" s="1"/>
  <c r="BB20" i="18"/>
  <c r="BS20" i="18"/>
  <c r="CJ20" i="18" s="1"/>
  <c r="AY27" i="18"/>
  <c r="BP27" i="18"/>
  <c r="CG27" i="18" s="1"/>
  <c r="AQ51" i="18"/>
  <c r="BH51" i="18"/>
  <c r="BY51" i="18" s="1"/>
  <c r="BD59" i="18"/>
  <c r="BU59" i="18"/>
  <c r="CL59" i="18" s="1"/>
  <c r="BN17" i="18"/>
  <c r="CE17" i="18" s="1"/>
  <c r="AW17" i="18"/>
  <c r="BE47" i="18"/>
  <c r="BV47" i="18"/>
  <c r="CM47" i="18" s="1"/>
  <c r="BF65" i="18"/>
  <c r="BW65" i="18"/>
  <c r="CN65" i="18" s="1"/>
  <c r="BC6" i="18"/>
  <c r="BT6" i="18"/>
  <c r="CK6" i="18" s="1"/>
  <c r="BF17" i="18"/>
  <c r="BW17" i="18"/>
  <c r="CN17" i="18" s="1"/>
  <c r="AR25" i="18"/>
  <c r="BI25" i="18"/>
  <c r="AT26" i="18"/>
  <c r="BK26" i="18"/>
  <c r="CB26" i="18" s="1"/>
  <c r="AW37" i="18"/>
  <c r="BN37" i="18"/>
  <c r="CE37" i="18" s="1"/>
  <c r="AQ47" i="18"/>
  <c r="BH47" i="18"/>
  <c r="BY47" i="18" s="1"/>
  <c r="AR69" i="18"/>
  <c r="BI69" i="18"/>
  <c r="BC20" i="18"/>
  <c r="BT20" i="18"/>
  <c r="CK20" i="18" s="1"/>
  <c r="BC44" i="18"/>
  <c r="BT44" i="18"/>
  <c r="CK44" i="18" s="1"/>
  <c r="AW70" i="18"/>
  <c r="BN70" i="18"/>
  <c r="CE70" i="18" s="1"/>
  <c r="BE3" i="18"/>
  <c r="BV3" i="18"/>
  <c r="CM3" i="18" s="1"/>
  <c r="BN16" i="18"/>
  <c r="CE16" i="18" s="1"/>
  <c r="AW16" i="18"/>
  <c r="BA18" i="18"/>
  <c r="BR18" i="18"/>
  <c r="CI18" i="18" s="1"/>
  <c r="BC23" i="18"/>
  <c r="BT23" i="18"/>
  <c r="CK23" i="18" s="1"/>
  <c r="BD31" i="18"/>
  <c r="BU31" i="18"/>
  <c r="CL31" i="18" s="1"/>
  <c r="BF49" i="18"/>
  <c r="BW49" i="18"/>
  <c r="CN49" i="18" s="1"/>
  <c r="BD56" i="18"/>
  <c r="BU56" i="18"/>
  <c r="CL56" i="18" s="1"/>
  <c r="AT68" i="18"/>
  <c r="BK68" i="18"/>
  <c r="CB68" i="18" s="1"/>
  <c r="BD23" i="18"/>
  <c r="BU23" i="18"/>
  <c r="CL23" i="18" s="1"/>
  <c r="BF29" i="18"/>
  <c r="BW29" i="18"/>
  <c r="CN29" i="18" s="1"/>
  <c r="BE48" i="18"/>
  <c r="BV48" i="18"/>
  <c r="CM48" i="18" s="1"/>
  <c r="AV66" i="18"/>
  <c r="BM66" i="18"/>
  <c r="CD66" i="18" s="1"/>
  <c r="AW73" i="18"/>
  <c r="BN73" i="18"/>
  <c r="CE73" i="18" s="1"/>
  <c r="BF10" i="18"/>
  <c r="BW10" i="18"/>
  <c r="CN10" i="18" s="1"/>
  <c r="BC19" i="18"/>
  <c r="BT19" i="18"/>
  <c r="CK19" i="18" s="1"/>
  <c r="AS33" i="18"/>
  <c r="BJ33" i="18"/>
  <c r="CA33" i="18" s="1"/>
  <c r="BF40" i="18"/>
  <c r="BW40" i="18"/>
  <c r="CN40" i="18" s="1"/>
  <c r="BF54" i="18"/>
  <c r="BW54" i="18"/>
  <c r="CN54" i="18" s="1"/>
  <c r="AR18" i="18"/>
  <c r="BI18" i="18"/>
  <c r="BF62" i="18"/>
  <c r="BW62" i="18"/>
  <c r="CN62" i="18" s="1"/>
  <c r="AQ2" i="18"/>
  <c r="BH2" i="18"/>
  <c r="AQ52" i="18"/>
  <c r="AQ58" i="18"/>
  <c r="AQ25" i="18"/>
  <c r="AQ41" i="18"/>
  <c r="AQ42" i="18"/>
  <c r="AQ7" i="18"/>
  <c r="AQ57" i="18"/>
  <c r="AQ31" i="18"/>
  <c r="AQ72" i="18"/>
  <c r="AQ48" i="18"/>
  <c r="AQ15" i="18"/>
  <c r="BH15" i="18"/>
  <c r="BY15" i="18" s="1"/>
  <c r="AT20" i="18"/>
  <c r="BK20" i="18"/>
  <c r="CB20" i="18" s="1"/>
  <c r="AW23" i="18"/>
  <c r="BN23" i="18"/>
  <c r="CE23" i="18" s="1"/>
  <c r="AW31" i="18"/>
  <c r="BN31" i="18"/>
  <c r="CE31" i="18" s="1"/>
  <c r="BB34" i="18"/>
  <c r="BS34" i="18"/>
  <c r="CJ34" i="18" s="1"/>
  <c r="BA48" i="18"/>
  <c r="BR48" i="18"/>
  <c r="CI48" i="18" s="1"/>
  <c r="BD65" i="18"/>
  <c r="BU65" i="18"/>
  <c r="CL65" i="18" s="1"/>
  <c r="BA38" i="18"/>
  <c r="BR38" i="18"/>
  <c r="CI38" i="18" s="1"/>
  <c r="BD67" i="18"/>
  <c r="BU67" i="18"/>
  <c r="CL67" i="18" s="1"/>
  <c r="AR33" i="18"/>
  <c r="BI33" i="18"/>
  <c r="AW58" i="18"/>
  <c r="BN58" i="18"/>
  <c r="CE58" i="18" s="1"/>
  <c r="BR5" i="18"/>
  <c r="CI5" i="18" s="1"/>
  <c r="BA5" i="18"/>
  <c r="AS16" i="18"/>
  <c r="BJ16" i="18"/>
  <c r="CA16" i="18" s="1"/>
  <c r="AW18" i="18"/>
  <c r="BN18" i="18"/>
  <c r="CE18" i="18" s="1"/>
  <c r="AZ24" i="18"/>
  <c r="BQ24" i="18"/>
  <c r="CH24" i="18" s="1"/>
  <c r="AS36" i="18"/>
  <c r="BJ36" i="18"/>
  <c r="CA36" i="18" s="1"/>
  <c r="AV43" i="18"/>
  <c r="BM43" i="18"/>
  <c r="CD43" i="18" s="1"/>
  <c r="BA57" i="18"/>
  <c r="BR57" i="18"/>
  <c r="CI57" i="18" s="1"/>
  <c r="AZ67" i="18"/>
  <c r="BQ67" i="18"/>
  <c r="CH67" i="18" s="1"/>
  <c r="BA27" i="18"/>
  <c r="BR27" i="18"/>
  <c r="CI27" i="18" s="1"/>
  <c r="AS71" i="18"/>
  <c r="BJ71" i="18"/>
  <c r="CA71" i="18" s="1"/>
  <c r="AW72" i="18"/>
  <c r="BN72" i="18"/>
  <c r="CE72" i="18" s="1"/>
  <c r="BD30" i="18"/>
  <c r="BU30" i="18"/>
  <c r="CL30" i="18" s="1"/>
  <c r="BD72" i="18"/>
  <c r="BU72" i="18"/>
  <c r="CL72" i="18" s="1"/>
  <c r="AW62" i="18"/>
  <c r="BN62" i="18"/>
  <c r="CE62" i="18" s="1"/>
  <c r="BQ6" i="18"/>
  <c r="CH6" i="18" s="1"/>
  <c r="BD8" i="18"/>
  <c r="AY54" i="18"/>
  <c r="AT7" i="18"/>
  <c r="AV37" i="18"/>
  <c r="BI2" i="18"/>
  <c r="AV9" i="18"/>
  <c r="AV48" i="18"/>
  <c r="BT16" i="18"/>
  <c r="CK16" i="18" s="1"/>
  <c r="BH41" i="18"/>
  <c r="BY41" i="18" s="1"/>
  <c r="BL57" i="18"/>
  <c r="CC57" i="18" s="1"/>
  <c r="BK33" i="18"/>
  <c r="CB33" i="18" s="1"/>
  <c r="BH25" i="18"/>
  <c r="BY25" i="18" s="1"/>
  <c r="BD70" i="18"/>
  <c r="BM6" i="18"/>
  <c r="CD6" i="18" s="1"/>
  <c r="AY59" i="18"/>
  <c r="AS2" i="18"/>
  <c r="BC14" i="18"/>
  <c r="BT14" i="18"/>
  <c r="CK14" i="18" s="1"/>
  <c r="AQ34" i="18"/>
  <c r="BH34" i="18"/>
  <c r="BY34" i="18" s="1"/>
  <c r="AT28" i="18"/>
  <c r="BK28" i="18"/>
  <c r="CB28" i="18" s="1"/>
  <c r="BP10" i="18"/>
  <c r="CG10" i="18" s="1"/>
  <c r="BQ10" i="18"/>
  <c r="CH10" i="18" s="1"/>
  <c r="BM10" i="18"/>
  <c r="CD10" i="18" s="1"/>
  <c r="BI10" i="18"/>
  <c r="BJ10" i="18"/>
  <c r="CA10" i="18" s="1"/>
  <c r="BK10" i="18"/>
  <c r="CB10" i="18" s="1"/>
  <c r="AS26" i="18"/>
  <c r="BJ26" i="18"/>
  <c r="CA26" i="18" s="1"/>
  <c r="AY29" i="18"/>
  <c r="BP29" i="18"/>
  <c r="CG29" i="18" s="1"/>
  <c r="AV14" i="18"/>
  <c r="BM14" i="18"/>
  <c r="CD14" i="18" s="1"/>
  <c r="AV67" i="18"/>
  <c r="AV38" i="18"/>
  <c r="AV29" i="18"/>
  <c r="AV55" i="18"/>
  <c r="AV60" i="18"/>
  <c r="AV10" i="18"/>
  <c r="AV63" i="18"/>
  <c r="AV46" i="18"/>
  <c r="AV30" i="18"/>
  <c r="AV11" i="18"/>
  <c r="AV53" i="18"/>
  <c r="AV54" i="18"/>
  <c r="AV7" i="18"/>
  <c r="AV28" i="18"/>
  <c r="AV59" i="18"/>
  <c r="AV27" i="18"/>
  <c r="AV12" i="18"/>
  <c r="AV4" i="18"/>
  <c r="AV62" i="18"/>
  <c r="AV72" i="18"/>
  <c r="AV61" i="18"/>
  <c r="AV41" i="18"/>
  <c r="AV25" i="18"/>
  <c r="AV5" i="18"/>
  <c r="AV58" i="18"/>
  <c r="AV31" i="18"/>
  <c r="AV39" i="18"/>
  <c r="AV32" i="18"/>
  <c r="AV35" i="18"/>
  <c r="AV50" i="18"/>
  <c r="AV13" i="18"/>
  <c r="AV3" i="18"/>
  <c r="BV2" i="18"/>
  <c r="CM2" i="18" s="1"/>
  <c r="DD2" i="18" s="1"/>
  <c r="BE2" i="18"/>
  <c r="BE21" i="18"/>
  <c r="BE70" i="18"/>
  <c r="BE11" i="18"/>
  <c r="BE59" i="18"/>
  <c r="BE5" i="18"/>
  <c r="BE41" i="18"/>
  <c r="BE63" i="18"/>
  <c r="BE71" i="18"/>
  <c r="BE57" i="18"/>
  <c r="BE33" i="18"/>
  <c r="BE9" i="18"/>
  <c r="BB71" i="18"/>
  <c r="BS71" i="18"/>
  <c r="CJ71" i="18" s="1"/>
  <c r="BA55" i="18"/>
  <c r="BR55" i="18"/>
  <c r="CI55" i="18" s="1"/>
  <c r="AV33" i="18"/>
  <c r="BG52" i="18"/>
  <c r="BX52" i="18" s="1"/>
  <c r="BK64" i="18"/>
  <c r="CB64" i="18" s="1"/>
  <c r="BQ64" i="18"/>
  <c r="CH64" i="18" s="1"/>
  <c r="BI64" i="18"/>
  <c r="BL48" i="18"/>
  <c r="CC48" i="18" s="1"/>
  <c r="BU48" i="18"/>
  <c r="CL48" i="18" s="1"/>
  <c r="BH48" i="18"/>
  <c r="BY48" i="18" s="1"/>
  <c r="BM48" i="18"/>
  <c r="CD48" i="18" s="1"/>
  <c r="BK48" i="18"/>
  <c r="CB48" i="18" s="1"/>
  <c r="BO32" i="18"/>
  <c r="CF32" i="18" s="1"/>
  <c r="BM32" i="18"/>
  <c r="CD32" i="18" s="1"/>
  <c r="BL32" i="18"/>
  <c r="CC32" i="18" s="1"/>
  <c r="BJ32" i="18"/>
  <c r="CA32" i="18" s="1"/>
  <c r="BO24" i="18"/>
  <c r="CF24" i="18" s="1"/>
  <c r="BL24" i="18"/>
  <c r="CC24" i="18" s="1"/>
  <c r="AR34" i="18"/>
  <c r="BI34" i="18"/>
  <c r="AR16" i="18"/>
  <c r="BI16" i="18"/>
  <c r="AY23" i="18"/>
  <c r="BP23" i="18"/>
  <c r="CG23" i="18" s="1"/>
  <c r="AS59" i="18"/>
  <c r="BJ59" i="18"/>
  <c r="CA59" i="18" s="1"/>
  <c r="BC36" i="18"/>
  <c r="BT36" i="18"/>
  <c r="CK36" i="18" s="1"/>
  <c r="BB46" i="18"/>
  <c r="BS46" i="18"/>
  <c r="CJ46" i="18" s="1"/>
  <c r="AW20" i="18"/>
  <c r="BN20" i="18"/>
  <c r="CE20" i="18" s="1"/>
  <c r="BB39" i="18"/>
  <c r="BS39" i="18"/>
  <c r="CJ39" i="18" s="1"/>
  <c r="AS50" i="18"/>
  <c r="BJ50" i="18"/>
  <c r="CA50" i="18" s="1"/>
  <c r="BB5" i="18"/>
  <c r="BS5" i="18"/>
  <c r="CJ5" i="18" s="1"/>
  <c r="BB13" i="18"/>
  <c r="BS13" i="18"/>
  <c r="CJ13" i="18" s="1"/>
  <c r="BE17" i="18"/>
  <c r="BV17" i="18"/>
  <c r="CM17" i="18" s="1"/>
  <c r="AQ24" i="18"/>
  <c r="BH24" i="18"/>
  <c r="BY24" i="18" s="1"/>
  <c r="BE26" i="18"/>
  <c r="BV26" i="18"/>
  <c r="CM26" i="18" s="1"/>
  <c r="AT34" i="18"/>
  <c r="BK34" i="18"/>
  <c r="CB34" i="18" s="1"/>
  <c r="AW45" i="18"/>
  <c r="BN45" i="18"/>
  <c r="CE45" i="18" s="1"/>
  <c r="BB57" i="18"/>
  <c r="BS57" i="18"/>
  <c r="CJ57" i="18" s="1"/>
  <c r="BF2" i="18"/>
  <c r="BW2" i="18"/>
  <c r="CN2" i="18" s="1"/>
  <c r="DE2" i="18" s="1"/>
  <c r="BF31" i="18"/>
  <c r="BF63" i="18"/>
  <c r="BF59" i="18"/>
  <c r="BF67" i="18"/>
  <c r="BF56" i="18"/>
  <c r="BB19" i="18"/>
  <c r="BS19" i="18"/>
  <c r="CJ19" i="18" s="1"/>
  <c r="AY28" i="18"/>
  <c r="BP28" i="18"/>
  <c r="CG28" i="18" s="1"/>
  <c r="AQ53" i="18"/>
  <c r="BH53" i="18"/>
  <c r="BY53" i="18" s="1"/>
  <c r="BD58" i="18"/>
  <c r="BU58" i="18"/>
  <c r="CL58" i="18" s="1"/>
  <c r="AW36" i="18"/>
  <c r="BN36" i="18"/>
  <c r="CE36" i="18" s="1"/>
  <c r="AY48" i="18"/>
  <c r="BP48" i="18"/>
  <c r="CG48" i="18" s="1"/>
  <c r="AT69" i="18"/>
  <c r="BK69" i="18"/>
  <c r="CB69" i="18" s="1"/>
  <c r="BT11" i="18"/>
  <c r="CK11" i="18" s="1"/>
  <c r="BC11" i="18"/>
  <c r="BF16" i="18"/>
  <c r="BW16" i="18"/>
  <c r="CN16" i="18" s="1"/>
  <c r="BB25" i="18"/>
  <c r="BS25" i="18"/>
  <c r="CJ25" i="18" s="1"/>
  <c r="BF26" i="18"/>
  <c r="BW26" i="18"/>
  <c r="CN26" i="18" s="1"/>
  <c r="BF36" i="18"/>
  <c r="BW36" i="18"/>
  <c r="CN36" i="18" s="1"/>
  <c r="BD50" i="18"/>
  <c r="BU50" i="18"/>
  <c r="CL50" i="18" s="1"/>
  <c r="AR68" i="18"/>
  <c r="BI68" i="18"/>
  <c r="BC45" i="18"/>
  <c r="BT45" i="18"/>
  <c r="CK45" i="18" s="1"/>
  <c r="BF70" i="18"/>
  <c r="BW70" i="18"/>
  <c r="CN70" i="18" s="1"/>
  <c r="BE6" i="18"/>
  <c r="BV6" i="18"/>
  <c r="CM6" i="18" s="1"/>
  <c r="AW14" i="18"/>
  <c r="BN14" i="18"/>
  <c r="CE14" i="18" s="1"/>
  <c r="BR20" i="18"/>
  <c r="CI20" i="18" s="1"/>
  <c r="BA20" i="18"/>
  <c r="AW28" i="18"/>
  <c r="BN28" i="18"/>
  <c r="CE28" i="18" s="1"/>
  <c r="AY35" i="18"/>
  <c r="BP35" i="18"/>
  <c r="CG35" i="18" s="1"/>
  <c r="BF48" i="18"/>
  <c r="BW48" i="18"/>
  <c r="CN48" i="18" s="1"/>
  <c r="BA65" i="18"/>
  <c r="BR65" i="18"/>
  <c r="CI65" i="18" s="1"/>
  <c r="AZ35" i="18"/>
  <c r="BQ35" i="18"/>
  <c r="CH35" i="18" s="1"/>
  <c r="AQ71" i="18"/>
  <c r="BH71" i="18"/>
  <c r="BY71" i="18" s="1"/>
  <c r="BD24" i="18"/>
  <c r="BU24" i="18"/>
  <c r="CL24" i="18" s="1"/>
  <c r="BF30" i="18"/>
  <c r="BW30" i="18"/>
  <c r="CN30" i="18" s="1"/>
  <c r="AW50" i="18"/>
  <c r="BN50" i="18"/>
  <c r="CE50" i="18" s="1"/>
  <c r="BF66" i="18"/>
  <c r="BW66" i="18"/>
  <c r="CN66" i="18" s="1"/>
  <c r="BF73" i="18"/>
  <c r="BW73" i="18"/>
  <c r="CN73" i="18" s="1"/>
  <c r="BF12" i="18"/>
  <c r="BW12" i="18"/>
  <c r="CN12" i="18" s="1"/>
  <c r="BC21" i="18"/>
  <c r="BT21" i="18"/>
  <c r="CK21" i="18" s="1"/>
  <c r="AS30" i="18"/>
  <c r="BJ30" i="18"/>
  <c r="CA30" i="18" s="1"/>
  <c r="BF39" i="18"/>
  <c r="BW39" i="18"/>
  <c r="CN39" i="18" s="1"/>
  <c r="AZ73" i="18"/>
  <c r="BQ73" i="18"/>
  <c r="CH73" i="18" s="1"/>
  <c r="AR26" i="18"/>
  <c r="BI26" i="18"/>
  <c r="BF64" i="18"/>
  <c r="BW64" i="18"/>
  <c r="CN64" i="18" s="1"/>
  <c r="AS9" i="18"/>
  <c r="BJ9" i="18"/>
  <c r="CA9" i="18" s="1"/>
  <c r="BH14" i="18"/>
  <c r="BY14" i="18" s="1"/>
  <c r="AQ14" i="18"/>
  <c r="AT19" i="18"/>
  <c r="BK19" i="18"/>
  <c r="CB19" i="18" s="1"/>
  <c r="BF24" i="18"/>
  <c r="BW24" i="18"/>
  <c r="CN24" i="18" s="1"/>
  <c r="AW32" i="18"/>
  <c r="BN32" i="18"/>
  <c r="CE32" i="18" s="1"/>
  <c r="AY38" i="18"/>
  <c r="BP38" i="18"/>
  <c r="CG38" i="18" s="1"/>
  <c r="BA49" i="18"/>
  <c r="BR49" i="18"/>
  <c r="CI49" i="18" s="1"/>
  <c r="BD64" i="18"/>
  <c r="BU64" i="18"/>
  <c r="CL64" i="18" s="1"/>
  <c r="AV45" i="18"/>
  <c r="BM45" i="18"/>
  <c r="CD45" i="18" s="1"/>
  <c r="AW68" i="18"/>
  <c r="BN68" i="18"/>
  <c r="CE68" i="18" s="1"/>
  <c r="AS35" i="18"/>
  <c r="BJ35" i="18"/>
  <c r="CA35" i="18" s="1"/>
  <c r="AW60" i="18"/>
  <c r="BN60" i="18"/>
  <c r="CE60" i="18" s="1"/>
  <c r="BA7" i="18"/>
  <c r="BR7" i="18"/>
  <c r="CI7" i="18" s="1"/>
  <c r="AS14" i="18"/>
  <c r="BJ14" i="18"/>
  <c r="CA14" i="18" s="1"/>
  <c r="AW19" i="18"/>
  <c r="BN19" i="18"/>
  <c r="CE19" i="18" s="1"/>
  <c r="AR27" i="18"/>
  <c r="BI27" i="18"/>
  <c r="AS34" i="18"/>
  <c r="BJ34" i="18"/>
  <c r="CA34" i="18" s="1"/>
  <c r="AV44" i="18"/>
  <c r="BM44" i="18"/>
  <c r="CD44" i="18" s="1"/>
  <c r="BA56" i="18"/>
  <c r="BR56" i="18"/>
  <c r="CI56" i="18" s="1"/>
  <c r="AZ66" i="18"/>
  <c r="BQ66" i="18"/>
  <c r="CH66" i="18" s="1"/>
  <c r="AW11" i="18"/>
  <c r="BN11" i="18"/>
  <c r="CE11" i="18" s="1"/>
  <c r="BE73" i="18"/>
  <c r="BV73" i="18"/>
  <c r="CM73" i="18" s="1"/>
  <c r="AW57" i="18"/>
  <c r="BN57" i="18"/>
  <c r="CE57" i="18" s="1"/>
  <c r="BD71" i="18"/>
  <c r="BU71" i="18"/>
  <c r="CL71" i="18" s="1"/>
  <c r="AT72" i="18"/>
  <c r="BK72" i="18"/>
  <c r="CB72" i="18" s="1"/>
  <c r="BO72" i="18"/>
  <c r="CF72" i="18" s="1"/>
  <c r="BK8" i="18"/>
  <c r="CB8" i="18" s="1"/>
  <c r="BU8" i="18"/>
  <c r="CL8" i="18" s="1"/>
  <c r="AT49" i="18"/>
  <c r="BL4" i="18"/>
  <c r="CC4" i="18" s="1"/>
  <c r="BI48" i="18"/>
  <c r="BO15" i="18"/>
  <c r="CF15" i="18" s="1"/>
  <c r="BK39" i="18"/>
  <c r="CB39" i="18" s="1"/>
  <c r="BM49" i="18"/>
  <c r="CD49" i="18" s="1"/>
  <c r="BM9" i="18"/>
  <c r="CD9" i="18" s="1"/>
  <c r="BL72" i="18"/>
  <c r="CC72" i="18" s="1"/>
  <c r="BQ32" i="18"/>
  <c r="CH32" i="18" s="1"/>
  <c r="BO10" i="18"/>
  <c r="CF10" i="18" s="1"/>
  <c r="BO48" i="18"/>
  <c r="CF48" i="18" s="1"/>
  <c r="AV56" i="18"/>
  <c r="BV9" i="18"/>
  <c r="CM9" i="18" s="1"/>
  <c r="BC65" i="18"/>
  <c r="BT65" i="18"/>
  <c r="CK65" i="18" s="1"/>
  <c r="BL7" i="18"/>
  <c r="CC7" i="18" s="1"/>
  <c r="BL10" i="18"/>
  <c r="CC10" i="18" s="1"/>
  <c r="AT33" i="18"/>
  <c r="BE27" i="18"/>
  <c r="AV6" i="18"/>
  <c r="BO31" i="18"/>
  <c r="CF31" i="18" s="1"/>
  <c r="BT10" i="18"/>
  <c r="CK10" i="18" s="1"/>
  <c r="BT55" i="18"/>
  <c r="CK55" i="18" s="1"/>
  <c r="AT13" i="18"/>
  <c r="BM18" i="18"/>
  <c r="CD18" i="18" s="1"/>
  <c r="AV18" i="18"/>
  <c r="AR36" i="18"/>
  <c r="BI36" i="18"/>
  <c r="BE19" i="18"/>
  <c r="BV19" i="18"/>
  <c r="CM19" i="18" s="1"/>
  <c r="BF11" i="18"/>
  <c r="BW11" i="18"/>
  <c r="CN11" i="18" s="1"/>
  <c r="AZ45" i="18"/>
  <c r="BQ45" i="18"/>
  <c r="CH45" i="18" s="1"/>
  <c r="AS69" i="18"/>
  <c r="BJ69" i="18"/>
  <c r="CA69" i="18" s="1"/>
  <c r="BB8" i="18"/>
  <c r="BS8" i="18"/>
  <c r="CJ8" i="18" s="1"/>
  <c r="AT16" i="18"/>
  <c r="BK16" i="18"/>
  <c r="CB16" i="18" s="1"/>
  <c r="AY20" i="18"/>
  <c r="BP20" i="18"/>
  <c r="CG20" i="18" s="1"/>
  <c r="BJ28" i="18"/>
  <c r="CA28" i="18" s="1"/>
  <c r="AS28" i="18"/>
  <c r="AT37" i="18"/>
  <c r="BK37" i="18"/>
  <c r="CB37" i="18" s="1"/>
  <c r="BB41" i="18"/>
  <c r="BS41" i="18"/>
  <c r="CJ41" i="18" s="1"/>
  <c r="BC50" i="18"/>
  <c r="BT50" i="18"/>
  <c r="CK50" i="18" s="1"/>
  <c r="BA58" i="18"/>
  <c r="BR58" i="18"/>
  <c r="CI58" i="18" s="1"/>
  <c r="BI21" i="18"/>
  <c r="AR21" i="18"/>
  <c r="AT22" i="18"/>
  <c r="BK22" i="18"/>
  <c r="CB22" i="18" s="1"/>
  <c r="AS40" i="18"/>
  <c r="BJ40" i="18"/>
  <c r="CA40" i="18" s="1"/>
  <c r="BD61" i="18"/>
  <c r="BU61" i="18"/>
  <c r="CL61" i="18" s="1"/>
  <c r="AS7" i="18"/>
  <c r="BJ7" i="18"/>
  <c r="CA7" i="18" s="1"/>
  <c r="BB45" i="18"/>
  <c r="BS45" i="18"/>
  <c r="CJ45" i="18" s="1"/>
  <c r="AZ20" i="18"/>
  <c r="BQ20" i="18"/>
  <c r="CH20" i="18" s="1"/>
  <c r="AW34" i="18"/>
  <c r="BN34" i="18"/>
  <c r="CE34" i="18" s="1"/>
  <c r="AY45" i="18"/>
  <c r="BP45" i="18"/>
  <c r="CG45" i="18" s="1"/>
  <c r="BB59" i="18"/>
  <c r="BS59" i="18"/>
  <c r="CJ59" i="18" s="1"/>
  <c r="AQ8" i="18"/>
  <c r="BH8" i="18"/>
  <c r="BY8" i="18" s="1"/>
  <c r="BE39" i="18"/>
  <c r="BV39" i="18"/>
  <c r="CM39" i="18" s="1"/>
  <c r="BB68" i="18"/>
  <c r="BS68" i="18"/>
  <c r="CJ68" i="18" s="1"/>
  <c r="BE4" i="18"/>
  <c r="BV4" i="18"/>
  <c r="CM4" i="18" s="1"/>
  <c r="BU10" i="18"/>
  <c r="CL10" i="18" s="1"/>
  <c r="BD10" i="18"/>
  <c r="BD33" i="18"/>
  <c r="BD44" i="18"/>
  <c r="BD6" i="18"/>
  <c r="BD66" i="18"/>
  <c r="BD54" i="18"/>
  <c r="BD9" i="18"/>
  <c r="BD5" i="18"/>
  <c r="BD7" i="18"/>
  <c r="AQ20" i="18"/>
  <c r="BH20" i="18"/>
  <c r="BY20" i="18" s="1"/>
  <c r="BC25" i="18"/>
  <c r="BT25" i="18"/>
  <c r="CK25" i="18" s="1"/>
  <c r="AQ30" i="18"/>
  <c r="BH30" i="18"/>
  <c r="BY30" i="18" s="1"/>
  <c r="AS48" i="18"/>
  <c r="BJ48" i="18"/>
  <c r="CA48" i="18" s="1"/>
  <c r="BE53" i="18"/>
  <c r="BV53" i="18"/>
  <c r="CM53" i="18" s="1"/>
  <c r="AS66" i="18"/>
  <c r="BJ66" i="18"/>
  <c r="CA66" i="18" s="1"/>
  <c r="BA54" i="18"/>
  <c r="BR54" i="18"/>
  <c r="CI54" i="18" s="1"/>
  <c r="BW8" i="18"/>
  <c r="CN8" i="18" s="1"/>
  <c r="BF8" i="18"/>
  <c r="BA26" i="18"/>
  <c r="BR26" i="18"/>
  <c r="CI26" i="18" s="1"/>
  <c r="BA46" i="18"/>
  <c r="BR46" i="18"/>
  <c r="CI46" i="18" s="1"/>
  <c r="BE62" i="18"/>
  <c r="BV62" i="18"/>
  <c r="CM62" i="18" s="1"/>
  <c r="AY70" i="18"/>
  <c r="BP70" i="18"/>
  <c r="CG70" i="18" s="1"/>
  <c r="AQ11" i="18"/>
  <c r="BH11" i="18"/>
  <c r="BY11" i="18" s="1"/>
  <c r="AS21" i="18"/>
  <c r="BJ21" i="18"/>
  <c r="CA21" i="18" s="1"/>
  <c r="BV24" i="18"/>
  <c r="CM24" i="18" s="1"/>
  <c r="BE24" i="18"/>
  <c r="BA35" i="18"/>
  <c r="BR35" i="18"/>
  <c r="CI35" i="18" s="1"/>
  <c r="AQ55" i="18"/>
  <c r="BH55" i="18"/>
  <c r="BY55" i="18" s="1"/>
  <c r="BA10" i="18"/>
  <c r="BR10" i="18"/>
  <c r="CI10" i="18" s="1"/>
  <c r="BH5" i="18"/>
  <c r="BY5" i="18" s="1"/>
  <c r="AQ5" i="18"/>
  <c r="AS13" i="18"/>
  <c r="BJ13" i="18"/>
  <c r="CA13" i="18" s="1"/>
  <c r="BB14" i="18"/>
  <c r="BS14" i="18"/>
  <c r="CJ14" i="18" s="1"/>
  <c r="BD18" i="18"/>
  <c r="BU18" i="18"/>
  <c r="CL18" i="18" s="1"/>
  <c r="BB27" i="18"/>
  <c r="BS27" i="18"/>
  <c r="CJ27" i="18" s="1"/>
  <c r="BB36" i="18"/>
  <c r="BS36" i="18"/>
  <c r="CJ36" i="18" s="1"/>
  <c r="AS57" i="18"/>
  <c r="BJ57" i="18"/>
  <c r="CA57" i="18" s="1"/>
  <c r="AR32" i="18"/>
  <c r="BI32" i="18"/>
  <c r="AQ61" i="18"/>
  <c r="BH61" i="18"/>
  <c r="BY61" i="18" s="1"/>
  <c r="BE10" i="18"/>
  <c r="BV10" i="18"/>
  <c r="CM10" i="18" s="1"/>
  <c r="BA3" i="18"/>
  <c r="BR3" i="18"/>
  <c r="CI3" i="18" s="1"/>
  <c r="BR12" i="18"/>
  <c r="CI12" i="18" s="1"/>
  <c r="BA12" i="18"/>
  <c r="BU17" i="18"/>
  <c r="CL17" i="18" s="1"/>
  <c r="BD17" i="18"/>
  <c r="AZ25" i="18"/>
  <c r="BQ25" i="18"/>
  <c r="CH25" i="18" s="1"/>
  <c r="BA41" i="18"/>
  <c r="BR41" i="18"/>
  <c r="CI41" i="18" s="1"/>
  <c r="BC49" i="18"/>
  <c r="BT49" i="18"/>
  <c r="CK49" i="18" s="1"/>
  <c r="BG54" i="18"/>
  <c r="BX54" i="18" s="1"/>
  <c r="BG21" i="18"/>
  <c r="BX21" i="18" s="1"/>
  <c r="BL66" i="18"/>
  <c r="CC66" i="18" s="1"/>
  <c r="BS66" i="18"/>
  <c r="CJ66" i="18" s="1"/>
  <c r="BO66" i="18"/>
  <c r="CF66" i="18" s="1"/>
  <c r="BI58" i="18"/>
  <c r="BJ58" i="18"/>
  <c r="CA58" i="18" s="1"/>
  <c r="BK58" i="18"/>
  <c r="CB58" i="18" s="1"/>
  <c r="BP58" i="18"/>
  <c r="CG58" i="18" s="1"/>
  <c r="BM58" i="18"/>
  <c r="CD58" i="18" s="1"/>
  <c r="BO58" i="18"/>
  <c r="CF58" i="18" s="1"/>
  <c r="BH58" i="18"/>
  <c r="BY58" i="18" s="1"/>
  <c r="BL58" i="18"/>
  <c r="CC58" i="18" s="1"/>
  <c r="BP50" i="18"/>
  <c r="CG50" i="18" s="1"/>
  <c r="BS50" i="18"/>
  <c r="CJ50" i="18" s="1"/>
  <c r="BM50" i="18"/>
  <c r="CD50" i="18" s="1"/>
  <c r="BK50" i="18"/>
  <c r="CB50" i="18" s="1"/>
  <c r="BO50" i="18"/>
  <c r="CF50" i="18" s="1"/>
  <c r="BL50" i="18"/>
  <c r="CC50" i="18" s="1"/>
  <c r="BN42" i="18"/>
  <c r="CE42" i="18" s="1"/>
  <c r="BK42" i="18"/>
  <c r="CB42" i="18" s="1"/>
  <c r="BO42" i="18"/>
  <c r="CF42" i="18" s="1"/>
  <c r="BI42" i="18"/>
  <c r="BL42" i="18"/>
  <c r="CC42" i="18" s="1"/>
  <c r="BS42" i="18"/>
  <c r="CJ42" i="18" s="1"/>
  <c r="BM34" i="18"/>
  <c r="CD34" i="18" s="1"/>
  <c r="BO34" i="18"/>
  <c r="CF34" i="18" s="1"/>
  <c r="BT34" i="18"/>
  <c r="CK34" i="18" s="1"/>
  <c r="BR34" i="18"/>
  <c r="CI34" i="18" s="1"/>
  <c r="BQ26" i="18"/>
  <c r="CH26" i="18" s="1"/>
  <c r="BL26" i="18"/>
  <c r="CC26" i="18" s="1"/>
  <c r="BO26" i="18"/>
  <c r="CF26" i="18" s="1"/>
  <c r="BT26" i="18"/>
  <c r="CK26" i="18" s="1"/>
  <c r="BO18" i="18"/>
  <c r="CF18" i="18" s="1"/>
  <c r="BL18" i="18"/>
  <c r="CC18" i="18" s="1"/>
  <c r="BG44" i="18"/>
  <c r="BX44" i="18" s="1"/>
  <c r="AY25" i="18"/>
  <c r="BP25" i="18"/>
  <c r="CG25" i="18" s="1"/>
  <c r="BE20" i="18"/>
  <c r="BV20" i="18"/>
  <c r="CM20" i="18" s="1"/>
  <c r="BE12" i="18"/>
  <c r="BV12" i="18"/>
  <c r="CM12" i="18" s="1"/>
  <c r="BB7" i="18"/>
  <c r="BS7" i="18"/>
  <c r="CJ7" i="18" s="1"/>
  <c r="AT15" i="18"/>
  <c r="BK15" i="18"/>
  <c r="CB15" i="18" s="1"/>
  <c r="AW43" i="18"/>
  <c r="BN43" i="18"/>
  <c r="CE43" i="18" s="1"/>
  <c r="BC51" i="18"/>
  <c r="BT51" i="18"/>
  <c r="CK51" i="18" s="1"/>
  <c r="BA67" i="18"/>
  <c r="BR67" i="18"/>
  <c r="CI67" i="18" s="1"/>
  <c r="AS41" i="18"/>
  <c r="BJ41" i="18"/>
  <c r="CA41" i="18" s="1"/>
  <c r="AQ13" i="18"/>
  <c r="BH13" i="18"/>
  <c r="BY13" i="18" s="1"/>
  <c r="AY64" i="18"/>
  <c r="BP64" i="18"/>
  <c r="CG64" i="18" s="1"/>
  <c r="BT9" i="18"/>
  <c r="CK9" i="18" s="1"/>
  <c r="BC9" i="18"/>
  <c r="AR24" i="18"/>
  <c r="BI24" i="18"/>
  <c r="AT27" i="18"/>
  <c r="BK27" i="18"/>
  <c r="CB27" i="18" s="1"/>
  <c r="AW35" i="18"/>
  <c r="BN35" i="18"/>
  <c r="CE35" i="18" s="1"/>
  <c r="BB58" i="18"/>
  <c r="BS58" i="18"/>
  <c r="CJ58" i="18" s="1"/>
  <c r="BE13" i="18"/>
  <c r="BV13" i="18"/>
  <c r="CM13" i="18" s="1"/>
  <c r="AY40" i="18"/>
  <c r="BP40" i="18"/>
  <c r="CG40" i="18" s="1"/>
  <c r="BD13" i="18"/>
  <c r="BU13" i="18"/>
  <c r="CL13" i="18" s="1"/>
  <c r="BA19" i="18"/>
  <c r="BR19" i="18"/>
  <c r="CI19" i="18" s="1"/>
  <c r="BC22" i="18"/>
  <c r="BT22" i="18"/>
  <c r="CK22" i="18" s="1"/>
  <c r="BD32" i="18"/>
  <c r="BU32" i="18"/>
  <c r="CL32" i="18" s="1"/>
  <c r="AS49" i="18"/>
  <c r="BJ49" i="18"/>
  <c r="CA49" i="18" s="1"/>
  <c r="BF25" i="18"/>
  <c r="BW25" i="18"/>
  <c r="CN25" i="18" s="1"/>
  <c r="AY67" i="18"/>
  <c r="BP67" i="18"/>
  <c r="CG67" i="18" s="1"/>
  <c r="BF9" i="18"/>
  <c r="BW9" i="18"/>
  <c r="CN9" i="18" s="1"/>
  <c r="BD27" i="18"/>
  <c r="BU27" i="18"/>
  <c r="CL27" i="18" s="1"/>
  <c r="AW47" i="18"/>
  <c r="BN47" i="18"/>
  <c r="CE47" i="18" s="1"/>
  <c r="BE64" i="18"/>
  <c r="BV64" i="18"/>
  <c r="CM64" i="18" s="1"/>
  <c r="BF13" i="18"/>
  <c r="BW13" i="18"/>
  <c r="CN13" i="18" s="1"/>
  <c r="BT18" i="18"/>
  <c r="CK18" i="18" s="1"/>
  <c r="BC18" i="18"/>
  <c r="BE22" i="18"/>
  <c r="BV22" i="18"/>
  <c r="CM22" i="18" s="1"/>
  <c r="BF41" i="18"/>
  <c r="BW41" i="18"/>
  <c r="CN41" i="18" s="1"/>
  <c r="BF55" i="18"/>
  <c r="BW55" i="18"/>
  <c r="CN55" i="18" s="1"/>
  <c r="BP14" i="18"/>
  <c r="CG14" i="18" s="1"/>
  <c r="AY14" i="18"/>
  <c r="AY72" i="18"/>
  <c r="AY6" i="18"/>
  <c r="AY4" i="18"/>
  <c r="AY57" i="18"/>
  <c r="AY50" i="18"/>
  <c r="AY8" i="18"/>
  <c r="AY58" i="18"/>
  <c r="AY53" i="18"/>
  <c r="AY68" i="18"/>
  <c r="AY44" i="18"/>
  <c r="AY11" i="18"/>
  <c r="AY49" i="18"/>
  <c r="AY30" i="18"/>
  <c r="AY22" i="18"/>
  <c r="AY17" i="18"/>
  <c r="BF58" i="18"/>
  <c r="BW58" i="18"/>
  <c r="CN58" i="18" s="1"/>
  <c r="AQ17" i="18"/>
  <c r="BH17" i="18"/>
  <c r="BY17" i="18" s="1"/>
  <c r="AT21" i="18"/>
  <c r="BK21" i="18"/>
  <c r="CB21" i="18" s="1"/>
  <c r="AW22" i="18"/>
  <c r="BN22" i="18"/>
  <c r="CE22" i="18" s="1"/>
  <c r="BB26" i="18"/>
  <c r="BS26" i="18"/>
  <c r="CJ26" i="18" s="1"/>
  <c r="BA47" i="18"/>
  <c r="BR47" i="18"/>
  <c r="CI47" i="18" s="1"/>
  <c r="AS56" i="18"/>
  <c r="BJ56" i="18"/>
  <c r="CA56" i="18" s="1"/>
  <c r="BD37" i="18"/>
  <c r="BU37" i="18"/>
  <c r="CL37" i="18" s="1"/>
  <c r="AT67" i="18"/>
  <c r="BK67" i="18"/>
  <c r="CB67" i="18" s="1"/>
  <c r="AZ23" i="18"/>
  <c r="BQ23" i="18"/>
  <c r="CH23" i="18" s="1"/>
  <c r="BB53" i="18"/>
  <c r="BS53" i="18"/>
  <c r="CJ53" i="18" s="1"/>
  <c r="BR4" i="18"/>
  <c r="CI4" i="18" s="1"/>
  <c r="BA4" i="18"/>
  <c r="BD14" i="18"/>
  <c r="BU14" i="18"/>
  <c r="CL14" i="18" s="1"/>
  <c r="AZ22" i="18"/>
  <c r="BQ22" i="18"/>
  <c r="CH22" i="18" s="1"/>
  <c r="BA31" i="18"/>
  <c r="BR31" i="18"/>
  <c r="CI31" i="18" s="1"/>
  <c r="AV42" i="18"/>
  <c r="BM42" i="18"/>
  <c r="CD42" i="18" s="1"/>
  <c r="AZ68" i="18"/>
  <c r="BQ68" i="18"/>
  <c r="CH68" i="18" s="1"/>
  <c r="AW13" i="18"/>
  <c r="BN13" i="18"/>
  <c r="CE13" i="18" s="1"/>
  <c r="AS43" i="18"/>
  <c r="BJ43" i="18"/>
  <c r="CA43" i="18" s="1"/>
  <c r="BC57" i="18"/>
  <c r="BT57" i="18"/>
  <c r="CK57" i="18" s="1"/>
  <c r="BL23" i="18"/>
  <c r="CC23" i="18" s="1"/>
  <c r="BI23" i="18"/>
  <c r="BO23" i="18"/>
  <c r="CF23" i="18" s="1"/>
  <c r="AR17" i="18"/>
  <c r="BI17" i="18"/>
  <c r="AY24" i="18"/>
  <c r="BP24" i="18"/>
  <c r="CG24" i="18" s="1"/>
  <c r="AS60" i="18"/>
  <c r="BJ60" i="18"/>
  <c r="CA60" i="18" s="1"/>
  <c r="AZ38" i="18"/>
  <c r="BQ38" i="18"/>
  <c r="CH38" i="18" s="1"/>
  <c r="BC27" i="18"/>
  <c r="BT27" i="18"/>
  <c r="CK27" i="18" s="1"/>
  <c r="AS24" i="18"/>
  <c r="BJ24" i="18"/>
  <c r="CA24" i="18" s="1"/>
  <c r="AW40" i="18"/>
  <c r="BN40" i="18"/>
  <c r="CE40" i="18" s="1"/>
  <c r="BC53" i="18"/>
  <c r="BT53" i="18"/>
  <c r="CK53" i="18" s="1"/>
  <c r="BB4" i="18"/>
  <c r="BS4" i="18"/>
  <c r="CJ4" i="18" s="1"/>
  <c r="BS12" i="18"/>
  <c r="CJ12" i="18" s="1"/>
  <c r="BB12" i="18"/>
  <c r="BE15" i="18"/>
  <c r="BV15" i="18"/>
  <c r="CM15" i="18" s="1"/>
  <c r="BA23" i="18"/>
  <c r="BR23" i="18"/>
  <c r="CI23" i="18" s="1"/>
  <c r="BB33" i="18"/>
  <c r="BS33" i="18"/>
  <c r="CJ33" i="18" s="1"/>
  <c r="BE34" i="18"/>
  <c r="BV34" i="18"/>
  <c r="CM34" i="18" s="1"/>
  <c r="BF45" i="18"/>
  <c r="BW45" i="18"/>
  <c r="CN45" i="18" s="1"/>
  <c r="BB56" i="18"/>
  <c r="BS56" i="18"/>
  <c r="CJ56" i="18" s="1"/>
  <c r="BW4" i="18"/>
  <c r="CN4" i="18" s="1"/>
  <c r="BF4" i="18"/>
  <c r="BB18" i="18"/>
  <c r="BS18" i="18"/>
  <c r="CJ18" i="18" s="1"/>
  <c r="BE30" i="18"/>
  <c r="BV30" i="18"/>
  <c r="CM30" i="18" s="1"/>
  <c r="BF53" i="18"/>
  <c r="BW53" i="18"/>
  <c r="CN53" i="18" s="1"/>
  <c r="BB65" i="18"/>
  <c r="BS65" i="18"/>
  <c r="CJ65" i="18" s="1"/>
  <c r="BE38" i="18"/>
  <c r="BV38" i="18"/>
  <c r="CM38" i="18" s="1"/>
  <c r="BE50" i="18"/>
  <c r="BV50" i="18"/>
  <c r="CM50" i="18" s="1"/>
  <c r="BC69" i="18"/>
  <c r="BT69" i="18"/>
  <c r="CK69" i="18" s="1"/>
  <c r="BC12" i="18"/>
  <c r="BT12" i="18"/>
  <c r="CK12" i="18" s="1"/>
  <c r="BF14" i="18"/>
  <c r="BW14" i="18"/>
  <c r="CN14" i="18" s="1"/>
  <c r="BB24" i="18"/>
  <c r="BS24" i="18"/>
  <c r="CJ24" i="18" s="1"/>
  <c r="BF27" i="18"/>
  <c r="BW27" i="18"/>
  <c r="CN27" i="18" s="1"/>
  <c r="BF37" i="18"/>
  <c r="BW37" i="18"/>
  <c r="CN37" i="18" s="1"/>
  <c r="BD51" i="18"/>
  <c r="BU51" i="18"/>
  <c r="CL51" i="18" s="1"/>
  <c r="AR67" i="18"/>
  <c r="BI67" i="18"/>
  <c r="AW24" i="18"/>
  <c r="BN24" i="18"/>
  <c r="CE24" i="18" s="1"/>
  <c r="AQ56" i="18"/>
  <c r="BH56" i="18"/>
  <c r="BY56" i="18" s="1"/>
  <c r="AY71" i="18"/>
  <c r="BP71" i="18"/>
  <c r="CG71" i="18" s="1"/>
  <c r="BV7" i="18"/>
  <c r="CM7" i="18" s="1"/>
  <c r="BE7" i="18"/>
  <c r="AW15" i="18"/>
  <c r="BN15" i="18"/>
  <c r="CE15" i="18" s="1"/>
  <c r="BA21" i="18"/>
  <c r="BR21" i="18"/>
  <c r="CI21" i="18" s="1"/>
  <c r="AW29" i="18"/>
  <c r="BN29" i="18"/>
  <c r="CE29" i="18" s="1"/>
  <c r="AY34" i="18"/>
  <c r="BP34" i="18"/>
  <c r="CG34" i="18" s="1"/>
  <c r="BF47" i="18"/>
  <c r="BW47" i="18"/>
  <c r="CN47" i="18" s="1"/>
  <c r="BA64" i="18"/>
  <c r="BR64" i="18"/>
  <c r="CI64" i="18" s="1"/>
  <c r="AY41" i="18"/>
  <c r="BP41" i="18"/>
  <c r="CG41" i="18" s="1"/>
  <c r="BA71" i="18"/>
  <c r="BR71" i="18"/>
  <c r="CI71" i="18" s="1"/>
  <c r="BD22" i="18"/>
  <c r="BU22" i="18"/>
  <c r="CL22" i="18" s="1"/>
  <c r="BD35" i="18"/>
  <c r="BU35" i="18"/>
  <c r="CL35" i="18" s="1"/>
  <c r="BC54" i="18"/>
  <c r="BT54" i="18"/>
  <c r="CK54" i="18" s="1"/>
  <c r="BB67" i="18"/>
  <c r="BS67" i="18"/>
  <c r="CJ67" i="18" s="1"/>
  <c r="BH6" i="18"/>
  <c r="BY6" i="18" s="1"/>
  <c r="AQ6" i="18"/>
  <c r="BA16" i="18"/>
  <c r="BR16" i="18"/>
  <c r="CI16" i="18" s="1"/>
  <c r="AV24" i="18"/>
  <c r="BM24" i="18"/>
  <c r="CD24" i="18" s="1"/>
  <c r="AS31" i="18"/>
  <c r="BJ31" i="18"/>
  <c r="CA31" i="18" s="1"/>
  <c r="BF38" i="18"/>
  <c r="BW38" i="18"/>
  <c r="CN38" i="18" s="1"/>
  <c r="AZ72" i="18"/>
  <c r="BQ72" i="18"/>
  <c r="CH72" i="18" s="1"/>
  <c r="BA32" i="18"/>
  <c r="BR32" i="18"/>
  <c r="CI32" i="18" s="1"/>
  <c r="AW66" i="18"/>
  <c r="BN66" i="18"/>
  <c r="CE66" i="18" s="1"/>
  <c r="AS6" i="18"/>
  <c r="BJ6" i="18"/>
  <c r="CA6" i="18" s="1"/>
  <c r="AS58" i="18"/>
  <c r="AS53" i="18"/>
  <c r="AS29" i="18"/>
  <c r="AS4" i="18"/>
  <c r="AS32" i="18"/>
  <c r="AS45" i="18"/>
  <c r="AS10" i="18"/>
  <c r="AS20" i="18"/>
  <c r="AQ16" i="18"/>
  <c r="BH16" i="18"/>
  <c r="BY16" i="18" s="1"/>
  <c r="AT18" i="18"/>
  <c r="BK18" i="18"/>
  <c r="CB18" i="18" s="1"/>
  <c r="BF22" i="18"/>
  <c r="BW22" i="18"/>
  <c r="CN22" i="18" s="1"/>
  <c r="AW33" i="18"/>
  <c r="BN33" i="18"/>
  <c r="CE33" i="18" s="1"/>
  <c r="AY39" i="18"/>
  <c r="BP39" i="18"/>
  <c r="CG39" i="18" s="1"/>
  <c r="AW51" i="18"/>
  <c r="BN51" i="18"/>
  <c r="CE51" i="18" s="1"/>
  <c r="BD63" i="18"/>
  <c r="BU63" i="18"/>
  <c r="CL63" i="18" s="1"/>
  <c r="AQ50" i="18"/>
  <c r="BH50" i="18"/>
  <c r="BY50" i="18" s="1"/>
  <c r="BF68" i="18"/>
  <c r="BW68" i="18"/>
  <c r="CN68" i="18" s="1"/>
  <c r="AS37" i="18"/>
  <c r="BJ37" i="18"/>
  <c r="CA37" i="18" s="1"/>
  <c r="AY66" i="18"/>
  <c r="BP66" i="18"/>
  <c r="CG66" i="18" s="1"/>
  <c r="BD45" i="18"/>
  <c r="BU45" i="18"/>
  <c r="CL45" i="18" s="1"/>
  <c r="BA52" i="18"/>
  <c r="BR52" i="18"/>
  <c r="CI52" i="18" s="1"/>
  <c r="AQ27" i="18"/>
  <c r="BH27" i="18"/>
  <c r="BY27" i="18" s="1"/>
  <c r="BC37" i="18"/>
  <c r="BT37" i="18"/>
  <c r="CK37" i="18" s="1"/>
  <c r="AQ63" i="18"/>
  <c r="BH63" i="18"/>
  <c r="BY63" i="18" s="1"/>
  <c r="BP7" i="18"/>
  <c r="CG7" i="18" s="1"/>
  <c r="BQ58" i="18"/>
  <c r="CH58" i="18" s="1"/>
  <c r="BO55" i="18"/>
  <c r="CF55" i="18" s="1"/>
  <c r="AV64" i="18"/>
  <c r="BK6" i="18"/>
  <c r="CB6" i="18" s="1"/>
  <c r="BP55" i="18"/>
  <c r="CG55" i="18" s="1"/>
  <c r="AT8" i="18"/>
  <c r="AT39" i="18"/>
  <c r="AV49" i="18"/>
  <c r="BI41" i="18"/>
  <c r="BQ48" i="18"/>
  <c r="CH48" i="18" s="1"/>
  <c r="BW3" i="18"/>
  <c r="CN3" i="18" s="1"/>
  <c r="BQ34" i="18"/>
  <c r="CH34" i="18" s="1"/>
  <c r="BK66" i="18"/>
  <c r="CB66" i="18" s="1"/>
  <c r="BC67" i="18"/>
  <c r="BT67" i="18"/>
  <c r="CK67" i="18" s="1"/>
  <c r="BT38" i="18"/>
  <c r="CK38" i="18" s="1"/>
  <c r="BW71" i="18"/>
  <c r="CN71" i="18" s="1"/>
  <c r="AT2" i="18"/>
  <c r="AS51" i="18"/>
  <c r="BJ51" i="18"/>
  <c r="CA51" i="18" s="1"/>
  <c r="BE69" i="18"/>
  <c r="BV69" i="18"/>
  <c r="CM69" i="18" s="1"/>
  <c r="AS27" i="18"/>
  <c r="BJ27" i="18"/>
  <c r="CA27" i="18" s="1"/>
  <c r="AT70" i="18"/>
  <c r="BK70" i="18"/>
  <c r="CB70" i="18" s="1"/>
  <c r="BD49" i="18"/>
  <c r="BU49" i="18"/>
  <c r="CL49" i="18" s="1"/>
  <c r="AV23" i="18"/>
  <c r="BM23" i="18"/>
  <c r="CD23" i="18" s="1"/>
  <c r="AZ43" i="18"/>
  <c r="BQ43" i="18"/>
  <c r="CH43" i="18" s="1"/>
  <c r="BA45" i="18"/>
  <c r="BF35" i="18"/>
  <c r="BW35" i="18"/>
  <c r="CN35" i="18" s="1"/>
  <c r="AY62" i="18"/>
  <c r="BP62" i="18"/>
  <c r="CG62" i="18" s="1"/>
  <c r="AZ41" i="18"/>
  <c r="BQ41" i="18"/>
  <c r="CH41" i="18" s="1"/>
  <c r="AQ65" i="18"/>
  <c r="BH65" i="18"/>
  <c r="BY65" i="18" s="1"/>
  <c r="AV69" i="18"/>
  <c r="BM69" i="18"/>
  <c r="CD69" i="18" s="1"/>
  <c r="AW39" i="18"/>
  <c r="BN39" i="18"/>
  <c r="CE39" i="18" s="1"/>
  <c r="AZ40" i="18"/>
  <c r="BQ40" i="18"/>
  <c r="CH40" i="18" s="1"/>
  <c r="AQ64" i="18"/>
  <c r="BH64" i="18"/>
  <c r="BY64" i="18" s="1"/>
  <c r="BE67" i="18"/>
  <c r="BV67" i="18"/>
  <c r="CM67" i="18" s="1"/>
  <c r="AW41" i="18"/>
  <c r="BN41" i="18"/>
  <c r="CE41" i="18" s="1"/>
  <c r="BA53" i="18"/>
  <c r="AQ62" i="18"/>
  <c r="BH62" i="18"/>
  <c r="BY62" i="18" s="1"/>
  <c r="BE66" i="18"/>
  <c r="BV66" i="18"/>
  <c r="CM66" i="18" s="1"/>
  <c r="BA34" i="18"/>
  <c r="AQ26" i="18"/>
  <c r="BH26" i="18"/>
  <c r="BY26" i="18" s="1"/>
  <c r="AR37" i="18"/>
  <c r="BI37" i="18"/>
  <c r="BA72" i="18"/>
  <c r="AV19" i="18"/>
  <c r="BM19" i="18"/>
  <c r="CD19" i="18" s="1"/>
  <c r="AQ29" i="18"/>
  <c r="BH29" i="18"/>
  <c r="BY29" i="18" s="1"/>
  <c r="AR35" i="18"/>
  <c r="BI35" i="18"/>
  <c r="AS42" i="18"/>
  <c r="BJ42" i="18"/>
  <c r="CA42" i="18" s="1"/>
  <c r="BA69" i="18"/>
  <c r="BR69" i="18"/>
  <c r="CI69" i="18" s="1"/>
  <c r="AS52" i="18"/>
  <c r="BJ52" i="18"/>
  <c r="CA52" i="18" s="1"/>
  <c r="AW59" i="18"/>
  <c r="BN59" i="18"/>
  <c r="CE59" i="18" s="1"/>
  <c r="AQ67" i="18"/>
  <c r="BH67" i="18"/>
  <c r="BY67" i="18" s="1"/>
  <c r="BC40" i="18"/>
  <c r="BT40" i="18"/>
  <c r="CK40" i="18" s="1"/>
  <c r="BF72" i="18"/>
  <c r="BW72" i="18"/>
  <c r="CN72" i="18" s="1"/>
  <c r="AV21" i="18"/>
  <c r="BM21" i="18"/>
  <c r="CD21" i="18" s="1"/>
  <c r="AT71" i="18"/>
  <c r="BK71" i="18"/>
  <c r="CB71" i="18" s="1"/>
  <c r="AY63" i="18"/>
  <c r="BP63" i="18"/>
  <c r="CG63" i="18" s="1"/>
  <c r="BE29" i="18"/>
  <c r="BV29" i="18"/>
  <c r="CM29" i="18" s="1"/>
  <c r="BC68" i="18"/>
  <c r="BT68" i="18"/>
  <c r="CK68" i="18" s="1"/>
  <c r="BD41" i="18"/>
  <c r="BU41" i="18"/>
  <c r="CL41" i="18" s="1"/>
  <c r="BC58" i="18"/>
  <c r="BT58" i="18"/>
  <c r="CK58" i="18" s="1"/>
  <c r="BA50" i="18"/>
  <c r="BR50" i="18"/>
  <c r="CI50" i="18" s="1"/>
  <c r="BC64" i="18"/>
  <c r="BT64" i="18"/>
  <c r="CK64" i="18" s="1"/>
  <c r="BA14" i="18"/>
  <c r="BR14" i="18"/>
  <c r="CI14" i="18" s="1"/>
  <c r="BA2" i="18"/>
  <c r="BR2" i="18"/>
  <c r="CI2" i="18" s="1"/>
  <c r="CZ2" i="18" s="1"/>
  <c r="BA70" i="18"/>
  <c r="BR70" i="18"/>
  <c r="CI70" i="18" s="1"/>
  <c r="AS11" i="18"/>
  <c r="BJ11" i="18"/>
  <c r="CA11" i="18" s="1"/>
  <c r="BB16" i="18"/>
  <c r="BS16" i="18"/>
  <c r="CJ16" i="18" s="1"/>
  <c r="BD20" i="18"/>
  <c r="BU20" i="18"/>
  <c r="CL20" i="18" s="1"/>
  <c r="BB29" i="18"/>
  <c r="BS29" i="18"/>
  <c r="CJ29" i="18" s="1"/>
  <c r="AQ36" i="18"/>
  <c r="BH36" i="18"/>
  <c r="BY36" i="18" s="1"/>
  <c r="AQ45" i="18"/>
  <c r="BH45" i="18"/>
  <c r="BY45" i="18" s="1"/>
  <c r="AW53" i="18"/>
  <c r="BN53" i="18"/>
  <c r="CE53" i="18" s="1"/>
  <c r="BF5" i="18"/>
  <c r="BW5" i="18"/>
  <c r="CN5" i="18" s="1"/>
  <c r="AY69" i="18"/>
  <c r="BP69" i="18"/>
  <c r="CG69" i="18" s="1"/>
  <c r="BA42" i="18"/>
  <c r="BR42" i="18"/>
  <c r="CI42" i="18" s="1"/>
  <c r="BA9" i="18"/>
  <c r="BR9" i="18"/>
  <c r="CI9" i="18" s="1"/>
  <c r="AS15" i="18"/>
  <c r="BJ15" i="18"/>
  <c r="CA15" i="18" s="1"/>
  <c r="BF21" i="18"/>
  <c r="BW21" i="18"/>
  <c r="CN21" i="18" s="1"/>
  <c r="AR28" i="18"/>
  <c r="BI28" i="18"/>
  <c r="BD34" i="18"/>
  <c r="BU34" i="18"/>
  <c r="CL34" i="18" s="1"/>
  <c r="BE43" i="18"/>
  <c r="BV43" i="18"/>
  <c r="CM43" i="18" s="1"/>
  <c r="AS65" i="18"/>
  <c r="BJ65" i="18"/>
  <c r="CA65" i="18" s="1"/>
  <c r="AR73" i="18"/>
  <c r="BI73" i="18"/>
  <c r="BE46" i="18"/>
  <c r="BV46" i="18"/>
  <c r="CM46" i="18" s="1"/>
  <c r="AW64" i="18"/>
  <c r="BN64" i="18"/>
  <c r="CE64" i="18" s="1"/>
  <c r="AQ69" i="18"/>
  <c r="BH69" i="18"/>
  <c r="BY69" i="18" s="1"/>
  <c r="AS70" i="18"/>
  <c r="BJ70" i="18"/>
  <c r="CA70" i="18" s="1"/>
  <c r="AQ49" i="18"/>
  <c r="BH49" i="18"/>
  <c r="BY49" i="18" s="1"/>
  <c r="BD40" i="18"/>
  <c r="BU40" i="18"/>
  <c r="CL40" i="18" s="1"/>
  <c r="BC59" i="18"/>
  <c r="BT59" i="18"/>
  <c r="CK59" i="18" s="1"/>
  <c r="BF34" i="18"/>
  <c r="BW34" i="18"/>
  <c r="CN34" i="18" s="1"/>
  <c r="AY65" i="18"/>
  <c r="BP65" i="18"/>
  <c r="CG65" i="18" s="1"/>
  <c r="BA15" i="18"/>
  <c r="BR15" i="18"/>
  <c r="CI15" i="18" s="1"/>
  <c r="BC63" i="18"/>
  <c r="BT63" i="18"/>
  <c r="CK63" i="18" s="1"/>
  <c r="BU3" i="17"/>
  <c r="CL3" i="17" s="1"/>
  <c r="BJ3" i="17"/>
  <c r="CA3" i="17" s="1"/>
  <c r="BQ3" i="17"/>
  <c r="CH3" i="17" s="1"/>
  <c r="BK3" i="17"/>
  <c r="CB3" i="17" s="1"/>
  <c r="BP3" i="17"/>
  <c r="CG3" i="17" s="1"/>
  <c r="BH3" i="17"/>
  <c r="BY3" i="17" s="1"/>
  <c r="BO3" i="17"/>
  <c r="CF3" i="17" s="1"/>
  <c r="BK61" i="17"/>
  <c r="CB61" i="17" s="1"/>
  <c r="BQ61" i="17"/>
  <c r="CH61" i="17" s="1"/>
  <c r="BO61" i="17"/>
  <c r="CF61" i="17" s="1"/>
  <c r="BH61" i="17"/>
  <c r="BY61" i="17" s="1"/>
  <c r="BL61" i="17"/>
  <c r="CC61" i="17" s="1"/>
  <c r="BP61" i="17"/>
  <c r="CG61" i="17" s="1"/>
  <c r="BJ13" i="17"/>
  <c r="CA13" i="17" s="1"/>
  <c r="BH13" i="17"/>
  <c r="BY13" i="17" s="1"/>
  <c r="BU13" i="17"/>
  <c r="CL13" i="17" s="1"/>
  <c r="BK13" i="17"/>
  <c r="CB13" i="17" s="1"/>
  <c r="BP13" i="17"/>
  <c r="CG13" i="17" s="1"/>
  <c r="BQ13" i="17"/>
  <c r="CH13" i="17" s="1"/>
  <c r="BO13" i="17"/>
  <c r="CF13" i="17" s="1"/>
  <c r="BL13" i="17"/>
  <c r="CC13" i="17" s="1"/>
  <c r="BR13" i="17"/>
  <c r="CI13" i="17" s="1"/>
  <c r="BG42" i="17"/>
  <c r="BX42" i="17" s="1"/>
  <c r="BK92" i="17"/>
  <c r="CB92" i="17" s="1"/>
  <c r="BQ92" i="17"/>
  <c r="CH92" i="17" s="1"/>
  <c r="BP92" i="17"/>
  <c r="CG92" i="17" s="1"/>
  <c r="BJ92" i="17"/>
  <c r="CA92" i="17" s="1"/>
  <c r="BU92" i="17"/>
  <c r="CL92" i="17" s="1"/>
  <c r="BO92" i="17"/>
  <c r="CF92" i="17" s="1"/>
  <c r="BI92" i="17"/>
  <c r="BL92" i="17"/>
  <c r="CC92" i="17" s="1"/>
  <c r="BP84" i="17"/>
  <c r="CG84" i="17" s="1"/>
  <c r="BU84" i="17"/>
  <c r="CL84" i="17" s="1"/>
  <c r="BO84" i="17"/>
  <c r="CF84" i="17" s="1"/>
  <c r="BJ84" i="17"/>
  <c r="CA84" i="17" s="1"/>
  <c r="BK84" i="17"/>
  <c r="CB84" i="17" s="1"/>
  <c r="BQ84" i="17"/>
  <c r="CH84" i="17" s="1"/>
  <c r="BI84" i="17"/>
  <c r="BL84" i="17"/>
  <c r="CC84" i="17" s="1"/>
  <c r="BH76" i="17"/>
  <c r="BY76" i="17" s="1"/>
  <c r="BL76" i="17"/>
  <c r="CC76" i="17" s="1"/>
  <c r="BT76" i="17"/>
  <c r="CK76" i="17" s="1"/>
  <c r="BM76" i="17"/>
  <c r="CD76" i="17" s="1"/>
  <c r="BQ76" i="17"/>
  <c r="CH76" i="17" s="1"/>
  <c r="BP76" i="17"/>
  <c r="CG76" i="17" s="1"/>
  <c r="BU76" i="17"/>
  <c r="CL76" i="17" s="1"/>
  <c r="BO76" i="17"/>
  <c r="CF76" i="17" s="1"/>
  <c r="BJ76" i="17"/>
  <c r="CA76" i="17" s="1"/>
  <c r="BQ68" i="17"/>
  <c r="CH68" i="17" s="1"/>
  <c r="BO68" i="17"/>
  <c r="CF68" i="17" s="1"/>
  <c r="BL68" i="17"/>
  <c r="CC68" i="17" s="1"/>
  <c r="BP68" i="17"/>
  <c r="CG68" i="17" s="1"/>
  <c r="BI68" i="17"/>
  <c r="BL60" i="17"/>
  <c r="CC60" i="17" s="1"/>
  <c r="BQ60" i="17"/>
  <c r="CH60" i="17" s="1"/>
  <c r="BP60" i="17"/>
  <c r="CG60" i="17" s="1"/>
  <c r="BO60" i="17"/>
  <c r="CF60" i="17" s="1"/>
  <c r="BQ52" i="17"/>
  <c r="CH52" i="17" s="1"/>
  <c r="BO52" i="17"/>
  <c r="CF52" i="17" s="1"/>
  <c r="BL52" i="17"/>
  <c r="CC52" i="17" s="1"/>
  <c r="BP52" i="17"/>
  <c r="CG52" i="17" s="1"/>
  <c r="BR52" i="17"/>
  <c r="CI52" i="17" s="1"/>
  <c r="BT52" i="17"/>
  <c r="CK52" i="17" s="1"/>
  <c r="BI52" i="17"/>
  <c r="BK52" i="17"/>
  <c r="CB52" i="17" s="1"/>
  <c r="BJ52" i="17"/>
  <c r="CA52" i="17" s="1"/>
  <c r="BU44" i="17"/>
  <c r="CL44" i="17" s="1"/>
  <c r="BQ44" i="17"/>
  <c r="CH44" i="17" s="1"/>
  <c r="BS44" i="17"/>
  <c r="CJ44" i="17" s="1"/>
  <c r="BR44" i="17"/>
  <c r="CI44" i="17" s="1"/>
  <c r="BL44" i="17"/>
  <c r="CC44" i="17" s="1"/>
  <c r="BT44" i="17"/>
  <c r="CK44" i="17" s="1"/>
  <c r="BJ44" i="17"/>
  <c r="CA44" i="17" s="1"/>
  <c r="BO44" i="17"/>
  <c r="CF44" i="17" s="1"/>
  <c r="BK44" i="17"/>
  <c r="CB44" i="17" s="1"/>
  <c r="BH44" i="17"/>
  <c r="BI44" i="17"/>
  <c r="BL36" i="17"/>
  <c r="CC36" i="17" s="1"/>
  <c r="BI36" i="17"/>
  <c r="BK36" i="17"/>
  <c r="CB36" i="17" s="1"/>
  <c r="BR36" i="17"/>
  <c r="CI36" i="17" s="1"/>
  <c r="BH36" i="17"/>
  <c r="BQ36" i="17"/>
  <c r="CH36" i="17" s="1"/>
  <c r="BU36" i="17"/>
  <c r="CL36" i="17" s="1"/>
  <c r="BO36" i="17"/>
  <c r="CF36" i="17" s="1"/>
  <c r="BJ36" i="17"/>
  <c r="CA36" i="17" s="1"/>
  <c r="BP36" i="17"/>
  <c r="CG36" i="17" s="1"/>
  <c r="BI20" i="17"/>
  <c r="BK20" i="17"/>
  <c r="CB20" i="17" s="1"/>
  <c r="BU20" i="17"/>
  <c r="CL20" i="17" s="1"/>
  <c r="BJ20" i="17"/>
  <c r="CA20" i="17" s="1"/>
  <c r="BL20" i="17"/>
  <c r="CC20" i="17" s="1"/>
  <c r="BP20" i="17"/>
  <c r="CG20" i="17" s="1"/>
  <c r="BQ20" i="17"/>
  <c r="CH20" i="17" s="1"/>
  <c r="BR20" i="17"/>
  <c r="CI20" i="17" s="1"/>
  <c r="BK12" i="17"/>
  <c r="CB12" i="17" s="1"/>
  <c r="BQ12" i="17"/>
  <c r="CH12" i="17" s="1"/>
  <c r="BJ12" i="17"/>
  <c r="CA12" i="17" s="1"/>
  <c r="BO12" i="17"/>
  <c r="CF12" i="17" s="1"/>
  <c r="BP12" i="17"/>
  <c r="CG12" i="17" s="1"/>
  <c r="BU12" i="17"/>
  <c r="CL12" i="17" s="1"/>
  <c r="BH12" i="17"/>
  <c r="BY12" i="17" s="1"/>
  <c r="BI12" i="17"/>
  <c r="BL12" i="17"/>
  <c r="CC12" i="17" s="1"/>
  <c r="BG40" i="17"/>
  <c r="BX40" i="17" s="1"/>
  <c r="BG8" i="17"/>
  <c r="BX8" i="17" s="1"/>
  <c r="BM95" i="17"/>
  <c r="CD95" i="17" s="1"/>
  <c r="BP95" i="17"/>
  <c r="CG95" i="17" s="1"/>
  <c r="BW95" i="17"/>
  <c r="CN95" i="17" s="1"/>
  <c r="BI95" i="17"/>
  <c r="BV95" i="17"/>
  <c r="CM95" i="17" s="1"/>
  <c r="BO95" i="17"/>
  <c r="CF95" i="17" s="1"/>
  <c r="BL95" i="17"/>
  <c r="CC95" i="17" s="1"/>
  <c r="BJ95" i="17"/>
  <c r="CA95" i="17" s="1"/>
  <c r="BQ95" i="17"/>
  <c r="CH95" i="17" s="1"/>
  <c r="BO87" i="17"/>
  <c r="CF87" i="17" s="1"/>
  <c r="BP87" i="17"/>
  <c r="CG87" i="17" s="1"/>
  <c r="BK87" i="17"/>
  <c r="CB87" i="17" s="1"/>
  <c r="BL87" i="17"/>
  <c r="CC87" i="17" s="1"/>
  <c r="BJ87" i="17"/>
  <c r="CA87" i="17" s="1"/>
  <c r="BI87" i="17"/>
  <c r="BV87" i="17"/>
  <c r="CM87" i="17" s="1"/>
  <c r="BL79" i="17"/>
  <c r="CC79" i="17" s="1"/>
  <c r="BV79" i="17"/>
  <c r="CM79" i="17" s="1"/>
  <c r="BJ79" i="17"/>
  <c r="CA79" i="17" s="1"/>
  <c r="BI79" i="17"/>
  <c r="BP79" i="17"/>
  <c r="CG79" i="17" s="1"/>
  <c r="BQ79" i="17"/>
  <c r="CH79" i="17" s="1"/>
  <c r="BO79" i="17"/>
  <c r="CF79" i="17" s="1"/>
  <c r="BT79" i="17"/>
  <c r="CK79" i="17" s="1"/>
  <c r="BU79" i="17"/>
  <c r="CL79" i="17" s="1"/>
  <c r="BP71" i="17"/>
  <c r="CG71" i="17" s="1"/>
  <c r="BO71" i="17"/>
  <c r="CF71" i="17" s="1"/>
  <c r="BI71" i="17"/>
  <c r="BQ71" i="17"/>
  <c r="CH71" i="17" s="1"/>
  <c r="BJ71" i="17"/>
  <c r="CA71" i="17" s="1"/>
  <c r="BL71" i="17"/>
  <c r="CC71" i="17" s="1"/>
  <c r="BQ63" i="17"/>
  <c r="CH63" i="17" s="1"/>
  <c r="BL63" i="17"/>
  <c r="CC63" i="17" s="1"/>
  <c r="BJ63" i="17"/>
  <c r="CA63" i="17" s="1"/>
  <c r="BP63" i="17"/>
  <c r="CG63" i="17" s="1"/>
  <c r="BO63" i="17"/>
  <c r="CF63" i="17" s="1"/>
  <c r="BV63" i="17"/>
  <c r="CM63" i="17" s="1"/>
  <c r="BH55" i="17"/>
  <c r="BY55" i="17" s="1"/>
  <c r="BV55" i="17"/>
  <c r="CM55" i="17" s="1"/>
  <c r="BL55" i="17"/>
  <c r="CC55" i="17" s="1"/>
  <c r="BO55" i="17"/>
  <c r="CF55" i="17" s="1"/>
  <c r="BP55" i="17"/>
  <c r="CG55" i="17" s="1"/>
  <c r="BI55" i="17"/>
  <c r="BK55" i="17"/>
  <c r="CB55" i="17" s="1"/>
  <c r="BQ55" i="17"/>
  <c r="CH55" i="17" s="1"/>
  <c r="BR55" i="17"/>
  <c r="CI55" i="17" s="1"/>
  <c r="BW55" i="17"/>
  <c r="CN55" i="17" s="1"/>
  <c r="BJ55" i="17"/>
  <c r="CA55" i="17" s="1"/>
  <c r="BL47" i="17"/>
  <c r="CC47" i="17" s="1"/>
  <c r="BP47" i="17"/>
  <c r="CG47" i="17" s="1"/>
  <c r="BJ47" i="17"/>
  <c r="CA47" i="17" s="1"/>
  <c r="BI47" i="17"/>
  <c r="BW47" i="17"/>
  <c r="CN47" i="17" s="1"/>
  <c r="BQ47" i="17"/>
  <c r="CH47" i="17" s="1"/>
  <c r="BQ39" i="17"/>
  <c r="CH39" i="17" s="1"/>
  <c r="BK39" i="17"/>
  <c r="CB39" i="17" s="1"/>
  <c r="BJ39" i="17"/>
  <c r="CA39" i="17" s="1"/>
  <c r="BR39" i="17"/>
  <c r="CI39" i="17" s="1"/>
  <c r="BL39" i="17"/>
  <c r="CC39" i="17" s="1"/>
  <c r="BP39" i="17"/>
  <c r="CG39" i="17" s="1"/>
  <c r="BH39" i="17"/>
  <c r="BY39" i="17" s="1"/>
  <c r="BU39" i="17"/>
  <c r="CL39" i="17" s="1"/>
  <c r="BI39" i="17"/>
  <c r="BH31" i="17"/>
  <c r="BK31" i="17"/>
  <c r="CB31" i="17" s="1"/>
  <c r="BO31" i="17"/>
  <c r="CF31" i="17" s="1"/>
  <c r="BU31" i="17"/>
  <c r="CL31" i="17" s="1"/>
  <c r="BR31" i="17"/>
  <c r="CI31" i="17" s="1"/>
  <c r="BP31" i="17"/>
  <c r="CG31" i="17" s="1"/>
  <c r="BJ31" i="17"/>
  <c r="CA31" i="17" s="1"/>
  <c r="BI31" i="17"/>
  <c r="BL31" i="17"/>
  <c r="CC31" i="17" s="1"/>
  <c r="BW31" i="17"/>
  <c r="CN31" i="17" s="1"/>
  <c r="BP23" i="17"/>
  <c r="CG23" i="17" s="1"/>
  <c r="BO23" i="17"/>
  <c r="CF23" i="17" s="1"/>
  <c r="BK23" i="17"/>
  <c r="CB23" i="17" s="1"/>
  <c r="BS23" i="17"/>
  <c r="CJ23" i="17" s="1"/>
  <c r="BR23" i="17"/>
  <c r="CI23" i="17" s="1"/>
  <c r="BJ23" i="17"/>
  <c r="CA23" i="17" s="1"/>
  <c r="BH23" i="17"/>
  <c r="BY23" i="17" s="1"/>
  <c r="BL23" i="17"/>
  <c r="CC23" i="17" s="1"/>
  <c r="BI23" i="17"/>
  <c r="BQ15" i="17"/>
  <c r="CH15" i="17" s="1"/>
  <c r="BJ15" i="17"/>
  <c r="CA15" i="17" s="1"/>
  <c r="BU15" i="17"/>
  <c r="CL15" i="17" s="1"/>
  <c r="BH15" i="17"/>
  <c r="BY15" i="17" s="1"/>
  <c r="BI15" i="17"/>
  <c r="BK15" i="17"/>
  <c r="CB15" i="17" s="1"/>
  <c r="BO15" i="17"/>
  <c r="CF15" i="17" s="1"/>
  <c r="BP7" i="17"/>
  <c r="CG7" i="17" s="1"/>
  <c r="BU7" i="17"/>
  <c r="CL7" i="17" s="1"/>
  <c r="BH7" i="17"/>
  <c r="BY7" i="17" s="1"/>
  <c r="BI7" i="17"/>
  <c r="BQ7" i="17"/>
  <c r="CH7" i="17" s="1"/>
  <c r="BJ7" i="17"/>
  <c r="CA7" i="17" s="1"/>
  <c r="BR7" i="17"/>
  <c r="CI7" i="17" s="1"/>
  <c r="BK7" i="17"/>
  <c r="CB7" i="17" s="1"/>
  <c r="BL7" i="17"/>
  <c r="CC7" i="17" s="1"/>
  <c r="BO7" i="17"/>
  <c r="CF7" i="17" s="1"/>
  <c r="BG50" i="17"/>
  <c r="BX50" i="17" s="1"/>
  <c r="BG18" i="17"/>
  <c r="BX18" i="17" s="1"/>
  <c r="BT82" i="17"/>
  <c r="CK82" i="17" s="1"/>
  <c r="BB6" i="17"/>
  <c r="BS6" i="17"/>
  <c r="CJ6" i="17" s="1"/>
  <c r="BF14" i="17"/>
  <c r="BW14" i="17"/>
  <c r="CN14" i="17" s="1"/>
  <c r="BC26" i="17"/>
  <c r="BT26" i="17"/>
  <c r="CK26" i="17" s="1"/>
  <c r="BB42" i="17"/>
  <c r="BS42" i="17"/>
  <c r="CJ42" i="17" s="1"/>
  <c r="BD57" i="17"/>
  <c r="BU57" i="17"/>
  <c r="CL57" i="17" s="1"/>
  <c r="BE64" i="17"/>
  <c r="BV64" i="17"/>
  <c r="CM64" i="17" s="1"/>
  <c r="BR86" i="17"/>
  <c r="CI86" i="17" s="1"/>
  <c r="BC24" i="17"/>
  <c r="BT24" i="17"/>
  <c r="CK24" i="17" s="1"/>
  <c r="BA51" i="17"/>
  <c r="BR51" i="17"/>
  <c r="CI51" i="17" s="1"/>
  <c r="BC53" i="17"/>
  <c r="BT53" i="17"/>
  <c r="CK53" i="17" s="1"/>
  <c r="BF45" i="17"/>
  <c r="BW45" i="17"/>
  <c r="CN45" i="17" s="1"/>
  <c r="BF58" i="17"/>
  <c r="BW58" i="17"/>
  <c r="CN58" i="17" s="1"/>
  <c r="BR74" i="17"/>
  <c r="CI74" i="17" s="1"/>
  <c r="BW84" i="17"/>
  <c r="CN84" i="17" s="1"/>
  <c r="AQ41" i="17"/>
  <c r="BF67" i="17"/>
  <c r="BW67" i="17"/>
  <c r="CN67" i="17" s="1"/>
  <c r="BE2" i="17"/>
  <c r="BV2" i="17"/>
  <c r="CM2" i="17" s="1"/>
  <c r="DD2" i="17" s="1"/>
  <c r="BE55" i="17"/>
  <c r="BE63" i="17"/>
  <c r="BA15" i="17"/>
  <c r="BR15" i="17"/>
  <c r="CI15" i="17" s="1"/>
  <c r="BF24" i="17"/>
  <c r="BW24" i="17"/>
  <c r="CN24" i="17" s="1"/>
  <c r="AQ47" i="17"/>
  <c r="BH47" i="17"/>
  <c r="BY47" i="17" s="1"/>
  <c r="AQ38" i="17"/>
  <c r="AQ14" i="17"/>
  <c r="AQ12" i="17"/>
  <c r="AQ20" i="17"/>
  <c r="AQ5" i="17"/>
  <c r="AQ25" i="17"/>
  <c r="AQ16" i="17"/>
  <c r="AQ11" i="17"/>
  <c r="AQ18" i="17"/>
  <c r="AQ31" i="17"/>
  <c r="AQ26" i="17"/>
  <c r="AQ3" i="17"/>
  <c r="BN74" i="17"/>
  <c r="CE74" i="17" s="1"/>
  <c r="BV89" i="17"/>
  <c r="CM89" i="17" s="1"/>
  <c r="BS17" i="17"/>
  <c r="CJ17" i="17" s="1"/>
  <c r="BB17" i="17"/>
  <c r="AV27" i="17"/>
  <c r="BM27" i="17"/>
  <c r="CD27" i="17" s="1"/>
  <c r="BF40" i="17"/>
  <c r="BW40" i="17"/>
  <c r="CN40" i="17" s="1"/>
  <c r="AQ51" i="17"/>
  <c r="BH51" i="17"/>
  <c r="BY51" i="17" s="1"/>
  <c r="BE61" i="17"/>
  <c r="BV61" i="17"/>
  <c r="CM61" i="17" s="1"/>
  <c r="BH71" i="17"/>
  <c r="BY71" i="17" s="1"/>
  <c r="BF37" i="17"/>
  <c r="BW37" i="17"/>
  <c r="CN37" i="17" s="1"/>
  <c r="BV92" i="17"/>
  <c r="CM92" i="17" s="1"/>
  <c r="BN92" i="17"/>
  <c r="CE92" i="17" s="1"/>
  <c r="BF35" i="17"/>
  <c r="BT93" i="17"/>
  <c r="CK93" i="17" s="1"/>
  <c r="BU2" i="17"/>
  <c r="CL2" i="17" s="1"/>
  <c r="DC2" i="17" s="1"/>
  <c r="DC3" i="17" s="1"/>
  <c r="BO2" i="17"/>
  <c r="CF2" i="17" s="1"/>
  <c r="CW2" i="17" s="1"/>
  <c r="BI2" i="17"/>
  <c r="BJ2" i="17"/>
  <c r="BP2" i="17"/>
  <c r="CG2" i="17" s="1"/>
  <c r="CX2" i="17" s="1"/>
  <c r="BM2" i="17"/>
  <c r="CD2" i="17" s="1"/>
  <c r="CU2" i="17" s="1"/>
  <c r="BK2" i="17"/>
  <c r="CB2" i="17" s="1"/>
  <c r="CS2" i="17" s="1"/>
  <c r="CS3" i="17" s="1"/>
  <c r="BH2" i="17"/>
  <c r="BY2" i="17" s="1"/>
  <c r="CP2" i="17" s="1"/>
  <c r="BQ2" i="17"/>
  <c r="CH2" i="17" s="1"/>
  <c r="CY2" i="17" s="1"/>
  <c r="BI94" i="17"/>
  <c r="BV94" i="17"/>
  <c r="CM94" i="17" s="1"/>
  <c r="BQ94" i="17"/>
  <c r="CH94" i="17" s="1"/>
  <c r="BJ94" i="17"/>
  <c r="BT94" i="17"/>
  <c r="CK94" i="17" s="1"/>
  <c r="BP94" i="17"/>
  <c r="CG94" i="17" s="1"/>
  <c r="BR94" i="17"/>
  <c r="CI94" i="17" s="1"/>
  <c r="BU94" i="17"/>
  <c r="CL94" i="17" s="1"/>
  <c r="BH94" i="17"/>
  <c r="BY94" i="17" s="1"/>
  <c r="BO94" i="17"/>
  <c r="CF94" i="17" s="1"/>
  <c r="BS94" i="17"/>
  <c r="CJ94" i="17" s="1"/>
  <c r="BQ86" i="17"/>
  <c r="CH86" i="17" s="1"/>
  <c r="BO86" i="17"/>
  <c r="CF86" i="17" s="1"/>
  <c r="BW86" i="17"/>
  <c r="CN86" i="17" s="1"/>
  <c r="BP86" i="17"/>
  <c r="CG86" i="17" s="1"/>
  <c r="BI86" i="17"/>
  <c r="BL86" i="17"/>
  <c r="CC86" i="17" s="1"/>
  <c r="BK86" i="17"/>
  <c r="CB86" i="17" s="1"/>
  <c r="BN86" i="17"/>
  <c r="CE86" i="17" s="1"/>
  <c r="BM86" i="17"/>
  <c r="CD86" i="17" s="1"/>
  <c r="BJ86" i="17"/>
  <c r="BI78" i="17"/>
  <c r="BP78" i="17"/>
  <c r="CG78" i="17" s="1"/>
  <c r="BQ78" i="17"/>
  <c r="CH78" i="17" s="1"/>
  <c r="BJ78" i="17"/>
  <c r="CA78" i="17" s="1"/>
  <c r="BO78" i="17"/>
  <c r="CF78" i="17" s="1"/>
  <c r="BL78" i="17"/>
  <c r="CC78" i="17" s="1"/>
  <c r="BO70" i="17"/>
  <c r="CF70" i="17" s="1"/>
  <c r="BQ70" i="17"/>
  <c r="CH70" i="17" s="1"/>
  <c r="BI70" i="17"/>
  <c r="BL70" i="17"/>
  <c r="CC70" i="17" s="1"/>
  <c r="BJ70" i="17"/>
  <c r="CA70" i="17" s="1"/>
  <c r="BP70" i="17"/>
  <c r="CG70" i="17" s="1"/>
  <c r="BQ62" i="17"/>
  <c r="CH62" i="17" s="1"/>
  <c r="BL62" i="17"/>
  <c r="CC62" i="17" s="1"/>
  <c r="BN62" i="17"/>
  <c r="CE62" i="17" s="1"/>
  <c r="BO62" i="17"/>
  <c r="CF62" i="17" s="1"/>
  <c r="BJ62" i="17"/>
  <c r="CA62" i="17" s="1"/>
  <c r="BK62" i="17"/>
  <c r="CB62" i="17" s="1"/>
  <c r="BT62" i="17"/>
  <c r="CK62" i="17" s="1"/>
  <c r="BQ54" i="17"/>
  <c r="CH54" i="17" s="1"/>
  <c r="BS54" i="17"/>
  <c r="CJ54" i="17" s="1"/>
  <c r="BJ54" i="17"/>
  <c r="BL54" i="17"/>
  <c r="CC54" i="17" s="1"/>
  <c r="BO54" i="17"/>
  <c r="CF54" i="17" s="1"/>
  <c r="BP54" i="17"/>
  <c r="CG54" i="17" s="1"/>
  <c r="BR46" i="17"/>
  <c r="CI46" i="17" s="1"/>
  <c r="BJ46" i="17"/>
  <c r="BQ46" i="17"/>
  <c r="CH46" i="17" s="1"/>
  <c r="BK46" i="17"/>
  <c r="CB46" i="17" s="1"/>
  <c r="BP46" i="17"/>
  <c r="CG46" i="17" s="1"/>
  <c r="BI46" i="17"/>
  <c r="BT46" i="17"/>
  <c r="CK46" i="17" s="1"/>
  <c r="BL46" i="17"/>
  <c r="CC46" i="17" s="1"/>
  <c r="BO46" i="17"/>
  <c r="CF46" i="17" s="1"/>
  <c r="BQ38" i="17"/>
  <c r="CH38" i="17" s="1"/>
  <c r="BO38" i="17"/>
  <c r="CF38" i="17" s="1"/>
  <c r="BJ38" i="17"/>
  <c r="BU38" i="17"/>
  <c r="CL38" i="17" s="1"/>
  <c r="BK38" i="17"/>
  <c r="CB38" i="17" s="1"/>
  <c r="BL38" i="17"/>
  <c r="CC38" i="17" s="1"/>
  <c r="BI38" i="17"/>
  <c r="BP38" i="17"/>
  <c r="CG38" i="17" s="1"/>
  <c r="BI30" i="17"/>
  <c r="BP30" i="17"/>
  <c r="CG30" i="17" s="1"/>
  <c r="BR30" i="17"/>
  <c r="CI30" i="17" s="1"/>
  <c r="BL30" i="17"/>
  <c r="CC30" i="17" s="1"/>
  <c r="BO30" i="17"/>
  <c r="CF30" i="17" s="1"/>
  <c r="BH30" i="17"/>
  <c r="BU30" i="17"/>
  <c r="CL30" i="17" s="1"/>
  <c r="BQ30" i="17"/>
  <c r="CH30" i="17" s="1"/>
  <c r="BJ30" i="17"/>
  <c r="CA30" i="17" s="1"/>
  <c r="BI22" i="17"/>
  <c r="BO22" i="17"/>
  <c r="CF22" i="17" s="1"/>
  <c r="BH22" i="17"/>
  <c r="BY22" i="17" s="1"/>
  <c r="BQ22" i="17"/>
  <c r="CH22" i="17" s="1"/>
  <c r="BP22" i="17"/>
  <c r="CG22" i="17" s="1"/>
  <c r="BR22" i="17"/>
  <c r="CI22" i="17" s="1"/>
  <c r="BL22" i="17"/>
  <c r="CC22" i="17" s="1"/>
  <c r="BK22" i="17"/>
  <c r="CB22" i="17" s="1"/>
  <c r="BU22" i="17"/>
  <c r="CL22" i="17" s="1"/>
  <c r="BJ22" i="17"/>
  <c r="BO14" i="17"/>
  <c r="CF14" i="17" s="1"/>
  <c r="BI14" i="17"/>
  <c r="BJ14" i="17"/>
  <c r="BK14" i="17"/>
  <c r="CB14" i="17" s="1"/>
  <c r="BQ14" i="17"/>
  <c r="CH14" i="17" s="1"/>
  <c r="BU14" i="17"/>
  <c r="CL14" i="17" s="1"/>
  <c r="BH14" i="17"/>
  <c r="BY14" i="17" s="1"/>
  <c r="BO6" i="17"/>
  <c r="CF6" i="17" s="1"/>
  <c r="BQ6" i="17"/>
  <c r="CH6" i="17" s="1"/>
  <c r="BU6" i="17"/>
  <c r="CL6" i="17" s="1"/>
  <c r="BP6" i="17"/>
  <c r="CG6" i="17" s="1"/>
  <c r="BR6" i="17"/>
  <c r="CI6" i="17" s="1"/>
  <c r="BJ6" i="17"/>
  <c r="CA6" i="17" s="1"/>
  <c r="BL6" i="17"/>
  <c r="CC6" i="17" s="1"/>
  <c r="BK6" i="17"/>
  <c r="CB6" i="17" s="1"/>
  <c r="BI6" i="17"/>
  <c r="BH6" i="17"/>
  <c r="BY6" i="17" s="1"/>
  <c r="BG48" i="17"/>
  <c r="BX48" i="17" s="1"/>
  <c r="BG16" i="17"/>
  <c r="BX16" i="17" s="1"/>
  <c r="BU83" i="17"/>
  <c r="CL83" i="17" s="1"/>
  <c r="BV13" i="17"/>
  <c r="CM13" i="17" s="1"/>
  <c r="BE13" i="17"/>
  <c r="AW25" i="17"/>
  <c r="BN25" i="17"/>
  <c r="CE25" i="17" s="1"/>
  <c r="BF32" i="17"/>
  <c r="BW32" i="17"/>
  <c r="CN32" i="17" s="1"/>
  <c r="BB45" i="17"/>
  <c r="BS45" i="17"/>
  <c r="CJ45" i="17" s="1"/>
  <c r="BD56" i="17"/>
  <c r="BU56" i="17"/>
  <c r="CL56" i="17" s="1"/>
  <c r="BE65" i="17"/>
  <c r="BV65" i="17"/>
  <c r="CM65" i="17" s="1"/>
  <c r="BC41" i="17"/>
  <c r="BT41" i="17"/>
  <c r="CK41" i="17" s="1"/>
  <c r="BC23" i="17"/>
  <c r="BT23" i="17"/>
  <c r="CK23" i="17" s="1"/>
  <c r="AT56" i="17"/>
  <c r="BK56" i="17"/>
  <c r="CB56" i="17" s="1"/>
  <c r="BC51" i="17"/>
  <c r="BT51" i="17"/>
  <c r="CK51" i="17" s="1"/>
  <c r="AQ60" i="17"/>
  <c r="BH60" i="17"/>
  <c r="BY60" i="17" s="1"/>
  <c r="BN77" i="17"/>
  <c r="CE77" i="17" s="1"/>
  <c r="BE3" i="17"/>
  <c r="BV3" i="17"/>
  <c r="CM3" i="17" s="1"/>
  <c r="BR17" i="17"/>
  <c r="CI17" i="17" s="1"/>
  <c r="BA17" i="17"/>
  <c r="BF23" i="17"/>
  <c r="BW23" i="17"/>
  <c r="CN23" i="17" s="1"/>
  <c r="AR58" i="17"/>
  <c r="BI58" i="17"/>
  <c r="AR54" i="17"/>
  <c r="BI54" i="17"/>
  <c r="BN93" i="17"/>
  <c r="CE93" i="17" s="1"/>
  <c r="BF34" i="17"/>
  <c r="BW34" i="17"/>
  <c r="CN34" i="17" s="1"/>
  <c r="BK94" i="17"/>
  <c r="CB94" i="17" s="1"/>
  <c r="BL94" i="17"/>
  <c r="CC94" i="17" s="1"/>
  <c r="AU40" i="17"/>
  <c r="AU35" i="17"/>
  <c r="AU9" i="17"/>
  <c r="AU4" i="17"/>
  <c r="AU64" i="17"/>
  <c r="AU51" i="17"/>
  <c r="AU63" i="17"/>
  <c r="AU37" i="17"/>
  <c r="AU60" i="17"/>
  <c r="AU55" i="17"/>
  <c r="AU42" i="17"/>
  <c r="AU44" i="17"/>
  <c r="AU62" i="17"/>
  <c r="AU45" i="17"/>
  <c r="AU19" i="17"/>
  <c r="AU41" i="17"/>
  <c r="AU24" i="17"/>
  <c r="AU43" i="17"/>
  <c r="AU26" i="17"/>
  <c r="AU36" i="17"/>
  <c r="AU34" i="17"/>
  <c r="AU48" i="17"/>
  <c r="AU13" i="17"/>
  <c r="AU46" i="17"/>
  <c r="AU28" i="17"/>
  <c r="AU58" i="17"/>
  <c r="AU49" i="17"/>
  <c r="AU38" i="17"/>
  <c r="AU30" i="17"/>
  <c r="AU57" i="17"/>
  <c r="AU52" i="17"/>
  <c r="AU59" i="17"/>
  <c r="AU47" i="17"/>
  <c r="AU5" i="17"/>
  <c r="AU17" i="17"/>
  <c r="AU18" i="17"/>
  <c r="AU39" i="17"/>
  <c r="AU66" i="17"/>
  <c r="AU20" i="17"/>
  <c r="AU2" i="17"/>
  <c r="AU31" i="17"/>
  <c r="AU54" i="17"/>
  <c r="AU50" i="17"/>
  <c r="AU33" i="17"/>
  <c r="AU25" i="17"/>
  <c r="AU15" i="17"/>
  <c r="AU65" i="17"/>
  <c r="AU3" i="17"/>
  <c r="AU56" i="17"/>
  <c r="AU68" i="17"/>
  <c r="AU61" i="17"/>
  <c r="AU53" i="17"/>
  <c r="AU23" i="17"/>
  <c r="AU69" i="17"/>
  <c r="AU32" i="17"/>
  <c r="AU22" i="17"/>
  <c r="AU27" i="17"/>
  <c r="AU67" i="17"/>
  <c r="AU10" i="17"/>
  <c r="AU7" i="17"/>
  <c r="AU6" i="17"/>
  <c r="AQ8" i="17"/>
  <c r="BQ31" i="17"/>
  <c r="CH31" i="17" s="1"/>
  <c r="BA13" i="17"/>
  <c r="AQ19" i="17"/>
  <c r="AU8" i="17"/>
  <c r="BR12" i="17"/>
  <c r="CI12" i="17" s="1"/>
  <c r="BO20" i="17"/>
  <c r="CF20" i="17" s="1"/>
  <c r="BN85" i="17"/>
  <c r="CE85" i="17" s="1"/>
  <c r="BL3" i="17"/>
  <c r="CC3" i="17" s="1"/>
  <c r="AV3" i="17"/>
  <c r="BM3" i="17"/>
  <c r="CD3" i="17" s="1"/>
  <c r="AV2" i="17"/>
  <c r="BC12" i="17"/>
  <c r="BT12" i="17"/>
  <c r="CK12" i="17" s="1"/>
  <c r="AV24" i="17"/>
  <c r="BM24" i="17"/>
  <c r="CD24" i="17" s="1"/>
  <c r="BE30" i="17"/>
  <c r="BV30" i="17"/>
  <c r="CM30" i="17" s="1"/>
  <c r="AW42" i="17"/>
  <c r="BN42" i="17"/>
  <c r="CE42" i="17" s="1"/>
  <c r="BC56" i="17"/>
  <c r="BT56" i="17"/>
  <c r="CK56" i="17" s="1"/>
  <c r="BD64" i="17"/>
  <c r="BU64" i="17"/>
  <c r="CL64" i="17" s="1"/>
  <c r="BM70" i="17"/>
  <c r="CD70" i="17" s="1"/>
  <c r="BR85" i="17"/>
  <c r="CI85" i="17" s="1"/>
  <c r="BE45" i="17"/>
  <c r="BV45" i="17"/>
  <c r="CM45" i="17" s="1"/>
  <c r="AQ58" i="17"/>
  <c r="BH58" i="17"/>
  <c r="BY58" i="17" s="1"/>
  <c r="BD59" i="17"/>
  <c r="BU59" i="17"/>
  <c r="CL59" i="17" s="1"/>
  <c r="BB43" i="17"/>
  <c r="BS43" i="17"/>
  <c r="CJ43" i="17" s="1"/>
  <c r="BC65" i="17"/>
  <c r="BT65" i="17"/>
  <c r="CK65" i="17" s="1"/>
  <c r="BM84" i="17"/>
  <c r="CD84" i="17" s="1"/>
  <c r="BV12" i="17"/>
  <c r="CM12" i="17" s="1"/>
  <c r="BE12" i="17"/>
  <c r="AW24" i="17"/>
  <c r="BN24" i="17"/>
  <c r="CE24" i="17" s="1"/>
  <c r="BF33" i="17"/>
  <c r="BW33" i="17"/>
  <c r="CN33" i="17" s="1"/>
  <c r="BB49" i="17"/>
  <c r="BS49" i="17"/>
  <c r="CJ49" i="17" s="1"/>
  <c r="BD55" i="17"/>
  <c r="BU55" i="17"/>
  <c r="CL55" i="17" s="1"/>
  <c r="BB67" i="17"/>
  <c r="BS67" i="17"/>
  <c r="CJ67" i="17" s="1"/>
  <c r="BC61" i="17"/>
  <c r="BT61" i="17"/>
  <c r="CK61" i="17" s="1"/>
  <c r="BT22" i="17"/>
  <c r="CK22" i="17" s="1"/>
  <c r="BC22" i="17"/>
  <c r="AT54" i="17"/>
  <c r="BK54" i="17"/>
  <c r="CB54" i="17" s="1"/>
  <c r="AT27" i="17"/>
  <c r="AT46" i="17"/>
  <c r="AT31" i="17"/>
  <c r="AT36" i="17"/>
  <c r="AT11" i="17"/>
  <c r="AT12" i="17"/>
  <c r="AT39" i="17"/>
  <c r="AT20" i="17"/>
  <c r="AT14" i="17"/>
  <c r="AT34" i="17"/>
  <c r="AT4" i="17"/>
  <c r="AT38" i="17"/>
  <c r="AT19" i="17"/>
  <c r="AT45" i="17"/>
  <c r="AT26" i="17"/>
  <c r="AT9" i="17"/>
  <c r="AT44" i="17"/>
  <c r="AT13" i="17"/>
  <c r="AT49" i="17"/>
  <c r="AT23" i="17"/>
  <c r="AT48" i="17"/>
  <c r="AT28" i="17"/>
  <c r="AT10" i="17"/>
  <c r="AT61" i="17"/>
  <c r="AT29" i="17"/>
  <c r="AT55" i="17"/>
  <c r="AT16" i="17"/>
  <c r="AT8" i="17"/>
  <c r="AT17" i="17"/>
  <c r="AT66" i="17"/>
  <c r="AT41" i="17"/>
  <c r="AT3" i="17"/>
  <c r="AT2" i="17"/>
  <c r="AT53" i="17"/>
  <c r="AT33" i="17"/>
  <c r="AT15" i="17"/>
  <c r="AT42" i="17"/>
  <c r="AT32" i="17"/>
  <c r="AT52" i="17"/>
  <c r="AT21" i="17"/>
  <c r="AT7" i="17"/>
  <c r="AT47" i="17"/>
  <c r="AT30" i="17"/>
  <c r="AT62" i="17"/>
  <c r="AT51" i="17"/>
  <c r="AT18" i="17"/>
  <c r="AT6" i="17"/>
  <c r="AT40" i="17"/>
  <c r="AT22" i="17"/>
  <c r="AT24" i="17"/>
  <c r="AT35" i="17"/>
  <c r="AT50" i="17"/>
  <c r="AT25" i="17"/>
  <c r="AT67" i="17"/>
  <c r="BK67" i="17"/>
  <c r="CB67" i="17" s="1"/>
  <c r="BE66" i="17"/>
  <c r="BV66" i="17"/>
  <c r="CM66" i="17" s="1"/>
  <c r="BE49" i="17"/>
  <c r="BV49" i="17"/>
  <c r="CM49" i="17" s="1"/>
  <c r="AW2" i="17"/>
  <c r="BN2" i="17"/>
  <c r="CE2" i="17" s="1"/>
  <c r="CV2" i="17" s="1"/>
  <c r="AW66" i="17"/>
  <c r="AW5" i="17"/>
  <c r="AW62" i="17"/>
  <c r="AW58" i="17"/>
  <c r="BV78" i="17"/>
  <c r="CM78" i="17" s="1"/>
  <c r="BV96" i="17"/>
  <c r="CM96" i="17" s="1"/>
  <c r="BF62" i="17"/>
  <c r="BW62" i="17"/>
  <c r="CN62" i="17" s="1"/>
  <c r="BN95" i="17"/>
  <c r="CE95" i="17" s="1"/>
  <c r="BW94" i="17"/>
  <c r="CN94" i="17" s="1"/>
  <c r="BQ23" i="17"/>
  <c r="CH23" i="17" s="1"/>
  <c r="BD19" i="17"/>
  <c r="BA22" i="17"/>
  <c r="BQ87" i="17"/>
  <c r="CH87" i="17" s="1"/>
  <c r="BA49" i="17"/>
  <c r="BR49" i="17"/>
  <c r="CI49" i="17" s="1"/>
  <c r="BR84" i="17"/>
  <c r="CI84" i="17" s="1"/>
  <c r="AQ59" i="17"/>
  <c r="BH59" i="17"/>
  <c r="BY59" i="17" s="1"/>
  <c r="AQ50" i="17"/>
  <c r="BH50" i="17"/>
  <c r="BY50" i="17" s="1"/>
  <c r="BT70" i="17"/>
  <c r="CK70" i="17" s="1"/>
  <c r="BV84" i="17"/>
  <c r="CM84" i="17" s="1"/>
  <c r="BE11" i="17"/>
  <c r="BV11" i="17"/>
  <c r="CM11" i="17" s="1"/>
  <c r="AW23" i="17"/>
  <c r="BN23" i="17"/>
  <c r="CE23" i="17" s="1"/>
  <c r="BF30" i="17"/>
  <c r="BW30" i="17"/>
  <c r="CN30" i="17" s="1"/>
  <c r="BB47" i="17"/>
  <c r="BS47" i="17"/>
  <c r="CJ47" i="17" s="1"/>
  <c r="BD54" i="17"/>
  <c r="BU54" i="17"/>
  <c r="CL54" i="17" s="1"/>
  <c r="BB68" i="17"/>
  <c r="BS68" i="17"/>
  <c r="CJ68" i="17" s="1"/>
  <c r="AS66" i="17"/>
  <c r="BJ66" i="17"/>
  <c r="CA66" i="17" s="1"/>
  <c r="AW37" i="17"/>
  <c r="BN37" i="17"/>
  <c r="CE37" i="17" s="1"/>
  <c r="AQ66" i="17"/>
  <c r="BH66" i="17"/>
  <c r="BY66" i="17" s="1"/>
  <c r="BE67" i="17"/>
  <c r="BV67" i="17"/>
  <c r="CM67" i="17" s="1"/>
  <c r="BE48" i="17"/>
  <c r="BV48" i="17"/>
  <c r="CM48" i="17" s="1"/>
  <c r="BF36" i="17"/>
  <c r="BW36" i="17"/>
  <c r="CN36" i="17" s="1"/>
  <c r="BT85" i="17"/>
  <c r="CK85" i="17" s="1"/>
  <c r="BC66" i="17"/>
  <c r="BT66" i="17"/>
  <c r="CK66" i="17" s="1"/>
  <c r="BW96" i="17"/>
  <c r="CN96" i="17" s="1"/>
  <c r="BB69" i="17"/>
  <c r="BS69" i="17"/>
  <c r="CJ69" i="17" s="1"/>
  <c r="BD2" i="17"/>
  <c r="BA8" i="17"/>
  <c r="BA19" i="17"/>
  <c r="AQ27" i="17"/>
  <c r="BO47" i="17"/>
  <c r="CF47" i="17" s="1"/>
  <c r="AS56" i="17"/>
  <c r="BI13" i="17"/>
  <c r="BK47" i="17"/>
  <c r="CB47" i="17" s="1"/>
  <c r="CT3" i="17"/>
  <c r="BO39" i="17"/>
  <c r="CF39" i="17" s="1"/>
  <c r="BJ93" i="17"/>
  <c r="CA93" i="17" s="1"/>
  <c r="BQ93" i="17"/>
  <c r="CH93" i="17" s="1"/>
  <c r="BL93" i="17"/>
  <c r="CC93" i="17" s="1"/>
  <c r="BS93" i="17"/>
  <c r="CJ93" i="17" s="1"/>
  <c r="BK93" i="17"/>
  <c r="CB93" i="17" s="1"/>
  <c r="BI93" i="17"/>
  <c r="BP93" i="17"/>
  <c r="CG93" i="17" s="1"/>
  <c r="BO93" i="17"/>
  <c r="CF93" i="17" s="1"/>
  <c r="BJ77" i="17"/>
  <c r="CA77" i="17" s="1"/>
  <c r="BQ77" i="17"/>
  <c r="CH77" i="17" s="1"/>
  <c r="BO77" i="17"/>
  <c r="CF77" i="17" s="1"/>
  <c r="BP77" i="17"/>
  <c r="CG77" i="17" s="1"/>
  <c r="BP53" i="17"/>
  <c r="CG53" i="17" s="1"/>
  <c r="BQ53" i="17"/>
  <c r="CH53" i="17" s="1"/>
  <c r="BO53" i="17"/>
  <c r="CF53" i="17" s="1"/>
  <c r="BL53" i="17"/>
  <c r="CC53" i="17" s="1"/>
  <c r="BK53" i="17"/>
  <c r="CB53" i="17" s="1"/>
  <c r="BI45" i="17"/>
  <c r="BL45" i="17"/>
  <c r="CC45" i="17" s="1"/>
  <c r="BJ45" i="17"/>
  <c r="CA45" i="17" s="1"/>
  <c r="BH45" i="17"/>
  <c r="BU45" i="17"/>
  <c r="CL45" i="17" s="1"/>
  <c r="BP45" i="17"/>
  <c r="CG45" i="17" s="1"/>
  <c r="BK45" i="17"/>
  <c r="CB45" i="17" s="1"/>
  <c r="BO45" i="17"/>
  <c r="CF45" i="17" s="1"/>
  <c r="BQ45" i="17"/>
  <c r="CH45" i="17" s="1"/>
  <c r="BR45" i="17"/>
  <c r="CI45" i="17" s="1"/>
  <c r="BO29" i="17"/>
  <c r="CF29" i="17" s="1"/>
  <c r="BP29" i="17"/>
  <c r="CG29" i="17" s="1"/>
  <c r="BK29" i="17"/>
  <c r="CB29" i="17" s="1"/>
  <c r="BH29" i="17"/>
  <c r="BQ29" i="17"/>
  <c r="CH29" i="17" s="1"/>
  <c r="BR29" i="17"/>
  <c r="CI29" i="17" s="1"/>
  <c r="BU29" i="17"/>
  <c r="CL29" i="17" s="1"/>
  <c r="BS29" i="17"/>
  <c r="CJ29" i="17" s="1"/>
  <c r="BJ29" i="17"/>
  <c r="CA29" i="17" s="1"/>
  <c r="BI29" i="17"/>
  <c r="BB65" i="17"/>
  <c r="BS65" i="17"/>
  <c r="CJ65" i="17" s="1"/>
  <c r="BM23" i="17"/>
  <c r="CD23" i="17" s="1"/>
  <c r="AV23" i="17"/>
  <c r="BD58" i="17"/>
  <c r="BU58" i="17"/>
  <c r="CL58" i="17" s="1"/>
  <c r="BB21" i="17"/>
  <c r="BS21" i="17"/>
  <c r="CJ21" i="17" s="1"/>
  <c r="AW67" i="17"/>
  <c r="BN67" i="17"/>
  <c r="CE67" i="17" s="1"/>
  <c r="BC10" i="17"/>
  <c r="BT10" i="17"/>
  <c r="CK10" i="17" s="1"/>
  <c r="AV60" i="17"/>
  <c r="BM60" i="17"/>
  <c r="CD60" i="17" s="1"/>
  <c r="BR83" i="17"/>
  <c r="CI83" i="17" s="1"/>
  <c r="BE41" i="17"/>
  <c r="BV41" i="17"/>
  <c r="CM41" i="17" s="1"/>
  <c r="BD48" i="17"/>
  <c r="BU48" i="17"/>
  <c r="CL48" i="17" s="1"/>
  <c r="AS58" i="17"/>
  <c r="BJ58" i="17"/>
  <c r="CA58" i="17" s="1"/>
  <c r="AT69" i="17"/>
  <c r="BK69" i="17"/>
  <c r="CB69" i="17" s="1"/>
  <c r="BH92" i="17"/>
  <c r="BY92" i="17" s="1"/>
  <c r="AW9" i="17"/>
  <c r="BN9" i="17"/>
  <c r="CE9" i="17" s="1"/>
  <c r="BE17" i="17"/>
  <c r="BV17" i="17"/>
  <c r="CM17" i="17" s="1"/>
  <c r="BB28" i="17"/>
  <c r="BS28" i="17"/>
  <c r="CJ28" i="17" s="1"/>
  <c r="AV39" i="17"/>
  <c r="BM39" i="17"/>
  <c r="CD39" i="17" s="1"/>
  <c r="AS53" i="17"/>
  <c r="BJ53" i="17"/>
  <c r="CA53" i="17" s="1"/>
  <c r="AS12" i="17"/>
  <c r="AS43" i="17"/>
  <c r="AS33" i="17"/>
  <c r="AS10" i="17"/>
  <c r="AS55" i="17"/>
  <c r="AS30" i="17"/>
  <c r="AS37" i="17"/>
  <c r="AS17" i="17"/>
  <c r="AV59" i="17"/>
  <c r="BM59" i="17"/>
  <c r="CD59" i="17" s="1"/>
  <c r="BA66" i="17"/>
  <c r="BR66" i="17"/>
  <c r="CI66" i="17" s="1"/>
  <c r="BR82" i="17"/>
  <c r="CI82" i="17" s="1"/>
  <c r="BE42" i="17"/>
  <c r="BV42" i="17"/>
  <c r="CM42" i="17" s="1"/>
  <c r="BE40" i="17"/>
  <c r="BV40" i="17"/>
  <c r="CM40" i="17" s="1"/>
  <c r="AT58" i="17"/>
  <c r="BK58" i="17"/>
  <c r="CB58" i="17" s="1"/>
  <c r="BT73" i="17"/>
  <c r="CK73" i="17" s="1"/>
  <c r="BR93" i="17"/>
  <c r="CI93" i="17" s="1"/>
  <c r="BC9" i="17"/>
  <c r="BT9" i="17"/>
  <c r="CK9" i="17" s="1"/>
  <c r="BM21" i="17"/>
  <c r="CD21" i="17" s="1"/>
  <c r="AV21" i="17"/>
  <c r="BE27" i="17"/>
  <c r="BV27" i="17"/>
  <c r="CM27" i="17" s="1"/>
  <c r="BC43" i="17"/>
  <c r="BT43" i="17"/>
  <c r="CK43" i="17" s="1"/>
  <c r="BE57" i="17"/>
  <c r="BV57" i="17"/>
  <c r="CM57" i="17" s="1"/>
  <c r="BC67" i="17"/>
  <c r="BT67" i="17"/>
  <c r="CK67" i="17" s="1"/>
  <c r="BB2" i="17"/>
  <c r="BS2" i="17"/>
  <c r="CJ2" i="17" s="1"/>
  <c r="DA2" i="17" s="1"/>
  <c r="BB5" i="17"/>
  <c r="BB33" i="17"/>
  <c r="BB54" i="17"/>
  <c r="BB29" i="17"/>
  <c r="BB66" i="17"/>
  <c r="BB44" i="17"/>
  <c r="BB26" i="17"/>
  <c r="BB23" i="17"/>
  <c r="BB8" i="17"/>
  <c r="BD47" i="17"/>
  <c r="BU47" i="17"/>
  <c r="CL47" i="17" s="1"/>
  <c r="BD66" i="17"/>
  <c r="BU66" i="17"/>
  <c r="CL66" i="17" s="1"/>
  <c r="BB20" i="17"/>
  <c r="BS20" i="17"/>
  <c r="CJ20" i="17" s="1"/>
  <c r="AW64" i="17"/>
  <c r="BN64" i="17"/>
  <c r="CE64" i="17" s="1"/>
  <c r="BF68" i="17"/>
  <c r="BW68" i="17"/>
  <c r="CN68" i="17" s="1"/>
  <c r="BE6" i="17"/>
  <c r="BV6" i="17"/>
  <c r="CM6" i="17" s="1"/>
  <c r="AQ65" i="17"/>
  <c r="BH65" i="17"/>
  <c r="BY65" i="17" s="1"/>
  <c r="BS83" i="17"/>
  <c r="CJ83" i="17" s="1"/>
  <c r="BW92" i="17"/>
  <c r="CN92" i="17" s="1"/>
  <c r="BC17" i="17"/>
  <c r="BT17" i="17"/>
  <c r="CK17" i="17" s="1"/>
  <c r="AW29" i="17"/>
  <c r="BN29" i="17"/>
  <c r="CE29" i="17" s="1"/>
  <c r="AV44" i="17"/>
  <c r="BM44" i="17"/>
  <c r="CD44" i="17" s="1"/>
  <c r="AR51" i="17"/>
  <c r="BI51" i="17"/>
  <c r="AT60" i="17"/>
  <c r="BK60" i="17"/>
  <c r="CB60" i="17" s="1"/>
  <c r="BK72" i="17"/>
  <c r="CB72" i="17" s="1"/>
  <c r="AV17" i="17"/>
  <c r="BM17" i="17"/>
  <c r="CD17" i="17" s="1"/>
  <c r="BS71" i="17"/>
  <c r="CJ71" i="17" s="1"/>
  <c r="BE23" i="17"/>
  <c r="BV23" i="17"/>
  <c r="CM23" i="17" s="1"/>
  <c r="BC59" i="17"/>
  <c r="BT59" i="17"/>
  <c r="CK59" i="17" s="1"/>
  <c r="BU96" i="17"/>
  <c r="CL96" i="17" s="1"/>
  <c r="BA62" i="17"/>
  <c r="BR62" i="17"/>
  <c r="CI62" i="17" s="1"/>
  <c r="BR75" i="17"/>
  <c r="CI75" i="17" s="1"/>
  <c r="BT75" i="17"/>
  <c r="CK75" i="17" s="1"/>
  <c r="BS85" i="17"/>
  <c r="CJ85" i="17" s="1"/>
  <c r="AS16" i="17"/>
  <c r="BI3" i="17"/>
  <c r="AU21" i="17"/>
  <c r="AT37" i="17"/>
  <c r="BL15" i="17"/>
  <c r="CC15" i="17" s="1"/>
  <c r="BU23" i="17"/>
  <c r="CL23" i="17" s="1"/>
  <c r="BP62" i="17"/>
  <c r="CG62" i="17" s="1"/>
  <c r="AS20" i="17"/>
  <c r="BT87" i="17"/>
  <c r="CK87" i="17" s="1"/>
  <c r="BP85" i="17"/>
  <c r="CG85" i="17" s="1"/>
  <c r="BV85" i="17"/>
  <c r="CM85" i="17" s="1"/>
  <c r="BM85" i="17"/>
  <c r="CD85" i="17" s="1"/>
  <c r="BH85" i="17"/>
  <c r="BY85" i="17" s="1"/>
  <c r="BK85" i="17"/>
  <c r="CB85" i="17" s="1"/>
  <c r="BQ85" i="17"/>
  <c r="CH85" i="17" s="1"/>
  <c r="BJ85" i="17"/>
  <c r="CA85" i="17" s="1"/>
  <c r="BL85" i="17"/>
  <c r="CC85" i="17" s="1"/>
  <c r="BP37" i="17"/>
  <c r="CG37" i="17" s="1"/>
  <c r="BR37" i="17"/>
  <c r="CI37" i="17" s="1"/>
  <c r="BL37" i="17"/>
  <c r="CC37" i="17" s="1"/>
  <c r="BJ37" i="17"/>
  <c r="CA37" i="17" s="1"/>
  <c r="BU37" i="17"/>
  <c r="CL37" i="17" s="1"/>
  <c r="BI37" i="17"/>
  <c r="BO37" i="17"/>
  <c r="CF37" i="17" s="1"/>
  <c r="BQ37" i="17"/>
  <c r="CH37" i="17" s="1"/>
  <c r="BH37" i="17"/>
  <c r="BY37" i="17" s="1"/>
  <c r="BO4" i="17"/>
  <c r="CF4" i="17" s="1"/>
  <c r="BI4" i="17"/>
  <c r="BL4" i="17"/>
  <c r="CC4" i="17" s="1"/>
  <c r="BK4" i="17"/>
  <c r="CB4" i="17" s="1"/>
  <c r="BQ4" i="17"/>
  <c r="CH4" i="17" s="1"/>
  <c r="BJ4" i="17"/>
  <c r="CA4" i="17" s="1"/>
  <c r="BP4" i="17"/>
  <c r="CG4" i="17" s="1"/>
  <c r="BH4" i="17"/>
  <c r="BY4" i="17" s="1"/>
  <c r="BU4" i="17"/>
  <c r="CL4" i="17" s="1"/>
  <c r="BC11" i="17"/>
  <c r="BT11" i="17"/>
  <c r="CK11" i="17" s="1"/>
  <c r="AV61" i="17"/>
  <c r="BM61" i="17"/>
  <c r="CD61" i="17" s="1"/>
  <c r="BS74" i="17"/>
  <c r="CJ74" i="17" s="1"/>
  <c r="AT57" i="17"/>
  <c r="BK57" i="17"/>
  <c r="CB57" i="17" s="1"/>
  <c r="BM5" i="17"/>
  <c r="CD5" i="17" s="1"/>
  <c r="AV5" i="17"/>
  <c r="AV40" i="17"/>
  <c r="BM40" i="17"/>
  <c r="CD40" i="17" s="1"/>
  <c r="BE43" i="17"/>
  <c r="BV43" i="17"/>
  <c r="CM43" i="17" s="1"/>
  <c r="BA50" i="17"/>
  <c r="BR50" i="17"/>
  <c r="CI50" i="17" s="1"/>
  <c r="BB24" i="17"/>
  <c r="BS24" i="17"/>
  <c r="CJ24" i="17" s="1"/>
  <c r="BC58" i="17"/>
  <c r="BT58" i="17"/>
  <c r="CK58" i="17" s="1"/>
  <c r="BS70" i="17"/>
  <c r="CJ70" i="17" s="1"/>
  <c r="BH93" i="17"/>
  <c r="BY93" i="17" s="1"/>
  <c r="BV83" i="17"/>
  <c r="CM83" i="17" s="1"/>
  <c r="BR95" i="17"/>
  <c r="CI95" i="17" s="1"/>
  <c r="BT8" i="17"/>
  <c r="CK8" i="17" s="1"/>
  <c r="BC8" i="17"/>
  <c r="AV20" i="17"/>
  <c r="BM20" i="17"/>
  <c r="CD20" i="17" s="1"/>
  <c r="BE26" i="17"/>
  <c r="BV26" i="17"/>
  <c r="CM26" i="17" s="1"/>
  <c r="BC49" i="17"/>
  <c r="BT49" i="17"/>
  <c r="CK49" i="17" s="1"/>
  <c r="BE54" i="17"/>
  <c r="BV54" i="17"/>
  <c r="CM54" i="17" s="1"/>
  <c r="BC68" i="17"/>
  <c r="BT68" i="17"/>
  <c r="CK68" i="17" s="1"/>
  <c r="BB3" i="17"/>
  <c r="BS3" i="17"/>
  <c r="CJ3" i="17" s="1"/>
  <c r="BD46" i="17"/>
  <c r="BU46" i="17"/>
  <c r="CL46" i="17" s="1"/>
  <c r="BD24" i="17"/>
  <c r="BD33" i="17"/>
  <c r="BD35" i="17"/>
  <c r="BD31" i="17"/>
  <c r="BD26" i="17"/>
  <c r="BD8" i="17"/>
  <c r="BD17" i="17"/>
  <c r="BD16" i="17"/>
  <c r="BD6" i="17"/>
  <c r="BD38" i="17"/>
  <c r="BD11" i="17"/>
  <c r="BD43" i="17"/>
  <c r="BD40" i="17"/>
  <c r="BD23" i="17"/>
  <c r="BD13" i="17"/>
  <c r="BD41" i="17"/>
  <c r="BD28" i="17"/>
  <c r="BD15" i="17"/>
  <c r="BD10" i="17"/>
  <c r="BD20" i="17"/>
  <c r="BD25" i="17"/>
  <c r="BD7" i="17"/>
  <c r="BD37" i="17"/>
  <c r="BD5" i="17"/>
  <c r="BD4" i="17"/>
  <c r="BD29" i="17"/>
  <c r="BD14" i="17"/>
  <c r="BD30" i="17"/>
  <c r="BD42" i="17"/>
  <c r="BD18" i="17"/>
  <c r="BD12" i="17"/>
  <c r="BD21" i="17"/>
  <c r="BD27" i="17"/>
  <c r="BD36" i="17"/>
  <c r="BD22" i="17"/>
  <c r="BD45" i="17"/>
  <c r="BD44" i="17"/>
  <c r="BD39" i="17"/>
  <c r="BD3" i="17"/>
  <c r="BN79" i="17"/>
  <c r="CE79" i="17" s="1"/>
  <c r="BB19" i="17"/>
  <c r="BS19" i="17"/>
  <c r="CJ19" i="17" s="1"/>
  <c r="AW65" i="17"/>
  <c r="BN65" i="17"/>
  <c r="CE65" i="17" s="1"/>
  <c r="BF69" i="17"/>
  <c r="BW69" i="17"/>
  <c r="CN69" i="17" s="1"/>
  <c r="AW11" i="17"/>
  <c r="BN11" i="17"/>
  <c r="CE11" i="17" s="1"/>
  <c r="BM29" i="17"/>
  <c r="CD29" i="17" s="1"/>
  <c r="AV29" i="17"/>
  <c r="BE35" i="17"/>
  <c r="BV35" i="17"/>
  <c r="CM35" i="17" s="1"/>
  <c r="AV46" i="17"/>
  <c r="BM46" i="17"/>
  <c r="CD46" i="17" s="1"/>
  <c r="AS60" i="17"/>
  <c r="BJ60" i="17"/>
  <c r="CA60" i="17" s="1"/>
  <c r="AV66" i="17"/>
  <c r="BM66" i="17"/>
  <c r="CD66" i="17" s="1"/>
  <c r="BB13" i="17"/>
  <c r="BS13" i="17"/>
  <c r="CJ13" i="17" s="1"/>
  <c r="BA65" i="17"/>
  <c r="BR65" i="17"/>
  <c r="CI65" i="17" s="1"/>
  <c r="BT84" i="17"/>
  <c r="CK84" i="17" s="1"/>
  <c r="BW93" i="17"/>
  <c r="CN93" i="17" s="1"/>
  <c r="BT16" i="17"/>
  <c r="CK16" i="17" s="1"/>
  <c r="BC16" i="17"/>
  <c r="BN28" i="17"/>
  <c r="CE28" i="17" s="1"/>
  <c r="AW28" i="17"/>
  <c r="AV43" i="17"/>
  <c r="BM43" i="17"/>
  <c r="CD43" i="17" s="1"/>
  <c r="BE53" i="17"/>
  <c r="BV53" i="17"/>
  <c r="CM53" i="17" s="1"/>
  <c r="BF60" i="17"/>
  <c r="BW60" i="17"/>
  <c r="CN60" i="17" s="1"/>
  <c r="BR81" i="17"/>
  <c r="CI81" i="17" s="1"/>
  <c r="AV16" i="17"/>
  <c r="BM16" i="17"/>
  <c r="CD16" i="17" s="1"/>
  <c r="BS72" i="17"/>
  <c r="CJ72" i="17" s="1"/>
  <c r="BE22" i="17"/>
  <c r="BV22" i="17"/>
  <c r="CM22" i="17" s="1"/>
  <c r="BC60" i="17"/>
  <c r="BT60" i="17"/>
  <c r="CK60" i="17" s="1"/>
  <c r="BC34" i="17"/>
  <c r="BT34" i="17"/>
  <c r="CK34" i="17" s="1"/>
  <c r="BA63" i="17"/>
  <c r="BR63" i="17"/>
  <c r="CI63" i="17" s="1"/>
  <c r="BV76" i="17"/>
  <c r="CM76" i="17" s="1"/>
  <c r="BM87" i="17"/>
  <c r="CD87" i="17" s="1"/>
  <c r="AQ4" i="17"/>
  <c r="AU16" i="17"/>
  <c r="AR34" i="17"/>
  <c r="AT43" i="17"/>
  <c r="BU93" i="17"/>
  <c r="CL93" i="17" s="1"/>
  <c r="AU12" i="17"/>
  <c r="BH20" i="17"/>
  <c r="BY20" i="17" s="1"/>
  <c r="AR26" i="17"/>
  <c r="BH38" i="17"/>
  <c r="BY38" i="17" s="1"/>
  <c r="BP15" i="17"/>
  <c r="CG15" i="17" s="1"/>
  <c r="BI85" i="17"/>
  <c r="AT5" i="17"/>
  <c r="BP44" i="17"/>
  <c r="CG44" i="17" s="1"/>
  <c r="BR69" i="17"/>
  <c r="CI69" i="17" s="1"/>
  <c r="BQ69" i="17"/>
  <c r="CH69" i="17" s="1"/>
  <c r="BT69" i="17"/>
  <c r="CK69" i="17" s="1"/>
  <c r="BJ69" i="17"/>
  <c r="CA69" i="17" s="1"/>
  <c r="BO69" i="17"/>
  <c r="CF69" i="17" s="1"/>
  <c r="BP69" i="17"/>
  <c r="CG69" i="17" s="1"/>
  <c r="BH69" i="17"/>
  <c r="BY69" i="17" s="1"/>
  <c r="BI69" i="17"/>
  <c r="BL69" i="17"/>
  <c r="CC69" i="17" s="1"/>
  <c r="BK21" i="17"/>
  <c r="CB21" i="17" s="1"/>
  <c r="BP21" i="17"/>
  <c r="CG21" i="17" s="1"/>
  <c r="BO21" i="17"/>
  <c r="CF21" i="17" s="1"/>
  <c r="BJ21" i="17"/>
  <c r="CA21" i="17" s="1"/>
  <c r="BR21" i="17"/>
  <c r="CI21" i="17" s="1"/>
  <c r="BQ21" i="17"/>
  <c r="CH21" i="17" s="1"/>
  <c r="BI21" i="17"/>
  <c r="BH21" i="17"/>
  <c r="BY21" i="17" s="1"/>
  <c r="BL21" i="17"/>
  <c r="CC21" i="17" s="1"/>
  <c r="BG10" i="17"/>
  <c r="BX10" i="17" s="1"/>
  <c r="BK28" i="17"/>
  <c r="CB28" i="17" s="1"/>
  <c r="BU28" i="17"/>
  <c r="CL28" i="17" s="1"/>
  <c r="BI28" i="17"/>
  <c r="BH28" i="17"/>
  <c r="BP28" i="17"/>
  <c r="CG28" i="17" s="1"/>
  <c r="BL28" i="17"/>
  <c r="CC28" i="17" s="1"/>
  <c r="BQ28" i="17"/>
  <c r="CH28" i="17" s="1"/>
  <c r="BJ28" i="17"/>
  <c r="CA28" i="17" s="1"/>
  <c r="BO28" i="17"/>
  <c r="CF28" i="17" s="1"/>
  <c r="BR28" i="17"/>
  <c r="CI28" i="17" s="1"/>
  <c r="AV4" i="17"/>
  <c r="BM4" i="17"/>
  <c r="CD4" i="17" s="1"/>
  <c r="AV41" i="17"/>
  <c r="BM41" i="17"/>
  <c r="CD41" i="17" s="1"/>
  <c r="BD63" i="17"/>
  <c r="BU63" i="17"/>
  <c r="CL63" i="17" s="1"/>
  <c r="BE44" i="17"/>
  <c r="BV44" i="17"/>
  <c r="CM44" i="17" s="1"/>
  <c r="BM22" i="17"/>
  <c r="CD22" i="17" s="1"/>
  <c r="AV22" i="17"/>
  <c r="BA47" i="17"/>
  <c r="BR47" i="17"/>
  <c r="CI47" i="17" s="1"/>
  <c r="BD62" i="17"/>
  <c r="BU62" i="17"/>
  <c r="CL62" i="17" s="1"/>
  <c r="BM79" i="17"/>
  <c r="CD79" i="17" s="1"/>
  <c r="BB18" i="17"/>
  <c r="BS18" i="17"/>
  <c r="CJ18" i="17" s="1"/>
  <c r="BN72" i="17"/>
  <c r="CE72" i="17" s="1"/>
  <c r="BB4" i="17"/>
  <c r="BS4" i="17"/>
  <c r="CJ4" i="17" s="1"/>
  <c r="BD67" i="17"/>
  <c r="BU67" i="17"/>
  <c r="CL67" i="17" s="1"/>
  <c r="BC4" i="17"/>
  <c r="BT4" i="17"/>
  <c r="CK4" i="17" s="1"/>
  <c r="BC62" i="17"/>
  <c r="BB51" i="17"/>
  <c r="BS51" i="17"/>
  <c r="CJ51" i="17" s="1"/>
  <c r="BF46" i="17"/>
  <c r="BW46" i="17"/>
  <c r="CN46" i="17" s="1"/>
  <c r="BE7" i="17"/>
  <c r="BV7" i="17"/>
  <c r="CM7" i="17" s="1"/>
  <c r="BH84" i="17"/>
  <c r="BY84" i="17" s="1"/>
  <c r="BE47" i="17"/>
  <c r="BV47" i="17"/>
  <c r="CM47" i="17" s="1"/>
  <c r="BT74" i="17"/>
  <c r="CK74" i="17" s="1"/>
  <c r="BS84" i="17"/>
  <c r="CJ84" i="17" s="1"/>
  <c r="AQ54" i="17"/>
  <c r="BH54" i="17"/>
  <c r="BY54" i="17" s="1"/>
  <c r="BN87" i="17"/>
  <c r="CE87" i="17" s="1"/>
  <c r="AQ9" i="17"/>
  <c r="BC33" i="17"/>
  <c r="BT33" i="17"/>
  <c r="CK33" i="17" s="1"/>
  <c r="BB41" i="17"/>
  <c r="BS41" i="17"/>
  <c r="CJ41" i="17" s="1"/>
  <c r="BK73" i="17"/>
  <c r="CB73" i="17" s="1"/>
  <c r="BN84" i="17"/>
  <c r="CE84" i="17" s="1"/>
  <c r="BR96" i="17"/>
  <c r="CI96" i="17" s="1"/>
  <c r="BT7" i="17"/>
  <c r="CK7" i="17" s="1"/>
  <c r="BC7" i="17"/>
  <c r="AV19" i="17"/>
  <c r="BM19" i="17"/>
  <c r="CD19" i="17" s="1"/>
  <c r="AV37" i="17"/>
  <c r="BM37" i="17"/>
  <c r="CD37" i="17" s="1"/>
  <c r="BC47" i="17"/>
  <c r="BT47" i="17"/>
  <c r="CK47" i="17" s="1"/>
  <c r="BA58" i="17"/>
  <c r="BR58" i="17"/>
  <c r="CI58" i="17" s="1"/>
  <c r="BR70" i="17"/>
  <c r="CI70" i="17" s="1"/>
  <c r="BF63" i="17"/>
  <c r="BU97" i="17"/>
  <c r="CL97" i="17" s="1"/>
  <c r="AV10" i="17"/>
  <c r="BM10" i="17"/>
  <c r="CD10" i="17" s="1"/>
  <c r="BF25" i="17"/>
  <c r="BW25" i="17"/>
  <c r="CN25" i="17" s="1"/>
  <c r="AQ49" i="17"/>
  <c r="BH49" i="17"/>
  <c r="BY49" i="17" s="1"/>
  <c r="AQ68" i="17"/>
  <c r="BH68" i="17"/>
  <c r="BY68" i="17" s="1"/>
  <c r="BV88" i="17"/>
  <c r="CM88" i="17" s="1"/>
  <c r="AW10" i="17"/>
  <c r="BN10" i="17"/>
  <c r="CE10" i="17" s="1"/>
  <c r="AV28" i="17"/>
  <c r="BM28" i="17"/>
  <c r="CD28" i="17" s="1"/>
  <c r="BE34" i="17"/>
  <c r="BV34" i="17"/>
  <c r="CM34" i="17" s="1"/>
  <c r="AQ53" i="17"/>
  <c r="BH53" i="17"/>
  <c r="BY53" i="17" s="1"/>
  <c r="BE60" i="17"/>
  <c r="BV60" i="17"/>
  <c r="CM60" i="17" s="1"/>
  <c r="BH70" i="17"/>
  <c r="BY70" i="17" s="1"/>
  <c r="BN71" i="17"/>
  <c r="CE71" i="17" s="1"/>
  <c r="BU85" i="17"/>
  <c r="CL85" i="17" s="1"/>
  <c r="AV9" i="17"/>
  <c r="BM9" i="17"/>
  <c r="CD9" i="17" s="1"/>
  <c r="BT15" i="17"/>
  <c r="CK15" i="17" s="1"/>
  <c r="BC15" i="17"/>
  <c r="AW27" i="17"/>
  <c r="BN27" i="17"/>
  <c r="CE27" i="17" s="1"/>
  <c r="AV42" i="17"/>
  <c r="BM42" i="17"/>
  <c r="CD42" i="17" s="1"/>
  <c r="BE52" i="17"/>
  <c r="BV52" i="17"/>
  <c r="CM52" i="17" s="1"/>
  <c r="BF61" i="17"/>
  <c r="BW61" i="17"/>
  <c r="CN61" i="17" s="1"/>
  <c r="BR80" i="17"/>
  <c r="CI80" i="17" s="1"/>
  <c r="AV15" i="17"/>
  <c r="BM15" i="17"/>
  <c r="CD15" i="17" s="1"/>
  <c r="BF9" i="17"/>
  <c r="BW9" i="17"/>
  <c r="CN9" i="17" s="1"/>
  <c r="BB34" i="17"/>
  <c r="BS34" i="17"/>
  <c r="CJ34" i="17" s="1"/>
  <c r="BE68" i="17"/>
  <c r="BV68" i="17"/>
  <c r="CM68" i="17" s="1"/>
  <c r="BC37" i="17"/>
  <c r="BT37" i="17"/>
  <c r="CK37" i="17" s="1"/>
  <c r="BU73" i="17"/>
  <c r="CL73" i="17" s="1"/>
  <c r="BN90" i="17"/>
  <c r="CE90" i="17" s="1"/>
  <c r="AS11" i="17"/>
  <c r="AU11" i="17"/>
  <c r="AS22" i="17"/>
  <c r="BL29" i="17"/>
  <c r="CC29" i="17" s="1"/>
  <c r="BD34" i="17"/>
  <c r="AR69" i="17"/>
  <c r="BD9" i="17"/>
  <c r="AR5" i="17"/>
  <c r="BU87" i="17"/>
  <c r="CL87" i="17" s="1"/>
  <c r="BW63" i="17"/>
  <c r="CN63" i="17" s="1"/>
  <c r="AQ17" i="17"/>
  <c r="BH86" i="17"/>
  <c r="BY86" i="17" s="1"/>
  <c r="AW53" i="17"/>
  <c r="BN53" i="17"/>
  <c r="CE53" i="17" s="1"/>
  <c r="BT95" i="17"/>
  <c r="CK95" i="17" s="1"/>
  <c r="BR16" i="17"/>
  <c r="CI16" i="17" s="1"/>
  <c r="BA16" i="17"/>
  <c r="BA14" i="17"/>
  <c r="BR14" i="17"/>
  <c r="CI14" i="17" s="1"/>
  <c r="AV26" i="17"/>
  <c r="BM26" i="17"/>
  <c r="CD26" i="17" s="1"/>
  <c r="BV72" i="17"/>
  <c r="CM72" i="17" s="1"/>
  <c r="AV8" i="17"/>
  <c r="BM8" i="17"/>
  <c r="CD8" i="17" s="1"/>
  <c r="BC63" i="17"/>
  <c r="BT63" i="17"/>
  <c r="CK63" i="17" s="1"/>
  <c r="BE69" i="17"/>
  <c r="BV69" i="17"/>
  <c r="CM69" i="17" s="1"/>
  <c r="BS88" i="17"/>
  <c r="CJ88" i="17" s="1"/>
  <c r="BM96" i="17"/>
  <c r="CD96" i="17" s="1"/>
  <c r="AR49" i="17"/>
  <c r="BN5" i="17"/>
  <c r="CE5" i="17" s="1"/>
  <c r="BS5" i="17"/>
  <c r="CJ5" i="17" s="1"/>
  <c r="BJ5" i="17"/>
  <c r="CA5" i="17" s="1"/>
  <c r="BT90" i="17"/>
  <c r="CK90" i="17" s="1"/>
  <c r="BQ90" i="17"/>
  <c r="CH90" i="17" s="1"/>
  <c r="BU90" i="17"/>
  <c r="CL90" i="17" s="1"/>
  <c r="BK90" i="17"/>
  <c r="CB90" i="17" s="1"/>
  <c r="BJ90" i="17"/>
  <c r="CA90" i="17" s="1"/>
  <c r="BR90" i="17"/>
  <c r="CI90" i="17" s="1"/>
  <c r="BI90" i="17"/>
  <c r="BW90" i="17"/>
  <c r="CN90" i="17" s="1"/>
  <c r="BS90" i="17"/>
  <c r="CJ90" i="17" s="1"/>
  <c r="BP74" i="17"/>
  <c r="CG74" i="17" s="1"/>
  <c r="BK74" i="17"/>
  <c r="CB74" i="17" s="1"/>
  <c r="BJ74" i="17"/>
  <c r="CA74" i="17" s="1"/>
  <c r="BO50" i="17"/>
  <c r="CF50" i="17" s="1"/>
  <c r="BK50" i="17"/>
  <c r="CB50" i="17" s="1"/>
  <c r="BQ50" i="17"/>
  <c r="CH50" i="17" s="1"/>
  <c r="BP50" i="17"/>
  <c r="CG50" i="17" s="1"/>
  <c r="BO97" i="17"/>
  <c r="CF97" i="17" s="1"/>
  <c r="BI97" i="17"/>
  <c r="BW97" i="17"/>
  <c r="CN97" i="17" s="1"/>
  <c r="BJ97" i="17"/>
  <c r="CA97" i="17" s="1"/>
  <c r="BP81" i="17"/>
  <c r="CG81" i="17" s="1"/>
  <c r="BL81" i="17"/>
  <c r="CC81" i="17" s="1"/>
  <c r="BI81" i="17"/>
  <c r="BO81" i="17"/>
  <c r="CF81" i="17" s="1"/>
  <c r="BN73" i="17"/>
  <c r="CE73" i="17" s="1"/>
  <c r="BR73" i="17"/>
  <c r="CI73" i="17" s="1"/>
  <c r="BJ73" i="17"/>
  <c r="CA73" i="17" s="1"/>
  <c r="BL73" i="17"/>
  <c r="CC73" i="17" s="1"/>
  <c r="BW73" i="17"/>
  <c r="CN73" i="17" s="1"/>
  <c r="BQ73" i="17"/>
  <c r="CH73" i="17" s="1"/>
  <c r="BP65" i="17"/>
  <c r="CG65" i="17" s="1"/>
  <c r="BJ65" i="17"/>
  <c r="CA65" i="17" s="1"/>
  <c r="BL65" i="17"/>
  <c r="CC65" i="17" s="1"/>
  <c r="BL57" i="17"/>
  <c r="CC57" i="17" s="1"/>
  <c r="BO57" i="17"/>
  <c r="CF57" i="17" s="1"/>
  <c r="BQ57" i="17"/>
  <c r="CH57" i="17" s="1"/>
  <c r="BJ57" i="17"/>
  <c r="CA57" i="17" s="1"/>
  <c r="BI49" i="17"/>
  <c r="BO49" i="17"/>
  <c r="CF49" i="17" s="1"/>
  <c r="BP49" i="17"/>
  <c r="CG49" i="17" s="1"/>
  <c r="BL49" i="17"/>
  <c r="CC49" i="17" s="1"/>
  <c r="BK49" i="17"/>
  <c r="CB49" i="17" s="1"/>
  <c r="BJ49" i="17"/>
  <c r="CA49" i="17" s="1"/>
  <c r="BO41" i="17"/>
  <c r="CF41" i="17" s="1"/>
  <c r="BQ41" i="17"/>
  <c r="CH41" i="17" s="1"/>
  <c r="BJ41" i="17"/>
  <c r="CA41" i="17" s="1"/>
  <c r="BL41" i="17"/>
  <c r="CC41" i="17" s="1"/>
  <c r="BI41" i="17"/>
  <c r="F33" i="17"/>
  <c r="BH33" i="17"/>
  <c r="BQ33" i="17"/>
  <c r="CH33" i="17" s="1"/>
  <c r="BS33" i="17"/>
  <c r="CJ33" i="17" s="1"/>
  <c r="BU33" i="17"/>
  <c r="CL33" i="17" s="1"/>
  <c r="BP33" i="17"/>
  <c r="CG33" i="17" s="1"/>
  <c r="BL25" i="17"/>
  <c r="CC25" i="17" s="1"/>
  <c r="BU25" i="17"/>
  <c r="CL25" i="17" s="1"/>
  <c r="BI25" i="17"/>
  <c r="BQ25" i="17"/>
  <c r="CH25" i="17" s="1"/>
  <c r="BU9" i="17"/>
  <c r="CL9" i="17" s="1"/>
  <c r="BL9" i="17"/>
  <c r="CC9" i="17" s="1"/>
  <c r="BK9" i="17"/>
  <c r="CB9" i="17" s="1"/>
  <c r="BG90" i="17"/>
  <c r="BX90" i="17" s="1"/>
  <c r="BG26" i="17"/>
  <c r="BX26" i="17" s="1"/>
  <c r="BO96" i="17"/>
  <c r="CF96" i="17" s="1"/>
  <c r="BK96" i="17"/>
  <c r="CB96" i="17" s="1"/>
  <c r="BQ96" i="17"/>
  <c r="CH96" i="17" s="1"/>
  <c r="BI96" i="17"/>
  <c r="BL88" i="17"/>
  <c r="CC88" i="17" s="1"/>
  <c r="BU88" i="17"/>
  <c r="CL88" i="17" s="1"/>
  <c r="BI88" i="17"/>
  <c r="BR88" i="17"/>
  <c r="CI88" i="17" s="1"/>
  <c r="BJ88" i="17"/>
  <c r="CA88" i="17" s="1"/>
  <c r="BL80" i="17"/>
  <c r="CC80" i="17" s="1"/>
  <c r="BW80" i="17"/>
  <c r="CN80" i="17" s="1"/>
  <c r="BN80" i="17"/>
  <c r="CE80" i="17" s="1"/>
  <c r="BO72" i="17"/>
  <c r="CF72" i="17" s="1"/>
  <c r="BJ72" i="17"/>
  <c r="CA72" i="17" s="1"/>
  <c r="BQ72" i="17"/>
  <c r="CH72" i="17" s="1"/>
  <c r="BL72" i="17"/>
  <c r="CC72" i="17" s="1"/>
  <c r="BO64" i="17"/>
  <c r="CF64" i="17" s="1"/>
  <c r="BL64" i="17"/>
  <c r="CC64" i="17" s="1"/>
  <c r="BH64" i="17"/>
  <c r="BY64" i="17" s="1"/>
  <c r="BJ64" i="17"/>
  <c r="CA64" i="17" s="1"/>
  <c r="BP64" i="17"/>
  <c r="CG64" i="17" s="1"/>
  <c r="BO56" i="17"/>
  <c r="CF56" i="17" s="1"/>
  <c r="BQ56" i="17"/>
  <c r="CH56" i="17" s="1"/>
  <c r="BL56" i="17"/>
  <c r="CC56" i="17" s="1"/>
  <c r="BK48" i="17"/>
  <c r="CB48" i="17" s="1"/>
  <c r="BJ48" i="17"/>
  <c r="CA48" i="17" s="1"/>
  <c r="BH48" i="17"/>
  <c r="BY48" i="17" s="1"/>
  <c r="BI48" i="17"/>
  <c r="BL40" i="17"/>
  <c r="CC40" i="17" s="1"/>
  <c r="BT40" i="17"/>
  <c r="CK40" i="17" s="1"/>
  <c r="BJ40" i="17"/>
  <c r="CA40" i="17" s="1"/>
  <c r="BI40" i="17"/>
  <c r="BP32" i="17"/>
  <c r="CG32" i="17" s="1"/>
  <c r="BR32" i="17"/>
  <c r="CI32" i="17" s="1"/>
  <c r="BH32" i="17"/>
  <c r="BL32" i="17"/>
  <c r="CC32" i="17" s="1"/>
  <c r="BO24" i="17"/>
  <c r="CF24" i="17" s="1"/>
  <c r="BJ24" i="17"/>
  <c r="CA24" i="17" s="1"/>
  <c r="BL24" i="17"/>
  <c r="CC24" i="17" s="1"/>
  <c r="BQ24" i="17"/>
  <c r="CH24" i="17" s="1"/>
  <c r="BU24" i="17"/>
  <c r="CL24" i="17" s="1"/>
  <c r="BI24" i="17"/>
  <c r="BQ16" i="17"/>
  <c r="CH16" i="17" s="1"/>
  <c r="BU16" i="17"/>
  <c r="CL16" i="17" s="1"/>
  <c r="BO16" i="17"/>
  <c r="CF16" i="17" s="1"/>
  <c r="BG88" i="17"/>
  <c r="BX88" i="17" s="1"/>
  <c r="BG56" i="17"/>
  <c r="BX56" i="17" s="1"/>
  <c r="BG24" i="17"/>
  <c r="BX24" i="17" s="1"/>
  <c r="BF49" i="17"/>
  <c r="BW49" i="17"/>
  <c r="CN49" i="17" s="1"/>
  <c r="AR65" i="17"/>
  <c r="BI65" i="17"/>
  <c r="BH89" i="17"/>
  <c r="BY89" i="17" s="1"/>
  <c r="BH97" i="17"/>
  <c r="BY97" i="17" s="1"/>
  <c r="BC13" i="17"/>
  <c r="BT13" i="17"/>
  <c r="CK13" i="17" s="1"/>
  <c r="AV25" i="17"/>
  <c r="BM25" i="17"/>
  <c r="CD25" i="17" s="1"/>
  <c r="BE31" i="17"/>
  <c r="BV31" i="17"/>
  <c r="CM31" i="17" s="1"/>
  <c r="AW43" i="17"/>
  <c r="BN43" i="17"/>
  <c r="CE43" i="17" s="1"/>
  <c r="BC55" i="17"/>
  <c r="BT55" i="17"/>
  <c r="CK55" i="17" s="1"/>
  <c r="BD65" i="17"/>
  <c r="BU65" i="17"/>
  <c r="CL65" i="17" s="1"/>
  <c r="BM71" i="17"/>
  <c r="CD71" i="17" s="1"/>
  <c r="BS78" i="17"/>
  <c r="CJ78" i="17" s="1"/>
  <c r="BB62" i="17"/>
  <c r="BS62" i="17"/>
  <c r="CJ62" i="17" s="1"/>
  <c r="AW18" i="17"/>
  <c r="BN18" i="17"/>
  <c r="CE18" i="17" s="1"/>
  <c r="AV62" i="17"/>
  <c r="BM62" i="17"/>
  <c r="CD62" i="17" s="1"/>
  <c r="BD60" i="17"/>
  <c r="BU60" i="17"/>
  <c r="CL60" i="17" s="1"/>
  <c r="BA41" i="17"/>
  <c r="BR41" i="17"/>
  <c r="CI41" i="17" s="1"/>
  <c r="AW63" i="17"/>
  <c r="BN63" i="17"/>
  <c r="CE63" i="17" s="1"/>
  <c r="BS9" i="17"/>
  <c r="CJ9" i="17" s="1"/>
  <c r="BB9" i="17"/>
  <c r="BF15" i="17"/>
  <c r="BW15" i="17"/>
  <c r="CN15" i="17" s="1"/>
  <c r="BC27" i="17"/>
  <c r="BT27" i="17"/>
  <c r="CK27" i="17" s="1"/>
  <c r="AW38" i="17"/>
  <c r="BN38" i="17"/>
  <c r="CE38" i="17" s="1"/>
  <c r="AV50" i="17"/>
  <c r="BM50" i="17"/>
  <c r="CD50" i="17" s="1"/>
  <c r="AR63" i="17"/>
  <c r="BI63" i="17"/>
  <c r="BR87" i="17"/>
  <c r="CI87" i="17" s="1"/>
  <c r="BC25" i="17"/>
  <c r="BT25" i="17"/>
  <c r="CK25" i="17" s="1"/>
  <c r="BA53" i="17"/>
  <c r="BR53" i="17"/>
  <c r="CI53" i="17" s="1"/>
  <c r="BW82" i="17"/>
  <c r="CN82" i="17" s="1"/>
  <c r="BC38" i="17"/>
  <c r="BT38" i="17"/>
  <c r="CK38" i="17" s="1"/>
  <c r="BA54" i="17"/>
  <c r="BR54" i="17"/>
  <c r="CI54" i="17" s="1"/>
  <c r="BV70" i="17"/>
  <c r="CM70" i="17" s="1"/>
  <c r="BM83" i="17"/>
  <c r="CD83" i="17" s="1"/>
  <c r="BR92" i="17"/>
  <c r="CI92" i="17" s="1"/>
  <c r="BA2" i="17"/>
  <c r="BR2" i="17"/>
  <c r="CI2" i="17" s="1"/>
  <c r="CZ2" i="17" s="1"/>
  <c r="BA37" i="17"/>
  <c r="BA21" i="17"/>
  <c r="BA11" i="17"/>
  <c r="BA26" i="17"/>
  <c r="BA69" i="17"/>
  <c r="BA44" i="17"/>
  <c r="BA18" i="17"/>
  <c r="BA24" i="17"/>
  <c r="BA10" i="17"/>
  <c r="BA31" i="17"/>
  <c r="BA52" i="17"/>
  <c r="BA36" i="17"/>
  <c r="BA45" i="17"/>
  <c r="BA28" i="17"/>
  <c r="BA42" i="17"/>
  <c r="BA32" i="17"/>
  <c r="BF10" i="17"/>
  <c r="BW10" i="17"/>
  <c r="CN10" i="17" s="1"/>
  <c r="BV28" i="17"/>
  <c r="CM28" i="17" s="1"/>
  <c r="BE28" i="17"/>
  <c r="BC45" i="17"/>
  <c r="BT45" i="17"/>
  <c r="CK45" i="17" s="1"/>
  <c r="BE56" i="17"/>
  <c r="BV56" i="17"/>
  <c r="CM56" i="17" s="1"/>
  <c r="BF65" i="17"/>
  <c r="BW65" i="17"/>
  <c r="CN65" i="17" s="1"/>
  <c r="BD49" i="17"/>
  <c r="BU49" i="17"/>
  <c r="CL49" i="17" s="1"/>
  <c r="BD68" i="17"/>
  <c r="BU68" i="17"/>
  <c r="CL68" i="17" s="1"/>
  <c r="BC3" i="17"/>
  <c r="BT3" i="17"/>
  <c r="CK3" i="17" s="1"/>
  <c r="BB53" i="17"/>
  <c r="BS53" i="17"/>
  <c r="CJ53" i="17" s="1"/>
  <c r="BF48" i="17"/>
  <c r="BW48" i="17"/>
  <c r="CN48" i="17" s="1"/>
  <c r="BE8" i="17"/>
  <c r="BV8" i="17"/>
  <c r="CM8" i="17" s="1"/>
  <c r="BA56" i="17"/>
  <c r="BR56" i="17"/>
  <c r="CI56" i="17" s="1"/>
  <c r="AW14" i="17"/>
  <c r="BN14" i="17"/>
  <c r="CE14" i="17" s="1"/>
  <c r="BU95" i="17"/>
  <c r="CL95" i="17" s="1"/>
  <c r="AV11" i="17"/>
  <c r="BM11" i="17"/>
  <c r="CD11" i="17" s="1"/>
  <c r="BC18" i="17"/>
  <c r="BT18" i="17"/>
  <c r="CK18" i="17" s="1"/>
  <c r="AW30" i="17"/>
  <c r="BN30" i="17"/>
  <c r="CE30" i="17" s="1"/>
  <c r="BA64" i="17"/>
  <c r="BR64" i="17"/>
  <c r="CI64" i="17" s="1"/>
  <c r="BH82" i="17"/>
  <c r="BY82" i="17" s="1"/>
  <c r="BN12" i="17"/>
  <c r="CE12" i="17" s="1"/>
  <c r="AW12" i="17"/>
  <c r="BE18" i="17"/>
  <c r="BV18" i="17"/>
  <c r="CM18" i="17" s="1"/>
  <c r="BE36" i="17"/>
  <c r="BV36" i="17"/>
  <c r="CM36" i="17" s="1"/>
  <c r="AV47" i="17"/>
  <c r="BM47" i="17"/>
  <c r="CD47" i="17" s="1"/>
  <c r="AS59" i="17"/>
  <c r="BJ59" i="17"/>
  <c r="CA59" i="17" s="1"/>
  <c r="AV67" i="17"/>
  <c r="BM67" i="17"/>
  <c r="CD67" i="17" s="1"/>
  <c r="BS75" i="17"/>
  <c r="CJ75" i="17" s="1"/>
  <c r="BB58" i="17"/>
  <c r="BS58" i="17"/>
  <c r="CJ58" i="17" s="1"/>
  <c r="BV80" i="17"/>
  <c r="CM80" i="17" s="1"/>
  <c r="BW91" i="17"/>
  <c r="CN91" i="17" s="1"/>
  <c r="BB11" i="17"/>
  <c r="BS11" i="17"/>
  <c r="CJ11" i="17" s="1"/>
  <c r="BF18" i="17"/>
  <c r="BW18" i="17"/>
  <c r="CN18" i="17" s="1"/>
  <c r="AV45" i="17"/>
  <c r="BM45" i="17"/>
  <c r="CD45" i="17" s="1"/>
  <c r="AR53" i="17"/>
  <c r="BI53" i="17"/>
  <c r="AT59" i="17"/>
  <c r="BK59" i="17"/>
  <c r="CB59" i="17" s="1"/>
  <c r="BK71" i="17"/>
  <c r="CB71" i="17" s="1"/>
  <c r="BS97" i="17"/>
  <c r="CJ97" i="17" s="1"/>
  <c r="BB60" i="17"/>
  <c r="BS60" i="17"/>
  <c r="CJ60" i="17" s="1"/>
  <c r="BE24" i="17"/>
  <c r="BV24" i="17"/>
  <c r="CM24" i="17" s="1"/>
  <c r="AV54" i="17"/>
  <c r="BM54" i="17"/>
  <c r="CD54" i="17" s="1"/>
  <c r="BK78" i="17"/>
  <c r="CB78" i="17" s="1"/>
  <c r="AW54" i="17"/>
  <c r="BN54" i="17"/>
  <c r="CE54" i="17" s="1"/>
  <c r="BR76" i="17"/>
  <c r="CI76" i="17" s="1"/>
  <c r="BN70" i="17"/>
  <c r="CE70" i="17" s="1"/>
  <c r="BV81" i="17"/>
  <c r="CM81" i="17" s="1"/>
  <c r="BN88" i="17"/>
  <c r="CE88" i="17" s="1"/>
  <c r="BW76" i="17"/>
  <c r="CN76" i="17" s="1"/>
  <c r="BV93" i="17"/>
  <c r="CM93" i="17" s="1"/>
  <c r="AS50" i="17"/>
  <c r="BJ50" i="17"/>
  <c r="CA50" i="17" s="1"/>
  <c r="AS41" i="17"/>
  <c r="AS14" i="17"/>
  <c r="AS29" i="17"/>
  <c r="AS65" i="17"/>
  <c r="AS39" i="17"/>
  <c r="AS63" i="17"/>
  <c r="AS19" i="17"/>
  <c r="AS13" i="17"/>
  <c r="AS47" i="17"/>
  <c r="AS24" i="17"/>
  <c r="AS69" i="17"/>
  <c r="AS42" i="17"/>
  <c r="AS32" i="17"/>
  <c r="AS6" i="17"/>
  <c r="AS34" i="17"/>
  <c r="AS49" i="17"/>
  <c r="AS52" i="17"/>
  <c r="AS31" i="17"/>
  <c r="AS64" i="17"/>
  <c r="AS54" i="17"/>
  <c r="AS45" i="17"/>
  <c r="AS40" i="17"/>
  <c r="AS57" i="17"/>
  <c r="AS35" i="17"/>
  <c r="AS48" i="17"/>
  <c r="AS15" i="17"/>
  <c r="AS46" i="17"/>
  <c r="AS38" i="17"/>
  <c r="AS27" i="17"/>
  <c r="BT92" i="17"/>
  <c r="CK92" i="17" s="1"/>
  <c r="BM97" i="17"/>
  <c r="CD97" i="17" s="1"/>
  <c r="BM92" i="17"/>
  <c r="CD92" i="17" s="1"/>
  <c r="BN82" i="17"/>
  <c r="CE82" i="17" s="1"/>
  <c r="AW59" i="17"/>
  <c r="BN59" i="17"/>
  <c r="CE59" i="17" s="1"/>
  <c r="AQ2" i="17"/>
  <c r="AS7" i="17"/>
  <c r="AS2" i="17"/>
  <c r="BJ8" i="17"/>
  <c r="CA8" i="17" s="1"/>
  <c r="BL16" i="17"/>
  <c r="CC16" i="17" s="1"/>
  <c r="BH19" i="17"/>
  <c r="BY19" i="17" s="1"/>
  <c r="BA23" i="17"/>
  <c r="BJ26" i="17"/>
  <c r="BI34" i="17"/>
  <c r="BQ49" i="17"/>
  <c r="CH49" i="17" s="1"/>
  <c r="BO74" i="17"/>
  <c r="CF74" i="17" s="1"/>
  <c r="BP97" i="17"/>
  <c r="CG97" i="17" s="1"/>
  <c r="AS3" i="17"/>
  <c r="BI9" i="17"/>
  <c r="AS4" i="17"/>
  <c r="AQ10" i="17"/>
  <c r="BR24" i="17"/>
  <c r="CI24" i="17" s="1"/>
  <c r="BU18" i="17"/>
  <c r="CL18" i="17" s="1"/>
  <c r="AR2" i="17"/>
  <c r="BP5" i="17"/>
  <c r="CG5" i="17" s="1"/>
  <c r="BI8" i="17"/>
  <c r="BJ17" i="17"/>
  <c r="CA17" i="17" s="1"/>
  <c r="BK95" i="17"/>
  <c r="CB95" i="17" s="1"/>
  <c r="BI35" i="17"/>
  <c r="BO33" i="17"/>
  <c r="CF33" i="17" s="1"/>
  <c r="BP56" i="17"/>
  <c r="CG56" i="17" s="1"/>
  <c r="BO66" i="17"/>
  <c r="CF66" i="17" s="1"/>
  <c r="BU89" i="17"/>
  <c r="CL89" i="17" s="1"/>
  <c r="BK26" i="17"/>
  <c r="CB26" i="17" s="1"/>
  <c r="BA35" i="17"/>
  <c r="BQ74" i="17"/>
  <c r="CH74" i="17" s="1"/>
  <c r="BQ34" i="17"/>
  <c r="CH34" i="17" s="1"/>
  <c r="AR43" i="17"/>
  <c r="BP8" i="17"/>
  <c r="CG8" i="17" s="1"/>
  <c r="BI32" i="17"/>
  <c r="BK40" i="17"/>
  <c r="CB40" i="17" s="1"/>
  <c r="BQ80" i="17"/>
  <c r="CH80" i="17" s="1"/>
  <c r="BI11" i="17"/>
  <c r="BI16" i="17"/>
  <c r="BR33" i="17"/>
  <c r="CI33" i="17" s="1"/>
  <c r="BJ42" i="17"/>
  <c r="CA42" i="17" s="1"/>
  <c r="BK89" i="17"/>
  <c r="CB89" i="17" s="1"/>
  <c r="BO65" i="17"/>
  <c r="CF65" i="17" s="1"/>
  <c r="BM80" i="17"/>
  <c r="CD80" i="17" s="1"/>
  <c r="AR8" i="17"/>
  <c r="BN96" i="17"/>
  <c r="CE96" i="17" s="1"/>
  <c r="AR35" i="17"/>
  <c r="BN94" i="17"/>
  <c r="CE94" i="17" s="1"/>
  <c r="BA39" i="17"/>
  <c r="AR6" i="17"/>
  <c r="AR13" i="17"/>
  <c r="BJ81" i="17"/>
  <c r="CA81" i="17" s="1"/>
  <c r="BH73" i="17"/>
  <c r="BY73" i="17" s="1"/>
  <c r="AR32" i="17"/>
  <c r="AR11" i="17"/>
  <c r="AR16" i="17"/>
  <c r="AR21" i="17"/>
  <c r="BK24" i="17"/>
  <c r="CB24" i="17" s="1"/>
  <c r="AR29" i="17"/>
  <c r="BA33" i="17"/>
  <c r="BA43" i="17"/>
  <c r="AR4" i="17"/>
  <c r="AR48" i="17"/>
  <c r="AR55" i="17"/>
  <c r="AR23" i="17"/>
  <c r="BH88" i="17"/>
  <c r="BY88" i="17" s="1"/>
  <c r="BK5" i="17"/>
  <c r="CB5" i="17" s="1"/>
  <c r="AR15" i="17"/>
  <c r="BP18" i="17"/>
  <c r="CG18" i="17" s="1"/>
  <c r="BU32" i="17"/>
  <c r="CL32" i="17" s="1"/>
  <c r="BI42" i="17"/>
  <c r="BO88" i="17"/>
  <c r="CF88" i="17" s="1"/>
  <c r="BT89" i="17"/>
  <c r="CK89" i="17" s="1"/>
  <c r="BH17" i="17"/>
  <c r="BY17" i="17" s="1"/>
  <c r="BH81" i="17"/>
  <c r="BY81" i="17" s="1"/>
  <c r="BI73" i="17"/>
  <c r="BA29" i="17"/>
  <c r="BU74" i="17"/>
  <c r="CL74" i="17" s="1"/>
  <c r="BO89" i="17"/>
  <c r="CF89" i="17" s="1"/>
  <c r="BT86" i="17"/>
  <c r="CK86" i="17" s="1"/>
  <c r="BQ26" i="17"/>
  <c r="CH26" i="17" s="1"/>
  <c r="BP80" i="17"/>
  <c r="CG80" i="17" s="1"/>
  <c r="AR61" i="17"/>
  <c r="BI61" i="17"/>
  <c r="AV18" i="17"/>
  <c r="BM18" i="17"/>
  <c r="CD18" i="17" s="1"/>
  <c r="BW29" i="17"/>
  <c r="CN29" i="17" s="1"/>
  <c r="BF29" i="17"/>
  <c r="AS67" i="17"/>
  <c r="BJ67" i="17"/>
  <c r="CA67" i="17" s="1"/>
  <c r="BM81" i="17"/>
  <c r="CD81" i="17" s="1"/>
  <c r="BN76" i="17"/>
  <c r="CE76" i="17" s="1"/>
  <c r="BD53" i="17"/>
  <c r="BU53" i="17"/>
  <c r="CL53" i="17" s="1"/>
  <c r="BU75" i="17"/>
  <c r="CL75" i="17" s="1"/>
  <c r="AW26" i="17"/>
  <c r="BN26" i="17"/>
  <c r="CE26" i="17" s="1"/>
  <c r="AV14" i="17"/>
  <c r="BM14" i="17"/>
  <c r="CD14" i="17" s="1"/>
  <c r="BC35" i="17"/>
  <c r="BT35" i="17"/>
  <c r="CK35" i="17" s="1"/>
  <c r="BT77" i="17"/>
  <c r="CK77" i="17" s="1"/>
  <c r="BR72" i="17"/>
  <c r="CI72" i="17" s="1"/>
  <c r="BK97" i="17"/>
  <c r="CB97" i="17" s="1"/>
  <c r="AR30" i="17"/>
  <c r="BL91" i="17"/>
  <c r="CC91" i="17" s="1"/>
  <c r="BU91" i="17"/>
  <c r="CL91" i="17" s="1"/>
  <c r="BK91" i="17"/>
  <c r="CB91" i="17" s="1"/>
  <c r="BJ91" i="17"/>
  <c r="CA91" i="17" s="1"/>
  <c r="BI91" i="17"/>
  <c r="BT91" i="17"/>
  <c r="CK91" i="17" s="1"/>
  <c r="BM91" i="17"/>
  <c r="CD91" i="17" s="1"/>
  <c r="BO91" i="17"/>
  <c r="CF91" i="17" s="1"/>
  <c r="BQ91" i="17"/>
  <c r="CH91" i="17" s="1"/>
  <c r="BL83" i="17"/>
  <c r="CC83" i="17" s="1"/>
  <c r="BQ83" i="17"/>
  <c r="CH83" i="17" s="1"/>
  <c r="BK83" i="17"/>
  <c r="CB83" i="17" s="1"/>
  <c r="BI83" i="17"/>
  <c r="BW83" i="17"/>
  <c r="CN83" i="17" s="1"/>
  <c r="BJ83" i="17"/>
  <c r="CA83" i="17" s="1"/>
  <c r="BT83" i="17"/>
  <c r="CK83" i="17" s="1"/>
  <c r="BP83" i="17"/>
  <c r="CG83" i="17" s="1"/>
  <c r="BO75" i="17"/>
  <c r="CF75" i="17" s="1"/>
  <c r="BQ75" i="17"/>
  <c r="CH75" i="17" s="1"/>
  <c r="BP75" i="17"/>
  <c r="CG75" i="17" s="1"/>
  <c r="BI67" i="17"/>
  <c r="BP67" i="17"/>
  <c r="CG67" i="17" s="1"/>
  <c r="BL59" i="17"/>
  <c r="CC59" i="17" s="1"/>
  <c r="BQ59" i="17"/>
  <c r="CH59" i="17" s="1"/>
  <c r="BP59" i="17"/>
  <c r="CG59" i="17" s="1"/>
  <c r="BL51" i="17"/>
  <c r="CC51" i="17" s="1"/>
  <c r="BO51" i="17"/>
  <c r="CF51" i="17" s="1"/>
  <c r="BW51" i="17"/>
  <c r="CN51" i="17" s="1"/>
  <c r="BQ51" i="17"/>
  <c r="CH51" i="17" s="1"/>
  <c r="BP51" i="17"/>
  <c r="CG51" i="17" s="1"/>
  <c r="BH43" i="17"/>
  <c r="BY43" i="17" s="1"/>
  <c r="BQ43" i="17"/>
  <c r="CH43" i="17" s="1"/>
  <c r="BL43" i="17"/>
  <c r="CC43" i="17" s="1"/>
  <c r="BP43" i="17"/>
  <c r="CG43" i="17" s="1"/>
  <c r="BW43" i="17"/>
  <c r="CN43" i="17" s="1"/>
  <c r="BR43" i="17"/>
  <c r="CI43" i="17" s="1"/>
  <c r="BU43" i="17"/>
  <c r="CL43" i="17" s="1"/>
  <c r="BJ35" i="17"/>
  <c r="CA35" i="17" s="1"/>
  <c r="BL35" i="17"/>
  <c r="CC35" i="17" s="1"/>
  <c r="BH35" i="17"/>
  <c r="BU35" i="17"/>
  <c r="CL35" i="17" s="1"/>
  <c r="BR35" i="17"/>
  <c r="CI35" i="17" s="1"/>
  <c r="BW35" i="17"/>
  <c r="CN35" i="17" s="1"/>
  <c r="BK27" i="17"/>
  <c r="CB27" i="17" s="1"/>
  <c r="BO27" i="17"/>
  <c r="CF27" i="17" s="1"/>
  <c r="BJ27" i="17"/>
  <c r="CA27" i="17" s="1"/>
  <c r="BL27" i="17"/>
  <c r="CC27" i="17" s="1"/>
  <c r="BI27" i="17"/>
  <c r="BR19" i="17"/>
  <c r="CI19" i="17" s="1"/>
  <c r="BI19" i="17"/>
  <c r="BL19" i="17"/>
  <c r="CC19" i="17" s="1"/>
  <c r="BK19" i="17"/>
  <c r="CB19" i="17" s="1"/>
  <c r="BU19" i="17"/>
  <c r="CL19" i="17" s="1"/>
  <c r="BJ11" i="17"/>
  <c r="CA11" i="17" s="1"/>
  <c r="BL11" i="17"/>
  <c r="CC11" i="17" s="1"/>
  <c r="BR11" i="17"/>
  <c r="CI11" i="17" s="1"/>
  <c r="BQ11" i="17"/>
  <c r="CH11" i="17" s="1"/>
  <c r="BG66" i="17"/>
  <c r="BX66" i="17" s="1"/>
  <c r="BG34" i="17"/>
  <c r="BX34" i="17" s="1"/>
  <c r="BG5" i="17"/>
  <c r="BX5" i="17" s="1"/>
  <c r="AW3" i="17"/>
  <c r="BN3" i="17"/>
  <c r="CE3" i="17" s="1"/>
  <c r="BE59" i="17"/>
  <c r="BV59" i="17"/>
  <c r="CM59" i="17" s="1"/>
  <c r="BS73" i="17"/>
  <c r="CJ73" i="17" s="1"/>
  <c r="AW8" i="17"/>
  <c r="BN8" i="17"/>
  <c r="CE8" i="17" s="1"/>
  <c r="BE16" i="17"/>
  <c r="BV16" i="17"/>
  <c r="CM16" i="17" s="1"/>
  <c r="BB27" i="17"/>
  <c r="BS27" i="17"/>
  <c r="CJ27" i="17" s="1"/>
  <c r="AV38" i="17"/>
  <c r="BM38" i="17"/>
  <c r="CD38" i="17" s="1"/>
  <c r="AS51" i="17"/>
  <c r="BJ51" i="17"/>
  <c r="CA51" i="17" s="1"/>
  <c r="AV58" i="17"/>
  <c r="BM58" i="17"/>
  <c r="CD58" i="17" s="1"/>
  <c r="BA67" i="17"/>
  <c r="BR67" i="17"/>
  <c r="CI67" i="17" s="1"/>
  <c r="BS81" i="17"/>
  <c r="CJ81" i="17" s="1"/>
  <c r="BB52" i="17"/>
  <c r="BS52" i="17"/>
  <c r="CJ52" i="17" s="1"/>
  <c r="BN21" i="17"/>
  <c r="CE21" i="17" s="1"/>
  <c r="AW21" i="17"/>
  <c r="AV65" i="17"/>
  <c r="BM65" i="17"/>
  <c r="CD65" i="17" s="1"/>
  <c r="BE39" i="17"/>
  <c r="BV39" i="17"/>
  <c r="CM39" i="17" s="1"/>
  <c r="BB31" i="17"/>
  <c r="BS31" i="17"/>
  <c r="CJ31" i="17" s="1"/>
  <c r="BE58" i="17"/>
  <c r="BV58" i="17"/>
  <c r="CM58" i="17" s="1"/>
  <c r="BM77" i="17"/>
  <c r="CD77" i="17" s="1"/>
  <c r="BW85" i="17"/>
  <c r="CN85" i="17" s="1"/>
  <c r="BE10" i="17"/>
  <c r="BV10" i="17"/>
  <c r="CM10" i="17" s="1"/>
  <c r="BN22" i="17"/>
  <c r="CE22" i="17" s="1"/>
  <c r="AW22" i="17"/>
  <c r="AW41" i="17"/>
  <c r="BN41" i="17"/>
  <c r="CE41" i="17" s="1"/>
  <c r="AV53" i="17"/>
  <c r="BM53" i="17"/>
  <c r="CD53" i="17" s="1"/>
  <c r="AW60" i="17"/>
  <c r="BN60" i="17"/>
  <c r="CE60" i="17" s="1"/>
  <c r="BI75" i="17"/>
  <c r="BW79" i="17"/>
  <c r="CN79" i="17" s="1"/>
  <c r="AW36" i="17"/>
  <c r="BN36" i="17"/>
  <c r="CE36" i="17" s="1"/>
  <c r="AQ67" i="17"/>
  <c r="BH67" i="17"/>
  <c r="BY67" i="17" s="1"/>
  <c r="BB50" i="17"/>
  <c r="BS50" i="17"/>
  <c r="CJ50" i="17" s="1"/>
  <c r="BB61" i="17"/>
  <c r="BS61" i="17"/>
  <c r="CJ61" i="17" s="1"/>
  <c r="BA5" i="17"/>
  <c r="BR5" i="17"/>
  <c r="CI5" i="17" s="1"/>
  <c r="BW13" i="17"/>
  <c r="CN13" i="17" s="1"/>
  <c r="BF13" i="17"/>
  <c r="BB25" i="17"/>
  <c r="BS25" i="17"/>
  <c r="CJ25" i="17" s="1"/>
  <c r="AV35" i="17"/>
  <c r="BM35" i="17"/>
  <c r="CD35" i="17" s="1"/>
  <c r="AW52" i="17"/>
  <c r="BN52" i="17"/>
  <c r="CE52" i="17" s="1"/>
  <c r="AT63" i="17"/>
  <c r="BK63" i="17"/>
  <c r="CB63" i="17" s="1"/>
  <c r="BK77" i="17"/>
  <c r="CB77" i="17" s="1"/>
  <c r="BW28" i="17"/>
  <c r="CN28" i="17" s="1"/>
  <c r="BF28" i="17"/>
  <c r="BF57" i="17"/>
  <c r="BW57" i="17"/>
  <c r="CN57" i="17" s="1"/>
  <c r="BT97" i="17"/>
  <c r="CK97" i="17" s="1"/>
  <c r="AV32" i="17"/>
  <c r="BM32" i="17"/>
  <c r="CD32" i="17" s="1"/>
  <c r="AS68" i="17"/>
  <c r="BJ68" i="17"/>
  <c r="CA68" i="17" s="1"/>
  <c r="AQ46" i="17"/>
  <c r="BH46" i="17"/>
  <c r="BY46" i="17" s="1"/>
  <c r="AQ48" i="17"/>
  <c r="AQ43" i="17"/>
  <c r="AQ29" i="17"/>
  <c r="AQ7" i="17"/>
  <c r="AQ22" i="17"/>
  <c r="AQ35" i="17"/>
  <c r="AQ34" i="17"/>
  <c r="AQ42" i="17"/>
  <c r="AQ32" i="17"/>
  <c r="AQ64" i="17"/>
  <c r="AQ37" i="17"/>
  <c r="AQ69" i="17"/>
  <c r="AQ55" i="17"/>
  <c r="AQ44" i="17"/>
  <c r="AQ36" i="17"/>
  <c r="AQ15" i="17"/>
  <c r="AQ33" i="17"/>
  <c r="AW17" i="17"/>
  <c r="BN17" i="17"/>
  <c r="CE17" i="17" s="1"/>
  <c r="BS16" i="17"/>
  <c r="CJ16" i="17" s="1"/>
  <c r="BB16" i="17"/>
  <c r="BW81" i="17"/>
  <c r="CN81" i="17" s="1"/>
  <c r="BV5" i="17"/>
  <c r="CM5" i="17" s="1"/>
  <c r="BE5" i="17"/>
  <c r="BC21" i="17"/>
  <c r="BT21" i="17"/>
  <c r="CK21" i="17" s="1"/>
  <c r="AW33" i="17"/>
  <c r="BN33" i="17"/>
  <c r="CE33" i="17" s="1"/>
  <c r="BM78" i="17"/>
  <c r="CD78" i="17" s="1"/>
  <c r="BW3" i="17"/>
  <c r="CN3" i="17" s="1"/>
  <c r="BF3" i="17"/>
  <c r="BE21" i="17"/>
  <c r="BV21" i="17"/>
  <c r="CM21" i="17" s="1"/>
  <c r="BB30" i="17"/>
  <c r="BS30" i="17"/>
  <c r="CJ30" i="17" s="1"/>
  <c r="BF41" i="17"/>
  <c r="BW41" i="17"/>
  <c r="CN41" i="17" s="1"/>
  <c r="BD52" i="17"/>
  <c r="BU52" i="17"/>
  <c r="CL52" i="17" s="1"/>
  <c r="BB64" i="17"/>
  <c r="BS64" i="17"/>
  <c r="CJ64" i="17" s="1"/>
  <c r="BV73" i="17"/>
  <c r="CM73" i="17" s="1"/>
  <c r="BA40" i="17"/>
  <c r="BR40" i="17"/>
  <c r="CI40" i="17" s="1"/>
  <c r="BU77" i="17"/>
  <c r="CL77" i="17" s="1"/>
  <c r="BW87" i="17"/>
  <c r="CN87" i="17" s="1"/>
  <c r="AV7" i="17"/>
  <c r="BM7" i="17"/>
  <c r="CD7" i="17" s="1"/>
  <c r="BF21" i="17"/>
  <c r="BW21" i="17"/>
  <c r="CN21" i="17" s="1"/>
  <c r="BC32" i="17"/>
  <c r="BT32" i="17"/>
  <c r="CK32" i="17" s="1"/>
  <c r="AW48" i="17"/>
  <c r="BN48" i="17"/>
  <c r="CE48" i="17" s="1"/>
  <c r="BE50" i="17"/>
  <c r="BV50" i="17"/>
  <c r="CM50" i="17" s="1"/>
  <c r="BC64" i="17"/>
  <c r="BT64" i="17"/>
  <c r="CK64" i="17" s="1"/>
  <c r="BR78" i="17"/>
  <c r="CI78" i="17" s="1"/>
  <c r="BB39" i="17"/>
  <c r="BS39" i="17"/>
  <c r="CJ39" i="17" s="1"/>
  <c r="BF7" i="17"/>
  <c r="BW7" i="17"/>
  <c r="CN7" i="17" s="1"/>
  <c r="AV57" i="17"/>
  <c r="BM57" i="17"/>
  <c r="CD57" i="17" s="1"/>
  <c r="BK81" i="17"/>
  <c r="CB81" i="17" s="1"/>
  <c r="AW56" i="17"/>
  <c r="BN56" i="17"/>
  <c r="CE56" i="17" s="1"/>
  <c r="BU71" i="17"/>
  <c r="CL71" i="17" s="1"/>
  <c r="BU78" i="17"/>
  <c r="CL78" i="17" s="1"/>
  <c r="AR56" i="17"/>
  <c r="BI56" i="17"/>
  <c r="BN89" i="17"/>
  <c r="CE89" i="17" s="1"/>
  <c r="BT78" i="17"/>
  <c r="CK78" i="17" s="1"/>
  <c r="BW74" i="17"/>
  <c r="CN74" i="17" s="1"/>
  <c r="BW72" i="17"/>
  <c r="CN72" i="17" s="1"/>
  <c r="BV97" i="17"/>
  <c r="CM97" i="17" s="1"/>
  <c r="BL97" i="17"/>
  <c r="CC97" i="17" s="1"/>
  <c r="BA9" i="17"/>
  <c r="AQ23" i="17"/>
  <c r="BK33" i="17"/>
  <c r="CB33" i="17" s="1"/>
  <c r="AR38" i="17"/>
  <c r="AR44" i="17"/>
  <c r="BP48" i="17"/>
  <c r="CG48" i="17" s="1"/>
  <c r="BI80" i="17"/>
  <c r="BP89" i="17"/>
  <c r="CG89" i="17" s="1"/>
  <c r="BK8" i="17"/>
  <c r="CB8" i="17" s="1"/>
  <c r="AQ6" i="17"/>
  <c r="AS9" i="17"/>
  <c r="AS23" i="17"/>
  <c r="BH18" i="17"/>
  <c r="BY18" i="17" s="1"/>
  <c r="BN97" i="17"/>
  <c r="CE97" i="17" s="1"/>
  <c r="AQ30" i="17"/>
  <c r="BA34" i="17"/>
  <c r="BP90" i="17"/>
  <c r="CG90" i="17" s="1"/>
  <c r="AS62" i="17"/>
  <c r="BP73" i="17"/>
  <c r="CG73" i="17" s="1"/>
  <c r="BO25" i="17"/>
  <c r="CF25" i="17" s="1"/>
  <c r="AR39" i="17"/>
  <c r="AS44" i="17"/>
  <c r="BQ65" i="17"/>
  <c r="CH65" i="17" s="1"/>
  <c r="BL74" i="17"/>
  <c r="CC74" i="17" s="1"/>
  <c r="BL90" i="17"/>
  <c r="CC90" i="17" s="1"/>
  <c r="BH11" i="17"/>
  <c r="BY11" i="17" s="1"/>
  <c r="BR25" i="17"/>
  <c r="CI25" i="17" s="1"/>
  <c r="BL75" i="17"/>
  <c r="CC75" i="17" s="1"/>
  <c r="BO9" i="17"/>
  <c r="CF9" i="17" s="1"/>
  <c r="BQ18" i="17"/>
  <c r="CH18" i="17" s="1"/>
  <c r="BK41" i="17"/>
  <c r="CB41" i="17" s="1"/>
  <c r="BU81" i="17"/>
  <c r="CL81" i="17" s="1"/>
  <c r="AR50" i="17"/>
  <c r="BI50" i="17"/>
  <c r="AR14" i="17"/>
  <c r="AR36" i="17"/>
  <c r="AR27" i="17"/>
  <c r="AR19" i="17"/>
  <c r="AR66" i="17"/>
  <c r="AR47" i="17"/>
  <c r="AR7" i="17"/>
  <c r="AR24" i="17"/>
  <c r="AR25" i="17"/>
  <c r="AR33" i="17"/>
  <c r="AR31" i="17"/>
  <c r="AR46" i="17"/>
  <c r="AR41" i="17"/>
  <c r="AR28" i="17"/>
  <c r="AR10" i="17"/>
  <c r="AR20" i="17"/>
  <c r="AR67" i="17"/>
  <c r="AR45" i="17"/>
  <c r="BT6" i="17"/>
  <c r="CK6" i="17" s="1"/>
  <c r="BC6" i="17"/>
  <c r="BR71" i="17"/>
  <c r="CI71" i="17" s="1"/>
  <c r="BW4" i="17"/>
  <c r="CN4" i="17" s="1"/>
  <c r="BF4" i="17"/>
  <c r="BV4" i="17"/>
  <c r="CM4" i="17" s="1"/>
  <c r="BE4" i="17"/>
  <c r="BV91" i="17"/>
  <c r="CM91" i="17" s="1"/>
  <c r="BB63" i="17"/>
  <c r="BS63" i="17"/>
  <c r="CJ63" i="17" s="1"/>
  <c r="BV86" i="17"/>
  <c r="CM86" i="17" s="1"/>
  <c r="AW49" i="17"/>
  <c r="BN49" i="17"/>
  <c r="CE49" i="17" s="1"/>
  <c r="BR79" i="17"/>
  <c r="CI79" i="17" s="1"/>
  <c r="BB37" i="17"/>
  <c r="BS37" i="17"/>
  <c r="CJ37" i="17" s="1"/>
  <c r="BU72" i="17"/>
  <c r="CL72" i="17" s="1"/>
  <c r="BM89" i="17"/>
  <c r="CD89" i="17" s="1"/>
  <c r="BW71" i="17"/>
  <c r="CN71" i="17" s="1"/>
  <c r="BA27" i="17"/>
  <c r="BO82" i="17"/>
  <c r="CF82" i="17" s="1"/>
  <c r="BL82" i="17"/>
  <c r="CC82" i="17" s="1"/>
  <c r="BJ82" i="17"/>
  <c r="CA82" i="17" s="1"/>
  <c r="BK82" i="17"/>
  <c r="CB82" i="17" s="1"/>
  <c r="BP82" i="17"/>
  <c r="CG82" i="17" s="1"/>
  <c r="BS66" i="17"/>
  <c r="CJ66" i="17" s="1"/>
  <c r="BP66" i="17"/>
  <c r="CG66" i="17" s="1"/>
  <c r="BN66" i="17"/>
  <c r="CE66" i="17" s="1"/>
  <c r="BW66" i="17"/>
  <c r="CN66" i="17" s="1"/>
  <c r="BK66" i="17"/>
  <c r="CB66" i="17" s="1"/>
  <c r="BO58" i="17"/>
  <c r="CF58" i="17" s="1"/>
  <c r="BQ58" i="17"/>
  <c r="CH58" i="17" s="1"/>
  <c r="BP58" i="17"/>
  <c r="CG58" i="17" s="1"/>
  <c r="BN58" i="17"/>
  <c r="CE58" i="17" s="1"/>
  <c r="BL42" i="17"/>
  <c r="CC42" i="17" s="1"/>
  <c r="BR42" i="17"/>
  <c r="CI42" i="17" s="1"/>
  <c r="BQ42" i="17"/>
  <c r="CH42" i="17" s="1"/>
  <c r="BH42" i="17"/>
  <c r="BY42" i="17" s="1"/>
  <c r="BK42" i="17"/>
  <c r="CB42" i="17" s="1"/>
  <c r="BU34" i="17"/>
  <c r="CL34" i="17" s="1"/>
  <c r="BH34" i="17"/>
  <c r="BK34" i="17"/>
  <c r="CB34" i="17" s="1"/>
  <c r="BL34" i="17"/>
  <c r="CC34" i="17" s="1"/>
  <c r="BR34" i="17"/>
  <c r="CI34" i="17" s="1"/>
  <c r="BP26" i="17"/>
  <c r="CG26" i="17" s="1"/>
  <c r="BS26" i="17"/>
  <c r="CJ26" i="17" s="1"/>
  <c r="BR26" i="17"/>
  <c r="CI26" i="17" s="1"/>
  <c r="BH26" i="17"/>
  <c r="BL26" i="17"/>
  <c r="CC26" i="17" s="1"/>
  <c r="BO26" i="17"/>
  <c r="CF26" i="17" s="1"/>
  <c r="BL10" i="17"/>
  <c r="CC10" i="17" s="1"/>
  <c r="BK10" i="17"/>
  <c r="CB10" i="17" s="1"/>
  <c r="BU10" i="17"/>
  <c r="CL10" i="17" s="1"/>
  <c r="BI10" i="17"/>
  <c r="BG64" i="17"/>
  <c r="BX64" i="17" s="1"/>
  <c r="BG32" i="17"/>
  <c r="BX32" i="17" s="1"/>
  <c r="BN4" i="17"/>
  <c r="CE4" i="17" s="1"/>
  <c r="AW4" i="17"/>
  <c r="BF2" i="17"/>
  <c r="BW2" i="17"/>
  <c r="CN2" i="17" s="1"/>
  <c r="DE2" i="17" s="1"/>
  <c r="BF55" i="17"/>
  <c r="BF31" i="17"/>
  <c r="BF66" i="17"/>
  <c r="BF43" i="17"/>
  <c r="BF51" i="17"/>
  <c r="BA38" i="17"/>
  <c r="BR38" i="17"/>
  <c r="CI38" i="17" s="1"/>
  <c r="BA60" i="17"/>
  <c r="BR60" i="17"/>
  <c r="CI60" i="17" s="1"/>
  <c r="BK75" i="17"/>
  <c r="CB75" i="17" s="1"/>
  <c r="BH95" i="17"/>
  <c r="BY95" i="17" s="1"/>
  <c r="AW7" i="17"/>
  <c r="BN7" i="17"/>
  <c r="CE7" i="17" s="1"/>
  <c r="BE15" i="17"/>
  <c r="BV15" i="17"/>
  <c r="CM15" i="17" s="1"/>
  <c r="BE33" i="17"/>
  <c r="BV33" i="17"/>
  <c r="CM33" i="17" s="1"/>
  <c r="AW45" i="17"/>
  <c r="BN45" i="17"/>
  <c r="CE45" i="17" s="1"/>
  <c r="BF52" i="17"/>
  <c r="BW52" i="17"/>
  <c r="CN52" i="17" s="1"/>
  <c r="AQ62" i="17"/>
  <c r="BH62" i="17"/>
  <c r="BY62" i="17" s="1"/>
  <c r="BM73" i="17"/>
  <c r="CD73" i="17" s="1"/>
  <c r="BS80" i="17"/>
  <c r="CJ80" i="17" s="1"/>
  <c r="AR60" i="17"/>
  <c r="BI60" i="17"/>
  <c r="BN20" i="17"/>
  <c r="CE20" i="17" s="1"/>
  <c r="AW20" i="17"/>
  <c r="AV64" i="17"/>
  <c r="BM64" i="17"/>
  <c r="CD64" i="17" s="1"/>
  <c r="BE38" i="17"/>
  <c r="BV38" i="17"/>
  <c r="CM38" i="17" s="1"/>
  <c r="BB36" i="17"/>
  <c r="BS36" i="17"/>
  <c r="CJ36" i="17" s="1"/>
  <c r="BF59" i="17"/>
  <c r="BW59" i="17"/>
  <c r="CN59" i="17" s="1"/>
  <c r="BW77" i="17"/>
  <c r="CN77" i="17" s="1"/>
  <c r="BH87" i="17"/>
  <c r="BY87" i="17" s="1"/>
  <c r="BF17" i="17"/>
  <c r="BW17" i="17"/>
  <c r="CN17" i="17" s="1"/>
  <c r="BC29" i="17"/>
  <c r="BT29" i="17"/>
  <c r="CK29" i="17" s="1"/>
  <c r="AW40" i="17"/>
  <c r="BN40" i="17"/>
  <c r="CE40" i="17" s="1"/>
  <c r="AV52" i="17"/>
  <c r="BM52" i="17"/>
  <c r="CD52" i="17" s="1"/>
  <c r="AW61" i="17"/>
  <c r="BN61" i="17"/>
  <c r="CE61" i="17" s="1"/>
  <c r="BI77" i="17"/>
  <c r="BV82" i="17"/>
  <c r="CM82" i="17" s="1"/>
  <c r="AW35" i="17"/>
  <c r="BN35" i="17"/>
  <c r="CE35" i="17" s="1"/>
  <c r="BM75" i="17"/>
  <c r="CD75" i="17" s="1"/>
  <c r="BS15" i="17"/>
  <c r="CJ15" i="17" s="1"/>
  <c r="BB15" i="17"/>
  <c r="AQ52" i="17"/>
  <c r="BH52" i="17"/>
  <c r="BY52" i="17" s="1"/>
  <c r="AT65" i="17"/>
  <c r="BK65" i="17"/>
  <c r="CB65" i="17" s="1"/>
  <c r="BT81" i="17"/>
  <c r="CK81" i="17" s="1"/>
  <c r="BR89" i="17"/>
  <c r="CI89" i="17" s="1"/>
  <c r="BA4" i="17"/>
  <c r="BR4" i="17"/>
  <c r="CI4" i="17" s="1"/>
  <c r="BW12" i="17"/>
  <c r="CN12" i="17" s="1"/>
  <c r="BF12" i="17"/>
  <c r="BB22" i="17"/>
  <c r="BS22" i="17"/>
  <c r="CJ22" i="17" s="1"/>
  <c r="AV34" i="17"/>
  <c r="BM34" i="17"/>
  <c r="CD34" i="17" s="1"/>
  <c r="AW51" i="17"/>
  <c r="BN51" i="17"/>
  <c r="CE51" i="17" s="1"/>
  <c r="AT64" i="17"/>
  <c r="BK64" i="17"/>
  <c r="CB64" i="17" s="1"/>
  <c r="BK76" i="17"/>
  <c r="CB76" i="17" s="1"/>
  <c r="BW27" i="17"/>
  <c r="CN27" i="17" s="1"/>
  <c r="BF27" i="17"/>
  <c r="BF54" i="17"/>
  <c r="BW54" i="17"/>
  <c r="CN54" i="17" s="1"/>
  <c r="BC5" i="17"/>
  <c r="BT5" i="17"/>
  <c r="CK5" i="17" s="1"/>
  <c r="AV31" i="17"/>
  <c r="BM31" i="17"/>
  <c r="CD31" i="17" s="1"/>
  <c r="BT71" i="17"/>
  <c r="CK71" i="17" s="1"/>
  <c r="BS96" i="17"/>
  <c r="CJ96" i="17" s="1"/>
  <c r="AW16" i="17"/>
  <c r="BN16" i="17"/>
  <c r="CE16" i="17" s="1"/>
  <c r="BH83" i="17"/>
  <c r="BY83" i="17" s="1"/>
  <c r="BM13" i="17"/>
  <c r="CD13" i="17" s="1"/>
  <c r="AV13" i="17"/>
  <c r="BC20" i="17"/>
  <c r="BT20" i="17"/>
  <c r="CK20" i="17" s="1"/>
  <c r="AW32" i="17"/>
  <c r="BN32" i="17"/>
  <c r="CE32" i="17" s="1"/>
  <c r="BB35" i="17"/>
  <c r="BS35" i="17"/>
  <c r="CJ35" i="17" s="1"/>
  <c r="BW78" i="17"/>
  <c r="CN78" i="17" s="1"/>
  <c r="BW5" i="17"/>
  <c r="CN5" i="17" s="1"/>
  <c r="BF5" i="17"/>
  <c r="BV20" i="17"/>
  <c r="CM20" i="17" s="1"/>
  <c r="BE20" i="17"/>
  <c r="BB32" i="17"/>
  <c r="BS32" i="17"/>
  <c r="CJ32" i="17" s="1"/>
  <c r="AV49" i="17"/>
  <c r="BM49" i="17"/>
  <c r="CD49" i="17" s="1"/>
  <c r="BD51" i="17"/>
  <c r="BU51" i="17"/>
  <c r="CL51" i="17" s="1"/>
  <c r="AV69" i="17"/>
  <c r="BM69" i="17"/>
  <c r="CD69" i="17" s="1"/>
  <c r="BS77" i="17"/>
  <c r="CJ77" i="17" s="1"/>
  <c r="BF42" i="17"/>
  <c r="BW42" i="17"/>
  <c r="CN42" i="17" s="1"/>
  <c r="BN78" i="17"/>
  <c r="CE78" i="17" s="1"/>
  <c r="BW88" i="17"/>
  <c r="CN88" i="17" s="1"/>
  <c r="AV6" i="17"/>
  <c r="BM6" i="17"/>
  <c r="CD6" i="17" s="1"/>
  <c r="BF20" i="17"/>
  <c r="BW20" i="17"/>
  <c r="CN20" i="17" s="1"/>
  <c r="BC31" i="17"/>
  <c r="BT31" i="17"/>
  <c r="CK31" i="17" s="1"/>
  <c r="AW47" i="17"/>
  <c r="BN47" i="17"/>
  <c r="CE47" i="17" s="1"/>
  <c r="BB55" i="17"/>
  <c r="BS55" i="17"/>
  <c r="CJ55" i="17" s="1"/>
  <c r="AW68" i="17"/>
  <c r="BN68" i="17"/>
  <c r="CE68" i="17" s="1"/>
  <c r="BC50" i="17"/>
  <c r="BT50" i="17"/>
  <c r="CK50" i="17" s="1"/>
  <c r="BB40" i="17"/>
  <c r="BS40" i="17"/>
  <c r="CJ40" i="17" s="1"/>
  <c r="BF6" i="17"/>
  <c r="BW6" i="17"/>
  <c r="CN6" i="17" s="1"/>
  <c r="AV56" i="17"/>
  <c r="BM56" i="17"/>
  <c r="CD56" i="17" s="1"/>
  <c r="BK80" i="17"/>
  <c r="CB80" i="17" s="1"/>
  <c r="AW57" i="17"/>
  <c r="BN57" i="17"/>
  <c r="CE57" i="17" s="1"/>
  <c r="BU70" i="17"/>
  <c r="CL70" i="17" s="1"/>
  <c r="AQ56" i="17"/>
  <c r="BH56" i="17"/>
  <c r="BY56" i="17" s="1"/>
  <c r="BH80" i="17"/>
  <c r="BY80" i="17" s="1"/>
  <c r="BE62" i="17"/>
  <c r="BV62" i="17"/>
  <c r="CM62" i="17" s="1"/>
  <c r="BS92" i="17"/>
  <c r="CJ92" i="17" s="1"/>
  <c r="BB46" i="17"/>
  <c r="BS46" i="17"/>
  <c r="CJ46" i="17" s="1"/>
  <c r="BH77" i="17"/>
  <c r="BY77" i="17" s="1"/>
  <c r="BL96" i="17"/>
  <c r="CC96" i="17" s="1"/>
  <c r="BM88" i="17"/>
  <c r="CD88" i="17" s="1"/>
  <c r="AQ57" i="17"/>
  <c r="BH57" i="17"/>
  <c r="BY57" i="17" s="1"/>
  <c r="BP9" i="17"/>
  <c r="CG9" i="17" s="1"/>
  <c r="BP16" i="17"/>
  <c r="CG16" i="17" s="1"/>
  <c r="BR9" i="17"/>
  <c r="CI9" i="17" s="1"/>
  <c r="AQ13" i="17"/>
  <c r="BJ18" i="17"/>
  <c r="CA18" i="17" s="1"/>
  <c r="AQ39" i="17"/>
  <c r="BJ96" i="17"/>
  <c r="CA96" i="17" s="1"/>
  <c r="BU5" i="17"/>
  <c r="CL5" i="17" s="1"/>
  <c r="BO11" i="17"/>
  <c r="CF11" i="17" s="1"/>
  <c r="BJ9" i="17"/>
  <c r="CA9" i="17" s="1"/>
  <c r="BP11" i="17"/>
  <c r="CG11" i="17" s="1"/>
  <c r="BL18" i="17"/>
  <c r="CC18" i="17" s="1"/>
  <c r="BA20" i="17"/>
  <c r="AQ24" i="17"/>
  <c r="AS21" i="17"/>
  <c r="BK16" i="17"/>
  <c r="CB16" i="17" s="1"/>
  <c r="BQ27" i="17"/>
  <c r="CH27" i="17" s="1"/>
  <c r="BA30" i="17"/>
  <c r="BO90" i="17"/>
  <c r="CF90" i="17" s="1"/>
  <c r="AR52" i="17"/>
  <c r="BQ5" i="17"/>
  <c r="CH5" i="17" s="1"/>
  <c r="BQ48" i="17"/>
  <c r="CH48" i="17" s="1"/>
  <c r="BJ80" i="17"/>
  <c r="CA80" i="17" s="1"/>
  <c r="BP91" i="17"/>
  <c r="CG91" i="17" s="1"/>
  <c r="BA46" i="17"/>
  <c r="BN91" i="17"/>
  <c r="CE91" i="17" s="1"/>
  <c r="BS8" i="17"/>
  <c r="CJ8" i="17" s="1"/>
  <c r="BI74" i="17"/>
  <c r="AQ28" i="17"/>
  <c r="BQ32" i="17"/>
  <c r="CH32" i="17" s="1"/>
  <c r="AR40" i="17"/>
  <c r="BW75" i="17"/>
  <c r="CN75" i="17" s="1"/>
  <c r="AS5" i="17"/>
  <c r="BL50" i="17"/>
  <c r="CC50" i="17" s="1"/>
  <c r="BH40" i="17"/>
  <c r="BY40" i="17" s="1"/>
  <c r="BO73" i="17"/>
  <c r="CF73" i="17" s="1"/>
  <c r="BS87" i="17"/>
  <c r="CJ87" i="17" s="1"/>
  <c r="AS25" i="17"/>
  <c r="AQ21" i="17"/>
  <c r="BA25" i="17"/>
  <c r="BL48" i="17"/>
  <c r="CC48" i="17" s="1"/>
  <c r="BS82" i="17"/>
  <c r="CJ82" i="17" s="1"/>
  <c r="BQ66" i="17"/>
  <c r="CH66" i="17" s="1"/>
  <c r="BL5" i="17"/>
  <c r="CC5" i="17" s="1"/>
  <c r="AS36" i="17"/>
  <c r="BK88" i="17"/>
  <c r="CB88" i="17" s="1"/>
  <c r="AQ61" i="17"/>
  <c r="AT68" i="17"/>
  <c r="BK68" i="17"/>
  <c r="CB68" i="17" s="1"/>
  <c r="BH78" i="17"/>
  <c r="BY78" i="17" s="1"/>
  <c r="BR97" i="17"/>
  <c r="CI97" i="17" s="1"/>
  <c r="AV36" i="17"/>
  <c r="BM36" i="17"/>
  <c r="CD36" i="17" s="1"/>
  <c r="BA59" i="17"/>
  <c r="BR59" i="17"/>
  <c r="CI59" i="17" s="1"/>
  <c r="BF56" i="17"/>
  <c r="BW56" i="17"/>
  <c r="CN56" i="17" s="1"/>
  <c r="AV33" i="17"/>
  <c r="BM33" i="17"/>
  <c r="CD33" i="17" s="1"/>
  <c r="BT96" i="17"/>
  <c r="CK96" i="17" s="1"/>
  <c r="BE46" i="17"/>
  <c r="BV46" i="17"/>
  <c r="CM46" i="17" s="1"/>
  <c r="BF22" i="17"/>
  <c r="BW22" i="17"/>
  <c r="CN22" i="17" s="1"/>
  <c r="AR59" i="17"/>
  <c r="BI59" i="17"/>
  <c r="BB14" i="17"/>
  <c r="BS14" i="17"/>
  <c r="CJ14" i="17" s="1"/>
  <c r="BF38" i="17"/>
  <c r="BW38" i="17"/>
  <c r="CN38" i="17" s="1"/>
  <c r="BT14" i="17"/>
  <c r="CK14" i="17" s="1"/>
  <c r="BC14" i="17"/>
  <c r="BE51" i="17"/>
  <c r="BV51" i="17"/>
  <c r="CM51" i="17" s="1"/>
  <c r="BF8" i="17"/>
  <c r="BW8" i="17"/>
  <c r="CN8" i="17" s="1"/>
  <c r="BC54" i="17"/>
  <c r="BT54" i="17"/>
  <c r="CK54" i="17" s="1"/>
  <c r="BW70" i="17"/>
  <c r="CN70" i="17" s="1"/>
  <c r="AR17" i="17"/>
  <c r="AR18" i="17"/>
  <c r="BI89" i="17"/>
  <c r="BL89" i="17"/>
  <c r="CC89" i="17" s="1"/>
  <c r="BO17" i="17"/>
  <c r="CF17" i="17" s="1"/>
  <c r="BU17" i="17"/>
  <c r="CL17" i="17" s="1"/>
  <c r="BP17" i="17"/>
  <c r="CG17" i="17" s="1"/>
  <c r="BL17" i="17"/>
  <c r="CC17" i="17" s="1"/>
  <c r="BG58" i="17"/>
  <c r="BX58" i="17" s="1"/>
  <c r="BB10" i="17"/>
  <c r="BS10" i="17"/>
  <c r="CJ10" i="17" s="1"/>
  <c r="BC48" i="17"/>
  <c r="BT48" i="17"/>
  <c r="CK48" i="17" s="1"/>
  <c r="AR64" i="17"/>
  <c r="BI64" i="17"/>
  <c r="BV77" i="17"/>
  <c r="CM77" i="17" s="1"/>
  <c r="BH96" i="17"/>
  <c r="BY96" i="17" s="1"/>
  <c r="BN6" i="17"/>
  <c r="CE6" i="17" s="1"/>
  <c r="AW6" i="17"/>
  <c r="BV14" i="17"/>
  <c r="CM14" i="17" s="1"/>
  <c r="BE14" i="17"/>
  <c r="BE32" i="17"/>
  <c r="BV32" i="17"/>
  <c r="CM32" i="17" s="1"/>
  <c r="AW44" i="17"/>
  <c r="BN44" i="17"/>
  <c r="CE44" i="17" s="1"/>
  <c r="BF50" i="17"/>
  <c r="BW50" i="17"/>
  <c r="CN50" i="17" s="1"/>
  <c r="AQ63" i="17"/>
  <c r="BH63" i="17"/>
  <c r="BY63" i="17" s="1"/>
  <c r="BM72" i="17"/>
  <c r="CD72" i="17" s="1"/>
  <c r="BS79" i="17"/>
  <c r="CJ79" i="17" s="1"/>
  <c r="AS61" i="17"/>
  <c r="BJ61" i="17"/>
  <c r="CA61" i="17" s="1"/>
  <c r="AW19" i="17"/>
  <c r="BN19" i="17"/>
  <c r="CE19" i="17" s="1"/>
  <c r="AV63" i="17"/>
  <c r="BM63" i="17"/>
  <c r="CD63" i="17" s="1"/>
  <c r="BD61" i="17"/>
  <c r="BU61" i="17"/>
  <c r="CL61" i="17" s="1"/>
  <c r="BB38" i="17"/>
  <c r="BS38" i="17"/>
  <c r="CJ38" i="17" s="1"/>
  <c r="BA61" i="17"/>
  <c r="BR61" i="17"/>
  <c r="CI61" i="17" s="1"/>
  <c r="BS7" i="17"/>
  <c r="CJ7" i="17" s="1"/>
  <c r="BB7" i="17"/>
  <c r="BF16" i="17"/>
  <c r="BW16" i="17"/>
  <c r="CN16" i="17" s="1"/>
  <c r="BC28" i="17"/>
  <c r="BT28" i="17"/>
  <c r="CK28" i="17" s="1"/>
  <c r="AW39" i="17"/>
  <c r="BN39" i="17"/>
  <c r="CE39" i="17" s="1"/>
  <c r="AV51" i="17"/>
  <c r="BM51" i="17"/>
  <c r="CD51" i="17" s="1"/>
  <c r="AR62" i="17"/>
  <c r="BI62" i="17"/>
  <c r="BI76" i="17"/>
  <c r="BS95" i="17"/>
  <c r="CJ95" i="17" s="1"/>
  <c r="AW34" i="17"/>
  <c r="BN34" i="17"/>
  <c r="CE34" i="17" s="1"/>
  <c r="BM74" i="17"/>
  <c r="CD74" i="17" s="1"/>
  <c r="BC36" i="17"/>
  <c r="BT36" i="17"/>
  <c r="CK36" i="17" s="1"/>
  <c r="BF53" i="17"/>
  <c r="BW53" i="17"/>
  <c r="CN53" i="17" s="1"/>
  <c r="BK70" i="17"/>
  <c r="CB70" i="17" s="1"/>
  <c r="BU82" i="17"/>
  <c r="CL82" i="17" s="1"/>
  <c r="BR91" i="17"/>
  <c r="CI91" i="17" s="1"/>
  <c r="BA3" i="17"/>
  <c r="BR3" i="17"/>
  <c r="CI3" i="17" s="1"/>
  <c r="BW11" i="17"/>
  <c r="CN11" i="17" s="1"/>
  <c r="BF11" i="17"/>
  <c r="BV29" i="17"/>
  <c r="CM29" i="17" s="1"/>
  <c r="BE29" i="17"/>
  <c r="BC42" i="17"/>
  <c r="BT42" i="17"/>
  <c r="CK42" i="17" s="1"/>
  <c r="AW50" i="17"/>
  <c r="BN50" i="17"/>
  <c r="CE50" i="17" s="1"/>
  <c r="BF64" i="17"/>
  <c r="BW64" i="17"/>
  <c r="CN64" i="17" s="1"/>
  <c r="BV71" i="17"/>
  <c r="CM71" i="17" s="1"/>
  <c r="BF26" i="17"/>
  <c r="BW26" i="17"/>
  <c r="CN26" i="17" s="1"/>
  <c r="BD69" i="17"/>
  <c r="BU69" i="17"/>
  <c r="CL69" i="17" s="1"/>
  <c r="BC2" i="17"/>
  <c r="BT2" i="17"/>
  <c r="CK2" i="17" s="1"/>
  <c r="DB2" i="17" s="1"/>
  <c r="BC40" i="17"/>
  <c r="BC69" i="17"/>
  <c r="BC44" i="17"/>
  <c r="BC46" i="17"/>
  <c r="BC52" i="17"/>
  <c r="AV30" i="17"/>
  <c r="BM30" i="17"/>
  <c r="CD30" i="17" s="1"/>
  <c r="BT72" i="17"/>
  <c r="CK72" i="17" s="1"/>
  <c r="BE9" i="17"/>
  <c r="BV9" i="17"/>
  <c r="CM9" i="17" s="1"/>
  <c r="BC39" i="17"/>
  <c r="BT39" i="17"/>
  <c r="CK39" i="17" s="1"/>
  <c r="AW15" i="17"/>
  <c r="BN15" i="17"/>
  <c r="CE15" i="17" s="1"/>
  <c r="BA57" i="17"/>
  <c r="BR57" i="17"/>
  <c r="CI57" i="17" s="1"/>
  <c r="AV12" i="17"/>
  <c r="BM12" i="17"/>
  <c r="CD12" i="17" s="1"/>
  <c r="BC19" i="17"/>
  <c r="BT19" i="17"/>
  <c r="CK19" i="17" s="1"/>
  <c r="AW31" i="17"/>
  <c r="BN31" i="17"/>
  <c r="CE31" i="17" s="1"/>
  <c r="BF39" i="17"/>
  <c r="BW39" i="17"/>
  <c r="CN39" i="17" s="1"/>
  <c r="BN81" i="17"/>
  <c r="CE81" i="17" s="1"/>
  <c r="AW13" i="17"/>
  <c r="BN13" i="17"/>
  <c r="CE13" i="17" s="1"/>
  <c r="BE19" i="17"/>
  <c r="BV19" i="17"/>
  <c r="CM19" i="17" s="1"/>
  <c r="BE37" i="17"/>
  <c r="BV37" i="17"/>
  <c r="CM37" i="17" s="1"/>
  <c r="AV48" i="17"/>
  <c r="BM48" i="17"/>
  <c r="CD48" i="17" s="1"/>
  <c r="BD50" i="17"/>
  <c r="BU50" i="17"/>
  <c r="CL50" i="17" s="1"/>
  <c r="AV68" i="17"/>
  <c r="BM68" i="17"/>
  <c r="CD68" i="17" s="1"/>
  <c r="BS76" i="17"/>
  <c r="CJ76" i="17" s="1"/>
  <c r="BF44" i="17"/>
  <c r="BW44" i="17"/>
  <c r="CN44" i="17" s="1"/>
  <c r="BH79" i="17"/>
  <c r="BY79" i="17" s="1"/>
  <c r="BW89" i="17"/>
  <c r="CN89" i="17" s="1"/>
  <c r="BB12" i="17"/>
  <c r="BS12" i="17"/>
  <c r="CJ12" i="17" s="1"/>
  <c r="BW19" i="17"/>
  <c r="CN19" i="17" s="1"/>
  <c r="BF19" i="17"/>
  <c r="BC30" i="17"/>
  <c r="BT30" i="17"/>
  <c r="CK30" i="17" s="1"/>
  <c r="AW46" i="17"/>
  <c r="BN46" i="17"/>
  <c r="CE46" i="17" s="1"/>
  <c r="BB56" i="17"/>
  <c r="BS56" i="17"/>
  <c r="CJ56" i="17" s="1"/>
  <c r="AW69" i="17"/>
  <c r="BN69" i="17"/>
  <c r="CE69" i="17" s="1"/>
  <c r="BM82" i="17"/>
  <c r="CD82" i="17" s="1"/>
  <c r="BB59" i="17"/>
  <c r="BS59" i="17"/>
  <c r="CJ59" i="17" s="1"/>
  <c r="BE25" i="17"/>
  <c r="BV25" i="17"/>
  <c r="CM25" i="17" s="1"/>
  <c r="AV55" i="17"/>
  <c r="BM55" i="17"/>
  <c r="CD55" i="17" s="1"/>
  <c r="BK79" i="17"/>
  <c r="CB79" i="17" s="1"/>
  <c r="AW55" i="17"/>
  <c r="BN55" i="17"/>
  <c r="CE55" i="17" s="1"/>
  <c r="BR77" i="17"/>
  <c r="CI77" i="17" s="1"/>
  <c r="AR57" i="17"/>
  <c r="BI57" i="17"/>
  <c r="BU80" i="17"/>
  <c r="CL80" i="17" s="1"/>
  <c r="BN83" i="17"/>
  <c r="CE83" i="17" s="1"/>
  <c r="BV74" i="17"/>
  <c r="CM74" i="17" s="1"/>
  <c r="BM93" i="17"/>
  <c r="CD93" i="17" s="1"/>
  <c r="BA48" i="17"/>
  <c r="BR48" i="17"/>
  <c r="CI48" i="17" s="1"/>
  <c r="BT88" i="17"/>
  <c r="CK88" i="17" s="1"/>
  <c r="BM94" i="17"/>
  <c r="CD94" i="17" s="1"/>
  <c r="BM90" i="17"/>
  <c r="CD90" i="17" s="1"/>
  <c r="BA68" i="17"/>
  <c r="BR68" i="17"/>
  <c r="CI68" i="17" s="1"/>
  <c r="BT80" i="17"/>
  <c r="CK80" i="17" s="1"/>
  <c r="BA12" i="17"/>
  <c r="AS8" i="17"/>
  <c r="AS18" i="17"/>
  <c r="AS26" i="17"/>
  <c r="BO42" i="17"/>
  <c r="CF42" i="17" s="1"/>
  <c r="BO59" i="17"/>
  <c r="CF59" i="17" s="1"/>
  <c r="BI66" i="17"/>
  <c r="BO83" i="17"/>
  <c r="CF83" i="17" s="1"/>
  <c r="AR9" i="17"/>
  <c r="BA6" i="17"/>
  <c r="BR18" i="17"/>
  <c r="CI18" i="17" s="1"/>
  <c r="BO10" i="17"/>
  <c r="CF10" i="17" s="1"/>
  <c r="AR22" i="17"/>
  <c r="BP35" i="17"/>
  <c r="CG35" i="17" s="1"/>
  <c r="BP40" i="17"/>
  <c r="CG40" i="17" s="1"/>
  <c r="BQ40" i="17"/>
  <c r="CH40" i="17" s="1"/>
  <c r="BV75" i="17"/>
  <c r="CM75" i="17" s="1"/>
  <c r="BH41" i="17"/>
  <c r="BY41" i="17" s="1"/>
  <c r="BJ34" i="17"/>
  <c r="CA34" i="17" s="1"/>
  <c r="AQ40" i="17"/>
  <c r="AQ45" i="17"/>
  <c r="BS86" i="17"/>
  <c r="CJ86" i="17" s="1"/>
  <c r="BJ25" i="17"/>
  <c r="CA25" i="17" s="1"/>
  <c r="BI33" i="17"/>
  <c r="BI43" i="17"/>
  <c r="BO48" i="17"/>
  <c r="CF48" i="17" s="1"/>
  <c r="BA55" i="17"/>
  <c r="BA7" i="17"/>
  <c r="BQ17" i="17"/>
  <c r="CH17" i="17" s="1"/>
  <c r="BK35" i="17"/>
  <c r="CB35" i="17" s="1"/>
  <c r="BF47" i="17"/>
  <c r="BO19" i="17"/>
  <c r="CF19" i="17" s="1"/>
  <c r="BJ32" i="17"/>
  <c r="CA32" i="17" s="1"/>
  <c r="BN75" i="17"/>
  <c r="CE75" i="17" s="1"/>
  <c r="BS89" i="17"/>
  <c r="CJ89" i="17" s="1"/>
  <c r="BS91" i="17"/>
  <c r="CJ91" i="17" s="1"/>
  <c r="BB57" i="17"/>
  <c r="BS57" i="17"/>
  <c r="CJ57" i="17" s="1"/>
  <c r="BQ4" i="2"/>
  <c r="CH4" i="2" s="1"/>
  <c r="BP60" i="2"/>
  <c r="CG60" i="2" s="1"/>
  <c r="BO4" i="2"/>
  <c r="CF4" i="2" s="1"/>
  <c r="BI10" i="2"/>
  <c r="BH68" i="2"/>
  <c r="BY68" i="2" s="1"/>
  <c r="BI12" i="2"/>
  <c r="BU10" i="2"/>
  <c r="CL10" i="2" s="1"/>
  <c r="BS20" i="2"/>
  <c r="CJ20" i="2" s="1"/>
  <c r="BU12" i="2"/>
  <c r="CL12" i="2" s="1"/>
  <c r="BI20" i="2"/>
  <c r="BG20" i="2"/>
  <c r="BX20" i="2" s="1"/>
  <c r="BI44" i="2"/>
  <c r="BH20" i="2"/>
  <c r="BY20" i="2" s="1"/>
  <c r="BO28" i="2"/>
  <c r="CF28" i="2" s="1"/>
  <c r="BJ52" i="2"/>
  <c r="CA52" i="2" s="1"/>
  <c r="BH36" i="2"/>
  <c r="BY36" i="2" s="1"/>
  <c r="BL36" i="2"/>
  <c r="CC36" i="2" s="1"/>
  <c r="BI21" i="2"/>
  <c r="BH28" i="2"/>
  <c r="BY28" i="2" s="1"/>
  <c r="BI37" i="2"/>
  <c r="BK52" i="2"/>
  <c r="CB52" i="2" s="1"/>
  <c r="BM44" i="2"/>
  <c r="CD44" i="2" s="1"/>
  <c r="BQ60" i="2"/>
  <c r="CH60" i="2" s="1"/>
  <c r="BW12" i="2"/>
  <c r="CN12" i="2" s="1"/>
  <c r="BG15" i="2"/>
  <c r="BX15" i="2" s="1"/>
  <c r="BG6" i="2"/>
  <c r="BX6" i="2" s="1"/>
  <c r="BG38" i="2"/>
  <c r="BX38" i="2" s="1"/>
  <c r="BM52" i="2"/>
  <c r="CD52" i="2" s="1"/>
  <c r="BT52" i="2"/>
  <c r="CK52" i="2" s="1"/>
  <c r="BM40" i="2"/>
  <c r="CD40" i="2" s="1"/>
  <c r="BO40" i="2"/>
  <c r="CF40" i="2" s="1"/>
  <c r="BP40" i="2"/>
  <c r="CG40" i="2" s="1"/>
  <c r="BU40" i="2"/>
  <c r="CL40" i="2" s="1"/>
  <c r="BN51" i="2"/>
  <c r="CE51" i="2" s="1"/>
  <c r="BW29" i="2"/>
  <c r="CN29" i="2" s="1"/>
  <c r="BR12" i="2"/>
  <c r="CI12" i="2" s="1"/>
  <c r="BW24" i="2"/>
  <c r="CN24" i="2" s="1"/>
  <c r="BV25" i="2"/>
  <c r="CM25" i="2" s="1"/>
  <c r="BI2" i="2"/>
  <c r="BH2" i="2"/>
  <c r="BQ2" i="2"/>
  <c r="CH2" i="2" s="1"/>
  <c r="CY2" i="2" s="1"/>
  <c r="BJ2" i="2"/>
  <c r="BL2" i="2"/>
  <c r="CC2" i="2" s="1"/>
  <c r="CT2" i="2" s="1"/>
  <c r="BM2" i="2"/>
  <c r="CD2" i="2" s="1"/>
  <c r="CU2" i="2" s="1"/>
  <c r="BW2" i="2"/>
  <c r="CN2" i="2" s="1"/>
  <c r="DE2" i="2" s="1"/>
  <c r="BP2" i="2"/>
  <c r="CG2" i="2" s="1"/>
  <c r="CX2" i="2" s="1"/>
  <c r="BO2" i="2"/>
  <c r="CF2" i="2" s="1"/>
  <c r="CW2" i="2" s="1"/>
  <c r="BJ39" i="2"/>
  <c r="CA39" i="2" s="1"/>
  <c r="BK39" i="2"/>
  <c r="CB39" i="2" s="1"/>
  <c r="BL39" i="2"/>
  <c r="CC39" i="2" s="1"/>
  <c r="BS39" i="2"/>
  <c r="CJ39" i="2" s="1"/>
  <c r="BO39" i="2"/>
  <c r="CF39" i="2" s="1"/>
  <c r="BM39" i="2"/>
  <c r="CD39" i="2" s="1"/>
  <c r="BP39" i="2"/>
  <c r="CG39" i="2" s="1"/>
  <c r="BR39" i="2"/>
  <c r="CI39" i="2" s="1"/>
  <c r="BH39" i="2"/>
  <c r="BY39" i="2" s="1"/>
  <c r="BI39" i="2"/>
  <c r="BN23" i="2"/>
  <c r="CE23" i="2" s="1"/>
  <c r="BO23" i="2"/>
  <c r="CF23" i="2" s="1"/>
  <c r="BU23" i="2"/>
  <c r="CL23" i="2" s="1"/>
  <c r="BV23" i="2"/>
  <c r="CM23" i="2" s="1"/>
  <c r="BL7" i="2"/>
  <c r="CC7" i="2" s="1"/>
  <c r="BP7" i="2"/>
  <c r="CG7" i="2" s="1"/>
  <c r="BO7" i="2"/>
  <c r="CF7" i="2" s="1"/>
  <c r="BM7" i="2"/>
  <c r="CD7" i="2" s="1"/>
  <c r="BI7" i="2"/>
  <c r="BU7" i="2"/>
  <c r="CL7" i="2" s="1"/>
  <c r="BH7" i="2"/>
  <c r="BY7" i="2" s="1"/>
  <c r="BJ7" i="2"/>
  <c r="CA7" i="2" s="1"/>
  <c r="BV56" i="2"/>
  <c r="CM56" i="2" s="1"/>
  <c r="BW28" i="2"/>
  <c r="CN28" i="2" s="1"/>
  <c r="BI31" i="2"/>
  <c r="BJ62" i="2"/>
  <c r="CA62" i="2" s="1"/>
  <c r="BK62" i="2"/>
  <c r="CB62" i="2" s="1"/>
  <c r="BL62" i="2"/>
  <c r="CC62" i="2" s="1"/>
  <c r="BM62" i="2"/>
  <c r="CD62" i="2" s="1"/>
  <c r="BV62" i="2"/>
  <c r="CM62" i="2" s="1"/>
  <c r="BP62" i="2"/>
  <c r="CG62" i="2" s="1"/>
  <c r="BU62" i="2"/>
  <c r="CL62" i="2" s="1"/>
  <c r="BO62" i="2"/>
  <c r="CF62" i="2" s="1"/>
  <c r="BJ38" i="2"/>
  <c r="CA38" i="2" s="1"/>
  <c r="BL38" i="2"/>
  <c r="CC38" i="2" s="1"/>
  <c r="BP38" i="2"/>
  <c r="CG38" i="2" s="1"/>
  <c r="BT38" i="2"/>
  <c r="CK38" i="2" s="1"/>
  <c r="BM38" i="2"/>
  <c r="CD38" i="2" s="1"/>
  <c r="BO38" i="2"/>
  <c r="CF38" i="2" s="1"/>
  <c r="BU38" i="2"/>
  <c r="CL38" i="2" s="1"/>
  <c r="BL14" i="2"/>
  <c r="CC14" i="2" s="1"/>
  <c r="BM14" i="2"/>
  <c r="CD14" i="2" s="1"/>
  <c r="BQ14" i="2"/>
  <c r="CH14" i="2" s="1"/>
  <c r="BI14" i="2"/>
  <c r="BJ14" i="2"/>
  <c r="CA14" i="2" s="1"/>
  <c r="BV20" i="2"/>
  <c r="CM20" i="2" s="1"/>
  <c r="BS24" i="2"/>
  <c r="CJ24" i="2" s="1"/>
  <c r="BR40" i="2"/>
  <c r="CI40" i="2" s="1"/>
  <c r="BQ21" i="2"/>
  <c r="CH21" i="2" s="1"/>
  <c r="BH65" i="2"/>
  <c r="BY65" i="2" s="1"/>
  <c r="BJ65" i="2"/>
  <c r="CA65" i="2" s="1"/>
  <c r="BL65" i="2"/>
  <c r="CC65" i="2" s="1"/>
  <c r="BP65" i="2"/>
  <c r="CG65" i="2" s="1"/>
  <c r="BU65" i="2"/>
  <c r="CL65" i="2" s="1"/>
  <c r="BQ65" i="2"/>
  <c r="CH65" i="2" s="1"/>
  <c r="BW65" i="2"/>
  <c r="CN65" i="2" s="1"/>
  <c r="BI65" i="2"/>
  <c r="BS65" i="2"/>
  <c r="CJ65" i="2" s="1"/>
  <c r="BJ57" i="2"/>
  <c r="CA57" i="2" s="1"/>
  <c r="BK57" i="2"/>
  <c r="CB57" i="2" s="1"/>
  <c r="BM57" i="2"/>
  <c r="CD57" i="2" s="1"/>
  <c r="BI57" i="2"/>
  <c r="BL57" i="2"/>
  <c r="CC57" i="2" s="1"/>
  <c r="BO57" i="2"/>
  <c r="CF57" i="2" s="1"/>
  <c r="BP57" i="2"/>
  <c r="CG57" i="2" s="1"/>
  <c r="BK49" i="2"/>
  <c r="CB49" i="2" s="1"/>
  <c r="BJ49" i="2"/>
  <c r="CA49" i="2" s="1"/>
  <c r="BS49" i="2"/>
  <c r="CJ49" i="2" s="1"/>
  <c r="BP49" i="2"/>
  <c r="CG49" i="2" s="1"/>
  <c r="BO49" i="2"/>
  <c r="CF49" i="2" s="1"/>
  <c r="BU49" i="2"/>
  <c r="CL49" i="2" s="1"/>
  <c r="BU41" i="2"/>
  <c r="CL41" i="2" s="1"/>
  <c r="BM41" i="2"/>
  <c r="CD41" i="2" s="1"/>
  <c r="BJ41" i="2"/>
  <c r="CA41" i="2" s="1"/>
  <c r="BP41" i="2"/>
  <c r="CG41" i="2" s="1"/>
  <c r="BT33" i="2"/>
  <c r="CK33" i="2" s="1"/>
  <c r="BL33" i="2"/>
  <c r="CC33" i="2" s="1"/>
  <c r="BQ33" i="2"/>
  <c r="CH33" i="2" s="1"/>
  <c r="BP33" i="2"/>
  <c r="CG33" i="2" s="1"/>
  <c r="BO33" i="2"/>
  <c r="CF33" i="2" s="1"/>
  <c r="BH33" i="2"/>
  <c r="BY33" i="2" s="1"/>
  <c r="BL25" i="2"/>
  <c r="CC25" i="2" s="1"/>
  <c r="BP25" i="2"/>
  <c r="CG25" i="2" s="1"/>
  <c r="BO25" i="2"/>
  <c r="CF25" i="2" s="1"/>
  <c r="BQ25" i="2"/>
  <c r="CH25" i="2" s="1"/>
  <c r="BH25" i="2"/>
  <c r="BY25" i="2" s="1"/>
  <c r="BJ25" i="2"/>
  <c r="CA25" i="2" s="1"/>
  <c r="BT25" i="2"/>
  <c r="CK25" i="2" s="1"/>
  <c r="BI25" i="2"/>
  <c r="BT17" i="2"/>
  <c r="CK17" i="2" s="1"/>
  <c r="BO17" i="2"/>
  <c r="CF17" i="2" s="1"/>
  <c r="BR17" i="2"/>
  <c r="CI17" i="2" s="1"/>
  <c r="BQ17" i="2"/>
  <c r="CH17" i="2" s="1"/>
  <c r="BK17" i="2"/>
  <c r="CB17" i="2" s="1"/>
  <c r="BU17" i="2"/>
  <c r="CL17" i="2" s="1"/>
  <c r="BI17" i="2"/>
  <c r="BP17" i="2"/>
  <c r="CG17" i="2" s="1"/>
  <c r="BL17" i="2"/>
  <c r="CC17" i="2" s="1"/>
  <c r="BJ17" i="2"/>
  <c r="CA17" i="2" s="1"/>
  <c r="BQ9" i="2"/>
  <c r="CH9" i="2" s="1"/>
  <c r="BP9" i="2"/>
  <c r="CG9" i="2" s="1"/>
  <c r="BV9" i="2"/>
  <c r="CM9" i="2" s="1"/>
  <c r="BL9" i="2"/>
  <c r="CC9" i="2" s="1"/>
  <c r="BO9" i="2"/>
  <c r="CF9" i="2" s="1"/>
  <c r="BG34" i="2"/>
  <c r="BX34" i="2" s="1"/>
  <c r="BG66" i="2"/>
  <c r="BX66" i="2" s="1"/>
  <c r="BR2" i="2"/>
  <c r="CI2" i="2" s="1"/>
  <c r="CZ2" i="2" s="1"/>
  <c r="BV44" i="2"/>
  <c r="CM44" i="2" s="1"/>
  <c r="BV49" i="2"/>
  <c r="CM49" i="2" s="1"/>
  <c r="BV55" i="2"/>
  <c r="CM55" i="2" s="1"/>
  <c r="BV60" i="2"/>
  <c r="CM60" i="2" s="1"/>
  <c r="BV65" i="2"/>
  <c r="CM65" i="2" s="1"/>
  <c r="BW5" i="2"/>
  <c r="CN5" i="2" s="1"/>
  <c r="BW34" i="2"/>
  <c r="CN34" i="2" s="1"/>
  <c r="BR64" i="2"/>
  <c r="CI64" i="2" s="1"/>
  <c r="BK7" i="2"/>
  <c r="CB7" i="2" s="1"/>
  <c r="BV13" i="2"/>
  <c r="CM13" i="2" s="1"/>
  <c r="BN22" i="2"/>
  <c r="CE22" i="2" s="1"/>
  <c r="BT28" i="2"/>
  <c r="CK28" i="2" s="1"/>
  <c r="BT36" i="2"/>
  <c r="CK36" i="2" s="1"/>
  <c r="BW45" i="2"/>
  <c r="CN45" i="2" s="1"/>
  <c r="BW56" i="2"/>
  <c r="CN56" i="2" s="1"/>
  <c r="BW69" i="2"/>
  <c r="CN69" i="2" s="1"/>
  <c r="BW15" i="2"/>
  <c r="CN15" i="2" s="1"/>
  <c r="BV2" i="2"/>
  <c r="CM2" i="2" s="1"/>
  <c r="DD2" i="2" s="1"/>
  <c r="BH23" i="2"/>
  <c r="BY23" i="2" s="1"/>
  <c r="BH31" i="2"/>
  <c r="BY31" i="2" s="1"/>
  <c r="BH41" i="2"/>
  <c r="BY41" i="2" s="1"/>
  <c r="BH48" i="2"/>
  <c r="BY48" i="2" s="1"/>
  <c r="BR11" i="2"/>
  <c r="CI11" i="2" s="1"/>
  <c r="BM25" i="2"/>
  <c r="CD25" i="2" s="1"/>
  <c r="BM33" i="2"/>
  <c r="CD33" i="2" s="1"/>
  <c r="BK41" i="2"/>
  <c r="CB41" i="2" s="1"/>
  <c r="BW25" i="2"/>
  <c r="CN25" i="2" s="1"/>
  <c r="BS12" i="2"/>
  <c r="CJ12" i="2" s="1"/>
  <c r="BN25" i="2"/>
  <c r="CE25" i="2" s="1"/>
  <c r="BT31" i="2"/>
  <c r="CK31" i="2" s="1"/>
  <c r="BK38" i="2"/>
  <c r="CB38" i="2" s="1"/>
  <c r="BW8" i="2"/>
  <c r="CN8" i="2" s="1"/>
  <c r="BQ30" i="2"/>
  <c r="CH30" i="2" s="1"/>
  <c r="BR32" i="2"/>
  <c r="CI32" i="2" s="1"/>
  <c r="BN35" i="2"/>
  <c r="CE35" i="2" s="1"/>
  <c r="BI40" i="2"/>
  <c r="BR56" i="2"/>
  <c r="CI56" i="2" s="1"/>
  <c r="BQ64" i="2"/>
  <c r="CH64" i="2" s="1"/>
  <c r="BK65" i="2"/>
  <c r="CB65" i="2" s="1"/>
  <c r="BS25" i="2"/>
  <c r="CJ25" i="2" s="1"/>
  <c r="BV54" i="2"/>
  <c r="CM54" i="2" s="1"/>
  <c r="BK33" i="2"/>
  <c r="CB33" i="2" s="1"/>
  <c r="BO19" i="2"/>
  <c r="CF19" i="2" s="1"/>
  <c r="BO24" i="2"/>
  <c r="CF24" i="2" s="1"/>
  <c r="BQ3" i="2"/>
  <c r="CH3" i="2" s="1"/>
  <c r="BU43" i="2"/>
  <c r="CL43" i="2" s="1"/>
  <c r="BR25" i="2"/>
  <c r="CI25" i="2" s="1"/>
  <c r="BL23" i="2"/>
  <c r="CC23" i="2" s="1"/>
  <c r="BQ49" i="2"/>
  <c r="CH49" i="2" s="1"/>
  <c r="BR62" i="2"/>
  <c r="CI62" i="2" s="1"/>
  <c r="BS13" i="2"/>
  <c r="CJ13" i="2" s="1"/>
  <c r="BW7" i="2"/>
  <c r="CN7" i="2" s="1"/>
  <c r="BQ22" i="2"/>
  <c r="CH22" i="2" s="1"/>
  <c r="BS16" i="2"/>
  <c r="CJ16" i="2" s="1"/>
  <c r="BP37" i="2"/>
  <c r="CG37" i="2" s="1"/>
  <c r="BS61" i="2"/>
  <c r="CJ61" i="2" s="1"/>
  <c r="BM65" i="2"/>
  <c r="CD65" i="2" s="1"/>
  <c r="BO41" i="2"/>
  <c r="CF41" i="2" s="1"/>
  <c r="BM55" i="2"/>
  <c r="CD55" i="2" s="1"/>
  <c r="BN29" i="2"/>
  <c r="CE29" i="2" s="1"/>
  <c r="BV39" i="2"/>
  <c r="CM39" i="2" s="1"/>
  <c r="BO21" i="2"/>
  <c r="CF21" i="2" s="1"/>
  <c r="BJ43" i="2"/>
  <c r="CA43" i="2" s="1"/>
  <c r="BN62" i="2"/>
  <c r="CE62" i="2" s="1"/>
  <c r="BL10" i="2"/>
  <c r="CC10" i="2" s="1"/>
  <c r="BJ42" i="2"/>
  <c r="CA42" i="2" s="1"/>
  <c r="BJ3" i="2"/>
  <c r="CA3" i="2" s="1"/>
  <c r="BJ13" i="2"/>
  <c r="CA13" i="2" s="1"/>
  <c r="BM56" i="2"/>
  <c r="CD56" i="2" s="1"/>
  <c r="BH57" i="2"/>
  <c r="BU39" i="2"/>
  <c r="CL39" i="2" s="1"/>
  <c r="BR48" i="2"/>
  <c r="CI48" i="2" s="1"/>
  <c r="BS54" i="2"/>
  <c r="CJ54" i="2" s="1"/>
  <c r="BS56" i="2"/>
  <c r="CJ56" i="2" s="1"/>
  <c r="BL69" i="2"/>
  <c r="CC69" i="2" s="1"/>
  <c r="BU42" i="2"/>
  <c r="CL42" i="2" s="1"/>
  <c r="BL22" i="2"/>
  <c r="CC22" i="2" s="1"/>
  <c r="BR3" i="2"/>
  <c r="CI3" i="2" s="1"/>
  <c r="BO46" i="2"/>
  <c r="CF46" i="2" s="1"/>
  <c r="BQ57" i="2"/>
  <c r="CH57" i="2" s="1"/>
  <c r="BU25" i="2"/>
  <c r="CL25" i="2" s="1"/>
  <c r="BQ50" i="2"/>
  <c r="CH50" i="2" s="1"/>
  <c r="BR54" i="2"/>
  <c r="CI54" i="2" s="1"/>
  <c r="BR57" i="2"/>
  <c r="CI57" i="2" s="1"/>
  <c r="BS66" i="2"/>
  <c r="CJ66" i="2" s="1"/>
  <c r="BQ13" i="2"/>
  <c r="CH13" i="2" s="1"/>
  <c r="BU48" i="2"/>
  <c r="CL48" i="2" s="1"/>
  <c r="BO65" i="2"/>
  <c r="CF65" i="2" s="1"/>
  <c r="BW10" i="2"/>
  <c r="CN10" i="2" s="1"/>
  <c r="BL24" i="2"/>
  <c r="CC24" i="2" s="1"/>
  <c r="BH5" i="2"/>
  <c r="BY5" i="2" s="1"/>
  <c r="BN39" i="2"/>
  <c r="CE39" i="2" s="1"/>
  <c r="BR33" i="2"/>
  <c r="CI33" i="2" s="1"/>
  <c r="BL41" i="2"/>
  <c r="CC41" i="2" s="1"/>
  <c r="BQ51" i="2"/>
  <c r="CH51" i="2" s="1"/>
  <c r="BN9" i="2"/>
  <c r="CE9" i="2" s="1"/>
  <c r="BW38" i="2"/>
  <c r="CN38" i="2" s="1"/>
  <c r="BT51" i="2"/>
  <c r="CK51" i="2" s="1"/>
  <c r="BH14" i="2"/>
  <c r="BY14" i="2" s="1"/>
  <c r="BJ31" i="2"/>
  <c r="CA31" i="2" s="1"/>
  <c r="BO8" i="2"/>
  <c r="CF8" i="2" s="1"/>
  <c r="BL49" i="2"/>
  <c r="CC49" i="2" s="1"/>
  <c r="BJ8" i="2"/>
  <c r="CA8" i="2" s="1"/>
  <c r="BL15" i="2"/>
  <c r="CC15" i="2" s="1"/>
  <c r="BU50" i="2"/>
  <c r="CL50" i="2" s="1"/>
  <c r="BK42" i="2"/>
  <c r="CB42" i="2" s="1"/>
  <c r="BH64" i="2"/>
  <c r="BY64" i="2" s="1"/>
  <c r="BM64" i="2"/>
  <c r="CD64" i="2" s="1"/>
  <c r="BK64" i="2"/>
  <c r="CB64" i="2" s="1"/>
  <c r="BP64" i="2"/>
  <c r="CG64" i="2" s="1"/>
  <c r="BU64" i="2"/>
  <c r="CL64" i="2" s="1"/>
  <c r="BJ64" i="2"/>
  <c r="CA64" i="2" s="1"/>
  <c r="BI64" i="2"/>
  <c r="BT64" i="2"/>
  <c r="CK64" i="2" s="1"/>
  <c r="BL64" i="2"/>
  <c r="CC64" i="2" s="1"/>
  <c r="BQ16" i="2"/>
  <c r="CH16" i="2" s="1"/>
  <c r="BL16" i="2"/>
  <c r="CC16" i="2" s="1"/>
  <c r="BP16" i="2"/>
  <c r="CG16" i="2" s="1"/>
  <c r="BO16" i="2"/>
  <c r="CF16" i="2" s="1"/>
  <c r="BU16" i="2"/>
  <c r="CL16" i="2" s="1"/>
  <c r="BH16" i="2"/>
  <c r="BY16" i="2" s="1"/>
  <c r="BM16" i="2"/>
  <c r="CD16" i="2" s="1"/>
  <c r="BN40" i="2"/>
  <c r="CE40" i="2" s="1"/>
  <c r="BN67" i="2"/>
  <c r="CE67" i="2" s="1"/>
  <c r="BV35" i="2"/>
  <c r="CM35" i="2" s="1"/>
  <c r="BV34" i="2"/>
  <c r="CM34" i="2" s="1"/>
  <c r="BS38" i="2"/>
  <c r="CJ38" i="2" s="1"/>
  <c r="BI63" i="2"/>
  <c r="BJ63" i="2"/>
  <c r="CA63" i="2" s="1"/>
  <c r="BL63" i="2"/>
  <c r="CC63" i="2" s="1"/>
  <c r="BO63" i="2"/>
  <c r="CF63" i="2" s="1"/>
  <c r="BP63" i="2"/>
  <c r="CG63" i="2" s="1"/>
  <c r="BM63" i="2"/>
  <c r="CD63" i="2" s="1"/>
  <c r="BK63" i="2"/>
  <c r="CB63" i="2" s="1"/>
  <c r="BQ63" i="2"/>
  <c r="CH63" i="2" s="1"/>
  <c r="BL31" i="2"/>
  <c r="CC31" i="2" s="1"/>
  <c r="BS31" i="2"/>
  <c r="CJ31" i="2" s="1"/>
  <c r="BN31" i="2"/>
  <c r="CE31" i="2" s="1"/>
  <c r="BO31" i="2"/>
  <c r="CF31" i="2" s="1"/>
  <c r="BV31" i="2"/>
  <c r="CM31" i="2" s="1"/>
  <c r="BM15" i="2"/>
  <c r="CD15" i="2" s="1"/>
  <c r="BO15" i="2"/>
  <c r="CF15" i="2" s="1"/>
  <c r="BS15" i="2"/>
  <c r="CJ15" i="2" s="1"/>
  <c r="BU15" i="2"/>
  <c r="CL15" i="2" s="1"/>
  <c r="BV15" i="2"/>
  <c r="CM15" i="2" s="1"/>
  <c r="BH15" i="2"/>
  <c r="BY15" i="2" s="1"/>
  <c r="BI15" i="2"/>
  <c r="BN15" i="2"/>
  <c r="CE15" i="2" s="1"/>
  <c r="BP15" i="2"/>
  <c r="CG15" i="2" s="1"/>
  <c r="BV40" i="2"/>
  <c r="CM40" i="2" s="1"/>
  <c r="BV67" i="2"/>
  <c r="CM67" i="2" s="1"/>
  <c r="BK24" i="2"/>
  <c r="CB24" i="2" s="1"/>
  <c r="BS53" i="2"/>
  <c r="CJ53" i="2" s="1"/>
  <c r="BH54" i="2"/>
  <c r="BY54" i="2" s="1"/>
  <c r="BU54" i="2"/>
  <c r="CL54" i="2" s="1"/>
  <c r="BO54" i="2"/>
  <c r="CF54" i="2" s="1"/>
  <c r="BI54" i="2"/>
  <c r="BL54" i="2"/>
  <c r="CC54" i="2" s="1"/>
  <c r="BN54" i="2"/>
  <c r="CE54" i="2" s="1"/>
  <c r="BK54" i="2"/>
  <c r="CB54" i="2" s="1"/>
  <c r="BJ54" i="2"/>
  <c r="CA54" i="2" s="1"/>
  <c r="BM54" i="2"/>
  <c r="CD54" i="2" s="1"/>
  <c r="BO22" i="2"/>
  <c r="CF22" i="2" s="1"/>
  <c r="BU22" i="2"/>
  <c r="CL22" i="2" s="1"/>
  <c r="BQ6" i="2"/>
  <c r="CH6" i="2" s="1"/>
  <c r="BL6" i="2"/>
  <c r="CC6" i="2" s="1"/>
  <c r="BM6" i="2"/>
  <c r="CD6" i="2" s="1"/>
  <c r="BO6" i="2"/>
  <c r="CF6" i="2" s="1"/>
  <c r="BJ6" i="2"/>
  <c r="CA6" i="2" s="1"/>
  <c r="BI6" i="2"/>
  <c r="BS4" i="2"/>
  <c r="CJ4" i="2" s="1"/>
  <c r="BS37" i="2"/>
  <c r="CJ37" i="2" s="1"/>
  <c r="BR49" i="2"/>
  <c r="CI49" i="2" s="1"/>
  <c r="BR69" i="2"/>
  <c r="CI69" i="2" s="1"/>
  <c r="BI69" i="2"/>
  <c r="BJ69" i="2"/>
  <c r="CA69" i="2" s="1"/>
  <c r="BO69" i="2"/>
  <c r="CF69" i="2" s="1"/>
  <c r="BM69" i="2"/>
  <c r="CD69" i="2" s="1"/>
  <c r="BH69" i="2"/>
  <c r="BY69" i="2" s="1"/>
  <c r="BQ69" i="2"/>
  <c r="CH69" i="2" s="1"/>
  <c r="BP69" i="2"/>
  <c r="CG69" i="2" s="1"/>
  <c r="BU69" i="2"/>
  <c r="CL69" i="2" s="1"/>
  <c r="BL61" i="2"/>
  <c r="CC61" i="2" s="1"/>
  <c r="BM61" i="2"/>
  <c r="CD61" i="2" s="1"/>
  <c r="BR61" i="2"/>
  <c r="CI61" i="2" s="1"/>
  <c r="BH61" i="2"/>
  <c r="BY61" i="2" s="1"/>
  <c r="BQ61" i="2"/>
  <c r="CH61" i="2" s="1"/>
  <c r="BP61" i="2"/>
  <c r="CG61" i="2" s="1"/>
  <c r="BU61" i="2"/>
  <c r="CL61" i="2" s="1"/>
  <c r="BP53" i="2"/>
  <c r="CG53" i="2" s="1"/>
  <c r="BJ53" i="2"/>
  <c r="CA53" i="2" s="1"/>
  <c r="BU53" i="2"/>
  <c r="CL53" i="2" s="1"/>
  <c r="BK53" i="2"/>
  <c r="CB53" i="2" s="1"/>
  <c r="BL53" i="2"/>
  <c r="CC53" i="2" s="1"/>
  <c r="BO53" i="2"/>
  <c r="CF53" i="2" s="1"/>
  <c r="BM53" i="2"/>
  <c r="CD53" i="2" s="1"/>
  <c r="BL45" i="2"/>
  <c r="CC45" i="2" s="1"/>
  <c r="BM45" i="2"/>
  <c r="CD45" i="2" s="1"/>
  <c r="BO45" i="2"/>
  <c r="CF45" i="2" s="1"/>
  <c r="BU45" i="2"/>
  <c r="CL45" i="2" s="1"/>
  <c r="BV37" i="2"/>
  <c r="CM37" i="2" s="1"/>
  <c r="BT37" i="2"/>
  <c r="CK37" i="2" s="1"/>
  <c r="BO37" i="2"/>
  <c r="CF37" i="2" s="1"/>
  <c r="BJ37" i="2"/>
  <c r="CA37" i="2" s="1"/>
  <c r="BN37" i="2"/>
  <c r="CE37" i="2" s="1"/>
  <c r="BH37" i="2"/>
  <c r="BY37" i="2" s="1"/>
  <c r="BP29" i="2"/>
  <c r="CG29" i="2" s="1"/>
  <c r="BQ29" i="2"/>
  <c r="CH29" i="2" s="1"/>
  <c r="BU29" i="2"/>
  <c r="CL29" i="2" s="1"/>
  <c r="BL29" i="2"/>
  <c r="CC29" i="2" s="1"/>
  <c r="BO29" i="2"/>
  <c r="CF29" i="2" s="1"/>
  <c r="BT29" i="2"/>
  <c r="CK29" i="2" s="1"/>
  <c r="BV29" i="2"/>
  <c r="CM29" i="2" s="1"/>
  <c r="BH29" i="2"/>
  <c r="BY29" i="2" s="1"/>
  <c r="BU21" i="2"/>
  <c r="CL21" i="2" s="1"/>
  <c r="BN21" i="2"/>
  <c r="CE21" i="2" s="1"/>
  <c r="BT21" i="2"/>
  <c r="CK21" i="2" s="1"/>
  <c r="BM21" i="2"/>
  <c r="CD21" i="2" s="1"/>
  <c r="BV21" i="2"/>
  <c r="CM21" i="2" s="1"/>
  <c r="BP21" i="2"/>
  <c r="CG21" i="2" s="1"/>
  <c r="BH21" i="2"/>
  <c r="BY21" i="2" s="1"/>
  <c r="BH13" i="2"/>
  <c r="BY13" i="2" s="1"/>
  <c r="BM13" i="2"/>
  <c r="CD13" i="2" s="1"/>
  <c r="BK13" i="2"/>
  <c r="CB13" i="2" s="1"/>
  <c r="BO13" i="2"/>
  <c r="CF13" i="2" s="1"/>
  <c r="BP13" i="2"/>
  <c r="CG13" i="2" s="1"/>
  <c r="BL13" i="2"/>
  <c r="CC13" i="2" s="1"/>
  <c r="BO5" i="2"/>
  <c r="CF5" i="2" s="1"/>
  <c r="BP5" i="2"/>
  <c r="CG5" i="2" s="1"/>
  <c r="BL5" i="2"/>
  <c r="CC5" i="2" s="1"/>
  <c r="BK5" i="2"/>
  <c r="CB5" i="2" s="1"/>
  <c r="BJ5" i="2"/>
  <c r="CA5" i="2" s="1"/>
  <c r="BU5" i="2"/>
  <c r="CL5" i="2" s="1"/>
  <c r="BT5" i="2"/>
  <c r="CK5" i="2" s="1"/>
  <c r="BI5" i="2"/>
  <c r="BV41" i="2"/>
  <c r="CM41" i="2" s="1"/>
  <c r="BV47" i="2"/>
  <c r="CM47" i="2" s="1"/>
  <c r="BV52" i="2"/>
  <c r="CM52" i="2" s="1"/>
  <c r="BR60" i="2"/>
  <c r="CI60" i="2" s="1"/>
  <c r="BP22" i="2"/>
  <c r="CG22" i="2" s="1"/>
  <c r="BT34" i="2"/>
  <c r="CK34" i="2" s="1"/>
  <c r="BR15" i="2"/>
  <c r="CI15" i="2" s="1"/>
  <c r="BM26" i="2"/>
  <c r="CD26" i="2" s="1"/>
  <c r="BW3" i="2"/>
  <c r="CN3" i="2" s="1"/>
  <c r="BN16" i="2"/>
  <c r="CE16" i="2" s="1"/>
  <c r="BK21" i="2"/>
  <c r="CB21" i="2" s="1"/>
  <c r="BP26" i="2"/>
  <c r="CG26" i="2" s="1"/>
  <c r="BN32" i="2"/>
  <c r="CE32" i="2" s="1"/>
  <c r="BR53" i="2"/>
  <c r="CI53" i="2" s="1"/>
  <c r="BT60" i="2"/>
  <c r="CK60" i="2" s="1"/>
  <c r="BS57" i="2"/>
  <c r="CJ57" i="2" s="1"/>
  <c r="BI13" i="2"/>
  <c r="BN43" i="2"/>
  <c r="CE43" i="2" s="1"/>
  <c r="BN48" i="2"/>
  <c r="CE48" i="2" s="1"/>
  <c r="BN53" i="2"/>
  <c r="CE53" i="2" s="1"/>
  <c r="BN59" i="2"/>
  <c r="CE59" i="2" s="1"/>
  <c r="BN64" i="2"/>
  <c r="CE64" i="2" s="1"/>
  <c r="BN4" i="2"/>
  <c r="CE4" i="2" s="1"/>
  <c r="BT4" i="2"/>
  <c r="CK4" i="2" s="1"/>
  <c r="BN12" i="2"/>
  <c r="CE12" i="2" s="1"/>
  <c r="BK19" i="2"/>
  <c r="CB19" i="2" s="1"/>
  <c r="BR26" i="2"/>
  <c r="CI26" i="2" s="1"/>
  <c r="BR34" i="2"/>
  <c r="CI34" i="2" s="1"/>
  <c r="BW41" i="2"/>
  <c r="CN41" i="2" s="1"/>
  <c r="BW52" i="2"/>
  <c r="CN52" i="2" s="1"/>
  <c r="BI49" i="2"/>
  <c r="BW31" i="2"/>
  <c r="CN31" i="2" s="1"/>
  <c r="BS18" i="2"/>
  <c r="CJ18" i="2" s="1"/>
  <c r="BS26" i="2"/>
  <c r="CJ26" i="2" s="1"/>
  <c r="BS34" i="2"/>
  <c r="CJ34" i="2" s="1"/>
  <c r="BH45" i="2"/>
  <c r="BY45" i="2" s="1"/>
  <c r="BK3" i="2"/>
  <c r="CB3" i="2" s="1"/>
  <c r="BT62" i="2"/>
  <c r="CK62" i="2" s="1"/>
  <c r="BI23" i="2"/>
  <c r="BV36" i="2"/>
  <c r="CM36" i="2" s="1"/>
  <c r="BK16" i="2"/>
  <c r="CB16" i="2" s="1"/>
  <c r="BR8" i="2"/>
  <c r="CI8" i="2" s="1"/>
  <c r="BV16" i="2"/>
  <c r="CM16" i="2" s="1"/>
  <c r="BS21" i="2"/>
  <c r="CJ21" i="2" s="1"/>
  <c r="BI27" i="2"/>
  <c r="BV32" i="2"/>
  <c r="CM32" i="2" s="1"/>
  <c r="BR47" i="2"/>
  <c r="CI47" i="2" s="1"/>
  <c r="BQ31" i="2"/>
  <c r="CH31" i="2" s="1"/>
  <c r="BS48" i="2"/>
  <c r="CJ48" i="2" s="1"/>
  <c r="BR23" i="2"/>
  <c r="CI23" i="2" s="1"/>
  <c r="BR67" i="2"/>
  <c r="CI67" i="2" s="1"/>
  <c r="BK47" i="2"/>
  <c r="CB47" i="2" s="1"/>
  <c r="BT41" i="2"/>
  <c r="CK41" i="2" s="1"/>
  <c r="BK46" i="2"/>
  <c r="CB46" i="2" s="1"/>
  <c r="BO14" i="2"/>
  <c r="CF14" i="2" s="1"/>
  <c r="BJ51" i="2"/>
  <c r="CA51" i="2" s="1"/>
  <c r="BJ61" i="2"/>
  <c r="CA61" i="2" s="1"/>
  <c r="BQ5" i="2"/>
  <c r="CH5" i="2" s="1"/>
  <c r="BU13" i="2"/>
  <c r="CL13" i="2" s="1"/>
  <c r="BH6" i="2"/>
  <c r="BY6" i="2" s="1"/>
  <c r="BU14" i="2"/>
  <c r="CL14" i="2" s="1"/>
  <c r="BS5" i="2"/>
  <c r="CJ5" i="2" s="1"/>
  <c r="BQ39" i="2"/>
  <c r="CH39" i="2" s="1"/>
  <c r="BU37" i="2"/>
  <c r="CL37" i="2" s="1"/>
  <c r="BU63" i="2"/>
  <c r="CL63" i="2" s="1"/>
  <c r="BI61" i="2"/>
  <c r="BK8" i="2"/>
  <c r="CB8" i="2" s="1"/>
  <c r="BJ45" i="2"/>
  <c r="CA45" i="2" s="1"/>
  <c r="BO48" i="2"/>
  <c r="CF48" i="2" s="1"/>
  <c r="BJ48" i="2"/>
  <c r="CA48" i="2" s="1"/>
  <c r="BQ48" i="2"/>
  <c r="CH48" i="2" s="1"/>
  <c r="BM48" i="2"/>
  <c r="CD48" i="2" s="1"/>
  <c r="BP48" i="2"/>
  <c r="CG48" i="2" s="1"/>
  <c r="BO32" i="2"/>
  <c r="CF32" i="2" s="1"/>
  <c r="BU32" i="2"/>
  <c r="CL32" i="2" s="1"/>
  <c r="BL8" i="2"/>
  <c r="CC8" i="2" s="1"/>
  <c r="BP8" i="2"/>
  <c r="CG8" i="2" s="1"/>
  <c r="BS8" i="2"/>
  <c r="CJ8" i="2" s="1"/>
  <c r="BU8" i="2"/>
  <c r="CL8" i="2" s="1"/>
  <c r="BQ8" i="2"/>
  <c r="CH8" i="2" s="1"/>
  <c r="BH8" i="2"/>
  <c r="BY8" i="2" s="1"/>
  <c r="BM8" i="2"/>
  <c r="CD8" i="2" s="1"/>
  <c r="BN45" i="2"/>
  <c r="CE45" i="2" s="1"/>
  <c r="BN61" i="2"/>
  <c r="CE61" i="2" s="1"/>
  <c r="BR65" i="2"/>
  <c r="CI65" i="2" s="1"/>
  <c r="BP20" i="2"/>
  <c r="CG20" i="2" s="1"/>
  <c r="BS41" i="2"/>
  <c r="CJ41" i="2" s="1"/>
  <c r="BM32" i="2"/>
  <c r="CD32" i="2" s="1"/>
  <c r="BU47" i="2"/>
  <c r="CL47" i="2" s="1"/>
  <c r="BO47" i="2"/>
  <c r="CF47" i="2" s="1"/>
  <c r="BM47" i="2"/>
  <c r="CD47" i="2" s="1"/>
  <c r="BJ47" i="2"/>
  <c r="CA47" i="2" s="1"/>
  <c r="BP47" i="2"/>
  <c r="CG47" i="2" s="1"/>
  <c r="BL47" i="2"/>
  <c r="CC47" i="2" s="1"/>
  <c r="BQ47" i="2"/>
  <c r="CH47" i="2" s="1"/>
  <c r="BV51" i="2"/>
  <c r="CM51" i="2" s="1"/>
  <c r="BW20" i="2"/>
  <c r="CN20" i="2" s="1"/>
  <c r="BR13" i="2"/>
  <c r="CI13" i="2" s="1"/>
  <c r="BP46" i="2"/>
  <c r="CG46" i="2" s="1"/>
  <c r="BR46" i="2"/>
  <c r="CI46" i="2" s="1"/>
  <c r="BT46" i="2"/>
  <c r="CK46" i="2" s="1"/>
  <c r="BJ46" i="2"/>
  <c r="CA46" i="2" s="1"/>
  <c r="BN46" i="2"/>
  <c r="CE46" i="2" s="1"/>
  <c r="BU46" i="2"/>
  <c r="CL46" i="2" s="1"/>
  <c r="BQ46" i="2"/>
  <c r="CH46" i="2" s="1"/>
  <c r="BL46" i="2"/>
  <c r="CC46" i="2" s="1"/>
  <c r="BW46" i="2"/>
  <c r="CN46" i="2" s="1"/>
  <c r="BI46" i="2"/>
  <c r="BH46" i="2"/>
  <c r="BY46" i="2" s="1"/>
  <c r="BR14" i="2"/>
  <c r="CI14" i="2" s="1"/>
  <c r="BK43" i="2"/>
  <c r="CB43" i="2" s="1"/>
  <c r="BS67" i="2"/>
  <c r="CJ67" i="2" s="1"/>
  <c r="BH67" i="2"/>
  <c r="BY67" i="2" s="1"/>
  <c r="BT67" i="2"/>
  <c r="CK67" i="2" s="1"/>
  <c r="BU67" i="2"/>
  <c r="CL67" i="2" s="1"/>
  <c r="BI67" i="2"/>
  <c r="BP67" i="2"/>
  <c r="CG67" i="2" s="1"/>
  <c r="BO67" i="2"/>
  <c r="CF67" i="2" s="1"/>
  <c r="BQ67" i="2"/>
  <c r="CH67" i="2" s="1"/>
  <c r="BK67" i="2"/>
  <c r="CB67" i="2" s="1"/>
  <c r="BL67" i="2"/>
  <c r="CC67" i="2" s="1"/>
  <c r="BM67" i="2"/>
  <c r="CD67" i="2" s="1"/>
  <c r="BM59" i="2"/>
  <c r="CD59" i="2" s="1"/>
  <c r="BO59" i="2"/>
  <c r="CF59" i="2" s="1"/>
  <c r="BP59" i="2"/>
  <c r="CG59" i="2" s="1"/>
  <c r="BI59" i="2"/>
  <c r="BL59" i="2"/>
  <c r="CC59" i="2" s="1"/>
  <c r="BQ59" i="2"/>
  <c r="CH59" i="2" s="1"/>
  <c r="BU59" i="2"/>
  <c r="CL59" i="2" s="1"/>
  <c r="BJ59" i="2"/>
  <c r="CA59" i="2" s="1"/>
  <c r="BH59" i="2"/>
  <c r="BY59" i="2" s="1"/>
  <c r="BO51" i="2"/>
  <c r="CF51" i="2" s="1"/>
  <c r="BS51" i="2"/>
  <c r="CJ51" i="2" s="1"/>
  <c r="BP51" i="2"/>
  <c r="CG51" i="2" s="1"/>
  <c r="BM51" i="2"/>
  <c r="CD51" i="2" s="1"/>
  <c r="BK51" i="2"/>
  <c r="CB51" i="2" s="1"/>
  <c r="BI43" i="2"/>
  <c r="BO43" i="2"/>
  <c r="CF43" i="2" s="1"/>
  <c r="BQ43" i="2"/>
  <c r="CH43" i="2" s="1"/>
  <c r="BS43" i="2"/>
  <c r="CJ43" i="2" s="1"/>
  <c r="BL43" i="2"/>
  <c r="CC43" i="2" s="1"/>
  <c r="BO35" i="2"/>
  <c r="CF35" i="2" s="1"/>
  <c r="BU35" i="2"/>
  <c r="CL35" i="2" s="1"/>
  <c r="BM35" i="2"/>
  <c r="CD35" i="2" s="1"/>
  <c r="BL35" i="2"/>
  <c r="CC35" i="2" s="1"/>
  <c r="BJ35" i="2"/>
  <c r="CA35" i="2" s="1"/>
  <c r="BR27" i="2"/>
  <c r="CI27" i="2" s="1"/>
  <c r="BQ27" i="2"/>
  <c r="CH27" i="2" s="1"/>
  <c r="BU27" i="2"/>
  <c r="CL27" i="2" s="1"/>
  <c r="BL27" i="2"/>
  <c r="CC27" i="2" s="1"/>
  <c r="BJ27" i="2"/>
  <c r="CA27" i="2" s="1"/>
  <c r="BO27" i="2"/>
  <c r="CF27" i="2" s="1"/>
  <c r="BL19" i="2"/>
  <c r="CC19" i="2" s="1"/>
  <c r="BU19" i="2"/>
  <c r="CL19" i="2" s="1"/>
  <c r="BJ19" i="2"/>
  <c r="CA19" i="2" s="1"/>
  <c r="BQ11" i="2"/>
  <c r="CH11" i="2" s="1"/>
  <c r="BM11" i="2"/>
  <c r="CD11" i="2" s="1"/>
  <c r="BH11" i="2"/>
  <c r="BY11" i="2" s="1"/>
  <c r="BW11" i="2"/>
  <c r="CN11" i="2" s="1"/>
  <c r="BU11" i="2"/>
  <c r="CL11" i="2" s="1"/>
  <c r="BP11" i="2"/>
  <c r="CG11" i="2" s="1"/>
  <c r="BO11" i="2"/>
  <c r="CF11" i="2" s="1"/>
  <c r="BK11" i="2"/>
  <c r="CB11" i="2" s="1"/>
  <c r="BJ11" i="2"/>
  <c r="CA11" i="2" s="1"/>
  <c r="BL11" i="2"/>
  <c r="CC11" i="2" s="1"/>
  <c r="BI3" i="2"/>
  <c r="BU3" i="2"/>
  <c r="CL3" i="2" s="1"/>
  <c r="BL3" i="2"/>
  <c r="CC3" i="2" s="1"/>
  <c r="BH3" i="2"/>
  <c r="BY3" i="2" s="1"/>
  <c r="BO3" i="2"/>
  <c r="CF3" i="2" s="1"/>
  <c r="BM3" i="2"/>
  <c r="CD3" i="2" s="1"/>
  <c r="BP3" i="2"/>
  <c r="CG3" i="2" s="1"/>
  <c r="BG26" i="2"/>
  <c r="BX26" i="2" s="1"/>
  <c r="BG61" i="2"/>
  <c r="BX61" i="2" s="1"/>
  <c r="BR5" i="2"/>
  <c r="CI5" i="2" s="1"/>
  <c r="BV43" i="2"/>
  <c r="CM43" i="2" s="1"/>
  <c r="BV48" i="2"/>
  <c r="CM48" i="2" s="1"/>
  <c r="BV53" i="2"/>
  <c r="CM53" i="2" s="1"/>
  <c r="BV59" i="2"/>
  <c r="CM59" i="2" s="1"/>
  <c r="BV64" i="2"/>
  <c r="CM64" i="2" s="1"/>
  <c r="BV69" i="2"/>
  <c r="CM69" i="2" s="1"/>
  <c r="BW36" i="2"/>
  <c r="CN36" i="2" s="1"/>
  <c r="BN5" i="2"/>
  <c r="CE5" i="2" s="1"/>
  <c r="BK2" i="2"/>
  <c r="CB2" i="2" s="1"/>
  <c r="CS2" i="2" s="1"/>
  <c r="BV12" i="2"/>
  <c r="CM12" i="2" s="1"/>
  <c r="BS19" i="2"/>
  <c r="CJ19" i="2" s="1"/>
  <c r="BK27" i="2"/>
  <c r="CB27" i="2" s="1"/>
  <c r="BK35" i="2"/>
  <c r="CB35" i="2" s="1"/>
  <c r="BW43" i="2"/>
  <c r="CN43" i="2" s="1"/>
  <c r="BW53" i="2"/>
  <c r="CN53" i="2" s="1"/>
  <c r="BW67" i="2"/>
  <c r="CN67" i="2" s="1"/>
  <c r="BW17" i="2"/>
  <c r="CN17" i="2" s="1"/>
  <c r="BW30" i="2"/>
  <c r="CN30" i="2" s="1"/>
  <c r="BT19" i="2"/>
  <c r="CK19" i="2" s="1"/>
  <c r="BT27" i="2"/>
  <c r="CK27" i="2" s="1"/>
  <c r="BT35" i="2"/>
  <c r="CK35" i="2" s="1"/>
  <c r="BP45" i="2"/>
  <c r="CG45" i="2" s="1"/>
  <c r="BK4" i="2"/>
  <c r="CB4" i="2" s="1"/>
  <c r="BT6" i="2"/>
  <c r="CK6" i="2" s="1"/>
  <c r="BJ24" i="2"/>
  <c r="CA24" i="2" s="1"/>
  <c r="BK59" i="2"/>
  <c r="CB59" i="2" s="1"/>
  <c r="BR9" i="2"/>
  <c r="CI9" i="2" s="1"/>
  <c r="BH19" i="2"/>
  <c r="BY19" i="2" s="1"/>
  <c r="BT23" i="2"/>
  <c r="CK23" i="2" s="1"/>
  <c r="BK30" i="2"/>
  <c r="CB30" i="2" s="1"/>
  <c r="BQ36" i="2"/>
  <c r="CH36" i="2" s="1"/>
  <c r="BK9" i="2"/>
  <c r="CB9" i="2" s="1"/>
  <c r="BH18" i="2"/>
  <c r="BY18" i="2" s="1"/>
  <c r="BJ28" i="2"/>
  <c r="CA28" i="2" s="1"/>
  <c r="BH34" i="2"/>
  <c r="BY34" i="2" s="1"/>
  <c r="BS52" i="2"/>
  <c r="CJ52" i="2" s="1"/>
  <c r="BT61" i="2"/>
  <c r="CK61" i="2" s="1"/>
  <c r="BS33" i="2"/>
  <c r="CJ33" i="2" s="1"/>
  <c r="BN36" i="2"/>
  <c r="CE36" i="2" s="1"/>
  <c r="BP36" i="2"/>
  <c r="CG36" i="2" s="1"/>
  <c r="BR31" i="2"/>
  <c r="CI31" i="2" s="1"/>
  <c r="BT44" i="2"/>
  <c r="CK44" i="2" s="1"/>
  <c r="BL32" i="2"/>
  <c r="CC32" i="2" s="1"/>
  <c r="BT45" i="2"/>
  <c r="CK45" i="2" s="1"/>
  <c r="BR7" i="2"/>
  <c r="CI7" i="2" s="1"/>
  <c r="BW54" i="2"/>
  <c r="CN54" i="2" s="1"/>
  <c r="BU6" i="2"/>
  <c r="CL6" i="2" s="1"/>
  <c r="BQ15" i="2"/>
  <c r="CH15" i="2" s="1"/>
  <c r="BJ33" i="2"/>
  <c r="CA33" i="2" s="1"/>
  <c r="BO61" i="2"/>
  <c r="CF61" i="2" s="1"/>
  <c r="BM9" i="2"/>
  <c r="CD9" i="2" s="1"/>
  <c r="BM17" i="2"/>
  <c r="CD17" i="2" s="1"/>
  <c r="BL51" i="2"/>
  <c r="CC51" i="2" s="1"/>
  <c r="BK25" i="2"/>
  <c r="CB25" i="2" s="1"/>
  <c r="BI9" i="2"/>
  <c r="BJ16" i="2"/>
  <c r="CA16" i="2" s="1"/>
  <c r="BH62" i="2"/>
  <c r="BY62" i="2" s="1"/>
  <c r="BH9" i="2"/>
  <c r="BY9" i="2" s="1"/>
  <c r="BI16" i="2"/>
  <c r="BU33" i="2"/>
  <c r="CL33" i="2" s="1"/>
  <c r="BI33" i="2"/>
  <c r="BJ56" i="2"/>
  <c r="CA56" i="2" s="1"/>
  <c r="BK56" i="2"/>
  <c r="CB56" i="2" s="1"/>
  <c r="BL56" i="2"/>
  <c r="CC56" i="2" s="1"/>
  <c r="BU56" i="2"/>
  <c r="CL56" i="2" s="1"/>
  <c r="BO56" i="2"/>
  <c r="CF56" i="2" s="1"/>
  <c r="BI56" i="2"/>
  <c r="BP56" i="2"/>
  <c r="CG56" i="2" s="1"/>
  <c r="BQ56" i="2"/>
  <c r="CH56" i="2" s="1"/>
  <c r="BH56" i="2"/>
  <c r="BY56" i="2" s="1"/>
  <c r="BN56" i="2"/>
  <c r="CE56" i="2" s="1"/>
  <c r="BW21" i="2"/>
  <c r="CN21" i="2" s="1"/>
  <c r="BJ23" i="2"/>
  <c r="CA23" i="2" s="1"/>
  <c r="BN26" i="2"/>
  <c r="CE26" i="2" s="1"/>
  <c r="BQ20" i="2"/>
  <c r="CH20" i="2" s="1"/>
  <c r="BJ55" i="2"/>
  <c r="CA55" i="2" s="1"/>
  <c r="BL55" i="2"/>
  <c r="CC55" i="2" s="1"/>
  <c r="BU55" i="2"/>
  <c r="CL55" i="2" s="1"/>
  <c r="BS55" i="2"/>
  <c r="CJ55" i="2" s="1"/>
  <c r="BI55" i="2"/>
  <c r="BH55" i="2"/>
  <c r="BY55" i="2" s="1"/>
  <c r="BK55" i="2"/>
  <c r="CB55" i="2" s="1"/>
  <c r="BQ55" i="2"/>
  <c r="CH55" i="2" s="1"/>
  <c r="BR55" i="2"/>
  <c r="CI55" i="2" s="1"/>
  <c r="BP55" i="2"/>
  <c r="CG55" i="2" s="1"/>
  <c r="BT2" i="2"/>
  <c r="CK2" i="2" s="1"/>
  <c r="DB2" i="2" s="1"/>
  <c r="BV45" i="2"/>
  <c r="CM45" i="2" s="1"/>
  <c r="BV61" i="2"/>
  <c r="CM61" i="2" s="1"/>
  <c r="BQ38" i="2"/>
  <c r="CH38" i="2" s="1"/>
  <c r="BW6" i="2"/>
  <c r="CN6" i="2" s="1"/>
  <c r="BM30" i="2"/>
  <c r="CD30" i="2" s="1"/>
  <c r="BU30" i="2"/>
  <c r="CL30" i="2" s="1"/>
  <c r="BL30" i="2"/>
  <c r="CC30" i="2" s="1"/>
  <c r="BO30" i="2"/>
  <c r="CF30" i="2" s="1"/>
  <c r="BG47" i="2"/>
  <c r="BX47" i="2" s="1"/>
  <c r="BM31" i="2"/>
  <c r="CD31" i="2" s="1"/>
  <c r="BN66" i="2"/>
  <c r="CE66" i="2" s="1"/>
  <c r="BQ66" i="2"/>
  <c r="CH66" i="2" s="1"/>
  <c r="BH66" i="2"/>
  <c r="BY66" i="2" s="1"/>
  <c r="BM66" i="2"/>
  <c r="CD66" i="2" s="1"/>
  <c r="BO66" i="2"/>
  <c r="CF66" i="2" s="1"/>
  <c r="BV66" i="2"/>
  <c r="CM66" i="2" s="1"/>
  <c r="BK66" i="2"/>
  <c r="CB66" i="2" s="1"/>
  <c r="BU66" i="2"/>
  <c r="CL66" i="2" s="1"/>
  <c r="BI66" i="2"/>
  <c r="BP66" i="2"/>
  <c r="CG66" i="2" s="1"/>
  <c r="BW66" i="2"/>
  <c r="CN66" i="2" s="1"/>
  <c r="BL66" i="2"/>
  <c r="CC66" i="2" s="1"/>
  <c r="BK58" i="2"/>
  <c r="CB58" i="2" s="1"/>
  <c r="BO58" i="2"/>
  <c r="CF58" i="2" s="1"/>
  <c r="BL58" i="2"/>
  <c r="CC58" i="2" s="1"/>
  <c r="BI58" i="2"/>
  <c r="BQ58" i="2"/>
  <c r="CH58" i="2" s="1"/>
  <c r="BM58" i="2"/>
  <c r="CD58" i="2" s="1"/>
  <c r="BH58" i="2"/>
  <c r="BY58" i="2" s="1"/>
  <c r="BJ58" i="2"/>
  <c r="CA58" i="2" s="1"/>
  <c r="BT58" i="2"/>
  <c r="CK58" i="2" s="1"/>
  <c r="BW58" i="2"/>
  <c r="CN58" i="2" s="1"/>
  <c r="BN58" i="2"/>
  <c r="CE58" i="2" s="1"/>
  <c r="BV58" i="2"/>
  <c r="CM58" i="2" s="1"/>
  <c r="BP58" i="2"/>
  <c r="CG58" i="2" s="1"/>
  <c r="BJ50" i="2"/>
  <c r="CA50" i="2" s="1"/>
  <c r="BL50" i="2"/>
  <c r="CC50" i="2" s="1"/>
  <c r="BW50" i="2"/>
  <c r="CN50" i="2" s="1"/>
  <c r="BM50" i="2"/>
  <c r="CD50" i="2" s="1"/>
  <c r="BK50" i="2"/>
  <c r="CB50" i="2" s="1"/>
  <c r="BO50" i="2"/>
  <c r="CF50" i="2" s="1"/>
  <c r="BH50" i="2"/>
  <c r="BY50" i="2" s="1"/>
  <c r="BI50" i="2"/>
  <c r="BN50" i="2"/>
  <c r="CE50" i="2" s="1"/>
  <c r="BP50" i="2"/>
  <c r="CG50" i="2" s="1"/>
  <c r="BV50" i="2"/>
  <c r="CM50" i="2" s="1"/>
  <c r="BV42" i="2"/>
  <c r="CM42" i="2" s="1"/>
  <c r="BW42" i="2"/>
  <c r="CN42" i="2" s="1"/>
  <c r="BH42" i="2"/>
  <c r="BY42" i="2" s="1"/>
  <c r="BM42" i="2"/>
  <c r="CD42" i="2" s="1"/>
  <c r="BO42" i="2"/>
  <c r="CF42" i="2" s="1"/>
  <c r="BL42" i="2"/>
  <c r="CC42" i="2" s="1"/>
  <c r="BN42" i="2"/>
  <c r="CE42" i="2" s="1"/>
  <c r="BR42" i="2"/>
  <c r="CI42" i="2" s="1"/>
  <c r="BP42" i="2"/>
  <c r="CG42" i="2" s="1"/>
  <c r="BQ42" i="2"/>
  <c r="CH42" i="2" s="1"/>
  <c r="BI34" i="2"/>
  <c r="BJ34" i="2"/>
  <c r="CA34" i="2" s="1"/>
  <c r="BL34" i="2"/>
  <c r="CC34" i="2" s="1"/>
  <c r="BU34" i="2"/>
  <c r="CL34" i="2" s="1"/>
  <c r="BQ34" i="2"/>
  <c r="CH34" i="2" s="1"/>
  <c r="BO34" i="2"/>
  <c r="CF34" i="2" s="1"/>
  <c r="BP34" i="2"/>
  <c r="CG34" i="2" s="1"/>
  <c r="BQ26" i="2"/>
  <c r="CH26" i="2" s="1"/>
  <c r="BL26" i="2"/>
  <c r="CC26" i="2" s="1"/>
  <c r="BI26" i="2"/>
  <c r="BO26" i="2"/>
  <c r="CF26" i="2" s="1"/>
  <c r="BQ18" i="2"/>
  <c r="CH18" i="2" s="1"/>
  <c r="BL18" i="2"/>
  <c r="CC18" i="2" s="1"/>
  <c r="BU18" i="2"/>
  <c r="CL18" i="2" s="1"/>
  <c r="BI18" i="2"/>
  <c r="BJ10" i="2"/>
  <c r="CA10" i="2" s="1"/>
  <c r="BK10" i="2"/>
  <c r="CB10" i="2" s="1"/>
  <c r="BR10" i="2"/>
  <c r="CI10" i="2" s="1"/>
  <c r="BV10" i="2"/>
  <c r="CM10" i="2" s="1"/>
  <c r="BN10" i="2"/>
  <c r="CE10" i="2" s="1"/>
  <c r="BP10" i="2"/>
  <c r="CG10" i="2" s="1"/>
  <c r="BQ10" i="2"/>
  <c r="CH10" i="2" s="1"/>
  <c r="BT10" i="2"/>
  <c r="CK10" i="2" s="1"/>
  <c r="BO10" i="2"/>
  <c r="CF10" i="2" s="1"/>
  <c r="BM10" i="2"/>
  <c r="CD10" i="2" s="1"/>
  <c r="BG31" i="2"/>
  <c r="BX31" i="2" s="1"/>
  <c r="BG62" i="2"/>
  <c r="BX62" i="2" s="1"/>
  <c r="BR4" i="2"/>
  <c r="CI4" i="2" s="1"/>
  <c r="BN44" i="2"/>
  <c r="CE44" i="2" s="1"/>
  <c r="BN49" i="2"/>
  <c r="CE49" i="2" s="1"/>
  <c r="BN55" i="2"/>
  <c r="CE55" i="2" s="1"/>
  <c r="BN60" i="2"/>
  <c r="CE60" i="2" s="1"/>
  <c r="BN65" i="2"/>
  <c r="CE65" i="2" s="1"/>
  <c r="BW4" i="2"/>
  <c r="CN4" i="2" s="1"/>
  <c r="BW35" i="2"/>
  <c r="CN35" i="2" s="1"/>
  <c r="BR6" i="2"/>
  <c r="CI6" i="2" s="1"/>
  <c r="BN13" i="2"/>
  <c r="CE13" i="2" s="1"/>
  <c r="BT20" i="2"/>
  <c r="CK20" i="2" s="1"/>
  <c r="BS27" i="2"/>
  <c r="CJ27" i="2" s="1"/>
  <c r="BS35" i="2"/>
  <c r="CJ35" i="2" s="1"/>
  <c r="BW44" i="2"/>
  <c r="CN44" i="2" s="1"/>
  <c r="BW55" i="2"/>
  <c r="CN55" i="2" s="1"/>
  <c r="BW68" i="2"/>
  <c r="CN68" i="2" s="1"/>
  <c r="BW16" i="2"/>
  <c r="CN16" i="2" s="1"/>
  <c r="BT63" i="2"/>
  <c r="CK63" i="2" s="1"/>
  <c r="BM20" i="2"/>
  <c r="CD20" i="2" s="1"/>
  <c r="BM28" i="2"/>
  <c r="CD28" i="2" s="1"/>
  <c r="BH40" i="2"/>
  <c r="BY40" i="2" s="1"/>
  <c r="BH47" i="2"/>
  <c r="BY47" i="2" s="1"/>
  <c r="BQ40" i="2"/>
  <c r="CH40" i="2" s="1"/>
  <c r="BN8" i="2"/>
  <c r="CE8" i="2" s="1"/>
  <c r="BS63" i="2"/>
  <c r="CJ63" i="2" s="1"/>
  <c r="BS11" i="2"/>
  <c r="CJ11" i="2" s="1"/>
  <c r="BP19" i="2"/>
  <c r="CG19" i="2" s="1"/>
  <c r="BM24" i="2"/>
  <c r="CD24" i="2" s="1"/>
  <c r="BS30" i="2"/>
  <c r="CJ30" i="2" s="1"/>
  <c r="BR37" i="2"/>
  <c r="CI37" i="2" s="1"/>
  <c r="BS9" i="2"/>
  <c r="CJ9" i="2" s="1"/>
  <c r="BP18" i="2"/>
  <c r="CG18" i="2" s="1"/>
  <c r="BT22" i="2"/>
  <c r="CK22" i="2" s="1"/>
  <c r="BR28" i="2"/>
  <c r="CI28" i="2" s="1"/>
  <c r="BW9" i="2"/>
  <c r="CN9" i="2" s="1"/>
  <c r="BN20" i="2"/>
  <c r="CE20" i="2" s="1"/>
  <c r="BK61" i="2"/>
  <c r="CB61" i="2" s="1"/>
  <c r="BT69" i="2"/>
  <c r="CK69" i="2" s="1"/>
  <c r="BS46" i="2"/>
  <c r="CJ46" i="2" s="1"/>
  <c r="BS32" i="2"/>
  <c r="CJ32" i="2" s="1"/>
  <c r="BH38" i="2"/>
  <c r="BY38" i="2" s="1"/>
  <c r="BT54" i="2"/>
  <c r="CK54" i="2" s="1"/>
  <c r="BM37" i="2"/>
  <c r="CD37" i="2" s="1"/>
  <c r="BJ9" i="2"/>
  <c r="CA9" i="2" s="1"/>
  <c r="BL40" i="2"/>
  <c r="CC40" i="2" s="1"/>
  <c r="BP54" i="2"/>
  <c r="CG54" i="2" s="1"/>
  <c r="BI62" i="2"/>
  <c r="BU57" i="2"/>
  <c r="CL57" i="2" s="1"/>
  <c r="BP6" i="2"/>
  <c r="CG6" i="2" s="1"/>
  <c r="BP14" i="2"/>
  <c r="CG14" i="2" s="1"/>
  <c r="BQ7" i="2"/>
  <c r="CH7" i="2" s="1"/>
  <c r="BM49" i="2"/>
  <c r="CD49" i="2" s="1"/>
  <c r="BT9" i="2"/>
  <c r="CK9" i="2" s="1"/>
  <c r="BH10" i="2"/>
  <c r="BY10" i="2" s="1"/>
  <c r="BJ40" i="2"/>
  <c r="CA40" i="2" s="1"/>
  <c r="BQ53" i="2"/>
  <c r="CH53" i="2" s="1"/>
  <c r="BQ62" i="2"/>
  <c r="CH62" i="2" s="1"/>
  <c r="BU9" i="2"/>
  <c r="CL9" i="2" s="1"/>
  <c r="BH17" i="2"/>
  <c r="BY17" i="2" s="1"/>
  <c r="BM46" i="2"/>
  <c r="CD46" i="2" s="1"/>
  <c r="BU2" i="2"/>
  <c r="CL2" i="2" s="1"/>
  <c r="DC2" i="2" s="1"/>
  <c r="BN69" i="2"/>
  <c r="CE69" i="2" s="1"/>
  <c r="BW37" i="2"/>
  <c r="CN37" i="2" s="1"/>
  <c r="BT3" i="2"/>
  <c r="CK3" i="2" s="1"/>
  <c r="BV11" i="2"/>
  <c r="CM11" i="2" s="1"/>
  <c r="BR18" i="2"/>
  <c r="CI18" i="2" s="1"/>
  <c r="BJ26" i="2"/>
  <c r="CA26" i="2" s="1"/>
  <c r="BP32" i="2"/>
  <c r="CG32" i="2" s="1"/>
  <c r="BW40" i="2"/>
  <c r="CN40" i="2" s="1"/>
  <c r="BW51" i="2"/>
  <c r="CN51" i="2" s="1"/>
  <c r="BW61" i="2"/>
  <c r="CN61" i="2" s="1"/>
  <c r="BI48" i="2"/>
  <c r="BW32" i="2"/>
  <c r="CN32" i="2" s="1"/>
  <c r="BK18" i="2"/>
  <c r="CB18" i="2" s="1"/>
  <c r="BK26" i="2"/>
  <c r="CB26" i="2" s="1"/>
  <c r="BK34" i="2"/>
  <c r="CB34" i="2" s="1"/>
  <c r="BP44" i="2"/>
  <c r="CG44" i="2" s="1"/>
  <c r="BH53" i="2"/>
  <c r="BY53" i="2" s="1"/>
  <c r="BR58" i="2"/>
  <c r="CI58" i="2" s="1"/>
  <c r="BT18" i="2"/>
  <c r="CK18" i="2" s="1"/>
  <c r="BN28" i="2"/>
  <c r="CE28" i="2" s="1"/>
  <c r="BV7" i="2"/>
  <c r="CM7" i="2" s="1"/>
  <c r="BI22" i="2"/>
  <c r="BK32" i="2"/>
  <c r="CB32" i="2" s="1"/>
  <c r="BV6" i="2"/>
  <c r="CM6" i="2" s="1"/>
  <c r="BV18" i="2"/>
  <c r="CM18" i="2" s="1"/>
  <c r="BT24" i="2"/>
  <c r="CK24" i="2" s="1"/>
  <c r="BT32" i="2"/>
  <c r="CK32" i="2" s="1"/>
  <c r="BS40" i="2"/>
  <c r="CJ40" i="2" s="1"/>
  <c r="BV5" i="2"/>
  <c r="CM5" i="2" s="1"/>
  <c r="BV17" i="2"/>
  <c r="CM17" i="2" s="1"/>
  <c r="BS22" i="2"/>
  <c r="CJ22" i="2" s="1"/>
  <c r="BR29" i="2"/>
  <c r="CI29" i="2" s="1"/>
  <c r="BI36" i="2"/>
  <c r="BT48" i="2"/>
  <c r="CK48" i="2" s="1"/>
  <c r="BT14" i="2"/>
  <c r="CK14" i="2" s="1"/>
  <c r="BR20" i="2"/>
  <c r="CI20" i="2" s="1"/>
  <c r="BH26" i="2"/>
  <c r="BY26" i="2" s="1"/>
  <c r="BT30" i="2"/>
  <c r="CK30" i="2" s="1"/>
  <c r="BK37" i="2"/>
  <c r="CB37" i="2" s="1"/>
  <c r="BM18" i="2"/>
  <c r="CD18" i="2" s="1"/>
  <c r="BS47" i="2"/>
  <c r="CJ47" i="2" s="1"/>
  <c r="BT53" i="2"/>
  <c r="CK53" i="2" s="1"/>
  <c r="BT59" i="2"/>
  <c r="CK59" i="2" s="1"/>
  <c r="BR22" i="2"/>
  <c r="CI22" i="2" s="1"/>
  <c r="BV28" i="2"/>
  <c r="CM28" i="2" s="1"/>
  <c r="BR45" i="2"/>
  <c r="CI45" i="2" s="1"/>
  <c r="BS45" i="2"/>
  <c r="CJ45" i="2" s="1"/>
  <c r="BM19" i="2"/>
  <c r="CD19" i="2" s="1"/>
  <c r="BT50" i="2"/>
  <c r="CK50" i="2" s="1"/>
  <c r="BI53" i="2"/>
  <c r="BI52" i="2"/>
  <c r="BU4" i="2"/>
  <c r="CL4" i="2" s="1"/>
  <c r="BJ4" i="2"/>
  <c r="CA4" i="2" s="1"/>
  <c r="BS36" i="2"/>
  <c r="CJ36" i="2" s="1"/>
  <c r="BM12" i="2"/>
  <c r="CD12" i="2" s="1"/>
  <c r="BP68" i="2"/>
  <c r="CG68" i="2" s="1"/>
  <c r="BJ12" i="2"/>
  <c r="CA12" i="2" s="1"/>
  <c r="BJ60" i="2"/>
  <c r="CA60" i="2" s="1"/>
  <c r="BH4" i="2"/>
  <c r="BY4" i="2" s="1"/>
  <c r="BJ68" i="2"/>
  <c r="CA68" i="2" s="1"/>
  <c r="BI60" i="2"/>
  <c r="BL20" i="2"/>
  <c r="CC20" i="2" s="1"/>
  <c r="BL52" i="2"/>
  <c r="CC52" i="2" s="1"/>
  <c r="BS58" i="2"/>
  <c r="CJ58" i="2" s="1"/>
  <c r="BO52" i="2"/>
  <c r="CF52" i="2" s="1"/>
  <c r="BV4" i="2"/>
  <c r="CM4" i="2" s="1"/>
  <c r="BS59" i="2"/>
  <c r="CJ59" i="2" s="1"/>
  <c r="BU44" i="2"/>
  <c r="CL44" i="2" s="1"/>
  <c r="BU68" i="2"/>
  <c r="CL68" i="2" s="1"/>
  <c r="BI68" i="2"/>
  <c r="BO36" i="2"/>
  <c r="CF36" i="2" s="1"/>
  <c r="BS68" i="2"/>
  <c r="CJ68" i="2" s="1"/>
  <c r="BL4" i="2"/>
  <c r="CC4" i="2" s="1"/>
  <c r="BH12" i="2"/>
  <c r="BY12" i="2" s="1"/>
  <c r="BN14" i="2"/>
  <c r="CE14" i="2" s="1"/>
  <c r="BN30" i="2"/>
  <c r="CE30" i="2" s="1"/>
  <c r="BW47" i="2"/>
  <c r="CN47" i="2" s="1"/>
  <c r="BW57" i="2"/>
  <c r="CN57" i="2" s="1"/>
  <c r="BP30" i="2"/>
  <c r="CG30" i="2" s="1"/>
  <c r="BW14" i="2"/>
  <c r="CN14" i="2" s="1"/>
  <c r="BK6" i="2"/>
  <c r="CB6" i="2" s="1"/>
  <c r="BP31" i="2"/>
  <c r="CG31" i="2" s="1"/>
  <c r="BH43" i="2"/>
  <c r="BY43" i="2" s="1"/>
  <c r="BH49" i="2"/>
  <c r="BY49" i="2" s="1"/>
  <c r="BI45" i="2"/>
  <c r="BV8" i="2"/>
  <c r="CM8" i="2" s="1"/>
  <c r="BI42" i="2"/>
  <c r="BR41" i="2"/>
  <c r="CI41" i="2" s="1"/>
  <c r="BK15" i="2"/>
  <c r="CB15" i="2" s="1"/>
  <c r="BJ22" i="2"/>
  <c r="CA22" i="2" s="1"/>
  <c r="BP28" i="2"/>
  <c r="CG28" i="2" s="1"/>
  <c r="BQ37" i="2"/>
  <c r="CH37" i="2" s="1"/>
  <c r="BK44" i="2"/>
  <c r="CB44" i="2" s="1"/>
  <c r="BW23" i="2"/>
  <c r="CN23" i="2" s="1"/>
  <c r="BK14" i="2"/>
  <c r="CB14" i="2" s="1"/>
  <c r="BJ21" i="2"/>
  <c r="CA21" i="2" s="1"/>
  <c r="BH27" i="2"/>
  <c r="BY27" i="2" s="1"/>
  <c r="BN33" i="2"/>
  <c r="CE33" i="2" s="1"/>
  <c r="BT11" i="2"/>
  <c r="CK11" i="2" s="1"/>
  <c r="BI19" i="2"/>
  <c r="BM23" i="2"/>
  <c r="CD23" i="2" s="1"/>
  <c r="BK29" i="2"/>
  <c r="CB29" i="2" s="1"/>
  <c r="BI35" i="2"/>
  <c r="BS62" i="2"/>
  <c r="CJ62" i="2" s="1"/>
  <c r="BK60" i="2"/>
  <c r="CB60" i="2" s="1"/>
  <c r="BV27" i="2"/>
  <c r="CM27" i="2" s="1"/>
  <c r="BR24" i="2"/>
  <c r="CI24" i="2" s="1"/>
  <c r="BS50" i="2"/>
  <c r="CJ50" i="2" s="1"/>
  <c r="BW63" i="2"/>
  <c r="CN63" i="2" s="1"/>
  <c r="BT42" i="2"/>
  <c r="CK42" i="2" s="1"/>
  <c r="BI41" i="2"/>
  <c r="BS60" i="2"/>
  <c r="CJ60" i="2" s="1"/>
  <c r="BN34" i="2"/>
  <c r="CE34" i="2" s="1"/>
  <c r="BR51" i="2"/>
  <c r="CI51" i="2" s="1"/>
  <c r="BS17" i="2"/>
  <c r="CJ17" i="2" s="1"/>
  <c r="BV26" i="2"/>
  <c r="CM26" i="2" s="1"/>
  <c r="BT40" i="2"/>
  <c r="CK40" i="2" s="1"/>
  <c r="BK48" i="2"/>
  <c r="CB48" i="2" s="1"/>
  <c r="BO44" i="2"/>
  <c r="CF44" i="2" s="1"/>
  <c r="BP4" i="2"/>
  <c r="CG4" i="2" s="1"/>
  <c r="BJ36" i="2"/>
  <c r="CA36" i="2" s="1"/>
  <c r="BI4" i="2"/>
  <c r="BK20" i="2"/>
  <c r="CB20" i="2" s="1"/>
  <c r="BQ12" i="2"/>
  <c r="CH12" i="2" s="1"/>
  <c r="BP52" i="2"/>
  <c r="CG52" i="2" s="1"/>
  <c r="BS7" i="2"/>
  <c r="CJ7" i="2" s="1"/>
  <c r="BV22" i="2"/>
  <c r="CM22" i="2" s="1"/>
  <c r="BN38" i="2"/>
  <c r="CE38" i="2" s="1"/>
  <c r="BP23" i="2"/>
  <c r="CG23" i="2" s="1"/>
  <c r="BL68" i="2"/>
  <c r="CC68" i="2" s="1"/>
  <c r="BM68" i="2"/>
  <c r="CD68" i="2" s="1"/>
  <c r="BO68" i="2"/>
  <c r="CF68" i="2" s="1"/>
  <c r="BL60" i="2"/>
  <c r="CC60" i="2" s="1"/>
  <c r="BM60" i="2"/>
  <c r="CD60" i="2" s="1"/>
  <c r="BO60" i="2"/>
  <c r="CF60" i="2" s="1"/>
  <c r="BJ44" i="2"/>
  <c r="CA44" i="2" s="1"/>
  <c r="BL44" i="2"/>
  <c r="CC44" i="2" s="1"/>
  <c r="BK28" i="2"/>
  <c r="CB28" i="2" s="1"/>
  <c r="BL28" i="2"/>
  <c r="CC28" i="2" s="1"/>
  <c r="BG22" i="2"/>
  <c r="BX22" i="2" s="1"/>
  <c r="BG55" i="2"/>
  <c r="BX55" i="2" s="1"/>
  <c r="BN41" i="2"/>
  <c r="CE41" i="2" s="1"/>
  <c r="BN47" i="2"/>
  <c r="CE47" i="2" s="1"/>
  <c r="BN52" i="2"/>
  <c r="CE52" i="2" s="1"/>
  <c r="BN57" i="2"/>
  <c r="CE57" i="2" s="1"/>
  <c r="BN63" i="2"/>
  <c r="CE63" i="2" s="1"/>
  <c r="BN68" i="2"/>
  <c r="CE68" i="2" s="1"/>
  <c r="BW19" i="2"/>
  <c r="CN19" i="2" s="1"/>
  <c r="BW27" i="2"/>
  <c r="CN27" i="2" s="1"/>
  <c r="BS2" i="2"/>
  <c r="CJ2" i="2" s="1"/>
  <c r="DA2" i="2" s="1"/>
  <c r="BT8" i="2"/>
  <c r="CK8" i="2" s="1"/>
  <c r="BV14" i="2"/>
  <c r="CM14" i="2" s="1"/>
  <c r="BH24" i="2"/>
  <c r="BY24" i="2" s="1"/>
  <c r="BV30" i="2"/>
  <c r="CM30" i="2" s="1"/>
  <c r="BV38" i="2"/>
  <c r="CM38" i="2" s="1"/>
  <c r="BW48" i="2"/>
  <c r="CN48" i="2" s="1"/>
  <c r="BW59" i="2"/>
  <c r="CN59" i="2" s="1"/>
  <c r="BQ41" i="2"/>
  <c r="CH41" i="2" s="1"/>
  <c r="BR59" i="2"/>
  <c r="CI59" i="2" s="1"/>
  <c r="BS6" i="2"/>
  <c r="CJ6" i="2" s="1"/>
  <c r="BI24" i="2"/>
  <c r="BI32" i="2"/>
  <c r="BP43" i="2"/>
  <c r="CG43" i="2" s="1"/>
  <c r="BH51" i="2"/>
  <c r="BY51" i="2" s="1"/>
  <c r="BI47" i="2"/>
  <c r="BR16" i="2"/>
  <c r="CI16" i="2" s="1"/>
  <c r="BT26" i="2"/>
  <c r="CK26" i="2" s="1"/>
  <c r="BN2" i="2"/>
  <c r="CE2" i="2" s="1"/>
  <c r="CV2" i="2" s="1"/>
  <c r="CV3" i="2" s="1"/>
  <c r="BN19" i="2"/>
  <c r="CE19" i="2" s="1"/>
  <c r="BN27" i="2"/>
  <c r="CE27" i="2" s="1"/>
  <c r="BR63" i="2"/>
  <c r="CI63" i="2" s="1"/>
  <c r="BT16" i="2"/>
  <c r="CK16" i="2" s="1"/>
  <c r="BK23" i="2"/>
  <c r="CB23" i="2" s="1"/>
  <c r="BI29" i="2"/>
  <c r="BR38" i="2"/>
  <c r="CI38" i="2" s="1"/>
  <c r="BK45" i="2"/>
  <c r="CB45" i="2" s="1"/>
  <c r="BW22" i="2"/>
  <c r="CN22" i="2" s="1"/>
  <c r="BT15" i="2"/>
  <c r="CK15" i="2" s="1"/>
  <c r="BR21" i="2"/>
  <c r="CI21" i="2" s="1"/>
  <c r="BP27" i="2"/>
  <c r="CG27" i="2" s="1"/>
  <c r="BV33" i="2"/>
  <c r="CM33" i="2" s="1"/>
  <c r="BT12" i="2"/>
  <c r="CK12" i="2" s="1"/>
  <c r="BQ19" i="2"/>
  <c r="CH19" i="2" s="1"/>
  <c r="BN24" i="2"/>
  <c r="CE24" i="2" s="1"/>
  <c r="BS29" i="2"/>
  <c r="CJ29" i="2" s="1"/>
  <c r="BQ35" i="2"/>
  <c r="CH35" i="2" s="1"/>
  <c r="BS64" i="2"/>
  <c r="CJ64" i="2" s="1"/>
  <c r="BR30" i="2"/>
  <c r="CI30" i="2" s="1"/>
  <c r="BR52" i="2"/>
  <c r="CI52" i="2" s="1"/>
  <c r="BT66" i="2"/>
  <c r="CK66" i="2" s="1"/>
  <c r="BR66" i="2"/>
  <c r="CI66" i="2" s="1"/>
  <c r="BH22" i="2"/>
  <c r="BY22" i="2" s="1"/>
  <c r="BT43" i="2"/>
  <c r="CK43" i="2" s="1"/>
  <c r="BT68" i="2"/>
  <c r="CK68" i="2" s="1"/>
  <c r="BP35" i="2"/>
  <c r="CG35" i="2" s="1"/>
  <c r="BJ29" i="2"/>
  <c r="CA29" i="2" s="1"/>
  <c r="BR43" i="2"/>
  <c r="CI43" i="2" s="1"/>
  <c r="BS14" i="2"/>
  <c r="CJ14" i="2" s="1"/>
  <c r="BW64" i="2"/>
  <c r="CN64" i="2" s="1"/>
  <c r="BM36" i="2"/>
  <c r="CD36" i="2" s="1"/>
  <c r="BO12" i="2"/>
  <c r="CF12" i="2" s="1"/>
  <c r="BQ52" i="2"/>
  <c r="CH52" i="2" s="1"/>
  <c r="BU36" i="2"/>
  <c r="CL36" i="2" s="1"/>
  <c r="BK68" i="2"/>
  <c r="CB68" i="2" s="1"/>
  <c r="BV57" i="2"/>
  <c r="CM57" i="2" s="1"/>
  <c r="BV63" i="2"/>
  <c r="CM63" i="2" s="1"/>
  <c r="BV68" i="2"/>
  <c r="CM68" i="2" s="1"/>
  <c r="BW18" i="2"/>
  <c r="CN18" i="2" s="1"/>
  <c r="BW26" i="2"/>
  <c r="CN26" i="2" s="1"/>
  <c r="BS3" i="2"/>
  <c r="CJ3" i="2" s="1"/>
  <c r="BN11" i="2"/>
  <c r="CE11" i="2" s="1"/>
  <c r="BJ18" i="2"/>
  <c r="CA18" i="2" s="1"/>
  <c r="BP24" i="2"/>
  <c r="CG24" i="2" s="1"/>
  <c r="BH32" i="2"/>
  <c r="BY32" i="2" s="1"/>
  <c r="BW39" i="2"/>
  <c r="CN39" i="2" s="1"/>
  <c r="BW49" i="2"/>
  <c r="CN49" i="2" s="1"/>
  <c r="BW60" i="2"/>
  <c r="CN60" i="2" s="1"/>
  <c r="BW33" i="2"/>
  <c r="CN33" i="2" s="1"/>
  <c r="BT7" i="2"/>
  <c r="CK7" i="2" s="1"/>
  <c r="BQ24" i="2"/>
  <c r="CH24" i="2" s="1"/>
  <c r="BQ32" i="2"/>
  <c r="CH32" i="2" s="1"/>
  <c r="BH44" i="2"/>
  <c r="BY44" i="2" s="1"/>
  <c r="BH52" i="2"/>
  <c r="BY52" i="2" s="1"/>
  <c r="BM27" i="2"/>
  <c r="CD27" i="2" s="1"/>
  <c r="BN7" i="2"/>
  <c r="CE7" i="2" s="1"/>
  <c r="BV19" i="2"/>
  <c r="CM19" i="2" s="1"/>
  <c r="BI30" i="2"/>
  <c r="BN6" i="2"/>
  <c r="CE6" i="2" s="1"/>
  <c r="BN18" i="2"/>
  <c r="CE18" i="2" s="1"/>
  <c r="BS23" i="2"/>
  <c r="CJ23" i="2" s="1"/>
  <c r="BK31" i="2"/>
  <c r="CB31" i="2" s="1"/>
  <c r="BK40" i="2"/>
  <c r="CB40" i="2" s="1"/>
  <c r="BV3" i="2"/>
  <c r="CM3" i="2" s="1"/>
  <c r="BN17" i="2"/>
  <c r="CE17" i="2" s="1"/>
  <c r="BK22" i="2"/>
  <c r="CB22" i="2" s="1"/>
  <c r="BI28" i="2"/>
  <c r="BH35" i="2"/>
  <c r="BY35" i="2" s="1"/>
  <c r="BT47" i="2"/>
  <c r="CK47" i="2" s="1"/>
  <c r="BT13" i="2"/>
  <c r="CK13" i="2" s="1"/>
  <c r="BJ20" i="2"/>
  <c r="CA20" i="2" s="1"/>
  <c r="BV24" i="2"/>
  <c r="CM24" i="2" s="1"/>
  <c r="BR36" i="2"/>
  <c r="CI36" i="2" s="1"/>
  <c r="BT65" i="2"/>
  <c r="CK65" i="2" s="1"/>
  <c r="BH30" i="2"/>
  <c r="BY30" i="2" s="1"/>
  <c r="BT49" i="2"/>
  <c r="CK49" i="2" s="1"/>
  <c r="BT55" i="2"/>
  <c r="CK55" i="2" s="1"/>
  <c r="BR68" i="2"/>
  <c r="CI68" i="2" s="1"/>
  <c r="BS69" i="2"/>
  <c r="CJ69" i="2" s="1"/>
  <c r="BQ23" i="2"/>
  <c r="CH23" i="2" s="1"/>
  <c r="BS44" i="2"/>
  <c r="CJ44" i="2" s="1"/>
  <c r="BI38" i="2"/>
  <c r="BW62" i="2"/>
  <c r="CN62" i="2" s="1"/>
  <c r="BR44" i="2"/>
  <c r="CI44" i="2" s="1"/>
  <c r="BT39" i="2"/>
  <c r="CK39" i="2" s="1"/>
  <c r="BI51" i="2"/>
  <c r="BK12" i="2"/>
  <c r="CB12" i="2" s="1"/>
  <c r="BT57" i="2"/>
  <c r="CK57" i="2" s="1"/>
  <c r="BL12" i="2"/>
  <c r="CC12" i="2" s="1"/>
  <c r="BQ28" i="2"/>
  <c r="CH28" i="2" s="1"/>
  <c r="BU20" i="2"/>
  <c r="CL20" i="2" s="1"/>
  <c r="BU28" i="2"/>
  <c r="CL28" i="2" s="1"/>
  <c r="BH60" i="2"/>
  <c r="BY60" i="2" s="1"/>
  <c r="CA2" i="17"/>
  <c r="CR2" i="17" s="1"/>
  <c r="F32" i="17"/>
  <c r="BY32" i="17" s="1"/>
  <c r="CA14" i="17"/>
  <c r="CA94" i="17"/>
  <c r="CA46" i="17"/>
  <c r="CA22" i="17"/>
  <c r="CA54" i="17"/>
  <c r="CA86" i="17"/>
  <c r="CA38" i="17"/>
  <c r="CA10" i="17"/>
  <c r="CA26" i="17"/>
  <c r="BY52" i="20"/>
  <c r="BY53" i="20"/>
  <c r="BY78" i="20"/>
  <c r="BY50" i="20"/>
  <c r="BY57" i="20"/>
  <c r="BY80" i="20"/>
  <c r="BY22" i="20"/>
  <c r="BY60" i="20"/>
  <c r="CA2" i="2"/>
  <c r="CR2" i="2" s="1"/>
  <c r="CA30" i="2"/>
  <c r="CA66" i="2"/>
  <c r="CR4" i="20"/>
  <c r="CT4" i="20"/>
  <c r="CX4" i="20"/>
  <c r="CS4" i="20"/>
  <c r="CX4" i="3"/>
  <c r="CU4" i="18"/>
  <c r="G70" i="20"/>
  <c r="G78" i="20"/>
  <c r="G39" i="20"/>
  <c r="G55" i="20"/>
  <c r="BZ55" i="20" s="1"/>
  <c r="G54" i="20"/>
  <c r="BZ54" i="20" s="1"/>
  <c r="G76" i="20"/>
  <c r="G29" i="20"/>
  <c r="G56" i="20"/>
  <c r="G43" i="20"/>
  <c r="G27" i="20"/>
  <c r="G63" i="20"/>
  <c r="BZ63" i="20" s="1"/>
  <c r="G25" i="20"/>
  <c r="G69" i="20"/>
  <c r="G52" i="20"/>
  <c r="G71" i="20"/>
  <c r="BZ71" i="20" s="1"/>
  <c r="G13" i="20"/>
  <c r="BZ13" i="20" s="1"/>
  <c r="G60" i="20"/>
  <c r="BZ60" i="20" s="1"/>
  <c r="G46" i="20"/>
  <c r="G44" i="20"/>
  <c r="BZ44" i="20" s="1"/>
  <c r="G8" i="20"/>
  <c r="BZ8" i="20" s="1"/>
  <c r="G36" i="20"/>
  <c r="G37" i="20"/>
  <c r="BZ37" i="20" s="1"/>
  <c r="BX34" i="3"/>
  <c r="F2" i="3"/>
  <c r="F3" i="3" s="1"/>
  <c r="BX12" i="3"/>
  <c r="F2" i="18"/>
  <c r="BX82" i="17"/>
  <c r="F30" i="17"/>
  <c r="BY30" i="17" s="1"/>
  <c r="F2" i="2"/>
  <c r="BY57" i="2"/>
  <c r="BY63" i="2"/>
  <c r="G45" i="20"/>
  <c r="G4" i="20"/>
  <c r="BZ4" i="20" s="1"/>
  <c r="G3" i="20"/>
  <c r="BZ3" i="20" s="1"/>
  <c r="G35" i="20"/>
  <c r="G61" i="20"/>
  <c r="G11" i="20"/>
  <c r="BZ11" i="20" s="1"/>
  <c r="G67" i="20"/>
  <c r="BZ67" i="20" s="1"/>
  <c r="BY72" i="17"/>
  <c r="BX74" i="17"/>
  <c r="BY44" i="17"/>
  <c r="F36" i="17"/>
  <c r="F28" i="17"/>
  <c r="BY91" i="17"/>
  <c r="F27" i="17"/>
  <c r="BY27" i="17" s="1"/>
  <c r="F35" i="17"/>
  <c r="F34" i="17"/>
  <c r="F26" i="17"/>
  <c r="F25" i="17"/>
  <c r="BY25" i="17" s="1"/>
  <c r="BX80" i="17"/>
  <c r="BY45" i="17"/>
  <c r="F29" i="17"/>
  <c r="F31" i="17"/>
  <c r="H90" i="7"/>
  <c r="H82" i="7"/>
  <c r="H74" i="7"/>
  <c r="H66" i="7"/>
  <c r="BZ27" i="20" l="1"/>
  <c r="G82" i="20"/>
  <c r="D412" i="28"/>
  <c r="E412" i="28" s="1"/>
  <c r="CS4" i="17"/>
  <c r="BY2" i="2"/>
  <c r="CP2" i="2" s="1"/>
  <c r="AP56" i="20"/>
  <c r="AP34" i="20"/>
  <c r="AP5" i="20"/>
  <c r="AP10" i="20"/>
  <c r="AP14" i="20"/>
  <c r="AP26" i="20"/>
  <c r="AP65" i="20"/>
  <c r="AP66" i="20"/>
  <c r="AP44" i="20"/>
  <c r="AP22" i="20"/>
  <c r="AP55" i="20"/>
  <c r="AP38" i="20"/>
  <c r="AP9" i="20"/>
  <c r="AP41" i="20"/>
  <c r="AP29" i="20"/>
  <c r="AP48" i="20"/>
  <c r="AP57" i="20"/>
  <c r="AP33" i="20"/>
  <c r="AP20" i="20"/>
  <c r="AP42" i="20"/>
  <c r="AP45" i="20"/>
  <c r="AP40" i="20"/>
  <c r="AP59" i="20"/>
  <c r="AP17" i="20"/>
  <c r="AP73" i="20"/>
  <c r="AP43" i="20"/>
  <c r="AP31" i="20"/>
  <c r="BG2" i="20"/>
  <c r="BX2" i="20" s="1"/>
  <c r="CO2" i="20" s="1"/>
  <c r="CO3" i="20" s="1"/>
  <c r="CO4" i="20" s="1"/>
  <c r="AP23" i="20"/>
  <c r="AP51" i="20"/>
  <c r="AP50" i="20"/>
  <c r="AP53" i="20"/>
  <c r="AP67" i="20"/>
  <c r="AP64" i="20"/>
  <c r="AP27" i="20"/>
  <c r="AP70" i="20"/>
  <c r="AP68" i="20"/>
  <c r="AP78" i="20"/>
  <c r="AP47" i="20"/>
  <c r="AP15" i="20"/>
  <c r="AP75" i="20"/>
  <c r="AP81" i="20"/>
  <c r="AP63" i="20"/>
  <c r="AP71" i="20"/>
  <c r="AP28" i="20"/>
  <c r="AP37" i="20"/>
  <c r="AP8" i="20"/>
  <c r="AP6" i="20"/>
  <c r="AP11" i="20"/>
  <c r="AP30" i="20"/>
  <c r="AP36" i="20"/>
  <c r="AP24" i="20"/>
  <c r="AP62" i="20"/>
  <c r="AP54" i="20"/>
  <c r="AP69" i="20"/>
  <c r="AP52" i="20"/>
  <c r="AP35" i="20"/>
  <c r="AP2" i="20"/>
  <c r="AP21" i="20"/>
  <c r="AP49" i="20"/>
  <c r="AP4" i="20"/>
  <c r="AP12" i="20"/>
  <c r="AP18" i="20"/>
  <c r="AP16" i="20"/>
  <c r="AP3" i="20"/>
  <c r="AP77" i="20"/>
  <c r="AP61" i="20"/>
  <c r="AP7" i="20"/>
  <c r="AP19" i="20"/>
  <c r="AP13" i="20"/>
  <c r="AP25" i="20"/>
  <c r="AP74" i="20"/>
  <c r="AP80" i="20"/>
  <c r="AP76" i="20"/>
  <c r="AP60" i="20"/>
  <c r="AP58" i="20"/>
  <c r="AP39" i="20"/>
  <c r="AP32" i="20"/>
  <c r="AP46" i="20"/>
  <c r="AP79" i="20"/>
  <c r="AP72" i="20"/>
  <c r="CW3" i="3"/>
  <c r="CW4" i="3" s="1"/>
  <c r="CW5" i="3" s="1"/>
  <c r="CY3" i="18"/>
  <c r="CY4" i="18" s="1"/>
  <c r="CP3" i="17"/>
  <c r="BY31" i="17"/>
  <c r="BY36" i="17"/>
  <c r="CR3" i="17"/>
  <c r="CR4" i="17" s="1"/>
  <c r="CR5" i="17" s="1"/>
  <c r="BY26" i="17"/>
  <c r="CT4" i="17"/>
  <c r="CT5" i="17" s="1"/>
  <c r="DC4" i="17"/>
  <c r="DC5" i="17" s="1"/>
  <c r="BZ69" i="20"/>
  <c r="BZ70" i="20"/>
  <c r="BZ56" i="20"/>
  <c r="BZ45" i="20"/>
  <c r="BZ78" i="20"/>
  <c r="BZ52" i="20"/>
  <c r="BZ35" i="20"/>
  <c r="DB3" i="20"/>
  <c r="DB4" i="20" s="1"/>
  <c r="DB5" i="20" s="1"/>
  <c r="DB6" i="20" s="1"/>
  <c r="DB7" i="20" s="1"/>
  <c r="DB8" i="20" s="1"/>
  <c r="DB9" i="20" s="1"/>
  <c r="DB10" i="20" s="1"/>
  <c r="DB11" i="20" s="1"/>
  <c r="DB12" i="20" s="1"/>
  <c r="DB13" i="20" s="1"/>
  <c r="DB14" i="20" s="1"/>
  <c r="DB15" i="20" s="1"/>
  <c r="DB16" i="20" s="1"/>
  <c r="DB17" i="20" s="1"/>
  <c r="DB18" i="20" s="1"/>
  <c r="DB19" i="20" s="1"/>
  <c r="DB20" i="20" s="1"/>
  <c r="DB21" i="20" s="1"/>
  <c r="DB22" i="20" s="1"/>
  <c r="DB23" i="20" s="1"/>
  <c r="DB24" i="20" s="1"/>
  <c r="DB25" i="20" s="1"/>
  <c r="DB26" i="20" s="1"/>
  <c r="DB27" i="20" s="1"/>
  <c r="DB28" i="20" s="1"/>
  <c r="DB29" i="20" s="1"/>
  <c r="DB30" i="20" s="1"/>
  <c r="DB31" i="20" s="1"/>
  <c r="DB32" i="20" s="1"/>
  <c r="DB33" i="20" s="1"/>
  <c r="DB34" i="20" s="1"/>
  <c r="DB35" i="20" s="1"/>
  <c r="DB36" i="20" s="1"/>
  <c r="DB37" i="20" s="1"/>
  <c r="DB38" i="20" s="1"/>
  <c r="DB39" i="20" s="1"/>
  <c r="DB40" i="20" s="1"/>
  <c r="DB41" i="20" s="1"/>
  <c r="DB42" i="20" s="1"/>
  <c r="DB43" i="20" s="1"/>
  <c r="DB44" i="20" s="1"/>
  <c r="DB45" i="20" s="1"/>
  <c r="DB46" i="20" s="1"/>
  <c r="DB47" i="20" s="1"/>
  <c r="DB48" i="20" s="1"/>
  <c r="DB49" i="20" s="1"/>
  <c r="DB50" i="20" s="1"/>
  <c r="DB51" i="20" s="1"/>
  <c r="DB52" i="20" s="1"/>
  <c r="DB53" i="20" s="1"/>
  <c r="DB54" i="20" s="1"/>
  <c r="DB55" i="20" s="1"/>
  <c r="DB56" i="20" s="1"/>
  <c r="DB57" i="20" s="1"/>
  <c r="DB58" i="20" s="1"/>
  <c r="DB59" i="20" s="1"/>
  <c r="DB60" i="20" s="1"/>
  <c r="DB61" i="20" s="1"/>
  <c r="DB62" i="20" s="1"/>
  <c r="DB63" i="20" s="1"/>
  <c r="DB64" i="20" s="1"/>
  <c r="DB65" i="20" s="1"/>
  <c r="G26" i="20"/>
  <c r="BZ26" i="20" s="1"/>
  <c r="G32" i="20"/>
  <c r="G72" i="20"/>
  <c r="BZ72" i="20" s="1"/>
  <c r="G21" i="20"/>
  <c r="G14" i="20"/>
  <c r="BZ14" i="20" s="1"/>
  <c r="G38" i="20"/>
  <c r="BZ38" i="20" s="1"/>
  <c r="G28" i="20"/>
  <c r="BZ28" i="20" s="1"/>
  <c r="G59" i="20"/>
  <c r="BZ59" i="20" s="1"/>
  <c r="G7" i="20"/>
  <c r="BZ7" i="20" s="1"/>
  <c r="G62" i="20"/>
  <c r="G40" i="20"/>
  <c r="G53" i="20"/>
  <c r="BZ53" i="20" s="1"/>
  <c r="G16" i="20"/>
  <c r="BZ16" i="20" s="1"/>
  <c r="G42" i="20"/>
  <c r="G77" i="20"/>
  <c r="BZ77" i="20" s="1"/>
  <c r="G34" i="20"/>
  <c r="BZ34" i="20" s="1"/>
  <c r="G30" i="20"/>
  <c r="G50" i="20"/>
  <c r="BZ50" i="20" s="1"/>
  <c r="G17" i="20"/>
  <c r="BZ17" i="20" s="1"/>
  <c r="G31" i="20"/>
  <c r="G2" i="20"/>
  <c r="BZ2" i="20" s="1"/>
  <c r="CQ2" i="20" s="1"/>
  <c r="CQ3" i="20" s="1"/>
  <c r="CQ4" i="20" s="1"/>
  <c r="G15" i="20"/>
  <c r="BZ15" i="20" s="1"/>
  <c r="G66" i="20"/>
  <c r="BZ66" i="20" s="1"/>
  <c r="G41" i="20"/>
  <c r="G18" i="20"/>
  <c r="G5" i="20"/>
  <c r="BZ5" i="20" s="1"/>
  <c r="G80" i="20"/>
  <c r="BZ80" i="20" s="1"/>
  <c r="G58" i="20"/>
  <c r="BZ58" i="20" s="1"/>
  <c r="G6" i="20"/>
  <c r="BZ6" i="20" s="1"/>
  <c r="G23" i="20"/>
  <c r="BZ23" i="20" s="1"/>
  <c r="G64" i="20"/>
  <c r="BZ64" i="20" s="1"/>
  <c r="G20" i="20"/>
  <c r="G9" i="20"/>
  <c r="BZ9" i="20" s="1"/>
  <c r="G81" i="20"/>
  <c r="BZ81" i="20" s="1"/>
  <c r="G75" i="20"/>
  <c r="BZ75" i="20" s="1"/>
  <c r="G79" i="20"/>
  <c r="BZ79" i="20" s="1"/>
  <c r="G10" i="20"/>
  <c r="BZ10" i="20" s="1"/>
  <c r="G48" i="20"/>
  <c r="BZ48" i="20" s="1"/>
  <c r="G47" i="20"/>
  <c r="BZ47" i="20" s="1"/>
  <c r="G22" i="20"/>
  <c r="BZ22" i="20" s="1"/>
  <c r="G74" i="20"/>
  <c r="BZ74" i="20" s="1"/>
  <c r="G24" i="20"/>
  <c r="G51" i="20"/>
  <c r="BZ51" i="20" s="1"/>
  <c r="G68" i="20"/>
  <c r="BZ68" i="20" s="1"/>
  <c r="G33" i="20"/>
  <c r="G12" i="20"/>
  <c r="BZ12" i="20" s="1"/>
  <c r="G19" i="20"/>
  <c r="BZ19" i="20" s="1"/>
  <c r="G49" i="20"/>
  <c r="BZ49" i="20" s="1"/>
  <c r="G73" i="20"/>
  <c r="BZ73" i="20" s="1"/>
  <c r="G57" i="20"/>
  <c r="BZ57" i="20" s="1"/>
  <c r="CV3" i="3"/>
  <c r="CV4" i="3" s="1"/>
  <c r="CV5" i="3" s="1"/>
  <c r="DB3" i="3"/>
  <c r="DB4" i="3" s="1"/>
  <c r="DB5" i="3" s="1"/>
  <c r="CX3" i="18"/>
  <c r="CX4" i="18" s="1"/>
  <c r="DD3" i="18"/>
  <c r="DD4" i="18" s="1"/>
  <c r="BY35" i="17"/>
  <c r="CY3" i="17"/>
  <c r="CY4" i="17" s="1"/>
  <c r="CY5" i="17" s="1"/>
  <c r="CP4" i="17"/>
  <c r="CP5" i="17" s="1"/>
  <c r="CW3" i="17"/>
  <c r="CW4" i="17" s="1"/>
  <c r="BY28" i="17"/>
  <c r="BY29" i="17"/>
  <c r="CR3" i="2"/>
  <c r="DC3" i="2"/>
  <c r="DC4" i="2" s="1"/>
  <c r="DC5" i="2" s="1"/>
  <c r="DE3" i="17"/>
  <c r="DE4" i="17" s="1"/>
  <c r="DD3" i="17"/>
  <c r="DD4" i="17" s="1"/>
  <c r="BZ62" i="20"/>
  <c r="AP37" i="2"/>
  <c r="BZ29" i="20"/>
  <c r="BZ41" i="20"/>
  <c r="BZ18" i="20"/>
  <c r="DE3" i="2"/>
  <c r="DE4" i="2" s="1"/>
  <c r="DE5" i="2" s="1"/>
  <c r="DE6" i="2" s="1"/>
  <c r="DE7" i="2" s="1"/>
  <c r="DE8" i="2" s="1"/>
  <c r="DE9" i="2" s="1"/>
  <c r="DE10" i="2" s="1"/>
  <c r="DE11" i="2" s="1"/>
  <c r="DE12" i="2" s="1"/>
  <c r="DE13" i="2" s="1"/>
  <c r="BZ24" i="20"/>
  <c r="BZ42" i="20"/>
  <c r="BZ30" i="20"/>
  <c r="BZ31" i="20"/>
  <c r="DE3" i="18"/>
  <c r="DE4" i="18" s="1"/>
  <c r="CS4" i="3"/>
  <c r="CY3" i="3"/>
  <c r="CY4" i="3" s="1"/>
  <c r="CY5" i="3" s="1"/>
  <c r="DE4" i="20"/>
  <c r="DE5" i="20" s="1"/>
  <c r="BZ20" i="20"/>
  <c r="CU3" i="17"/>
  <c r="CU4" i="17" s="1"/>
  <c r="CU5" i="17" s="1"/>
  <c r="BZ61" i="20"/>
  <c r="BZ46" i="20"/>
  <c r="BZ43" i="20"/>
  <c r="BZ76" i="20"/>
  <c r="BZ39" i="20"/>
  <c r="CU3" i="3"/>
  <c r="CU4" i="3" s="1"/>
  <c r="CU5" i="3" s="1"/>
  <c r="CU6" i="3" s="1"/>
  <c r="CU7" i="3" s="1"/>
  <c r="CU8" i="3" s="1"/>
  <c r="CU9" i="3" s="1"/>
  <c r="CU10" i="3" s="1"/>
  <c r="CU11" i="3" s="1"/>
  <c r="CU12" i="3" s="1"/>
  <c r="CU13" i="3" s="1"/>
  <c r="CU14" i="3" s="1"/>
  <c r="CU15" i="3" s="1"/>
  <c r="CU16" i="3" s="1"/>
  <c r="AP7" i="2"/>
  <c r="AP39" i="2"/>
  <c r="AP69" i="2"/>
  <c r="AP3" i="2"/>
  <c r="AP60" i="2"/>
  <c r="AP35" i="2"/>
  <c r="AP89" i="17"/>
  <c r="AP86" i="17"/>
  <c r="AP78" i="17"/>
  <c r="AP9" i="2"/>
  <c r="AP63" i="2"/>
  <c r="AP91" i="17"/>
  <c r="AP76" i="17"/>
  <c r="AP17" i="2"/>
  <c r="BG46" i="2"/>
  <c r="BX46" i="2" s="1"/>
  <c r="AP46" i="2"/>
  <c r="AP44" i="18"/>
  <c r="AP36" i="2"/>
  <c r="AP41" i="3"/>
  <c r="AP28" i="2"/>
  <c r="AP52" i="2"/>
  <c r="AP85" i="17"/>
  <c r="DA3" i="2"/>
  <c r="DA4" i="2" s="1"/>
  <c r="DA5" i="2" s="1"/>
  <c r="AP25" i="2"/>
  <c r="AP18" i="2"/>
  <c r="AP74" i="17"/>
  <c r="BG40" i="2"/>
  <c r="BX40" i="2" s="1"/>
  <c r="AP40" i="2"/>
  <c r="AP13" i="2"/>
  <c r="AP49" i="2"/>
  <c r="AP21" i="2"/>
  <c r="AP81" i="17"/>
  <c r="AP70" i="17"/>
  <c r="AP48" i="2"/>
  <c r="AP14" i="2"/>
  <c r="AP27" i="2"/>
  <c r="AP97" i="17"/>
  <c r="AP94" i="17"/>
  <c r="AP64" i="17"/>
  <c r="AP19" i="2"/>
  <c r="AP8" i="2"/>
  <c r="AP4" i="2"/>
  <c r="AP57" i="2"/>
  <c r="AP67" i="2"/>
  <c r="AP2" i="2"/>
  <c r="AP5" i="2"/>
  <c r="AP51" i="2"/>
  <c r="AP73" i="17"/>
  <c r="AP83" i="17"/>
  <c r="AP95" i="17"/>
  <c r="DD3" i="3"/>
  <c r="DD4" i="3" s="1"/>
  <c r="AP62" i="2"/>
  <c r="AP34" i="2"/>
  <c r="AP82" i="17"/>
  <c r="AP31" i="2"/>
  <c r="AP12" i="2"/>
  <c r="AP26" i="2"/>
  <c r="AP80" i="17"/>
  <c r="AP20" i="2"/>
  <c r="AP96" i="17"/>
  <c r="AP61" i="2"/>
  <c r="AP66" i="2"/>
  <c r="AP88" i="17"/>
  <c r="AP72" i="17"/>
  <c r="AP30" i="2"/>
  <c r="AP53" i="2"/>
  <c r="AP93" i="17"/>
  <c r="AP71" i="17"/>
  <c r="AP5" i="17"/>
  <c r="BG41" i="2"/>
  <c r="BX41" i="2" s="1"/>
  <c r="AP41" i="2"/>
  <c r="BG44" i="2"/>
  <c r="BX44" i="2" s="1"/>
  <c r="AP44" i="2"/>
  <c r="DA3" i="18"/>
  <c r="DA4" i="18" s="1"/>
  <c r="DA5" i="18" s="1"/>
  <c r="DA3" i="20"/>
  <c r="DA4" i="20" s="1"/>
  <c r="DA5" i="20" s="1"/>
  <c r="DA6" i="20" s="1"/>
  <c r="DA7" i="20" s="1"/>
  <c r="DA8" i="20" s="1"/>
  <c r="DA9" i="20" s="1"/>
  <c r="DA10" i="20" s="1"/>
  <c r="DA11" i="20" s="1"/>
  <c r="DA12" i="20" s="1"/>
  <c r="DA13" i="20" s="1"/>
  <c r="DA14" i="20" s="1"/>
  <c r="DA15" i="20" s="1"/>
  <c r="DA16" i="20" s="1"/>
  <c r="DA17" i="20" s="1"/>
  <c r="DA18" i="20" s="1"/>
  <c r="DA19" i="20" s="1"/>
  <c r="DA20" i="20" s="1"/>
  <c r="DA21" i="20" s="1"/>
  <c r="DA22" i="20" s="1"/>
  <c r="DA23" i="20" s="1"/>
  <c r="DA24" i="20" s="1"/>
  <c r="DA25" i="20" s="1"/>
  <c r="DA26" i="20" s="1"/>
  <c r="DA27" i="20" s="1"/>
  <c r="DA28" i="20" s="1"/>
  <c r="DA29" i="20" s="1"/>
  <c r="DA30" i="20" s="1"/>
  <c r="DA31" i="20" s="1"/>
  <c r="DA32" i="20" s="1"/>
  <c r="DA33" i="20" s="1"/>
  <c r="DA34" i="20" s="1"/>
  <c r="DA35" i="20" s="1"/>
  <c r="DA36" i="20" s="1"/>
  <c r="DA37" i="20" s="1"/>
  <c r="DA38" i="20" s="1"/>
  <c r="DA39" i="20" s="1"/>
  <c r="DA40" i="20" s="1"/>
  <c r="DA41" i="20" s="1"/>
  <c r="DA42" i="20" s="1"/>
  <c r="DA43" i="20" s="1"/>
  <c r="DA44" i="20" s="1"/>
  <c r="DA45" i="20" s="1"/>
  <c r="DA46" i="20" s="1"/>
  <c r="DA47" i="20" s="1"/>
  <c r="DA48" i="20" s="1"/>
  <c r="DA49" i="20" s="1"/>
  <c r="DA50" i="20" s="1"/>
  <c r="DA51" i="20" s="1"/>
  <c r="DA52" i="20" s="1"/>
  <c r="DA53" i="20" s="1"/>
  <c r="DA54" i="20" s="1"/>
  <c r="DA55" i="20" s="1"/>
  <c r="DA56" i="20" s="1"/>
  <c r="DA57" i="20" s="1"/>
  <c r="AP55" i="2"/>
  <c r="AP15" i="2"/>
  <c r="AP38" i="2"/>
  <c r="AP24" i="2"/>
  <c r="AP54" i="2"/>
  <c r="AP59" i="2"/>
  <c r="BG45" i="2"/>
  <c r="BX45" i="2" s="1"/>
  <c r="AP45" i="2"/>
  <c r="DA3" i="3"/>
  <c r="DA4" i="3" s="1"/>
  <c r="DA5" i="3" s="1"/>
  <c r="CV3" i="20"/>
  <c r="CV4" i="20" s="1"/>
  <c r="CV5" i="20" s="1"/>
  <c r="AP22" i="2"/>
  <c r="AP6" i="2"/>
  <c r="AP90" i="17"/>
  <c r="AP33" i="2"/>
  <c r="AP64" i="2"/>
  <c r="AP10" i="2"/>
  <c r="AP32" i="2"/>
  <c r="AP56" i="2"/>
  <c r="AP11" i="2"/>
  <c r="AP29" i="2"/>
  <c r="AP84" i="17"/>
  <c r="AP79" i="17"/>
  <c r="AP75" i="17"/>
  <c r="BY2" i="18"/>
  <c r="CP2" i="18" s="1"/>
  <c r="CP3" i="18" s="1"/>
  <c r="AP43" i="2"/>
  <c r="AP23" i="2"/>
  <c r="AP58" i="2"/>
  <c r="AP68" i="2"/>
  <c r="AP65" i="2"/>
  <c r="AP92" i="17"/>
  <c r="AP87" i="17"/>
  <c r="AP77" i="17"/>
  <c r="AP40" i="17"/>
  <c r="AP65" i="18"/>
  <c r="BG16" i="2"/>
  <c r="BX16" i="2" s="1"/>
  <c r="AP16" i="2"/>
  <c r="CZ3" i="17"/>
  <c r="CZ4" i="17" s="1"/>
  <c r="CZ5" i="17" s="1"/>
  <c r="CR3" i="3"/>
  <c r="CR4" i="3" s="1"/>
  <c r="CR5" i="3" s="1"/>
  <c r="CR6" i="3" s="1"/>
  <c r="CR7" i="3" s="1"/>
  <c r="CR8" i="3" s="1"/>
  <c r="CR9" i="3" s="1"/>
  <c r="CR10" i="3" s="1"/>
  <c r="CR11" i="3" s="1"/>
  <c r="CR12" i="3" s="1"/>
  <c r="CR13" i="3" s="1"/>
  <c r="CR14" i="3" s="1"/>
  <c r="CR15" i="3" s="1"/>
  <c r="CR16" i="3" s="1"/>
  <c r="AP50" i="2"/>
  <c r="AP47" i="2"/>
  <c r="AP42" i="2"/>
  <c r="CW3" i="20"/>
  <c r="CW4" i="20" s="1"/>
  <c r="CW5" i="20" s="1"/>
  <c r="DC3" i="20"/>
  <c r="DC4" i="20" s="1"/>
  <c r="DC5" i="20" s="1"/>
  <c r="DC6" i="20" s="1"/>
  <c r="DC7" i="20" s="1"/>
  <c r="DC8" i="20" s="1"/>
  <c r="DC9" i="20" s="1"/>
  <c r="DC10" i="20" s="1"/>
  <c r="DC11" i="20" s="1"/>
  <c r="DC12" i="20" s="1"/>
  <c r="DC13" i="20" s="1"/>
  <c r="DC14" i="20" s="1"/>
  <c r="DC15" i="20" s="1"/>
  <c r="DC16" i="20" s="1"/>
  <c r="DC17" i="20" s="1"/>
  <c r="DC18" i="20" s="1"/>
  <c r="DC19" i="20" s="1"/>
  <c r="DC20" i="20" s="1"/>
  <c r="DC21" i="20" s="1"/>
  <c r="DC22" i="20" s="1"/>
  <c r="DC23" i="20" s="1"/>
  <c r="DC24" i="20" s="1"/>
  <c r="DC25" i="20" s="1"/>
  <c r="DC26" i="20" s="1"/>
  <c r="DC27" i="20" s="1"/>
  <c r="DC28" i="20" s="1"/>
  <c r="DC29" i="20" s="1"/>
  <c r="DC30" i="20" s="1"/>
  <c r="DC31" i="20" s="1"/>
  <c r="DC32" i="20" s="1"/>
  <c r="DC33" i="20" s="1"/>
  <c r="DC34" i="20" s="1"/>
  <c r="DC35" i="20" s="1"/>
  <c r="DC36" i="20" s="1"/>
  <c r="DC37" i="20" s="1"/>
  <c r="DC38" i="20" s="1"/>
  <c r="DC39" i="20" s="1"/>
  <c r="DC40" i="20" s="1"/>
  <c r="DC41" i="20" s="1"/>
  <c r="DC42" i="20" s="1"/>
  <c r="DC43" i="20" s="1"/>
  <c r="DC44" i="20" s="1"/>
  <c r="DC45" i="20" s="1"/>
  <c r="DC46" i="20" s="1"/>
  <c r="DC47" i="20" s="1"/>
  <c r="DC48" i="20" s="1"/>
  <c r="DC49" i="20" s="1"/>
  <c r="DC50" i="20" s="1"/>
  <c r="DC51" i="20" s="1"/>
  <c r="DC52" i="20" s="1"/>
  <c r="DC53" i="20" s="1"/>
  <c r="DC54" i="20" s="1"/>
  <c r="DC55" i="20" s="1"/>
  <c r="DC56" i="20" s="1"/>
  <c r="DC57" i="20" s="1"/>
  <c r="BZ40" i="20"/>
  <c r="CZ22" i="20"/>
  <c r="CZ23" i="20" s="1"/>
  <c r="CZ24" i="20" s="1"/>
  <c r="CZ25" i="20" s="1"/>
  <c r="CZ26" i="20" s="1"/>
  <c r="CZ27" i="20" s="1"/>
  <c r="CZ28" i="20" s="1"/>
  <c r="CZ29" i="20" s="1"/>
  <c r="CZ30" i="20" s="1"/>
  <c r="CZ31" i="20" s="1"/>
  <c r="CZ32" i="20" s="1"/>
  <c r="CZ33" i="20" s="1"/>
  <c r="CZ34" i="20" s="1"/>
  <c r="CZ35" i="20" s="1"/>
  <c r="CZ36" i="20" s="1"/>
  <c r="CZ37" i="20" s="1"/>
  <c r="CZ38" i="20" s="1"/>
  <c r="CZ39" i="20" s="1"/>
  <c r="CZ40" i="20" s="1"/>
  <c r="CZ41" i="20" s="1"/>
  <c r="CZ42" i="20" s="1"/>
  <c r="CZ43" i="20" s="1"/>
  <c r="CZ44" i="20" s="1"/>
  <c r="CZ45" i="20" s="1"/>
  <c r="CZ46" i="20" s="1"/>
  <c r="CZ47" i="20" s="1"/>
  <c r="CZ48" i="20" s="1"/>
  <c r="CZ49" i="20" s="1"/>
  <c r="CZ50" i="20" s="1"/>
  <c r="CZ51" i="20" s="1"/>
  <c r="CZ52" i="20" s="1"/>
  <c r="CZ53" i="20" s="1"/>
  <c r="CZ54" i="20" s="1"/>
  <c r="CZ55" i="20" s="1"/>
  <c r="CZ56" i="20" s="1"/>
  <c r="CZ57" i="20" s="1"/>
  <c r="G65" i="20"/>
  <c r="BZ36" i="20"/>
  <c r="BZ25" i="20"/>
  <c r="BZ33" i="20"/>
  <c r="BZ32" i="20"/>
  <c r="BZ21" i="20"/>
  <c r="F4" i="3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DC3" i="3"/>
  <c r="DC4" i="3" s="1"/>
  <c r="DC5" i="3" s="1"/>
  <c r="DC6" i="3" s="1"/>
  <c r="DC7" i="3" s="1"/>
  <c r="DC8" i="3" s="1"/>
  <c r="DC9" i="3" s="1"/>
  <c r="DC10" i="3" s="1"/>
  <c r="DC11" i="3" s="1"/>
  <c r="DC12" i="3" s="1"/>
  <c r="DC13" i="3" s="1"/>
  <c r="DC14" i="3" s="1"/>
  <c r="DC15" i="3" s="1"/>
  <c r="DC16" i="3" s="1"/>
  <c r="BG3" i="3"/>
  <c r="BX3" i="3" s="1"/>
  <c r="AP3" i="3"/>
  <c r="AP21" i="3"/>
  <c r="AP40" i="3"/>
  <c r="AP4" i="3"/>
  <c r="AP11" i="3"/>
  <c r="AP35" i="3"/>
  <c r="AP48" i="3"/>
  <c r="AP9" i="3"/>
  <c r="AP24" i="3"/>
  <c r="AP13" i="3"/>
  <c r="AP37" i="3"/>
  <c r="AP33" i="3"/>
  <c r="AP44" i="3"/>
  <c r="AP32" i="3"/>
  <c r="AP31" i="3"/>
  <c r="AP16" i="3"/>
  <c r="CZ3" i="3"/>
  <c r="CZ4" i="3" s="1"/>
  <c r="CZ5" i="3" s="1"/>
  <c r="AP29" i="3"/>
  <c r="AP38" i="3"/>
  <c r="AP8" i="3"/>
  <c r="AP6" i="3"/>
  <c r="DE3" i="3"/>
  <c r="DE4" i="3" s="1"/>
  <c r="DE5" i="3" s="1"/>
  <c r="DE6" i="3" s="1"/>
  <c r="DE7" i="3" s="1"/>
  <c r="DE8" i="3" s="1"/>
  <c r="DE9" i="3" s="1"/>
  <c r="DE10" i="3" s="1"/>
  <c r="DE11" i="3" s="1"/>
  <c r="DE12" i="3" s="1"/>
  <c r="DE13" i="3" s="1"/>
  <c r="DE14" i="3" s="1"/>
  <c r="DE15" i="3" s="1"/>
  <c r="DE16" i="3" s="1"/>
  <c r="AP14" i="3"/>
  <c r="AP17" i="3"/>
  <c r="AP43" i="3"/>
  <c r="AP20" i="3"/>
  <c r="AP18" i="3"/>
  <c r="AP49" i="3"/>
  <c r="AP45" i="3"/>
  <c r="AP26" i="3"/>
  <c r="CT3" i="3"/>
  <c r="CT4" i="3" s="1"/>
  <c r="CT5" i="3" s="1"/>
  <c r="BG2" i="3"/>
  <c r="BX2" i="3" s="1"/>
  <c r="CO2" i="3" s="1"/>
  <c r="CO3" i="3" s="1"/>
  <c r="AP2" i="3"/>
  <c r="AP34" i="3"/>
  <c r="AP42" i="3"/>
  <c r="AP27" i="3"/>
  <c r="AP30" i="3"/>
  <c r="AP39" i="3"/>
  <c r="AP25" i="3"/>
  <c r="AP15" i="3"/>
  <c r="AP19" i="3"/>
  <c r="AP36" i="3"/>
  <c r="AP12" i="3"/>
  <c r="BG5" i="3"/>
  <c r="BX5" i="3" s="1"/>
  <c r="AP5" i="3"/>
  <c r="AP46" i="3"/>
  <c r="AP22" i="3"/>
  <c r="AP47" i="3"/>
  <c r="AP10" i="3"/>
  <c r="AP7" i="3"/>
  <c r="AP28" i="3"/>
  <c r="AP23" i="3"/>
  <c r="CV3" i="18"/>
  <c r="CV4" i="18" s="1"/>
  <c r="CV5" i="18" s="1"/>
  <c r="AP36" i="18"/>
  <c r="BG36" i="18"/>
  <c r="BX36" i="18" s="1"/>
  <c r="AP45" i="18"/>
  <c r="BG45" i="18"/>
  <c r="BX45" i="18" s="1"/>
  <c r="AP27" i="18"/>
  <c r="BG27" i="18"/>
  <c r="BX27" i="18" s="1"/>
  <c r="AP21" i="18"/>
  <c r="AP28" i="18"/>
  <c r="BG28" i="18"/>
  <c r="BX28" i="18" s="1"/>
  <c r="AP58" i="18"/>
  <c r="BG58" i="18"/>
  <c r="BX58" i="18" s="1"/>
  <c r="AP59" i="18"/>
  <c r="BG59" i="18"/>
  <c r="BX59" i="18" s="1"/>
  <c r="AP32" i="18"/>
  <c r="BG32" i="18"/>
  <c r="BX32" i="18" s="1"/>
  <c r="CZ3" i="18"/>
  <c r="CZ4" i="18" s="1"/>
  <c r="CZ5" i="18" s="1"/>
  <c r="CT3" i="18"/>
  <c r="CT4" i="18" s="1"/>
  <c r="AP53" i="18"/>
  <c r="AP56" i="18"/>
  <c r="AP33" i="18"/>
  <c r="AP20" i="18"/>
  <c r="AP13" i="18"/>
  <c r="AP22" i="18"/>
  <c r="AP68" i="18"/>
  <c r="AP70" i="18"/>
  <c r="AP51" i="18"/>
  <c r="BG51" i="18"/>
  <c r="BX51" i="18" s="1"/>
  <c r="CS3" i="18"/>
  <c r="CS4" i="18" s="1"/>
  <c r="CS5" i="18" s="1"/>
  <c r="AP12" i="18"/>
  <c r="AP14" i="18"/>
  <c r="DB3" i="18"/>
  <c r="DB4" i="18" s="1"/>
  <c r="DB5" i="18" s="1"/>
  <c r="AP50" i="18"/>
  <c r="AP34" i="18"/>
  <c r="AP41" i="18"/>
  <c r="AP52" i="18"/>
  <c r="AP46" i="18"/>
  <c r="AP19" i="18"/>
  <c r="AP4" i="18"/>
  <c r="AP6" i="18"/>
  <c r="BG7" i="18"/>
  <c r="BX7" i="18" s="1"/>
  <c r="AP7" i="18"/>
  <c r="AP63" i="18"/>
  <c r="BG63" i="18"/>
  <c r="BX63" i="18" s="1"/>
  <c r="BG8" i="18"/>
  <c r="BX8" i="18" s="1"/>
  <c r="AP8" i="18"/>
  <c r="AP64" i="18"/>
  <c r="BG64" i="18"/>
  <c r="BX64" i="18" s="1"/>
  <c r="AP2" i="18"/>
  <c r="BG2" i="18"/>
  <c r="BX2" i="18" s="1"/>
  <c r="CO2" i="18" s="1"/>
  <c r="AP60" i="18"/>
  <c r="AP16" i="18"/>
  <c r="BG16" i="18"/>
  <c r="BX16" i="18" s="1"/>
  <c r="AP55" i="18"/>
  <c r="AP18" i="18"/>
  <c r="AP9" i="18"/>
  <c r="AP69" i="18"/>
  <c r="BG69" i="18"/>
  <c r="BX69" i="18" s="1"/>
  <c r="AP62" i="18"/>
  <c r="BG62" i="18"/>
  <c r="BX62" i="18" s="1"/>
  <c r="AP57" i="18"/>
  <c r="BG57" i="18"/>
  <c r="BX57" i="18" s="1"/>
  <c r="AP54" i="18"/>
  <c r="AP17" i="18"/>
  <c r="DC3" i="18"/>
  <c r="DC4" i="18" s="1"/>
  <c r="DC5" i="18" s="1"/>
  <c r="BG5" i="18"/>
  <c r="BX5" i="18" s="1"/>
  <c r="AP5" i="18"/>
  <c r="AP43" i="18"/>
  <c r="BG43" i="18"/>
  <c r="BX43" i="18" s="1"/>
  <c r="BG15" i="18"/>
  <c r="BX15" i="18" s="1"/>
  <c r="AP15" i="18"/>
  <c r="AP3" i="18"/>
  <c r="BG3" i="18"/>
  <c r="BX3" i="18" s="1"/>
  <c r="AP61" i="18"/>
  <c r="BG61" i="18"/>
  <c r="BX61" i="18" s="1"/>
  <c r="AP35" i="18"/>
  <c r="BG35" i="18"/>
  <c r="BX35" i="18" s="1"/>
  <c r="AP71" i="18"/>
  <c r="BG71" i="18"/>
  <c r="BX71" i="18" s="1"/>
  <c r="AP66" i="18"/>
  <c r="BG66" i="18"/>
  <c r="BX66" i="18" s="1"/>
  <c r="AP31" i="18"/>
  <c r="BG31" i="18"/>
  <c r="BX31" i="18" s="1"/>
  <c r="AP72" i="18"/>
  <c r="BG72" i="18"/>
  <c r="BX72" i="18" s="1"/>
  <c r="AP40" i="18"/>
  <c r="BG40" i="18"/>
  <c r="BX40" i="18" s="1"/>
  <c r="AP24" i="18"/>
  <c r="BG24" i="18"/>
  <c r="BX24" i="18" s="1"/>
  <c r="AP47" i="18"/>
  <c r="BG47" i="18"/>
  <c r="BX47" i="18" s="1"/>
  <c r="AP30" i="18"/>
  <c r="BG30" i="18"/>
  <c r="BX30" i="18" s="1"/>
  <c r="AP73" i="18"/>
  <c r="BG73" i="18"/>
  <c r="BX73" i="18" s="1"/>
  <c r="AP49" i="18"/>
  <c r="BG49" i="18"/>
  <c r="BX49" i="18" s="1"/>
  <c r="AP67" i="18"/>
  <c r="BG67" i="18"/>
  <c r="BX67" i="18" s="1"/>
  <c r="AP11" i="18"/>
  <c r="BG11" i="18"/>
  <c r="BX11" i="18" s="1"/>
  <c r="AP42" i="18"/>
  <c r="BG42" i="18"/>
  <c r="BX42" i="18" s="1"/>
  <c r="AP29" i="18"/>
  <c r="BG29" i="18"/>
  <c r="BX29" i="18" s="1"/>
  <c r="AP10" i="18"/>
  <c r="BG10" i="18"/>
  <c r="BX10" i="18" s="1"/>
  <c r="AP37" i="18"/>
  <c r="BG37" i="18"/>
  <c r="BX37" i="18" s="1"/>
  <c r="AP38" i="18"/>
  <c r="BG38" i="18"/>
  <c r="BX38" i="18" s="1"/>
  <c r="AP39" i="18"/>
  <c r="BG39" i="18"/>
  <c r="BX39" i="18" s="1"/>
  <c r="AP26" i="18"/>
  <c r="AP25" i="18"/>
  <c r="F3" i="18"/>
  <c r="F4" i="18" s="1"/>
  <c r="F5" i="18" s="1"/>
  <c r="F6" i="18" s="1"/>
  <c r="F7" i="18" s="1"/>
  <c r="F8" i="18" s="1"/>
  <c r="F9" i="18" s="1"/>
  <c r="F10" i="18" s="1"/>
  <c r="F11" i="18" s="1"/>
  <c r="F12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F61" i="18" s="1"/>
  <c r="F62" i="18" s="1"/>
  <c r="F63" i="18" s="1"/>
  <c r="F64" i="18" s="1"/>
  <c r="F65" i="18" s="1"/>
  <c r="F66" i="18" s="1"/>
  <c r="F67" i="18" s="1"/>
  <c r="F68" i="18" s="1"/>
  <c r="F69" i="18" s="1"/>
  <c r="F70" i="18" s="1"/>
  <c r="F71" i="18" s="1"/>
  <c r="F72" i="18" s="1"/>
  <c r="F73" i="18" s="1"/>
  <c r="F74" i="18" s="1"/>
  <c r="CW3" i="18"/>
  <c r="CW4" i="18" s="1"/>
  <c r="CW5" i="18" s="1"/>
  <c r="AP23" i="18"/>
  <c r="AP48" i="18"/>
  <c r="CV3" i="17"/>
  <c r="CV4" i="17" s="1"/>
  <c r="CV5" i="17" s="1"/>
  <c r="DA3" i="17"/>
  <c r="DA4" i="17" s="1"/>
  <c r="DA5" i="17" s="1"/>
  <c r="DB3" i="17"/>
  <c r="DB4" i="17" s="1"/>
  <c r="DB5" i="17" s="1"/>
  <c r="AP42" i="17"/>
  <c r="AP51" i="17"/>
  <c r="BG51" i="17"/>
  <c r="BX51" i="17" s="1"/>
  <c r="BG11" i="17"/>
  <c r="BX11" i="17" s="1"/>
  <c r="AP11" i="17"/>
  <c r="AP65" i="17"/>
  <c r="BG65" i="17"/>
  <c r="BX65" i="17" s="1"/>
  <c r="AP59" i="17"/>
  <c r="BG59" i="17"/>
  <c r="BX59" i="17" s="1"/>
  <c r="BG92" i="17"/>
  <c r="BX92" i="17" s="1"/>
  <c r="AP22" i="17"/>
  <c r="BG22" i="17"/>
  <c r="BX22" i="17" s="1"/>
  <c r="AP23" i="17"/>
  <c r="BG23" i="17"/>
  <c r="BX23" i="17" s="1"/>
  <c r="BG87" i="17"/>
  <c r="BX87" i="17" s="1"/>
  <c r="AP45" i="17"/>
  <c r="BG45" i="17"/>
  <c r="BX45" i="17" s="1"/>
  <c r="AP43" i="17"/>
  <c r="BG43" i="17"/>
  <c r="BX43" i="17" s="1"/>
  <c r="BG3" i="17"/>
  <c r="BX3" i="17" s="1"/>
  <c r="AP3" i="17"/>
  <c r="AP35" i="17"/>
  <c r="BG35" i="17"/>
  <c r="BX35" i="17" s="1"/>
  <c r="AP9" i="17"/>
  <c r="BG9" i="17"/>
  <c r="BX9" i="17" s="1"/>
  <c r="BG73" i="17"/>
  <c r="BX73" i="17" s="1"/>
  <c r="BG83" i="17"/>
  <c r="BX83" i="17" s="1"/>
  <c r="AP21" i="17"/>
  <c r="BG21" i="17"/>
  <c r="BX21" i="17" s="1"/>
  <c r="AP30" i="17"/>
  <c r="BG30" i="17"/>
  <c r="BX30" i="17" s="1"/>
  <c r="AP31" i="17"/>
  <c r="BG31" i="17"/>
  <c r="BX31" i="17" s="1"/>
  <c r="BG95" i="17"/>
  <c r="BX95" i="17" s="1"/>
  <c r="BG77" i="17"/>
  <c r="BX77" i="17" s="1"/>
  <c r="BG75" i="17"/>
  <c r="BX75" i="17" s="1"/>
  <c r="AP10" i="17"/>
  <c r="AP16" i="17"/>
  <c r="F37" i="17"/>
  <c r="F38" i="17" s="1"/>
  <c r="F39" i="17" s="1"/>
  <c r="F40" i="17" s="1"/>
  <c r="F41" i="17" s="1"/>
  <c r="F42" i="17" s="1"/>
  <c r="F43" i="17" s="1"/>
  <c r="F44" i="17" s="1"/>
  <c r="F45" i="17" s="1"/>
  <c r="F46" i="17" s="1"/>
  <c r="F47" i="17" s="1"/>
  <c r="F48" i="17" s="1"/>
  <c r="F49" i="17" s="1"/>
  <c r="F50" i="17" s="1"/>
  <c r="F51" i="17" s="1"/>
  <c r="F52" i="17" s="1"/>
  <c r="F53" i="17" s="1"/>
  <c r="F54" i="17" s="1"/>
  <c r="F55" i="17" s="1"/>
  <c r="F56" i="17" s="1"/>
  <c r="F57" i="17" s="1"/>
  <c r="F58" i="17" s="1"/>
  <c r="F59" i="17" s="1"/>
  <c r="F60" i="17" s="1"/>
  <c r="F61" i="17" s="1"/>
  <c r="F62" i="17" s="1"/>
  <c r="F63" i="17" s="1"/>
  <c r="F64" i="17" s="1"/>
  <c r="F65" i="17" s="1"/>
  <c r="F66" i="17" s="1"/>
  <c r="F67" i="17" s="1"/>
  <c r="F68" i="17" s="1"/>
  <c r="F69" i="17" s="1"/>
  <c r="F70" i="17" s="1"/>
  <c r="F71" i="17" s="1"/>
  <c r="F72" i="17" s="1"/>
  <c r="F73" i="17" s="1"/>
  <c r="F74" i="17" s="1"/>
  <c r="F75" i="17" s="1"/>
  <c r="F76" i="17" s="1"/>
  <c r="F77" i="17" s="1"/>
  <c r="F78" i="17" s="1"/>
  <c r="F79" i="17" s="1"/>
  <c r="F80" i="17" s="1"/>
  <c r="F81" i="17" s="1"/>
  <c r="F82" i="17" s="1"/>
  <c r="F83" i="17" s="1"/>
  <c r="F84" i="17" s="1"/>
  <c r="F85" i="17" s="1"/>
  <c r="F86" i="17" s="1"/>
  <c r="F87" i="17" s="1"/>
  <c r="F88" i="17" s="1"/>
  <c r="F89" i="17" s="1"/>
  <c r="F90" i="17" s="1"/>
  <c r="F91" i="17" s="1"/>
  <c r="F92" i="17" s="1"/>
  <c r="F93" i="17" s="1"/>
  <c r="F94" i="17" s="1"/>
  <c r="F95" i="17" s="1"/>
  <c r="F96" i="17" s="1"/>
  <c r="F97" i="17" s="1"/>
  <c r="F98" i="17" s="1"/>
  <c r="AP48" i="17"/>
  <c r="AP8" i="17"/>
  <c r="AP57" i="17"/>
  <c r="BG57" i="17"/>
  <c r="BX57" i="17" s="1"/>
  <c r="BG79" i="17"/>
  <c r="BX79" i="17" s="1"/>
  <c r="AP17" i="17"/>
  <c r="BG17" i="17"/>
  <c r="BX17" i="17" s="1"/>
  <c r="BG91" i="17"/>
  <c r="BX91" i="17" s="1"/>
  <c r="AP39" i="17"/>
  <c r="BG39" i="17"/>
  <c r="BX39" i="17" s="1"/>
  <c r="AP36" i="17"/>
  <c r="BG36" i="17"/>
  <c r="BX36" i="17" s="1"/>
  <c r="AP44" i="17"/>
  <c r="BG44" i="17"/>
  <c r="BX44" i="17" s="1"/>
  <c r="AP66" i="17"/>
  <c r="AP24" i="17"/>
  <c r="BY33" i="17"/>
  <c r="CX3" i="17"/>
  <c r="CX4" i="17" s="1"/>
  <c r="CX5" i="17" s="1"/>
  <c r="AP18" i="17"/>
  <c r="BG84" i="17"/>
  <c r="BX84" i="17" s="1"/>
  <c r="AP15" i="17"/>
  <c r="BG15" i="17"/>
  <c r="BX15" i="17" s="1"/>
  <c r="AP38" i="17"/>
  <c r="BG38" i="17"/>
  <c r="BX38" i="17" s="1"/>
  <c r="BG29" i="17"/>
  <c r="BX29" i="17" s="1"/>
  <c r="AP29" i="17"/>
  <c r="AP67" i="17"/>
  <c r="BG67" i="17"/>
  <c r="BX67" i="17" s="1"/>
  <c r="BG97" i="17"/>
  <c r="BX97" i="17" s="1"/>
  <c r="AP61" i="17"/>
  <c r="BG61" i="17"/>
  <c r="BX61" i="17" s="1"/>
  <c r="AP46" i="17"/>
  <c r="BG46" i="17"/>
  <c r="BX46" i="17" s="1"/>
  <c r="AP32" i="17"/>
  <c r="BG13" i="17"/>
  <c r="BX13" i="17" s="1"/>
  <c r="AP13" i="17"/>
  <c r="BG70" i="17"/>
  <c r="BX70" i="17" s="1"/>
  <c r="BG81" i="17"/>
  <c r="BX81" i="17" s="1"/>
  <c r="AP54" i="17"/>
  <c r="BG54" i="17"/>
  <c r="BX54" i="17" s="1"/>
  <c r="AP34" i="17"/>
  <c r="AP25" i="17"/>
  <c r="BG25" i="17"/>
  <c r="BX25" i="17" s="1"/>
  <c r="BG89" i="17"/>
  <c r="BX89" i="17" s="1"/>
  <c r="AP20" i="17"/>
  <c r="BG20" i="17"/>
  <c r="BX20" i="17" s="1"/>
  <c r="AP53" i="17"/>
  <c r="BG53" i="17"/>
  <c r="BX53" i="17" s="1"/>
  <c r="AP62" i="17"/>
  <c r="BG62" i="17"/>
  <c r="BX62" i="17" s="1"/>
  <c r="AP47" i="17"/>
  <c r="BG47" i="17"/>
  <c r="BX47" i="17" s="1"/>
  <c r="BG12" i="17"/>
  <c r="BX12" i="17" s="1"/>
  <c r="AP12" i="17"/>
  <c r="AP14" i="17"/>
  <c r="BG14" i="17"/>
  <c r="BX14" i="17" s="1"/>
  <c r="AP2" i="17"/>
  <c r="BG2" i="17"/>
  <c r="BX2" i="17" s="1"/>
  <c r="CO2" i="17" s="1"/>
  <c r="AP58" i="17"/>
  <c r="AP33" i="17"/>
  <c r="BG33" i="17"/>
  <c r="BX33" i="17" s="1"/>
  <c r="BG28" i="17"/>
  <c r="BX28" i="17" s="1"/>
  <c r="AP28" i="17"/>
  <c r="BG86" i="17"/>
  <c r="BX86" i="17" s="1"/>
  <c r="AP55" i="17"/>
  <c r="BG55" i="17"/>
  <c r="BX55" i="17" s="1"/>
  <c r="AP68" i="17"/>
  <c r="BG68" i="17"/>
  <c r="BX68" i="17" s="1"/>
  <c r="AP41" i="17"/>
  <c r="BG41" i="17"/>
  <c r="BX41" i="17" s="1"/>
  <c r="BG19" i="17"/>
  <c r="BX19" i="17" s="1"/>
  <c r="AP19" i="17"/>
  <c r="AP52" i="17"/>
  <c r="BG52" i="17"/>
  <c r="BX52" i="17" s="1"/>
  <c r="BG85" i="17"/>
  <c r="BX85" i="17" s="1"/>
  <c r="BG94" i="17"/>
  <c r="BX94" i="17" s="1"/>
  <c r="AP63" i="17"/>
  <c r="BG63" i="17"/>
  <c r="BX63" i="17" s="1"/>
  <c r="BG76" i="17"/>
  <c r="BX76" i="17" s="1"/>
  <c r="BG78" i="17"/>
  <c r="BX78" i="17" s="1"/>
  <c r="AP37" i="17"/>
  <c r="BG37" i="17"/>
  <c r="BX37" i="17" s="1"/>
  <c r="AP69" i="17"/>
  <c r="BG69" i="17"/>
  <c r="BX69" i="17" s="1"/>
  <c r="AP49" i="17"/>
  <c r="BG49" i="17"/>
  <c r="BX49" i="17" s="1"/>
  <c r="BG27" i="17"/>
  <c r="BX27" i="17" s="1"/>
  <c r="AP27" i="17"/>
  <c r="AP60" i="17"/>
  <c r="BG60" i="17"/>
  <c r="BX60" i="17" s="1"/>
  <c r="BG93" i="17"/>
  <c r="BX93" i="17" s="1"/>
  <c r="AP7" i="17"/>
  <c r="BG7" i="17"/>
  <c r="BX7" i="17" s="1"/>
  <c r="BG71" i="17"/>
  <c r="BX71" i="17" s="1"/>
  <c r="BG4" i="17"/>
  <c r="BX4" i="17" s="1"/>
  <c r="AP4" i="17"/>
  <c r="AP6" i="17"/>
  <c r="BG6" i="17"/>
  <c r="BX6" i="17" s="1"/>
  <c r="AP56" i="17"/>
  <c r="AP26" i="17"/>
  <c r="AP50" i="17"/>
  <c r="CV4" i="2"/>
  <c r="CV5" i="2" s="1"/>
  <c r="CV6" i="2" s="1"/>
  <c r="CV7" i="2" s="1"/>
  <c r="CV8" i="2" s="1"/>
  <c r="CV9" i="2" s="1"/>
  <c r="CV10" i="2" s="1"/>
  <c r="CV11" i="2" s="1"/>
  <c r="CV12" i="2" s="1"/>
  <c r="CV13" i="2" s="1"/>
  <c r="CV14" i="2" s="1"/>
  <c r="CV15" i="2" s="1"/>
  <c r="CV16" i="2" s="1"/>
  <c r="CV17" i="2" s="1"/>
  <c r="CV18" i="2" s="1"/>
  <c r="CV19" i="2" s="1"/>
  <c r="CV20" i="2" s="1"/>
  <c r="CV21" i="2" s="1"/>
  <c r="CV22" i="2" s="1"/>
  <c r="CV23" i="2" s="1"/>
  <c r="CV24" i="2" s="1"/>
  <c r="CV25" i="2" s="1"/>
  <c r="CV26" i="2" s="1"/>
  <c r="CV27" i="2" s="1"/>
  <c r="CV28" i="2" s="1"/>
  <c r="CV29" i="2" s="1"/>
  <c r="CV30" i="2" s="1"/>
  <c r="CV31" i="2" s="1"/>
  <c r="CV32" i="2" s="1"/>
  <c r="CV33" i="2" s="1"/>
  <c r="CV34" i="2" s="1"/>
  <c r="CV35" i="2" s="1"/>
  <c r="CV36" i="2" s="1"/>
  <c r="CV37" i="2" s="1"/>
  <c r="CV38" i="2" s="1"/>
  <c r="CV39" i="2" s="1"/>
  <c r="CV40" i="2" s="1"/>
  <c r="CV41" i="2" s="1"/>
  <c r="CV42" i="2" s="1"/>
  <c r="CV43" i="2" s="1"/>
  <c r="CV44" i="2" s="1"/>
  <c r="CV45" i="2" s="1"/>
  <c r="CV46" i="2" s="1"/>
  <c r="CV47" i="2" s="1"/>
  <c r="CV48" i="2" s="1"/>
  <c r="CV49" i="2" s="1"/>
  <c r="CV50" i="2" s="1"/>
  <c r="CV51" i="2" s="1"/>
  <c r="CV52" i="2" s="1"/>
  <c r="CV53" i="2" s="1"/>
  <c r="CV54" i="2" s="1"/>
  <c r="CV55" i="2" s="1"/>
  <c r="CV56" i="2" s="1"/>
  <c r="CV57" i="2" s="1"/>
  <c r="DB3" i="2"/>
  <c r="DB4" i="2" s="1"/>
  <c r="DB5" i="2" s="1"/>
  <c r="CZ3" i="2"/>
  <c r="CZ4" i="2" s="1"/>
  <c r="CZ5" i="2" s="1"/>
  <c r="CR4" i="2"/>
  <c r="CR5" i="2" s="1"/>
  <c r="DD3" i="2"/>
  <c r="DD4" i="2" s="1"/>
  <c r="CU3" i="2"/>
  <c r="CU4" i="2" s="1"/>
  <c r="CU5" i="2" s="1"/>
  <c r="BG27" i="2"/>
  <c r="BX27" i="2" s="1"/>
  <c r="BG54" i="2"/>
  <c r="BX54" i="2" s="1"/>
  <c r="BG2" i="2"/>
  <c r="BX2" i="2" s="1"/>
  <c r="CO2" i="2" s="1"/>
  <c r="BG21" i="2"/>
  <c r="BX21" i="2" s="1"/>
  <c r="BG58" i="2"/>
  <c r="BX58" i="2" s="1"/>
  <c r="BG59" i="2"/>
  <c r="BX59" i="2" s="1"/>
  <c r="BG30" i="2"/>
  <c r="BX30" i="2" s="1"/>
  <c r="BG69" i="2"/>
  <c r="BX69" i="2" s="1"/>
  <c r="BG51" i="2"/>
  <c r="BX51" i="2" s="1"/>
  <c r="BG48" i="2"/>
  <c r="BX48" i="2" s="1"/>
  <c r="BG8" i="2"/>
  <c r="BX8" i="2" s="1"/>
  <c r="CX3" i="2"/>
  <c r="CX4" i="2" s="1"/>
  <c r="CX5" i="2" s="1"/>
  <c r="CX6" i="2" s="1"/>
  <c r="CX7" i="2" s="1"/>
  <c r="CX8" i="2" s="1"/>
  <c r="CX9" i="2" s="1"/>
  <c r="CX10" i="2" s="1"/>
  <c r="CX11" i="2" s="1"/>
  <c r="CX12" i="2" s="1"/>
  <c r="CX13" i="2" s="1"/>
  <c r="CX14" i="2" s="1"/>
  <c r="CX15" i="2" s="1"/>
  <c r="CX16" i="2" s="1"/>
  <c r="CX17" i="2" s="1"/>
  <c r="CX18" i="2" s="1"/>
  <c r="CX19" i="2" s="1"/>
  <c r="CX20" i="2" s="1"/>
  <c r="CX21" i="2" s="1"/>
  <c r="CX22" i="2" s="1"/>
  <c r="CX23" i="2" s="1"/>
  <c r="CX24" i="2" s="1"/>
  <c r="CX25" i="2" s="1"/>
  <c r="CX26" i="2" s="1"/>
  <c r="CX27" i="2" s="1"/>
  <c r="CX28" i="2" s="1"/>
  <c r="CX29" i="2" s="1"/>
  <c r="CX30" i="2" s="1"/>
  <c r="CX31" i="2" s="1"/>
  <c r="CX32" i="2" s="1"/>
  <c r="CX33" i="2" s="1"/>
  <c r="CX34" i="2" s="1"/>
  <c r="CX35" i="2" s="1"/>
  <c r="CX36" i="2" s="1"/>
  <c r="CX37" i="2" s="1"/>
  <c r="CX38" i="2" s="1"/>
  <c r="CX39" i="2" s="1"/>
  <c r="CX40" i="2" s="1"/>
  <c r="CX41" i="2" s="1"/>
  <c r="CX42" i="2" s="1"/>
  <c r="CX43" i="2" s="1"/>
  <c r="CX44" i="2" s="1"/>
  <c r="CX45" i="2" s="1"/>
  <c r="CX46" i="2" s="1"/>
  <c r="CX47" i="2" s="1"/>
  <c r="CX48" i="2" s="1"/>
  <c r="CX49" i="2" s="1"/>
  <c r="CX50" i="2" s="1"/>
  <c r="CX51" i="2" s="1"/>
  <c r="CX52" i="2" s="1"/>
  <c r="CX53" i="2" s="1"/>
  <c r="CX54" i="2" s="1"/>
  <c r="CX55" i="2" s="1"/>
  <c r="CX56" i="2" s="1"/>
  <c r="CX57" i="2" s="1"/>
  <c r="BG9" i="2"/>
  <c r="BX9" i="2" s="1"/>
  <c r="CS3" i="2"/>
  <c r="CS4" i="2" s="1"/>
  <c r="CS5" i="2" s="1"/>
  <c r="CT3" i="2"/>
  <c r="CT4" i="2" s="1"/>
  <c r="CT5" i="2" s="1"/>
  <c r="BG68" i="2"/>
  <c r="BX68" i="2" s="1"/>
  <c r="BG35" i="2"/>
  <c r="BX35" i="2" s="1"/>
  <c r="BG65" i="2"/>
  <c r="BX65" i="2" s="1"/>
  <c r="BG63" i="2"/>
  <c r="BX63" i="2" s="1"/>
  <c r="BG49" i="2"/>
  <c r="BX49" i="2" s="1"/>
  <c r="BG5" i="2"/>
  <c r="BX5" i="2" s="1"/>
  <c r="BG37" i="2"/>
  <c r="BX37" i="2" s="1"/>
  <c r="BG43" i="2"/>
  <c r="BX43" i="2" s="1"/>
  <c r="BG10" i="2"/>
  <c r="BX10" i="2" s="1"/>
  <c r="BG25" i="2"/>
  <c r="BX25" i="2" s="1"/>
  <c r="BG64" i="2"/>
  <c r="BX64" i="2" s="1"/>
  <c r="BG4" i="2"/>
  <c r="BX4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CY3" i="2"/>
  <c r="CY4" i="2" s="1"/>
  <c r="CY5" i="2" s="1"/>
  <c r="BG56" i="2"/>
  <c r="BX56" i="2" s="1"/>
  <c r="BG14" i="2"/>
  <c r="BX14" i="2" s="1"/>
  <c r="BG3" i="2"/>
  <c r="BX3" i="2" s="1"/>
  <c r="BG11" i="2"/>
  <c r="BX11" i="2" s="1"/>
  <c r="BG19" i="2"/>
  <c r="BX19" i="2" s="1"/>
  <c r="BG67" i="2"/>
  <c r="BX67" i="2" s="1"/>
  <c r="BG52" i="2"/>
  <c r="BX52" i="2" s="1"/>
  <c r="BG13" i="2"/>
  <c r="BX13" i="2" s="1"/>
  <c r="BG18" i="2"/>
  <c r="BX18" i="2" s="1"/>
  <c r="BG60" i="2"/>
  <c r="BX60" i="2" s="1"/>
  <c r="BG24" i="2"/>
  <c r="BX24" i="2" s="1"/>
  <c r="BG36" i="2"/>
  <c r="BX36" i="2" s="1"/>
  <c r="BG23" i="2"/>
  <c r="BX23" i="2" s="1"/>
  <c r="BG32" i="2"/>
  <c r="BX32" i="2" s="1"/>
  <c r="BG33" i="2"/>
  <c r="BX33" i="2" s="1"/>
  <c r="BG28" i="2"/>
  <c r="BX28" i="2" s="1"/>
  <c r="BG53" i="2"/>
  <c r="BX53" i="2" s="1"/>
  <c r="BG7" i="2"/>
  <c r="BX7" i="2" s="1"/>
  <c r="BG17" i="2"/>
  <c r="BX17" i="2" s="1"/>
  <c r="BG57" i="2"/>
  <c r="BX57" i="2" s="1"/>
  <c r="BG29" i="2"/>
  <c r="BX29" i="2" s="1"/>
  <c r="BG39" i="2"/>
  <c r="BX39" i="2" s="1"/>
  <c r="CW3" i="2"/>
  <c r="CW4" i="2" s="1"/>
  <c r="CW5" i="2" s="1"/>
  <c r="CW6" i="2" s="1"/>
  <c r="CW7" i="2" s="1"/>
  <c r="CW8" i="2" s="1"/>
  <c r="CW9" i="2" s="1"/>
  <c r="CW10" i="2" s="1"/>
  <c r="CW11" i="2" s="1"/>
  <c r="CW12" i="2" s="1"/>
  <c r="CW13" i="2" s="1"/>
  <c r="CW14" i="2" s="1"/>
  <c r="CW15" i="2" s="1"/>
  <c r="CW16" i="2" s="1"/>
  <c r="CW17" i="2" s="1"/>
  <c r="CW18" i="2" s="1"/>
  <c r="CW19" i="2" s="1"/>
  <c r="CW20" i="2" s="1"/>
  <c r="CW21" i="2" s="1"/>
  <c r="CW22" i="2" s="1"/>
  <c r="CW23" i="2" s="1"/>
  <c r="CW24" i="2" s="1"/>
  <c r="CW25" i="2" s="1"/>
  <c r="CW26" i="2" s="1"/>
  <c r="CW27" i="2" s="1"/>
  <c r="CW28" i="2" s="1"/>
  <c r="CW29" i="2" s="1"/>
  <c r="CW30" i="2" s="1"/>
  <c r="CW31" i="2" s="1"/>
  <c r="CW32" i="2" s="1"/>
  <c r="CW33" i="2" s="1"/>
  <c r="CW34" i="2" s="1"/>
  <c r="CW35" i="2" s="1"/>
  <c r="CW36" i="2" s="1"/>
  <c r="CW37" i="2" s="1"/>
  <c r="CW38" i="2" s="1"/>
  <c r="CW39" i="2" s="1"/>
  <c r="CW40" i="2" s="1"/>
  <c r="CW41" i="2" s="1"/>
  <c r="CW42" i="2" s="1"/>
  <c r="CW43" i="2" s="1"/>
  <c r="CW44" i="2" s="1"/>
  <c r="CW45" i="2" s="1"/>
  <c r="CW46" i="2" s="1"/>
  <c r="CW47" i="2" s="1"/>
  <c r="CW48" i="2" s="1"/>
  <c r="CW49" i="2" s="1"/>
  <c r="CW50" i="2" s="1"/>
  <c r="CW51" i="2" s="1"/>
  <c r="CW52" i="2" s="1"/>
  <c r="CW53" i="2" s="1"/>
  <c r="CW54" i="2" s="1"/>
  <c r="CW55" i="2" s="1"/>
  <c r="CW56" i="2" s="1"/>
  <c r="I81" i="7"/>
  <c r="I74" i="7"/>
  <c r="I75" i="7"/>
  <c r="I76" i="7"/>
  <c r="I77" i="7"/>
  <c r="I78" i="7"/>
  <c r="I79" i="7"/>
  <c r="I80" i="7"/>
  <c r="I97" i="7"/>
  <c r="I92" i="7"/>
  <c r="I93" i="7"/>
  <c r="I90" i="7"/>
  <c r="I91" i="7"/>
  <c r="I96" i="7"/>
  <c r="I94" i="7"/>
  <c r="I95" i="7"/>
  <c r="I89" i="7"/>
  <c r="I84" i="7"/>
  <c r="I88" i="7"/>
  <c r="I82" i="7"/>
  <c r="I83" i="7"/>
  <c r="I85" i="7"/>
  <c r="I86" i="7"/>
  <c r="I87" i="7"/>
  <c r="I66" i="7"/>
  <c r="I70" i="7"/>
  <c r="I73" i="7"/>
  <c r="I72" i="7"/>
  <c r="I71" i="7"/>
  <c r="I67" i="7"/>
  <c r="I69" i="7"/>
  <c r="I68" i="7"/>
  <c r="BY45" i="3"/>
  <c r="BY34" i="17"/>
  <c r="BY42" i="3"/>
  <c r="BY40" i="3"/>
  <c r="BY34" i="3"/>
  <c r="BY19" i="3"/>
  <c r="BY20" i="3"/>
  <c r="BY32" i="3"/>
  <c r="BY41" i="3"/>
  <c r="BY31" i="3"/>
  <c r="BY8" i="3"/>
  <c r="BY35" i="3"/>
  <c r="BY36" i="3"/>
  <c r="BY39" i="3"/>
  <c r="BY43" i="3"/>
  <c r="BY44" i="3"/>
  <c r="BY3" i="3"/>
  <c r="BY24" i="3"/>
  <c r="BY23" i="3"/>
  <c r="BY33" i="3"/>
  <c r="BY21" i="3"/>
  <c r="BY38" i="3"/>
  <c r="BY10" i="3"/>
  <c r="BY2" i="3"/>
  <c r="CP2" i="3" s="1"/>
  <c r="BY4" i="3"/>
  <c r="BY16" i="3"/>
  <c r="BY6" i="3"/>
  <c r="BY27" i="3"/>
  <c r="BY29" i="3"/>
  <c r="BY46" i="3"/>
  <c r="BY18" i="3"/>
  <c r="BY22" i="3"/>
  <c r="BY17" i="3"/>
  <c r="BY25" i="3"/>
  <c r="BY48" i="3"/>
  <c r="BY28" i="3"/>
  <c r="BY30" i="3"/>
  <c r="BY47" i="3"/>
  <c r="BY37" i="3"/>
  <c r="BY7" i="3"/>
  <c r="BY49" i="3"/>
  <c r="BY26" i="3"/>
  <c r="BY11" i="3"/>
  <c r="BY12" i="3"/>
  <c r="BY14" i="3"/>
  <c r="BY13" i="3"/>
  <c r="BY15" i="3"/>
  <c r="CP3" i="20"/>
  <c r="CP3" i="2"/>
  <c r="CP4" i="2" s="1"/>
  <c r="CP5" i="2" s="1"/>
  <c r="DD5" i="20"/>
  <c r="CY9" i="20"/>
  <c r="CS5" i="20"/>
  <c r="CR5" i="20"/>
  <c r="CX5" i="20"/>
  <c r="CU5" i="20"/>
  <c r="CT5" i="20"/>
  <c r="CS5" i="3"/>
  <c r="CX5" i="3"/>
  <c r="CR5" i="18"/>
  <c r="CT5" i="18"/>
  <c r="CY5" i="18"/>
  <c r="CX5" i="18"/>
  <c r="CU5" i="18"/>
  <c r="CS5" i="17"/>
  <c r="CW5" i="17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5" i="25"/>
  <c r="E4" i="25"/>
  <c r="E3" i="25"/>
  <c r="I5" i="25"/>
  <c r="E2" i="25"/>
  <c r="G2" i="18" l="1"/>
  <c r="BZ2" i="18" s="1"/>
  <c r="CQ2" i="18" s="1"/>
  <c r="D410" i="28"/>
  <c r="E410" i="28" s="1"/>
  <c r="G33" i="17"/>
  <c r="BZ33" i="17" s="1"/>
  <c r="D409" i="28"/>
  <c r="E409" i="28" s="1"/>
  <c r="G2" i="2"/>
  <c r="BZ2" i="2" s="1"/>
  <c r="CQ2" i="2" s="1"/>
  <c r="D408" i="28"/>
  <c r="E408" i="28" s="1"/>
  <c r="K42" i="25"/>
  <c r="L42" i="25" s="1"/>
  <c r="K56" i="25"/>
  <c r="L56" i="25" s="1"/>
  <c r="K31" i="25"/>
  <c r="L31" i="25" s="1"/>
  <c r="K78" i="25"/>
  <c r="L78" i="25" s="1"/>
  <c r="K14" i="25"/>
  <c r="L14" i="25" s="1"/>
  <c r="CQ5" i="20"/>
  <c r="CQ6" i="20" s="1"/>
  <c r="K32" i="25"/>
  <c r="L32" i="25" s="1"/>
  <c r="K24" i="25"/>
  <c r="L24" i="25" s="1"/>
  <c r="K8" i="25"/>
  <c r="L8" i="25" s="1"/>
  <c r="K41" i="25"/>
  <c r="L41" i="25" s="1"/>
  <c r="K9" i="25"/>
  <c r="L9" i="25" s="1"/>
  <c r="CO3" i="17"/>
  <c r="CO4" i="17" s="1"/>
  <c r="K58" i="25"/>
  <c r="L58" i="25" s="1"/>
  <c r="K26" i="25"/>
  <c r="L26" i="25" s="1"/>
  <c r="J89" i="7"/>
  <c r="K62" i="25"/>
  <c r="L62" i="25" s="1"/>
  <c r="J83" i="7"/>
  <c r="J77" i="7"/>
  <c r="J82" i="7"/>
  <c r="J88" i="7"/>
  <c r="J93" i="7"/>
  <c r="J91" i="7"/>
  <c r="J90" i="7"/>
  <c r="J84" i="7"/>
  <c r="J92" i="7"/>
  <c r="J80" i="7"/>
  <c r="J81" i="7"/>
  <c r="K95" i="7"/>
  <c r="L95" i="7" s="1"/>
  <c r="J95" i="7"/>
  <c r="J69" i="7"/>
  <c r="J86" i="7"/>
  <c r="J94" i="7"/>
  <c r="J79" i="7"/>
  <c r="CO3" i="18"/>
  <c r="CO4" i="18" s="1"/>
  <c r="CO5" i="18" s="1"/>
  <c r="K97" i="7"/>
  <c r="L97" i="7" s="1"/>
  <c r="J97" i="7"/>
  <c r="J87" i="7"/>
  <c r="J67" i="7"/>
  <c r="J85" i="7"/>
  <c r="K96" i="7"/>
  <c r="L96" i="7" s="1"/>
  <c r="J96" i="7"/>
  <c r="J78" i="7"/>
  <c r="F16" i="3"/>
  <c r="G16" i="18"/>
  <c r="BZ16" i="18" s="1"/>
  <c r="G34" i="18"/>
  <c r="BZ34" i="18" s="1"/>
  <c r="G30" i="18"/>
  <c r="BZ30" i="18" s="1"/>
  <c r="G45" i="18"/>
  <c r="BZ45" i="18" s="1"/>
  <c r="G58" i="18"/>
  <c r="BZ58" i="18" s="1"/>
  <c r="G53" i="18"/>
  <c r="BZ53" i="18" s="1"/>
  <c r="G63" i="18"/>
  <c r="BZ63" i="18" s="1"/>
  <c r="G70" i="18"/>
  <c r="BZ70" i="18" s="1"/>
  <c r="G46" i="18"/>
  <c r="BZ46" i="18" s="1"/>
  <c r="G22" i="18"/>
  <c r="BZ22" i="18" s="1"/>
  <c r="G41" i="18"/>
  <c r="BZ41" i="18" s="1"/>
  <c r="G18" i="18"/>
  <c r="BZ18" i="18" s="1"/>
  <c r="G62" i="18"/>
  <c r="BZ62" i="18" s="1"/>
  <c r="G39" i="18"/>
  <c r="BZ39" i="18" s="1"/>
  <c r="G68" i="18"/>
  <c r="BZ68" i="18" s="1"/>
  <c r="G44" i="18"/>
  <c r="BZ44" i="18" s="1"/>
  <c r="G49" i="18"/>
  <c r="BZ49" i="18" s="1"/>
  <c r="G50" i="18"/>
  <c r="BZ50" i="18" s="1"/>
  <c r="G5" i="18"/>
  <c r="BZ5" i="18" s="1"/>
  <c r="G57" i="18"/>
  <c r="BZ57" i="18" s="1"/>
  <c r="G74" i="18"/>
  <c r="G21" i="18"/>
  <c r="BZ21" i="18" s="1"/>
  <c r="G29" i="18"/>
  <c r="BZ29" i="18" s="1"/>
  <c r="G4" i="18"/>
  <c r="BZ4" i="18" s="1"/>
  <c r="G37" i="18"/>
  <c r="BZ37" i="18" s="1"/>
  <c r="G47" i="18"/>
  <c r="BZ47" i="18" s="1"/>
  <c r="G38" i="18"/>
  <c r="BZ38" i="18" s="1"/>
  <c r="G73" i="18"/>
  <c r="BZ73" i="18" s="1"/>
  <c r="G17" i="18"/>
  <c r="BZ17" i="18" s="1"/>
  <c r="G51" i="18"/>
  <c r="BZ51" i="18" s="1"/>
  <c r="G66" i="18"/>
  <c r="BZ66" i="18" s="1"/>
  <c r="G65" i="18"/>
  <c r="BZ65" i="18" s="1"/>
  <c r="G48" i="18"/>
  <c r="BZ48" i="18" s="1"/>
  <c r="G67" i="18"/>
  <c r="BZ67" i="18" s="1"/>
  <c r="G26" i="18"/>
  <c r="BZ26" i="18" s="1"/>
  <c r="G14" i="18"/>
  <c r="BZ14" i="18" s="1"/>
  <c r="G28" i="18"/>
  <c r="BZ28" i="18" s="1"/>
  <c r="G36" i="18"/>
  <c r="BZ36" i="18" s="1"/>
  <c r="G24" i="18"/>
  <c r="BZ24" i="18" s="1"/>
  <c r="G32" i="18"/>
  <c r="BZ32" i="18" s="1"/>
  <c r="G55" i="18"/>
  <c r="BZ55" i="18" s="1"/>
  <c r="G33" i="18"/>
  <c r="BZ33" i="18" s="1"/>
  <c r="G23" i="18"/>
  <c r="BZ23" i="18" s="1"/>
  <c r="G54" i="18"/>
  <c r="BZ54" i="18" s="1"/>
  <c r="G56" i="18"/>
  <c r="BZ56" i="18" s="1"/>
  <c r="G60" i="18"/>
  <c r="BZ60" i="18" s="1"/>
  <c r="G59" i="18"/>
  <c r="BZ59" i="18" s="1"/>
  <c r="G19" i="18"/>
  <c r="BZ19" i="18" s="1"/>
  <c r="G3" i="18"/>
  <c r="BZ3" i="18" s="1"/>
  <c r="CQ3" i="18" s="1"/>
  <c r="CQ4" i="18" s="1"/>
  <c r="G12" i="18"/>
  <c r="BZ12" i="18" s="1"/>
  <c r="G9" i="18"/>
  <c r="BZ9" i="18" s="1"/>
  <c r="G71" i="18"/>
  <c r="BZ71" i="18" s="1"/>
  <c r="G31" i="18"/>
  <c r="BZ31" i="18" s="1"/>
  <c r="G72" i="18"/>
  <c r="BZ72" i="18" s="1"/>
  <c r="G64" i="18"/>
  <c r="BZ64" i="18" s="1"/>
  <c r="G42" i="18"/>
  <c r="BZ42" i="18" s="1"/>
  <c r="G35" i="18"/>
  <c r="BZ35" i="18" s="1"/>
  <c r="G13" i="18"/>
  <c r="BZ13" i="18" s="1"/>
  <c r="G7" i="18"/>
  <c r="BZ7" i="18" s="1"/>
  <c r="G15" i="18"/>
  <c r="BZ15" i="18" s="1"/>
  <c r="G20" i="18"/>
  <c r="BZ20" i="18" s="1"/>
  <c r="G10" i="18"/>
  <c r="BZ10" i="18" s="1"/>
  <c r="G69" i="18"/>
  <c r="BZ69" i="18" s="1"/>
  <c r="G52" i="18"/>
  <c r="BZ52" i="18" s="1"/>
  <c r="G61" i="18"/>
  <c r="BZ61" i="18" s="1"/>
  <c r="G40" i="18"/>
  <c r="BZ40" i="18" s="1"/>
  <c r="G27" i="18"/>
  <c r="BZ27" i="18" s="1"/>
  <c r="G25" i="18"/>
  <c r="BZ25" i="18" s="1"/>
  <c r="G11" i="18"/>
  <c r="BZ11" i="18" s="1"/>
  <c r="G43" i="18"/>
  <c r="BZ43" i="18" s="1"/>
  <c r="G8" i="18"/>
  <c r="BZ8" i="18" s="1"/>
  <c r="G6" i="18"/>
  <c r="BZ6" i="18" s="1"/>
  <c r="G95" i="17"/>
  <c r="BZ95" i="17" s="1"/>
  <c r="G17" i="17"/>
  <c r="BZ17" i="17" s="1"/>
  <c r="G48" i="17"/>
  <c r="BZ48" i="17" s="1"/>
  <c r="G73" i="17"/>
  <c r="BZ73" i="17" s="1"/>
  <c r="G14" i="17"/>
  <c r="BZ14" i="17" s="1"/>
  <c r="G82" i="17"/>
  <c r="BZ82" i="17" s="1"/>
  <c r="G50" i="17"/>
  <c r="BZ50" i="17" s="1"/>
  <c r="G42" i="17"/>
  <c r="BZ42" i="17" s="1"/>
  <c r="G32" i="17"/>
  <c r="BZ32" i="17" s="1"/>
  <c r="G49" i="17"/>
  <c r="BZ49" i="17" s="1"/>
  <c r="G20" i="17"/>
  <c r="BZ20" i="17" s="1"/>
  <c r="G18" i="17"/>
  <c r="BZ18" i="17" s="1"/>
  <c r="G15" i="17"/>
  <c r="BZ15" i="17" s="1"/>
  <c r="G54" i="17"/>
  <c r="BZ54" i="17" s="1"/>
  <c r="G40" i="17"/>
  <c r="BZ40" i="17" s="1"/>
  <c r="G30" i="17"/>
  <c r="BZ30" i="17" s="1"/>
  <c r="G70" i="17"/>
  <c r="BZ70" i="17" s="1"/>
  <c r="G71" i="17"/>
  <c r="BZ71" i="17" s="1"/>
  <c r="G57" i="17"/>
  <c r="BZ57" i="17" s="1"/>
  <c r="G53" i="17"/>
  <c r="BZ53" i="17" s="1"/>
  <c r="G76" i="17"/>
  <c r="BZ76" i="17" s="1"/>
  <c r="G88" i="17"/>
  <c r="BZ88" i="17" s="1"/>
  <c r="G12" i="17"/>
  <c r="BZ12" i="17" s="1"/>
  <c r="G10" i="17"/>
  <c r="BZ10" i="17" s="1"/>
  <c r="G7" i="17"/>
  <c r="BZ7" i="17" s="1"/>
  <c r="G51" i="17"/>
  <c r="BZ51" i="17" s="1"/>
  <c r="G45" i="17"/>
  <c r="BZ45" i="17" s="1"/>
  <c r="G80" i="17"/>
  <c r="BZ80" i="17" s="1"/>
  <c r="G36" i="17"/>
  <c r="BZ36" i="17" s="1"/>
  <c r="G78" i="17"/>
  <c r="BZ78" i="17" s="1"/>
  <c r="G89" i="17"/>
  <c r="BZ89" i="17" s="1"/>
  <c r="G31" i="17"/>
  <c r="BZ31" i="17" s="1"/>
  <c r="G9" i="17"/>
  <c r="BZ9" i="17" s="1"/>
  <c r="G90" i="17"/>
  <c r="BZ90" i="17" s="1"/>
  <c r="G46" i="17"/>
  <c r="BZ46" i="17" s="1"/>
  <c r="G6" i="17"/>
  <c r="BZ6" i="17" s="1"/>
  <c r="G24" i="17"/>
  <c r="BZ24" i="17" s="1"/>
  <c r="G28" i="17"/>
  <c r="BZ28" i="17" s="1"/>
  <c r="G65" i="17"/>
  <c r="BZ65" i="17" s="1"/>
  <c r="G44" i="17"/>
  <c r="BZ44" i="17" s="1"/>
  <c r="G21" i="17"/>
  <c r="BZ21" i="17" s="1"/>
  <c r="G11" i="17"/>
  <c r="BZ11" i="17" s="1"/>
  <c r="G16" i="17"/>
  <c r="BZ16" i="17" s="1"/>
  <c r="G58" i="17"/>
  <c r="BZ58" i="17" s="1"/>
  <c r="G87" i="17"/>
  <c r="BZ87" i="17" s="1"/>
  <c r="G94" i="17"/>
  <c r="BZ94" i="17" s="1"/>
  <c r="G93" i="17"/>
  <c r="BZ93" i="17" s="1"/>
  <c r="G96" i="17"/>
  <c r="BZ96" i="17" s="1"/>
  <c r="G61" i="17"/>
  <c r="BZ61" i="17" s="1"/>
  <c r="G22" i="17"/>
  <c r="BZ22" i="17" s="1"/>
  <c r="G72" i="17"/>
  <c r="BZ72" i="17" s="1"/>
  <c r="G35" i="17"/>
  <c r="BZ35" i="17" s="1"/>
  <c r="G39" i="17"/>
  <c r="BZ39" i="17" s="1"/>
  <c r="G66" i="17"/>
  <c r="BZ66" i="17" s="1"/>
  <c r="G68" i="17"/>
  <c r="BZ68" i="17" s="1"/>
  <c r="G84" i="17"/>
  <c r="BZ84" i="17" s="1"/>
  <c r="G38" i="17"/>
  <c r="BZ38" i="17" s="1"/>
  <c r="G19" i="17"/>
  <c r="BZ19" i="17" s="1"/>
  <c r="G85" i="17"/>
  <c r="BZ85" i="17" s="1"/>
  <c r="G86" i="17"/>
  <c r="BZ86" i="17" s="1"/>
  <c r="G34" i="17"/>
  <c r="BZ34" i="17" s="1"/>
  <c r="G52" i="17"/>
  <c r="BZ52" i="17" s="1"/>
  <c r="G27" i="17"/>
  <c r="BZ27" i="17" s="1"/>
  <c r="G83" i="17"/>
  <c r="BZ83" i="17" s="1"/>
  <c r="G4" i="17"/>
  <c r="BZ4" i="17" s="1"/>
  <c r="G91" i="17"/>
  <c r="BZ91" i="17" s="1"/>
  <c r="G92" i="17"/>
  <c r="BZ92" i="17" s="1"/>
  <c r="G2" i="17"/>
  <c r="BZ2" i="17" s="1"/>
  <c r="CQ2" i="17" s="1"/>
  <c r="G41" i="17"/>
  <c r="BZ41" i="17" s="1"/>
  <c r="G81" i="17"/>
  <c r="BZ81" i="17" s="1"/>
  <c r="G77" i="17"/>
  <c r="BZ77" i="17" s="1"/>
  <c r="G75" i="17"/>
  <c r="BZ75" i="17" s="1"/>
  <c r="G26" i="17"/>
  <c r="BZ26" i="17" s="1"/>
  <c r="G56" i="17"/>
  <c r="BZ56" i="17" s="1"/>
  <c r="G55" i="17"/>
  <c r="BZ55" i="17" s="1"/>
  <c r="G60" i="17"/>
  <c r="BZ60" i="17" s="1"/>
  <c r="G43" i="17"/>
  <c r="BZ43" i="17" s="1"/>
  <c r="G62" i="17"/>
  <c r="BZ62" i="17" s="1"/>
  <c r="G13" i="17"/>
  <c r="BZ13" i="17" s="1"/>
  <c r="G3" i="17"/>
  <c r="BZ3" i="17" s="1"/>
  <c r="G8" i="17"/>
  <c r="BZ8" i="17" s="1"/>
  <c r="G25" i="17"/>
  <c r="BZ25" i="17" s="1"/>
  <c r="G79" i="17"/>
  <c r="BZ79" i="17" s="1"/>
  <c r="G29" i="17"/>
  <c r="BZ29" i="17" s="1"/>
  <c r="G64" i="17"/>
  <c r="BZ64" i="17" s="1"/>
  <c r="G67" i="17"/>
  <c r="BZ67" i="17" s="1"/>
  <c r="G59" i="17"/>
  <c r="BZ59" i="17" s="1"/>
  <c r="G97" i="17"/>
  <c r="BZ97" i="17" s="1"/>
  <c r="G47" i="17"/>
  <c r="BZ47" i="17" s="1"/>
  <c r="G5" i="17"/>
  <c r="BZ5" i="17" s="1"/>
  <c r="G98" i="17"/>
  <c r="G23" i="17"/>
  <c r="BZ23" i="17" s="1"/>
  <c r="G69" i="17"/>
  <c r="BZ69" i="17" s="1"/>
  <c r="G74" i="17"/>
  <c r="BZ74" i="17" s="1"/>
  <c r="G63" i="17"/>
  <c r="BZ63" i="17" s="1"/>
  <c r="G37" i="17"/>
  <c r="BZ37" i="17" s="1"/>
  <c r="CO3" i="2"/>
  <c r="CO4" i="2" s="1"/>
  <c r="CO5" i="2" s="1"/>
  <c r="G40" i="2"/>
  <c r="BZ40" i="2" s="1"/>
  <c r="G61" i="2"/>
  <c r="BZ61" i="2" s="1"/>
  <c r="G50" i="2"/>
  <c r="BZ50" i="2" s="1"/>
  <c r="G68" i="2"/>
  <c r="BZ68" i="2" s="1"/>
  <c r="G19" i="2"/>
  <c r="BZ19" i="2" s="1"/>
  <c r="G23" i="2"/>
  <c r="BZ23" i="2" s="1"/>
  <c r="G53" i="2"/>
  <c r="BZ53" i="2" s="1"/>
  <c r="G10" i="2"/>
  <c r="BZ10" i="2" s="1"/>
  <c r="G54" i="2"/>
  <c r="BZ54" i="2" s="1"/>
  <c r="G62" i="2"/>
  <c r="BZ62" i="2" s="1"/>
  <c r="G58" i="2"/>
  <c r="BZ58" i="2" s="1"/>
  <c r="G51" i="2"/>
  <c r="BZ51" i="2" s="1"/>
  <c r="G7" i="2"/>
  <c r="BZ7" i="2" s="1"/>
  <c r="G24" i="2"/>
  <c r="BZ24" i="2" s="1"/>
  <c r="G34" i="2"/>
  <c r="BZ34" i="2" s="1"/>
  <c r="G65" i="2"/>
  <c r="BZ65" i="2" s="1"/>
  <c r="G67" i="2"/>
  <c r="BZ67" i="2" s="1"/>
  <c r="G29" i="2"/>
  <c r="BZ29" i="2" s="1"/>
  <c r="G41" i="2"/>
  <c r="BZ41" i="2" s="1"/>
  <c r="G63" i="2"/>
  <c r="BZ63" i="2" s="1"/>
  <c r="G13" i="2"/>
  <c r="BZ13" i="2" s="1"/>
  <c r="G8" i="2"/>
  <c r="BZ8" i="2" s="1"/>
  <c r="G30" i="2"/>
  <c r="BZ30" i="2" s="1"/>
  <c r="G12" i="2"/>
  <c r="BZ12" i="2" s="1"/>
  <c r="G35" i="2"/>
  <c r="BZ35" i="2" s="1"/>
  <c r="G42" i="2"/>
  <c r="BZ42" i="2" s="1"/>
  <c r="G43" i="2"/>
  <c r="BZ43" i="2" s="1"/>
  <c r="G36" i="2"/>
  <c r="BZ36" i="2" s="1"/>
  <c r="G44" i="2"/>
  <c r="BZ44" i="2" s="1"/>
  <c r="G33" i="2"/>
  <c r="BZ33" i="2" s="1"/>
  <c r="G3" i="2"/>
  <c r="BZ3" i="2" s="1"/>
  <c r="CQ3" i="2" s="1"/>
  <c r="G31" i="2"/>
  <c r="BZ31" i="2" s="1"/>
  <c r="G16" i="2"/>
  <c r="BZ16" i="2" s="1"/>
  <c r="G57" i="2"/>
  <c r="BZ57" i="2" s="1"/>
  <c r="G5" i="2"/>
  <c r="BZ5" i="2" s="1"/>
  <c r="G9" i="2"/>
  <c r="BZ9" i="2" s="1"/>
  <c r="G47" i="2"/>
  <c r="BZ47" i="2" s="1"/>
  <c r="G38" i="2"/>
  <c r="BZ38" i="2" s="1"/>
  <c r="G17" i="2"/>
  <c r="BZ17" i="2" s="1"/>
  <c r="G25" i="2"/>
  <c r="BZ25" i="2" s="1"/>
  <c r="G20" i="2"/>
  <c r="BZ20" i="2" s="1"/>
  <c r="G70" i="2"/>
  <c r="G26" i="2"/>
  <c r="BZ26" i="2" s="1"/>
  <c r="G21" i="2"/>
  <c r="BZ21" i="2" s="1"/>
  <c r="G14" i="2"/>
  <c r="BZ14" i="2" s="1"/>
  <c r="G28" i="2"/>
  <c r="BZ28" i="2" s="1"/>
  <c r="G56" i="2"/>
  <c r="BZ56" i="2" s="1"/>
  <c r="G60" i="2"/>
  <c r="BZ60" i="2" s="1"/>
  <c r="G59" i="2"/>
  <c r="BZ59" i="2" s="1"/>
  <c r="G49" i="2"/>
  <c r="BZ49" i="2" s="1"/>
  <c r="G69" i="2"/>
  <c r="BZ69" i="2" s="1"/>
  <c r="G18" i="2"/>
  <c r="BZ18" i="2" s="1"/>
  <c r="G15" i="2"/>
  <c r="BZ15" i="2" s="1"/>
  <c r="G22" i="2"/>
  <c r="BZ22" i="2" s="1"/>
  <c r="G55" i="2"/>
  <c r="BZ55" i="2" s="1"/>
  <c r="G37" i="2"/>
  <c r="BZ37" i="2" s="1"/>
  <c r="G52" i="2"/>
  <c r="BZ52" i="2" s="1"/>
  <c r="G27" i="2"/>
  <c r="BZ27" i="2" s="1"/>
  <c r="G45" i="2"/>
  <c r="BZ45" i="2" s="1"/>
  <c r="G46" i="2"/>
  <c r="BZ46" i="2" s="1"/>
  <c r="G32" i="2"/>
  <c r="BZ32" i="2" s="1"/>
  <c r="G39" i="2"/>
  <c r="BZ39" i="2" s="1"/>
  <c r="G64" i="2"/>
  <c r="BZ64" i="2" s="1"/>
  <c r="G48" i="2"/>
  <c r="BZ48" i="2" s="1"/>
  <c r="G66" i="2"/>
  <c r="BZ66" i="2" s="1"/>
  <c r="G4" i="2"/>
  <c r="BZ4" i="2" s="1"/>
  <c r="G11" i="2"/>
  <c r="BZ11" i="2" s="1"/>
  <c r="G6" i="2"/>
  <c r="BZ6" i="2" s="1"/>
  <c r="K7" i="25"/>
  <c r="L7" i="25" s="1"/>
  <c r="K23" i="25"/>
  <c r="L23" i="25" s="1"/>
  <c r="K47" i="25"/>
  <c r="L47" i="25" s="1"/>
  <c r="K77" i="25"/>
  <c r="L77" i="25" s="1"/>
  <c r="K84" i="25"/>
  <c r="L84" i="25" s="1"/>
  <c r="K52" i="25"/>
  <c r="L52" i="25" s="1"/>
  <c r="K36" i="25"/>
  <c r="L36" i="25" s="1"/>
  <c r="K83" i="25"/>
  <c r="L83" i="25" s="1"/>
  <c r="K67" i="25"/>
  <c r="L67" i="25" s="1"/>
  <c r="K59" i="25"/>
  <c r="L59" i="25" s="1"/>
  <c r="K35" i="25"/>
  <c r="L35" i="25" s="1"/>
  <c r="K27" i="25"/>
  <c r="L27" i="25" s="1"/>
  <c r="K30" i="25"/>
  <c r="L30" i="25" s="1"/>
  <c r="K46" i="25"/>
  <c r="L46" i="25" s="1"/>
  <c r="K61" i="25"/>
  <c r="L61" i="25" s="1"/>
  <c r="K55" i="25"/>
  <c r="L55" i="25" s="1"/>
  <c r="K39" i="25"/>
  <c r="L39" i="25" s="1"/>
  <c r="K54" i="25"/>
  <c r="L54" i="25" s="1"/>
  <c r="K38" i="25"/>
  <c r="L38" i="25" s="1"/>
  <c r="K22" i="25"/>
  <c r="L22" i="25" s="1"/>
  <c r="K6" i="25"/>
  <c r="L6" i="25" s="1"/>
  <c r="K69" i="25"/>
  <c r="L69" i="25" s="1"/>
  <c r="K45" i="25"/>
  <c r="L45" i="25" s="1"/>
  <c r="K13" i="25"/>
  <c r="L13" i="25" s="1"/>
  <c r="K60" i="25"/>
  <c r="L60" i="25" s="1"/>
  <c r="K28" i="25"/>
  <c r="L28" i="25" s="1"/>
  <c r="K71" i="25"/>
  <c r="L71" i="25" s="1"/>
  <c r="K20" i="25"/>
  <c r="L20" i="25" s="1"/>
  <c r="K49" i="25"/>
  <c r="L49" i="25" s="1"/>
  <c r="K17" i="25"/>
  <c r="L17" i="25" s="1"/>
  <c r="K70" i="25"/>
  <c r="L70" i="25" s="1"/>
  <c r="K85" i="25"/>
  <c r="L85" i="25" s="1"/>
  <c r="K53" i="25"/>
  <c r="L53" i="25" s="1"/>
  <c r="K21" i="25"/>
  <c r="L21" i="25" s="1"/>
  <c r="K68" i="25"/>
  <c r="L68" i="25" s="1"/>
  <c r="K79" i="25"/>
  <c r="L79" i="25" s="1"/>
  <c r="K63" i="25"/>
  <c r="L63" i="25" s="1"/>
  <c r="K15" i="25"/>
  <c r="L15" i="25" s="1"/>
  <c r="J76" i="7"/>
  <c r="J72" i="7"/>
  <c r="J73" i="7"/>
  <c r="J75" i="7"/>
  <c r="J71" i="7"/>
  <c r="J70" i="7"/>
  <c r="J74" i="7"/>
  <c r="J60" i="7"/>
  <c r="J52" i="7"/>
  <c r="J44" i="7"/>
  <c r="J36" i="7"/>
  <c r="J28" i="7"/>
  <c r="J20" i="7"/>
  <c r="J12" i="7"/>
  <c r="J4" i="7"/>
  <c r="J59" i="7"/>
  <c r="J51" i="7"/>
  <c r="J43" i="7"/>
  <c r="J35" i="7"/>
  <c r="J27" i="7"/>
  <c r="J19" i="7"/>
  <c r="J11" i="7"/>
  <c r="J3" i="7"/>
  <c r="J66" i="7"/>
  <c r="J58" i="7"/>
  <c r="J50" i="7"/>
  <c r="J42" i="7"/>
  <c r="J34" i="7"/>
  <c r="J26" i="7"/>
  <c r="J18" i="7"/>
  <c r="J10" i="7"/>
  <c r="J2" i="7"/>
  <c r="J65" i="7"/>
  <c r="J57" i="7"/>
  <c r="J49" i="7"/>
  <c r="J41" i="7"/>
  <c r="J33" i="7"/>
  <c r="J25" i="7"/>
  <c r="J17" i="7"/>
  <c r="J9" i="7"/>
  <c r="J64" i="7"/>
  <c r="J56" i="7"/>
  <c r="J48" i="7"/>
  <c r="J40" i="7"/>
  <c r="J32" i="7"/>
  <c r="J24" i="7"/>
  <c r="J16" i="7"/>
  <c r="J8" i="7"/>
  <c r="J63" i="7"/>
  <c r="J55" i="7"/>
  <c r="J47" i="7"/>
  <c r="J39" i="7"/>
  <c r="J31" i="7"/>
  <c r="J23" i="7"/>
  <c r="J15" i="7"/>
  <c r="J7" i="7"/>
  <c r="J62" i="7"/>
  <c r="J54" i="7"/>
  <c r="J46" i="7"/>
  <c r="J38" i="7"/>
  <c r="J30" i="7"/>
  <c r="J22" i="7"/>
  <c r="J14" i="7"/>
  <c r="J6" i="7"/>
  <c r="J61" i="7"/>
  <c r="J53" i="7"/>
  <c r="J45" i="7"/>
  <c r="J37" i="7"/>
  <c r="J29" i="7"/>
  <c r="J21" i="7"/>
  <c r="J13" i="7"/>
  <c r="J5" i="7"/>
  <c r="J68" i="7"/>
  <c r="K12" i="25"/>
  <c r="L12" i="25" s="1"/>
  <c r="K48" i="25"/>
  <c r="L48" i="25" s="1"/>
  <c r="K37" i="25"/>
  <c r="L37" i="25" s="1"/>
  <c r="K29" i="25"/>
  <c r="L29" i="25" s="1"/>
  <c r="F2" i="25"/>
  <c r="F3" i="25" s="1"/>
  <c r="F4" i="25" s="1"/>
  <c r="F5" i="25" s="1"/>
  <c r="F6" i="25" s="1"/>
  <c r="F7" i="25" s="1"/>
  <c r="F8" i="25" s="1"/>
  <c r="F9" i="25" s="1"/>
  <c r="F10" i="25" s="1"/>
  <c r="F11" i="25" s="1"/>
  <c r="F12" i="25" s="1"/>
  <c r="K75" i="25"/>
  <c r="L75" i="25" s="1"/>
  <c r="K40" i="25"/>
  <c r="L40" i="25" s="1"/>
  <c r="K82" i="25"/>
  <c r="L82" i="25" s="1"/>
  <c r="K74" i="25"/>
  <c r="L74" i="25" s="1"/>
  <c r="K66" i="25"/>
  <c r="L66" i="25" s="1"/>
  <c r="K50" i="25"/>
  <c r="L50" i="25" s="1"/>
  <c r="K34" i="25"/>
  <c r="L34" i="25" s="1"/>
  <c r="K18" i="25"/>
  <c r="L18" i="25" s="1"/>
  <c r="K10" i="25"/>
  <c r="L10" i="25" s="1"/>
  <c r="K43" i="25"/>
  <c r="L43" i="25" s="1"/>
  <c r="K11" i="25"/>
  <c r="L11" i="25" s="1"/>
  <c r="K64" i="25"/>
  <c r="L64" i="25" s="1"/>
  <c r="K65" i="25"/>
  <c r="L65" i="25" s="1"/>
  <c r="K33" i="25"/>
  <c r="L33" i="25" s="1"/>
  <c r="K25" i="25"/>
  <c r="L25" i="25" s="1"/>
  <c r="K76" i="25"/>
  <c r="L76" i="25" s="1"/>
  <c r="K44" i="25"/>
  <c r="L44" i="25" s="1"/>
  <c r="K5" i="25"/>
  <c r="L5" i="25" s="1"/>
  <c r="K51" i="25"/>
  <c r="L51" i="25" s="1"/>
  <c r="K19" i="25"/>
  <c r="L19" i="25" s="1"/>
  <c r="K81" i="25"/>
  <c r="L81" i="25" s="1"/>
  <c r="K73" i="25"/>
  <c r="L73" i="25" s="1"/>
  <c r="K57" i="25"/>
  <c r="L57" i="25" s="1"/>
  <c r="K80" i="25"/>
  <c r="L80" i="25" s="1"/>
  <c r="K72" i="25"/>
  <c r="L72" i="25" s="1"/>
  <c r="K16" i="25"/>
  <c r="L16" i="25" s="1"/>
  <c r="DD5" i="17"/>
  <c r="DE5" i="17"/>
  <c r="DE5" i="18"/>
  <c r="DD5" i="18"/>
  <c r="CP4" i="18"/>
  <c r="DD5" i="3"/>
  <c r="CP3" i="3"/>
  <c r="DE6" i="20"/>
  <c r="CP4" i="20"/>
  <c r="DD5" i="2"/>
  <c r="DD6" i="20"/>
  <c r="DC58" i="20"/>
  <c r="DB66" i="20"/>
  <c r="CZ58" i="20"/>
  <c r="DA58" i="20"/>
  <c r="CY10" i="20"/>
  <c r="CT6" i="20"/>
  <c r="CV6" i="20"/>
  <c r="CU6" i="20"/>
  <c r="CX6" i="20"/>
  <c r="CR6" i="20"/>
  <c r="CW6" i="20"/>
  <c r="CS6" i="20"/>
  <c r="CY6" i="3"/>
  <c r="DB6" i="3"/>
  <c r="CT6" i="3"/>
  <c r="DA6" i="3"/>
  <c r="CS6" i="3"/>
  <c r="CX6" i="3"/>
  <c r="CZ6" i="3"/>
  <c r="CV6" i="3"/>
  <c r="DE17" i="3"/>
  <c r="CW6" i="3"/>
  <c r="CU17" i="3"/>
  <c r="DC17" i="3"/>
  <c r="CR17" i="3"/>
  <c r="CU6" i="18"/>
  <c r="CY6" i="18"/>
  <c r="DC6" i="18"/>
  <c r="DB6" i="18"/>
  <c r="DA6" i="18"/>
  <c r="CT6" i="18"/>
  <c r="CW6" i="18"/>
  <c r="CV6" i="18"/>
  <c r="CS6" i="18"/>
  <c r="CZ6" i="18"/>
  <c r="CR6" i="18"/>
  <c r="CX6" i="18"/>
  <c r="DB6" i="17"/>
  <c r="CT6" i="17"/>
  <c r="CX6" i="17"/>
  <c r="CW6" i="17"/>
  <c r="CS6" i="17"/>
  <c r="CU6" i="17"/>
  <c r="CZ6" i="17"/>
  <c r="CP6" i="17"/>
  <c r="DA6" i="17"/>
  <c r="DC6" i="17"/>
  <c r="CY6" i="17"/>
  <c r="CR6" i="17"/>
  <c r="CV6" i="17"/>
  <c r="DE14" i="2"/>
  <c r="CZ6" i="2"/>
  <c r="DA6" i="2"/>
  <c r="DB6" i="2"/>
  <c r="DC6" i="2"/>
  <c r="CY6" i="2"/>
  <c r="CW57" i="2"/>
  <c r="CV58" i="2"/>
  <c r="CX58" i="2"/>
  <c r="CT6" i="2"/>
  <c r="CU6" i="2"/>
  <c r="CR6" i="2"/>
  <c r="CP6" i="2"/>
  <c r="CS6" i="2"/>
  <c r="CO5" i="20"/>
  <c r="CO4" i="3"/>
  <c r="I3" i="25"/>
  <c r="I4" i="25"/>
  <c r="I2" i="25"/>
  <c r="CQ5" i="18" l="1"/>
  <c r="CQ4" i="2"/>
  <c r="CQ5" i="2"/>
  <c r="J48" i="25"/>
  <c r="CQ6" i="18"/>
  <c r="CQ7" i="18" s="1"/>
  <c r="CQ3" i="17"/>
  <c r="CQ4" i="17" s="1"/>
  <c r="CQ5" i="17" s="1"/>
  <c r="CQ6" i="17" s="1"/>
  <c r="CQ7" i="17" s="1"/>
  <c r="J7" i="25"/>
  <c r="J12" i="25"/>
  <c r="J54" i="25"/>
  <c r="J58" i="25"/>
  <c r="J51" i="25"/>
  <c r="J84" i="25"/>
  <c r="J56" i="25"/>
  <c r="J66" i="25"/>
  <c r="J68" i="25"/>
  <c r="J57" i="25"/>
  <c r="J15" i="25"/>
  <c r="J59" i="25"/>
  <c r="J64" i="25"/>
  <c r="J31" i="25"/>
  <c r="J69" i="25"/>
  <c r="J62" i="25"/>
  <c r="J74" i="25"/>
  <c r="J71" i="25"/>
  <c r="J11" i="25"/>
  <c r="J19" i="25"/>
  <c r="J82" i="25"/>
  <c r="J28" i="25"/>
  <c r="J79" i="25"/>
  <c r="J61" i="25"/>
  <c r="J72" i="25"/>
  <c r="J53" i="25"/>
  <c r="J6" i="25"/>
  <c r="J23" i="25"/>
  <c r="J85" i="25"/>
  <c r="J41" i="25"/>
  <c r="J60" i="25"/>
  <c r="J10" i="25"/>
  <c r="J63" i="25"/>
  <c r="J9" i="25"/>
  <c r="J29" i="25"/>
  <c r="J8" i="25"/>
  <c r="J49" i="25"/>
  <c r="J18" i="25"/>
  <c r="J43" i="25"/>
  <c r="F17" i="3"/>
  <c r="CQ6" i="2"/>
  <c r="CQ7" i="2" s="1"/>
  <c r="J37" i="25"/>
  <c r="J16" i="25"/>
  <c r="J80" i="25"/>
  <c r="J14" i="25"/>
  <c r="J17" i="25"/>
  <c r="J65" i="25"/>
  <c r="J26" i="25"/>
  <c r="J20" i="25"/>
  <c r="J27" i="25"/>
  <c r="J67" i="25"/>
  <c r="J77" i="25"/>
  <c r="J47" i="25"/>
  <c r="J24" i="25"/>
  <c r="J70" i="25"/>
  <c r="J73" i="25"/>
  <c r="J13" i="25"/>
  <c r="J22" i="25"/>
  <c r="J39" i="25"/>
  <c r="J34" i="25"/>
  <c r="J76" i="25"/>
  <c r="J36" i="25"/>
  <c r="J44" i="25"/>
  <c r="F13" i="25"/>
  <c r="J32" i="25"/>
  <c r="J21" i="25"/>
  <c r="J25" i="25"/>
  <c r="J81" i="25"/>
  <c r="J42" i="25"/>
  <c r="J30" i="25"/>
  <c r="J35" i="25"/>
  <c r="J75" i="25"/>
  <c r="K2" i="25"/>
  <c r="L2" i="25" s="1"/>
  <c r="M2" i="25" s="1"/>
  <c r="J2" i="25"/>
  <c r="K4" i="25"/>
  <c r="L4" i="25" s="1"/>
  <c r="J4" i="25"/>
  <c r="K3" i="25"/>
  <c r="L3" i="25" s="1"/>
  <c r="J3" i="25"/>
  <c r="J40" i="25"/>
  <c r="J33" i="25"/>
  <c r="J45" i="25"/>
  <c r="J38" i="25"/>
  <c r="J55" i="25"/>
  <c r="J50" i="25"/>
  <c r="J5" i="25"/>
  <c r="J78" i="25"/>
  <c r="J83" i="25"/>
  <c r="J52" i="25"/>
  <c r="J46" i="25"/>
  <c r="DD6" i="17"/>
  <c r="DE6" i="17"/>
  <c r="CP5" i="18"/>
  <c r="DD6" i="18"/>
  <c r="DE6" i="18"/>
  <c r="CP4" i="3"/>
  <c r="DD6" i="3"/>
  <c r="CP5" i="20"/>
  <c r="DE7" i="20"/>
  <c r="CO6" i="2"/>
  <c r="DD6" i="2"/>
  <c r="DD7" i="20"/>
  <c r="DA59" i="20"/>
  <c r="CZ59" i="20"/>
  <c r="DB67" i="20"/>
  <c r="DC59" i="20"/>
  <c r="CY11" i="20"/>
  <c r="CS7" i="20"/>
  <c r="CX7" i="20"/>
  <c r="CV7" i="20"/>
  <c r="CU7" i="20"/>
  <c r="CW7" i="20"/>
  <c r="CQ7" i="20"/>
  <c r="CT7" i="20"/>
  <c r="CR7" i="20"/>
  <c r="CU18" i="3"/>
  <c r="CZ7" i="3"/>
  <c r="CT7" i="3"/>
  <c r="CX7" i="3"/>
  <c r="CW7" i="3"/>
  <c r="CR18" i="3"/>
  <c r="DE18" i="3"/>
  <c r="CS7" i="3"/>
  <c r="DB7" i="3"/>
  <c r="DC18" i="3"/>
  <c r="CV7" i="3"/>
  <c r="DA7" i="3"/>
  <c r="CY7" i="3"/>
  <c r="CR7" i="18"/>
  <c r="CW7" i="18"/>
  <c r="DB7" i="18"/>
  <c r="CZ7" i="18"/>
  <c r="CT7" i="18"/>
  <c r="DC7" i="18"/>
  <c r="CY7" i="18"/>
  <c r="CS7" i="18"/>
  <c r="DA7" i="18"/>
  <c r="CX7" i="18"/>
  <c r="CV7" i="18"/>
  <c r="CU7" i="18"/>
  <c r="CY7" i="17"/>
  <c r="CW7" i="17"/>
  <c r="CZ7" i="17"/>
  <c r="DC7" i="17"/>
  <c r="CX7" i="17"/>
  <c r="CV7" i="17"/>
  <c r="DA7" i="17"/>
  <c r="CT7" i="17"/>
  <c r="CU7" i="17"/>
  <c r="CR7" i="17"/>
  <c r="CP7" i="17"/>
  <c r="CS7" i="17"/>
  <c r="DB7" i="17"/>
  <c r="CO6" i="20"/>
  <c r="CO6" i="18"/>
  <c r="DE15" i="2"/>
  <c r="DC7" i="2"/>
  <c r="DB7" i="2"/>
  <c r="CZ7" i="2"/>
  <c r="DA7" i="2"/>
  <c r="CY7" i="2"/>
  <c r="CX59" i="2"/>
  <c r="CV59" i="2"/>
  <c r="CW58" i="2"/>
  <c r="CU7" i="2"/>
  <c r="CR7" i="2"/>
  <c r="CT7" i="2"/>
  <c r="CS7" i="2"/>
  <c r="CP7" i="2"/>
  <c r="CO5" i="3"/>
  <c r="CO5" i="17"/>
  <c r="M3" i="25" l="1"/>
  <c r="M4" i="25" s="1"/>
  <c r="F18" i="3"/>
  <c r="F14" i="25"/>
  <c r="DE7" i="17"/>
  <c r="DD7" i="17"/>
  <c r="DE7" i="18"/>
  <c r="DD7" i="18"/>
  <c r="CP6" i="18"/>
  <c r="DD7" i="3"/>
  <c r="CP5" i="3"/>
  <c r="DE8" i="20"/>
  <c r="CP6" i="20"/>
  <c r="DD7" i="2"/>
  <c r="CO7" i="2"/>
  <c r="DD8" i="20"/>
  <c r="DC60" i="20"/>
  <c r="DB68" i="20"/>
  <c r="CZ60" i="20"/>
  <c r="DA60" i="20"/>
  <c r="CY12" i="20"/>
  <c r="CU8" i="20"/>
  <c r="CR8" i="20"/>
  <c r="CT8" i="20"/>
  <c r="CV8" i="20"/>
  <c r="CQ8" i="20"/>
  <c r="CX8" i="20"/>
  <c r="CW8" i="20"/>
  <c r="CS8" i="20"/>
  <c r="CV8" i="3"/>
  <c r="DE19" i="3"/>
  <c r="CX8" i="3"/>
  <c r="DC19" i="3"/>
  <c r="CR19" i="3"/>
  <c r="CT8" i="3"/>
  <c r="CY8" i="3"/>
  <c r="DB8" i="3"/>
  <c r="CZ8" i="3"/>
  <c r="DA8" i="3"/>
  <c r="CS8" i="3"/>
  <c r="CW8" i="3"/>
  <c r="CU19" i="3"/>
  <c r="CQ8" i="18"/>
  <c r="CS8" i="18"/>
  <c r="CZ8" i="18"/>
  <c r="CV8" i="18"/>
  <c r="CY8" i="18"/>
  <c r="DB8" i="18"/>
  <c r="CX8" i="18"/>
  <c r="DC8" i="18"/>
  <c r="CW8" i="18"/>
  <c r="CT8" i="18"/>
  <c r="CR8" i="18"/>
  <c r="CU8" i="18"/>
  <c r="DA8" i="18"/>
  <c r="CR8" i="17"/>
  <c r="DA8" i="17"/>
  <c r="CZ8" i="17"/>
  <c r="CP8" i="17"/>
  <c r="CW8" i="17"/>
  <c r="DB8" i="17"/>
  <c r="CX8" i="17"/>
  <c r="CQ8" i="17"/>
  <c r="CU8" i="17"/>
  <c r="CV8" i="17"/>
  <c r="CT8" i="17"/>
  <c r="DC8" i="17"/>
  <c r="CY8" i="17"/>
  <c r="CS8" i="17"/>
  <c r="CO7" i="20"/>
  <c r="CO6" i="3"/>
  <c r="CO7" i="18"/>
  <c r="CO6" i="17"/>
  <c r="DE16" i="2"/>
  <c r="DA8" i="2"/>
  <c r="CZ8" i="2"/>
  <c r="DB8" i="2"/>
  <c r="CY8" i="2"/>
  <c r="DC8" i="2"/>
  <c r="CX60" i="2"/>
  <c r="CW59" i="2"/>
  <c r="CV60" i="2"/>
  <c r="CT8" i="2"/>
  <c r="CQ8" i="2"/>
  <c r="CR8" i="2"/>
  <c r="CU8" i="2"/>
  <c r="CP8" i="2"/>
  <c r="CS8" i="2"/>
  <c r="E6" i="7"/>
  <c r="K6" i="7" s="1"/>
  <c r="L6" i="7" s="1"/>
  <c r="E7" i="7"/>
  <c r="K7" i="7" s="1"/>
  <c r="L7" i="7" s="1"/>
  <c r="E8" i="7"/>
  <c r="K8" i="7" s="1"/>
  <c r="L8" i="7" s="1"/>
  <c r="E9" i="7"/>
  <c r="K9" i="7" s="1"/>
  <c r="L9" i="7" s="1"/>
  <c r="E10" i="7"/>
  <c r="K10" i="7" s="1"/>
  <c r="L10" i="7" s="1"/>
  <c r="E11" i="7"/>
  <c r="K11" i="7" s="1"/>
  <c r="L11" i="7" s="1"/>
  <c r="E12" i="7"/>
  <c r="K12" i="7" s="1"/>
  <c r="L12" i="7" s="1"/>
  <c r="E13" i="7"/>
  <c r="K13" i="7" s="1"/>
  <c r="L13" i="7" s="1"/>
  <c r="E14" i="7"/>
  <c r="K14" i="7" s="1"/>
  <c r="L14" i="7" s="1"/>
  <c r="E15" i="7"/>
  <c r="K15" i="7" s="1"/>
  <c r="L15" i="7" s="1"/>
  <c r="E16" i="7"/>
  <c r="K16" i="7" s="1"/>
  <c r="L16" i="7" s="1"/>
  <c r="E17" i="7"/>
  <c r="K17" i="7" s="1"/>
  <c r="L17" i="7" s="1"/>
  <c r="E18" i="7"/>
  <c r="K18" i="7" s="1"/>
  <c r="L18" i="7" s="1"/>
  <c r="E19" i="7"/>
  <c r="K19" i="7" s="1"/>
  <c r="L19" i="7" s="1"/>
  <c r="E20" i="7"/>
  <c r="K20" i="7" s="1"/>
  <c r="L20" i="7" s="1"/>
  <c r="E21" i="7"/>
  <c r="K21" i="7" s="1"/>
  <c r="L21" i="7" s="1"/>
  <c r="E22" i="7"/>
  <c r="K22" i="7" s="1"/>
  <c r="L22" i="7" s="1"/>
  <c r="E23" i="7"/>
  <c r="K23" i="7" s="1"/>
  <c r="L23" i="7" s="1"/>
  <c r="E24" i="7"/>
  <c r="K24" i="7" s="1"/>
  <c r="L24" i="7" s="1"/>
  <c r="E25" i="7"/>
  <c r="K25" i="7" s="1"/>
  <c r="L25" i="7" s="1"/>
  <c r="E26" i="7"/>
  <c r="K26" i="7" s="1"/>
  <c r="L26" i="7" s="1"/>
  <c r="E27" i="7"/>
  <c r="K27" i="7" s="1"/>
  <c r="L27" i="7" s="1"/>
  <c r="E28" i="7"/>
  <c r="K28" i="7" s="1"/>
  <c r="L28" i="7" s="1"/>
  <c r="E29" i="7"/>
  <c r="K29" i="7" s="1"/>
  <c r="L29" i="7" s="1"/>
  <c r="E30" i="7"/>
  <c r="K30" i="7" s="1"/>
  <c r="L30" i="7" s="1"/>
  <c r="E31" i="7"/>
  <c r="K31" i="7" s="1"/>
  <c r="L31" i="7" s="1"/>
  <c r="E32" i="7"/>
  <c r="K32" i="7" s="1"/>
  <c r="L32" i="7" s="1"/>
  <c r="E33" i="7"/>
  <c r="K33" i="7" s="1"/>
  <c r="L33" i="7" s="1"/>
  <c r="E34" i="7"/>
  <c r="K34" i="7" s="1"/>
  <c r="L34" i="7" s="1"/>
  <c r="E35" i="7"/>
  <c r="K35" i="7" s="1"/>
  <c r="L35" i="7" s="1"/>
  <c r="E36" i="7"/>
  <c r="K36" i="7" s="1"/>
  <c r="L36" i="7" s="1"/>
  <c r="E37" i="7"/>
  <c r="K37" i="7" s="1"/>
  <c r="L37" i="7" s="1"/>
  <c r="E38" i="7"/>
  <c r="K38" i="7" s="1"/>
  <c r="L38" i="7" s="1"/>
  <c r="E39" i="7"/>
  <c r="K39" i="7" s="1"/>
  <c r="L39" i="7" s="1"/>
  <c r="E40" i="7"/>
  <c r="K40" i="7" s="1"/>
  <c r="L40" i="7" s="1"/>
  <c r="E41" i="7"/>
  <c r="K41" i="7" s="1"/>
  <c r="L41" i="7" s="1"/>
  <c r="E42" i="7"/>
  <c r="K42" i="7" s="1"/>
  <c r="L42" i="7" s="1"/>
  <c r="E43" i="7"/>
  <c r="K43" i="7" s="1"/>
  <c r="L43" i="7" s="1"/>
  <c r="E44" i="7"/>
  <c r="K44" i="7" s="1"/>
  <c r="L44" i="7" s="1"/>
  <c r="E45" i="7"/>
  <c r="K45" i="7" s="1"/>
  <c r="L45" i="7" s="1"/>
  <c r="E46" i="7"/>
  <c r="K46" i="7" s="1"/>
  <c r="L46" i="7" s="1"/>
  <c r="E47" i="7"/>
  <c r="K47" i="7" s="1"/>
  <c r="L47" i="7" s="1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K62" i="7" s="1"/>
  <c r="L62" i="7" s="1"/>
  <c r="E63" i="7"/>
  <c r="K63" i="7" s="1"/>
  <c r="L63" i="7" s="1"/>
  <c r="E64" i="7"/>
  <c r="E65" i="7"/>
  <c r="E66" i="7"/>
  <c r="E67" i="7"/>
  <c r="E68" i="7"/>
  <c r="E69" i="7"/>
  <c r="E70" i="7"/>
  <c r="K70" i="7" s="1"/>
  <c r="L70" i="7" s="1"/>
  <c r="E71" i="7"/>
  <c r="K71" i="7" s="1"/>
  <c r="L71" i="7" s="1"/>
  <c r="E72" i="7"/>
  <c r="K72" i="7" s="1"/>
  <c r="L72" i="7" s="1"/>
  <c r="E73" i="7"/>
  <c r="K73" i="7" s="1"/>
  <c r="L73" i="7" s="1"/>
  <c r="E74" i="7"/>
  <c r="E75" i="7"/>
  <c r="E76" i="7"/>
  <c r="E77" i="7"/>
  <c r="E78" i="7"/>
  <c r="E79" i="7"/>
  <c r="K79" i="7" s="1"/>
  <c r="L79" i="7" s="1"/>
  <c r="E80" i="7"/>
  <c r="K80" i="7" s="1"/>
  <c r="L80" i="7" s="1"/>
  <c r="E81" i="7"/>
  <c r="K81" i="7" s="1"/>
  <c r="L81" i="7" s="1"/>
  <c r="E82" i="7"/>
  <c r="E83" i="7"/>
  <c r="E84" i="7"/>
  <c r="E85" i="7"/>
  <c r="E86" i="7"/>
  <c r="E87" i="7"/>
  <c r="E88" i="7"/>
  <c r="E89" i="7"/>
  <c r="K89" i="7" s="1"/>
  <c r="L89" i="7" s="1"/>
  <c r="E90" i="7"/>
  <c r="E91" i="7"/>
  <c r="E92" i="7"/>
  <c r="E93" i="7"/>
  <c r="E94" i="7"/>
  <c r="K94" i="7" s="1"/>
  <c r="L94" i="7" s="1"/>
  <c r="E5" i="7"/>
  <c r="E4" i="7"/>
  <c r="E3" i="7"/>
  <c r="K3" i="7" s="1"/>
  <c r="L3" i="7" s="1"/>
  <c r="E2" i="7"/>
  <c r="H74" i="6"/>
  <c r="I75" i="6" s="1"/>
  <c r="H70" i="6"/>
  <c r="I71" i="6" s="1"/>
  <c r="H66" i="6"/>
  <c r="I67" i="6" s="1"/>
  <c r="H62" i="6"/>
  <c r="I62" i="6" s="1"/>
  <c r="H58" i="6"/>
  <c r="I59" i="6" s="1"/>
  <c r="H54" i="6"/>
  <c r="I54" i="6" s="1"/>
  <c r="H50" i="6"/>
  <c r="I50" i="6" s="1"/>
  <c r="H46" i="6"/>
  <c r="I46" i="6" s="1"/>
  <c r="H42" i="6"/>
  <c r="I45" i="6" s="1"/>
  <c r="H38" i="6"/>
  <c r="I38" i="6" s="1"/>
  <c r="H34" i="6"/>
  <c r="I37" i="6" s="1"/>
  <c r="H30" i="6"/>
  <c r="I30" i="6" s="1"/>
  <c r="H26" i="6"/>
  <c r="I29" i="6" s="1"/>
  <c r="H22" i="6"/>
  <c r="I22" i="6" s="1"/>
  <c r="H18" i="6"/>
  <c r="I20" i="6" s="1"/>
  <c r="H14" i="6"/>
  <c r="I16" i="6" s="1"/>
  <c r="H10" i="6"/>
  <c r="I12" i="6" s="1"/>
  <c r="H6" i="6"/>
  <c r="I6" i="6" s="1"/>
  <c r="H2" i="6"/>
  <c r="I3" i="6" s="1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5" i="6"/>
  <c r="E4" i="6"/>
  <c r="E3" i="6"/>
  <c r="E2" i="6"/>
  <c r="H86" i="5"/>
  <c r="I87" i="5" s="1"/>
  <c r="H82" i="5"/>
  <c r="I84" i="5" s="1"/>
  <c r="H78" i="5"/>
  <c r="I79" i="5" s="1"/>
  <c r="H74" i="5"/>
  <c r="I75" i="5" s="1"/>
  <c r="H94" i="5"/>
  <c r="I95" i="5" s="1"/>
  <c r="H90" i="5"/>
  <c r="I93" i="5" s="1"/>
  <c r="H70" i="5"/>
  <c r="I73" i="5" s="1"/>
  <c r="H66" i="5"/>
  <c r="I66" i="5" s="1"/>
  <c r="H62" i="5"/>
  <c r="I63" i="5" s="1"/>
  <c r="H58" i="5"/>
  <c r="I58" i="5" s="1"/>
  <c r="H54" i="5"/>
  <c r="I55" i="5" s="1"/>
  <c r="H50" i="5"/>
  <c r="I50" i="5" s="1"/>
  <c r="H46" i="5"/>
  <c r="I49" i="5" s="1"/>
  <c r="H42" i="5"/>
  <c r="I42" i="5" s="1"/>
  <c r="H38" i="5"/>
  <c r="I41" i="5" s="1"/>
  <c r="H34" i="5"/>
  <c r="I34" i="5" s="1"/>
  <c r="H30" i="5"/>
  <c r="I33" i="5" s="1"/>
  <c r="H26" i="5"/>
  <c r="I26" i="5" s="1"/>
  <c r="H22" i="5"/>
  <c r="I22" i="5" s="1"/>
  <c r="H18" i="5"/>
  <c r="I20" i="5" s="1"/>
  <c r="H14" i="5"/>
  <c r="I15" i="5" s="1"/>
  <c r="H10" i="5"/>
  <c r="I11" i="5" s="1"/>
  <c r="H6" i="5"/>
  <c r="I6" i="5" s="1"/>
  <c r="H2" i="5"/>
  <c r="I3" i="5" s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5" i="5"/>
  <c r="E4" i="5"/>
  <c r="E3" i="5"/>
  <c r="E2" i="5"/>
  <c r="H90" i="4"/>
  <c r="I91" i="4" s="1"/>
  <c r="H86" i="4"/>
  <c r="I87" i="4" s="1"/>
  <c r="H82" i="4"/>
  <c r="I83" i="4" s="1"/>
  <c r="H78" i="4"/>
  <c r="I78" i="4" s="1"/>
  <c r="H74" i="4"/>
  <c r="I75" i="4" s="1"/>
  <c r="H70" i="4"/>
  <c r="I70" i="4" s="1"/>
  <c r="H66" i="4"/>
  <c r="I67" i="4" s="1"/>
  <c r="H62" i="4"/>
  <c r="I63" i="4" s="1"/>
  <c r="H58" i="4"/>
  <c r="I59" i="4" s="1"/>
  <c r="H54" i="4"/>
  <c r="I55" i="4" s="1"/>
  <c r="H50" i="4"/>
  <c r="I51" i="4" s="1"/>
  <c r="H46" i="4"/>
  <c r="I46" i="4" s="1"/>
  <c r="H42" i="4"/>
  <c r="I43" i="4" s="1"/>
  <c r="H38" i="4"/>
  <c r="I38" i="4" s="1"/>
  <c r="H34" i="4"/>
  <c r="I35" i="4" s="1"/>
  <c r="H30" i="4"/>
  <c r="I31" i="4" s="1"/>
  <c r="H26" i="4"/>
  <c r="I27" i="4" s="1"/>
  <c r="H22" i="4"/>
  <c r="I23" i="4" s="1"/>
  <c r="H18" i="4"/>
  <c r="I19" i="4" s="1"/>
  <c r="H14" i="4"/>
  <c r="I14" i="4" s="1"/>
  <c r="H10" i="4"/>
  <c r="I11" i="4" s="1"/>
  <c r="H6" i="4"/>
  <c r="I9" i="4" s="1"/>
  <c r="H2" i="4"/>
  <c r="I5" i="4" s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5" i="4"/>
  <c r="E4" i="4"/>
  <c r="E3" i="4"/>
  <c r="E2" i="4"/>
  <c r="H70" i="15"/>
  <c r="I73" i="15" s="1"/>
  <c r="H66" i="15"/>
  <c r="I66" i="15" s="1"/>
  <c r="H62" i="15"/>
  <c r="I65" i="15" s="1"/>
  <c r="H58" i="15"/>
  <c r="I58" i="15" s="1"/>
  <c r="H54" i="15"/>
  <c r="I54" i="15" s="1"/>
  <c r="H50" i="15"/>
  <c r="I50" i="15" s="1"/>
  <c r="H46" i="15"/>
  <c r="I49" i="15" s="1"/>
  <c r="H42" i="15"/>
  <c r="I42" i="15" s="1"/>
  <c r="H38" i="15"/>
  <c r="I41" i="15" s="1"/>
  <c r="H34" i="15"/>
  <c r="I34" i="15" s="1"/>
  <c r="H30" i="15"/>
  <c r="I33" i="15" s="1"/>
  <c r="H26" i="15"/>
  <c r="I26" i="15" s="1"/>
  <c r="H22" i="15"/>
  <c r="I22" i="15" s="1"/>
  <c r="H18" i="15"/>
  <c r="I18" i="15" s="1"/>
  <c r="H14" i="15"/>
  <c r="I17" i="15" s="1"/>
  <c r="H10" i="15"/>
  <c r="I10" i="15" s="1"/>
  <c r="H6" i="15"/>
  <c r="I9" i="15" s="1"/>
  <c r="H2" i="15"/>
  <c r="I5" i="15" s="1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5" i="15"/>
  <c r="E4" i="15"/>
  <c r="E3" i="15"/>
  <c r="E2" i="15"/>
  <c r="F2" i="15" s="1"/>
  <c r="H46" i="14"/>
  <c r="I49" i="14" s="1"/>
  <c r="H42" i="14"/>
  <c r="I42" i="14" s="1"/>
  <c r="H38" i="14"/>
  <c r="I41" i="14" s="1"/>
  <c r="H34" i="14"/>
  <c r="I34" i="14" s="1"/>
  <c r="H30" i="14"/>
  <c r="I30" i="14" s="1"/>
  <c r="H26" i="14"/>
  <c r="I26" i="14" s="1"/>
  <c r="H22" i="14"/>
  <c r="I25" i="14" s="1"/>
  <c r="H18" i="14"/>
  <c r="I18" i="14" s="1"/>
  <c r="H14" i="14"/>
  <c r="I17" i="14" s="1"/>
  <c r="H10" i="14"/>
  <c r="I10" i="14" s="1"/>
  <c r="H6" i="14"/>
  <c r="I9" i="14" s="1"/>
  <c r="H2" i="14"/>
  <c r="I2" i="14" s="1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3" i="14"/>
  <c r="E4" i="14"/>
  <c r="E5" i="14"/>
  <c r="E2" i="14"/>
  <c r="F2" i="14" s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H62" i="13"/>
  <c r="I64" i="13" s="1"/>
  <c r="H58" i="13"/>
  <c r="I58" i="13" s="1"/>
  <c r="H54" i="13"/>
  <c r="I56" i="13" s="1"/>
  <c r="H50" i="13"/>
  <c r="I51" i="13" s="1"/>
  <c r="H46" i="13"/>
  <c r="I48" i="13" s="1"/>
  <c r="H42" i="13"/>
  <c r="I42" i="13" s="1"/>
  <c r="H38" i="13"/>
  <c r="I40" i="13" s="1"/>
  <c r="H34" i="13"/>
  <c r="I34" i="13" s="1"/>
  <c r="H30" i="13"/>
  <c r="I32" i="13" s="1"/>
  <c r="H26" i="13"/>
  <c r="I26" i="13" s="1"/>
  <c r="H22" i="13"/>
  <c r="I24" i="13" s="1"/>
  <c r="H18" i="13"/>
  <c r="I18" i="13" s="1"/>
  <c r="H14" i="13"/>
  <c r="I16" i="13" s="1"/>
  <c r="H10" i="13"/>
  <c r="I10" i="13" s="1"/>
  <c r="H6" i="13"/>
  <c r="I8" i="13" s="1"/>
  <c r="H2" i="13"/>
  <c r="I5" i="13" s="1"/>
  <c r="E2" i="13"/>
  <c r="F2" i="13" s="1"/>
  <c r="H78" i="12"/>
  <c r="I80" i="12" s="1"/>
  <c r="H74" i="12"/>
  <c r="I74" i="12" s="1"/>
  <c r="H70" i="12"/>
  <c r="I72" i="12" s="1"/>
  <c r="H66" i="12"/>
  <c r="I66" i="12" s="1"/>
  <c r="H62" i="12"/>
  <c r="I64" i="12" s="1"/>
  <c r="H58" i="12"/>
  <c r="I58" i="12" s="1"/>
  <c r="H54" i="12"/>
  <c r="I56" i="12" s="1"/>
  <c r="H50" i="12"/>
  <c r="I52" i="12" s="1"/>
  <c r="H46" i="12"/>
  <c r="I48" i="12" s="1"/>
  <c r="H42" i="12"/>
  <c r="I42" i="12" s="1"/>
  <c r="H38" i="12"/>
  <c r="I40" i="12" s="1"/>
  <c r="H34" i="12"/>
  <c r="I34" i="12" s="1"/>
  <c r="H30" i="12"/>
  <c r="I32" i="12" s="1"/>
  <c r="H26" i="12"/>
  <c r="I27" i="12" s="1"/>
  <c r="H22" i="12"/>
  <c r="I24" i="12" s="1"/>
  <c r="H18" i="12"/>
  <c r="I20" i="12" s="1"/>
  <c r="H14" i="12"/>
  <c r="I16" i="12" s="1"/>
  <c r="H10" i="12"/>
  <c r="I10" i="12" s="1"/>
  <c r="H6" i="12"/>
  <c r="I8" i="12" s="1"/>
  <c r="H2" i="12"/>
  <c r="I5" i="12" s="1"/>
  <c r="E2" i="12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H34" i="11"/>
  <c r="I37" i="11" s="1"/>
  <c r="H30" i="11"/>
  <c r="I32" i="11" s="1"/>
  <c r="H26" i="11"/>
  <c r="I29" i="11" s="1"/>
  <c r="H22" i="11"/>
  <c r="I24" i="11" s="1"/>
  <c r="H18" i="11"/>
  <c r="I21" i="11" s="1"/>
  <c r="H14" i="11"/>
  <c r="I14" i="11" s="1"/>
  <c r="H10" i="11"/>
  <c r="I13" i="11" s="1"/>
  <c r="H6" i="11"/>
  <c r="I9" i="11" s="1"/>
  <c r="H2" i="11"/>
  <c r="I3" i="11" s="1"/>
  <c r="E3" i="11"/>
  <c r="E2" i="11"/>
  <c r="H90" i="10"/>
  <c r="I90" i="10" s="1"/>
  <c r="H86" i="10"/>
  <c r="I88" i="10" s="1"/>
  <c r="H82" i="10"/>
  <c r="I82" i="10" s="1"/>
  <c r="H78" i="10"/>
  <c r="I80" i="10" s="1"/>
  <c r="H74" i="10"/>
  <c r="I77" i="10" s="1"/>
  <c r="H70" i="10"/>
  <c r="I72" i="10" s="1"/>
  <c r="H66" i="10"/>
  <c r="I66" i="10" s="1"/>
  <c r="H62" i="10"/>
  <c r="I64" i="10" s="1"/>
  <c r="H58" i="10"/>
  <c r="I58" i="10" s="1"/>
  <c r="H54" i="10"/>
  <c r="I56" i="10" s="1"/>
  <c r="H50" i="10"/>
  <c r="I50" i="10" s="1"/>
  <c r="H46" i="10"/>
  <c r="I48" i="10" s="1"/>
  <c r="H42" i="10"/>
  <c r="I43" i="10" s="1"/>
  <c r="H38" i="10"/>
  <c r="I40" i="10" s="1"/>
  <c r="H34" i="10"/>
  <c r="I34" i="10" s="1"/>
  <c r="H30" i="10"/>
  <c r="I32" i="10" s="1"/>
  <c r="H26" i="10"/>
  <c r="I26" i="10" s="1"/>
  <c r="H22" i="10"/>
  <c r="I24" i="10" s="1"/>
  <c r="H18" i="10"/>
  <c r="I18" i="10" s="1"/>
  <c r="H14" i="10"/>
  <c r="I16" i="10" s="1"/>
  <c r="H10" i="10"/>
  <c r="I11" i="10" s="1"/>
  <c r="H6" i="10"/>
  <c r="I8" i="10" s="1"/>
  <c r="H2" i="10"/>
  <c r="I5" i="10" s="1"/>
  <c r="E2" i="10"/>
  <c r="F2" i="10" s="1"/>
  <c r="F55" i="7" l="1"/>
  <c r="I73" i="6"/>
  <c r="I72" i="6"/>
  <c r="I70" i="6"/>
  <c r="F50" i="7"/>
  <c r="F57" i="7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F87" i="7" s="1"/>
  <c r="F88" i="7" s="1"/>
  <c r="F89" i="7" s="1"/>
  <c r="F90" i="7" s="1"/>
  <c r="F91" i="7" s="1"/>
  <c r="F92" i="7" s="1"/>
  <c r="F93" i="7" s="1"/>
  <c r="F94" i="7" s="1"/>
  <c r="F95" i="7" s="1"/>
  <c r="F96" i="7" s="1"/>
  <c r="F97" i="7" s="1"/>
  <c r="F49" i="7"/>
  <c r="F56" i="7"/>
  <c r="F48" i="7"/>
  <c r="I56" i="6"/>
  <c r="I56" i="5"/>
  <c r="K56" i="5" s="1"/>
  <c r="L56" i="5" s="1"/>
  <c r="F3" i="14"/>
  <c r="F4" i="14"/>
  <c r="F5" i="14" s="1"/>
  <c r="F6" i="14" s="1"/>
  <c r="F7" i="14" s="1"/>
  <c r="I28" i="5"/>
  <c r="I54" i="5"/>
  <c r="K54" i="5" s="1"/>
  <c r="L54" i="5" s="1"/>
  <c r="I61" i="5"/>
  <c r="I83" i="5"/>
  <c r="K83" i="5" s="1"/>
  <c r="L83" i="5" s="1"/>
  <c r="I82" i="5"/>
  <c r="I27" i="5"/>
  <c r="I64" i="5"/>
  <c r="I78" i="5"/>
  <c r="K78" i="5" s="1"/>
  <c r="L78" i="5" s="1"/>
  <c r="I64" i="6"/>
  <c r="K64" i="6" s="1"/>
  <c r="L64" i="6" s="1"/>
  <c r="I60" i="5"/>
  <c r="I85" i="5"/>
  <c r="K85" i="5" s="1"/>
  <c r="L85" i="5" s="1"/>
  <c r="I59" i="5"/>
  <c r="K59" i="5" s="1"/>
  <c r="L59" i="5" s="1"/>
  <c r="I86" i="5"/>
  <c r="K86" i="5" s="1"/>
  <c r="L86" i="5" s="1"/>
  <c r="I23" i="6"/>
  <c r="K23" i="6" s="1"/>
  <c r="L23" i="6" s="1"/>
  <c r="I19" i="6"/>
  <c r="K19" i="6" s="1"/>
  <c r="L19" i="6" s="1"/>
  <c r="I36" i="13"/>
  <c r="K36" i="13" s="1"/>
  <c r="L36" i="13" s="1"/>
  <c r="I35" i="13"/>
  <c r="K35" i="13" s="1"/>
  <c r="L35" i="13" s="1"/>
  <c r="I76" i="12"/>
  <c r="K76" i="12" s="1"/>
  <c r="L76" i="12" s="1"/>
  <c r="I75" i="12"/>
  <c r="K75" i="12" s="1"/>
  <c r="L75" i="12" s="1"/>
  <c r="I65" i="5"/>
  <c r="K65" i="5" s="1"/>
  <c r="L65" i="5" s="1"/>
  <c r="I45" i="5"/>
  <c r="K45" i="5" s="1"/>
  <c r="L45" i="5" s="1"/>
  <c r="I29" i="5"/>
  <c r="K29" i="5" s="1"/>
  <c r="L29" i="5" s="1"/>
  <c r="I30" i="10"/>
  <c r="K30" i="10" s="1"/>
  <c r="L30" i="10" s="1"/>
  <c r="I26" i="11"/>
  <c r="K26" i="11" s="1"/>
  <c r="L26" i="11" s="1"/>
  <c r="I7" i="14"/>
  <c r="K7" i="14" s="1"/>
  <c r="L7" i="14" s="1"/>
  <c r="I32" i="15"/>
  <c r="K32" i="15" s="1"/>
  <c r="L32" i="15" s="1"/>
  <c r="I74" i="5"/>
  <c r="K74" i="5" s="1"/>
  <c r="L74" i="5" s="1"/>
  <c r="I68" i="6"/>
  <c r="K68" i="6" s="1"/>
  <c r="L68" i="6" s="1"/>
  <c r="I33" i="6"/>
  <c r="K33" i="6" s="1"/>
  <c r="L33" i="6" s="1"/>
  <c r="I27" i="10"/>
  <c r="K27" i="10" s="1"/>
  <c r="L27" i="10" s="1"/>
  <c r="I66" i="6"/>
  <c r="K66" i="6" s="1"/>
  <c r="L66" i="6" s="1"/>
  <c r="I32" i="6"/>
  <c r="K32" i="6" s="1"/>
  <c r="L32" i="6" s="1"/>
  <c r="I12" i="13"/>
  <c r="K12" i="13" s="1"/>
  <c r="L12" i="13" s="1"/>
  <c r="I65" i="6"/>
  <c r="K65" i="6" s="1"/>
  <c r="L65" i="6" s="1"/>
  <c r="I31" i="6"/>
  <c r="K31" i="6" s="1"/>
  <c r="L31" i="6" s="1"/>
  <c r="I22" i="12"/>
  <c r="K22" i="12" s="1"/>
  <c r="L22" i="12" s="1"/>
  <c r="I61" i="6"/>
  <c r="K61" i="6" s="1"/>
  <c r="L61" i="6" s="1"/>
  <c r="I33" i="4"/>
  <c r="K33" i="4" s="1"/>
  <c r="L33" i="4" s="1"/>
  <c r="I58" i="6"/>
  <c r="K58" i="6" s="1"/>
  <c r="L58" i="6" s="1"/>
  <c r="I33" i="11"/>
  <c r="K33" i="11" s="1"/>
  <c r="L33" i="11" s="1"/>
  <c r="I69" i="15"/>
  <c r="K69" i="15" s="1"/>
  <c r="L69" i="15" s="1"/>
  <c r="I30" i="4"/>
  <c r="K30" i="4" s="1"/>
  <c r="L30" i="4" s="1"/>
  <c r="I18" i="5"/>
  <c r="K18" i="5" s="1"/>
  <c r="L18" i="5" s="1"/>
  <c r="I55" i="10"/>
  <c r="K55" i="10" s="1"/>
  <c r="L55" i="10" s="1"/>
  <c r="I27" i="11"/>
  <c r="K27" i="11" s="1"/>
  <c r="L27" i="11" s="1"/>
  <c r="I20" i="14"/>
  <c r="K20" i="14" s="1"/>
  <c r="L20" i="14" s="1"/>
  <c r="I62" i="15"/>
  <c r="K62" i="15" s="1"/>
  <c r="L62" i="15" s="1"/>
  <c r="I77" i="5"/>
  <c r="K77" i="5" s="1"/>
  <c r="L77" i="5" s="1"/>
  <c r="I57" i="5"/>
  <c r="K57" i="5" s="1"/>
  <c r="L57" i="5" s="1"/>
  <c r="I69" i="6"/>
  <c r="K69" i="6" s="1"/>
  <c r="L69" i="6" s="1"/>
  <c r="I47" i="6"/>
  <c r="K47" i="6" s="1"/>
  <c r="L47" i="6" s="1"/>
  <c r="K83" i="4"/>
  <c r="L83" i="4" s="1"/>
  <c r="I34" i="4"/>
  <c r="K87" i="4"/>
  <c r="L87" i="4" s="1"/>
  <c r="I75" i="10"/>
  <c r="K75" i="10" s="1"/>
  <c r="L75" i="10" s="1"/>
  <c r="I62" i="12"/>
  <c r="K62" i="12" s="1"/>
  <c r="L62" i="12" s="1"/>
  <c r="I30" i="13"/>
  <c r="K30" i="13" s="1"/>
  <c r="L30" i="13" s="1"/>
  <c r="I51" i="10"/>
  <c r="K51" i="10" s="1"/>
  <c r="L51" i="10" s="1"/>
  <c r="I13" i="10"/>
  <c r="K13" i="10" s="1"/>
  <c r="L13" i="10" s="1"/>
  <c r="I17" i="11"/>
  <c r="K17" i="11" s="1"/>
  <c r="L17" i="11" s="1"/>
  <c r="I61" i="12"/>
  <c r="K61" i="12" s="1"/>
  <c r="L61" i="12" s="1"/>
  <c r="I29" i="13"/>
  <c r="K29" i="13" s="1"/>
  <c r="L29" i="13" s="1"/>
  <c r="I47" i="14"/>
  <c r="K47" i="14" s="1"/>
  <c r="L47" i="14" s="1"/>
  <c r="I6" i="14"/>
  <c r="K6" i="14" s="1"/>
  <c r="L6" i="14" s="1"/>
  <c r="I37" i="15"/>
  <c r="K37" i="15" s="1"/>
  <c r="L37" i="15" s="1"/>
  <c r="I86" i="4"/>
  <c r="I62" i="5"/>
  <c r="K62" i="5" s="1"/>
  <c r="L62" i="5" s="1"/>
  <c r="I52" i="6"/>
  <c r="K52" i="6" s="1"/>
  <c r="L52" i="6" s="1"/>
  <c r="I66" i="4"/>
  <c r="K66" i="4" s="1"/>
  <c r="L66" i="4" s="1"/>
  <c r="K58" i="12"/>
  <c r="L58" i="12" s="1"/>
  <c r="K64" i="12"/>
  <c r="L64" i="12" s="1"/>
  <c r="I49" i="10"/>
  <c r="K49" i="10" s="1"/>
  <c r="L49" i="10" s="1"/>
  <c r="K74" i="12"/>
  <c r="L74" i="12" s="1"/>
  <c r="I47" i="10"/>
  <c r="K47" i="10" s="1"/>
  <c r="L47" i="10" s="1"/>
  <c r="K48" i="12"/>
  <c r="L48" i="12" s="1"/>
  <c r="K80" i="12"/>
  <c r="L80" i="12" s="1"/>
  <c r="I39" i="12"/>
  <c r="I61" i="13"/>
  <c r="K61" i="13" s="1"/>
  <c r="L61" i="13" s="1"/>
  <c r="I45" i="14"/>
  <c r="I31" i="15"/>
  <c r="K31" i="15" s="1"/>
  <c r="L31" i="15" s="1"/>
  <c r="I62" i="4"/>
  <c r="K62" i="4" s="1"/>
  <c r="L62" i="4" s="1"/>
  <c r="I92" i="5"/>
  <c r="K92" i="5" s="1"/>
  <c r="L92" i="5" s="1"/>
  <c r="I44" i="6"/>
  <c r="K44" i="6" s="1"/>
  <c r="L44" i="6" s="1"/>
  <c r="I14" i="6"/>
  <c r="K14" i="6" s="1"/>
  <c r="L14" i="6" s="1"/>
  <c r="I14" i="10"/>
  <c r="K42" i="12"/>
  <c r="L42" i="12" s="1"/>
  <c r="I46" i="14"/>
  <c r="K46" i="14" s="1"/>
  <c r="L46" i="14" s="1"/>
  <c r="I91" i="10"/>
  <c r="K91" i="10" s="1"/>
  <c r="L91" i="10" s="1"/>
  <c r="I39" i="10"/>
  <c r="K39" i="10" s="1"/>
  <c r="L39" i="10" s="1"/>
  <c r="I4" i="12"/>
  <c r="K4" i="12" s="1"/>
  <c r="L4" i="12" s="1"/>
  <c r="I37" i="12"/>
  <c r="K37" i="12" s="1"/>
  <c r="L37" i="12" s="1"/>
  <c r="I54" i="13"/>
  <c r="K54" i="13" s="1"/>
  <c r="L54" i="13" s="1"/>
  <c r="I22" i="14"/>
  <c r="K22" i="14" s="1"/>
  <c r="L22" i="14" s="1"/>
  <c r="I30" i="15"/>
  <c r="K30" i="15" s="1"/>
  <c r="L30" i="15" s="1"/>
  <c r="K75" i="4"/>
  <c r="L75" i="4" s="1"/>
  <c r="I57" i="4"/>
  <c r="K57" i="4" s="1"/>
  <c r="L57" i="4" s="1"/>
  <c r="I91" i="5"/>
  <c r="K91" i="5" s="1"/>
  <c r="L91" i="5" s="1"/>
  <c r="I63" i="6"/>
  <c r="K63" i="6" s="1"/>
  <c r="L63" i="6" s="1"/>
  <c r="I43" i="6"/>
  <c r="K43" i="6" s="1"/>
  <c r="L43" i="6" s="1"/>
  <c r="I74" i="10"/>
  <c r="K74" i="10" s="1"/>
  <c r="L74" i="10" s="1"/>
  <c r="I16" i="14"/>
  <c r="K16" i="14" s="1"/>
  <c r="L16" i="14" s="1"/>
  <c r="I60" i="12"/>
  <c r="I62" i="13"/>
  <c r="K62" i="13" s="1"/>
  <c r="L62" i="13" s="1"/>
  <c r="I87" i="10"/>
  <c r="K87" i="10" s="1"/>
  <c r="L87" i="10" s="1"/>
  <c r="I31" i="10"/>
  <c r="K31" i="10" s="1"/>
  <c r="L31" i="10" s="1"/>
  <c r="K56" i="12"/>
  <c r="L56" i="12" s="1"/>
  <c r="I35" i="12"/>
  <c r="K35" i="12" s="1"/>
  <c r="L35" i="12" s="1"/>
  <c r="I37" i="13"/>
  <c r="K37" i="13" s="1"/>
  <c r="L37" i="13" s="1"/>
  <c r="I21" i="14"/>
  <c r="K21" i="14" s="1"/>
  <c r="L21" i="14" s="1"/>
  <c r="K73" i="15"/>
  <c r="L73" i="15" s="1"/>
  <c r="K78" i="4"/>
  <c r="L78" i="4" s="1"/>
  <c r="I54" i="4"/>
  <c r="K54" i="4" s="1"/>
  <c r="L54" i="4" s="1"/>
  <c r="I90" i="5"/>
  <c r="K90" i="5" s="1"/>
  <c r="L90" i="5" s="1"/>
  <c r="I76" i="5"/>
  <c r="K76" i="5" s="1"/>
  <c r="L76" i="5" s="1"/>
  <c r="I24" i="5"/>
  <c r="K24" i="5" s="1"/>
  <c r="L24" i="5" s="1"/>
  <c r="I42" i="6"/>
  <c r="K42" i="6" s="1"/>
  <c r="L42" i="6" s="1"/>
  <c r="F19" i="3"/>
  <c r="F15" i="25"/>
  <c r="K57" i="7"/>
  <c r="L57" i="7" s="1"/>
  <c r="F54" i="7"/>
  <c r="K49" i="7"/>
  <c r="L49" i="7" s="1"/>
  <c r="F53" i="7"/>
  <c r="F52" i="7"/>
  <c r="F51" i="7"/>
  <c r="K54" i="6"/>
  <c r="L54" i="6" s="1"/>
  <c r="K70" i="6"/>
  <c r="L70" i="6" s="1"/>
  <c r="K20" i="6"/>
  <c r="L20" i="6" s="1"/>
  <c r="K50" i="6"/>
  <c r="L50" i="6" s="1"/>
  <c r="I57" i="6"/>
  <c r="I28" i="6"/>
  <c r="K28" i="6" s="1"/>
  <c r="L28" i="6" s="1"/>
  <c r="I11" i="6"/>
  <c r="I27" i="6"/>
  <c r="K27" i="6" s="1"/>
  <c r="L27" i="6" s="1"/>
  <c r="I55" i="6"/>
  <c r="K55" i="6" s="1"/>
  <c r="L55" i="6" s="1"/>
  <c r="I36" i="6"/>
  <c r="K36" i="6" s="1"/>
  <c r="L36" i="6" s="1"/>
  <c r="I26" i="6"/>
  <c r="K6" i="6"/>
  <c r="L6" i="6" s="1"/>
  <c r="K38" i="6"/>
  <c r="L38" i="6" s="1"/>
  <c r="K72" i="6"/>
  <c r="L72" i="6" s="1"/>
  <c r="I35" i="6"/>
  <c r="K35" i="6" s="1"/>
  <c r="L35" i="6" s="1"/>
  <c r="I25" i="6"/>
  <c r="K25" i="6" s="1"/>
  <c r="L25" i="6" s="1"/>
  <c r="K75" i="6"/>
  <c r="L75" i="6" s="1"/>
  <c r="I53" i="6"/>
  <c r="I34" i="6"/>
  <c r="K34" i="6" s="1"/>
  <c r="L34" i="6" s="1"/>
  <c r="I24" i="6"/>
  <c r="K24" i="6" s="1"/>
  <c r="L24" i="6" s="1"/>
  <c r="K16" i="6"/>
  <c r="L16" i="6" s="1"/>
  <c r="K3" i="5"/>
  <c r="L3" i="5" s="1"/>
  <c r="I68" i="5"/>
  <c r="K68" i="5" s="1"/>
  <c r="L68" i="5" s="1"/>
  <c r="I36" i="5"/>
  <c r="K36" i="5" s="1"/>
  <c r="L36" i="5" s="1"/>
  <c r="I10" i="5"/>
  <c r="K10" i="5" s="1"/>
  <c r="L10" i="5" s="1"/>
  <c r="K63" i="5"/>
  <c r="L63" i="5" s="1"/>
  <c r="K87" i="5"/>
  <c r="L87" i="5" s="1"/>
  <c r="K11" i="5"/>
  <c r="L11" i="5" s="1"/>
  <c r="K95" i="5"/>
  <c r="L95" i="5" s="1"/>
  <c r="K15" i="5"/>
  <c r="L15" i="5" s="1"/>
  <c r="I71" i="5"/>
  <c r="K71" i="5" s="1"/>
  <c r="L71" i="5" s="1"/>
  <c r="I39" i="5"/>
  <c r="I44" i="5"/>
  <c r="K44" i="5" s="1"/>
  <c r="L44" i="5" s="1"/>
  <c r="K49" i="5"/>
  <c r="L49" i="5" s="1"/>
  <c r="I70" i="5"/>
  <c r="K70" i="5" s="1"/>
  <c r="L70" i="5" s="1"/>
  <c r="I38" i="5"/>
  <c r="K38" i="5" s="1"/>
  <c r="L38" i="5" s="1"/>
  <c r="I13" i="5"/>
  <c r="K22" i="5"/>
  <c r="L22" i="5" s="1"/>
  <c r="K55" i="5"/>
  <c r="L55" i="5" s="1"/>
  <c r="K79" i="5"/>
  <c r="L79" i="5" s="1"/>
  <c r="I94" i="5"/>
  <c r="I69" i="5"/>
  <c r="K69" i="5" s="1"/>
  <c r="L69" i="5" s="1"/>
  <c r="I37" i="5"/>
  <c r="I12" i="5"/>
  <c r="K38" i="4"/>
  <c r="L38" i="4" s="1"/>
  <c r="K70" i="4"/>
  <c r="L70" i="4" s="1"/>
  <c r="I8" i="4"/>
  <c r="K11" i="4"/>
  <c r="L11" i="4" s="1"/>
  <c r="K43" i="4"/>
  <c r="L43" i="4" s="1"/>
  <c r="I73" i="4"/>
  <c r="I7" i="4"/>
  <c r="K14" i="4"/>
  <c r="L14" i="4" s="1"/>
  <c r="K46" i="4"/>
  <c r="L46" i="4" s="1"/>
  <c r="I72" i="4"/>
  <c r="I56" i="4"/>
  <c r="I32" i="4"/>
  <c r="K32" i="4" s="1"/>
  <c r="L32" i="4" s="1"/>
  <c r="I6" i="4"/>
  <c r="K55" i="4"/>
  <c r="L55" i="4" s="1"/>
  <c r="K27" i="4"/>
  <c r="L27" i="4" s="1"/>
  <c r="K59" i="4"/>
  <c r="L59" i="4" s="1"/>
  <c r="K91" i="4"/>
  <c r="L91" i="4" s="1"/>
  <c r="I40" i="4"/>
  <c r="I24" i="4"/>
  <c r="F2" i="4"/>
  <c r="K19" i="4"/>
  <c r="L19" i="4" s="1"/>
  <c r="I71" i="4"/>
  <c r="K23" i="4"/>
  <c r="L23" i="4" s="1"/>
  <c r="K31" i="4"/>
  <c r="L31" i="4" s="1"/>
  <c r="K63" i="4"/>
  <c r="L63" i="4" s="1"/>
  <c r="I89" i="4"/>
  <c r="I65" i="4"/>
  <c r="I39" i="4"/>
  <c r="K39" i="4" s="1"/>
  <c r="L39" i="4" s="1"/>
  <c r="I22" i="4"/>
  <c r="K51" i="4"/>
  <c r="L51" i="4" s="1"/>
  <c r="I41" i="4"/>
  <c r="I25" i="4"/>
  <c r="K35" i="4"/>
  <c r="L35" i="4" s="1"/>
  <c r="K67" i="4"/>
  <c r="L67" i="4" s="1"/>
  <c r="I88" i="4"/>
  <c r="K88" i="4" s="1"/>
  <c r="L88" i="4" s="1"/>
  <c r="I64" i="4"/>
  <c r="K49" i="15"/>
  <c r="L49" i="15" s="1"/>
  <c r="K18" i="15"/>
  <c r="L18" i="15" s="1"/>
  <c r="K42" i="15"/>
  <c r="L42" i="15" s="1"/>
  <c r="I7" i="15"/>
  <c r="K17" i="15"/>
  <c r="L17" i="15" s="1"/>
  <c r="I6" i="15"/>
  <c r="K22" i="15"/>
  <c r="L22" i="15" s="1"/>
  <c r="K54" i="15"/>
  <c r="L54" i="15" s="1"/>
  <c r="I70" i="15"/>
  <c r="I45" i="15"/>
  <c r="K45" i="15" s="1"/>
  <c r="L45" i="15" s="1"/>
  <c r="I16" i="15"/>
  <c r="K16" i="15" s="1"/>
  <c r="L16" i="15" s="1"/>
  <c r="K9" i="15"/>
  <c r="L9" i="15" s="1"/>
  <c r="I8" i="15"/>
  <c r="I47" i="15"/>
  <c r="K5" i="15"/>
  <c r="L5" i="15" s="1"/>
  <c r="K26" i="15"/>
  <c r="L26" i="15" s="1"/>
  <c r="K58" i="15"/>
  <c r="L58" i="15" s="1"/>
  <c r="I40" i="15"/>
  <c r="I15" i="15"/>
  <c r="K15" i="15" s="1"/>
  <c r="L15" i="15" s="1"/>
  <c r="K41" i="15"/>
  <c r="L41" i="15" s="1"/>
  <c r="I72" i="15"/>
  <c r="F3" i="15"/>
  <c r="F4" i="15" s="1"/>
  <c r="F5" i="15" s="1"/>
  <c r="F6" i="15" s="1"/>
  <c r="F7" i="15" s="1"/>
  <c r="F8" i="15" s="1"/>
  <c r="F9" i="15" s="1"/>
  <c r="F10" i="15" s="1"/>
  <c r="F11" i="15" s="1"/>
  <c r="F12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F45" i="15" s="1"/>
  <c r="F46" i="15" s="1"/>
  <c r="F47" i="15" s="1"/>
  <c r="F48" i="15" s="1"/>
  <c r="F49" i="15" s="1"/>
  <c r="F50" i="15" s="1"/>
  <c r="F51" i="15" s="1"/>
  <c r="F52" i="15" s="1"/>
  <c r="F53" i="15" s="1"/>
  <c r="F54" i="15" s="1"/>
  <c r="F55" i="15" s="1"/>
  <c r="F56" i="15" s="1"/>
  <c r="F57" i="15" s="1"/>
  <c r="F58" i="15" s="1"/>
  <c r="F59" i="15" s="1"/>
  <c r="F60" i="15" s="1"/>
  <c r="F61" i="15" s="1"/>
  <c r="F62" i="15" s="1"/>
  <c r="F63" i="15" s="1"/>
  <c r="F64" i="15" s="1"/>
  <c r="F65" i="15" s="1"/>
  <c r="F66" i="15" s="1"/>
  <c r="F67" i="15" s="1"/>
  <c r="F68" i="15" s="1"/>
  <c r="F69" i="15" s="1"/>
  <c r="F70" i="15" s="1"/>
  <c r="F71" i="15" s="1"/>
  <c r="F72" i="15" s="1"/>
  <c r="F73" i="15" s="1"/>
  <c r="F74" i="15" s="1"/>
  <c r="K33" i="15"/>
  <c r="L33" i="15" s="1"/>
  <c r="K65" i="15"/>
  <c r="L65" i="15" s="1"/>
  <c r="I64" i="15"/>
  <c r="I39" i="15"/>
  <c r="I14" i="15"/>
  <c r="K10" i="15"/>
  <c r="L10" i="15" s="1"/>
  <c r="I48" i="15"/>
  <c r="K50" i="15"/>
  <c r="L50" i="15" s="1"/>
  <c r="I71" i="15"/>
  <c r="I46" i="15"/>
  <c r="K34" i="15"/>
  <c r="L34" i="15" s="1"/>
  <c r="K66" i="15"/>
  <c r="L66" i="15" s="1"/>
  <c r="I63" i="15"/>
  <c r="I38" i="15"/>
  <c r="I13" i="15"/>
  <c r="K25" i="14"/>
  <c r="L25" i="14" s="1"/>
  <c r="I48" i="14"/>
  <c r="I23" i="14"/>
  <c r="I8" i="14"/>
  <c r="K2" i="14"/>
  <c r="L2" i="14" s="1"/>
  <c r="M2" i="14" s="1"/>
  <c r="K26" i="14"/>
  <c r="L26" i="14" s="1"/>
  <c r="K41" i="14"/>
  <c r="L41" i="14" s="1"/>
  <c r="K10" i="14"/>
  <c r="L10" i="14" s="1"/>
  <c r="K42" i="14"/>
  <c r="L42" i="14" s="1"/>
  <c r="I39" i="14"/>
  <c r="I15" i="14"/>
  <c r="K34" i="14"/>
  <c r="L34" i="14" s="1"/>
  <c r="I40" i="14"/>
  <c r="K17" i="14"/>
  <c r="L17" i="14" s="1"/>
  <c r="K49" i="14"/>
  <c r="L49" i="14" s="1"/>
  <c r="I38" i="14"/>
  <c r="I14" i="14"/>
  <c r="K30" i="14"/>
  <c r="L30" i="14" s="1"/>
  <c r="K9" i="14"/>
  <c r="L9" i="14" s="1"/>
  <c r="K18" i="14"/>
  <c r="L18" i="14" s="1"/>
  <c r="I24" i="14"/>
  <c r="I13" i="14"/>
  <c r="K13" i="14" s="1"/>
  <c r="L13" i="14" s="1"/>
  <c r="F3" i="13"/>
  <c r="F4" i="13" s="1"/>
  <c r="K18" i="13"/>
  <c r="L18" i="13" s="1"/>
  <c r="K51" i="13"/>
  <c r="L51" i="13" s="1"/>
  <c r="I46" i="13"/>
  <c r="K46" i="13" s="1"/>
  <c r="L46" i="13" s="1"/>
  <c r="K8" i="13"/>
  <c r="L8" i="13" s="1"/>
  <c r="K16" i="13"/>
  <c r="L16" i="13" s="1"/>
  <c r="K24" i="13"/>
  <c r="L24" i="13" s="1"/>
  <c r="K56" i="13"/>
  <c r="L56" i="13" s="1"/>
  <c r="K26" i="13"/>
  <c r="L26" i="13" s="1"/>
  <c r="I44" i="13"/>
  <c r="I11" i="13"/>
  <c r="K11" i="13" s="1"/>
  <c r="L11" i="13" s="1"/>
  <c r="K48" i="13"/>
  <c r="L48" i="13" s="1"/>
  <c r="I6" i="13"/>
  <c r="K6" i="13" s="1"/>
  <c r="L6" i="13" s="1"/>
  <c r="I45" i="13"/>
  <c r="K40" i="13"/>
  <c r="L40" i="13" s="1"/>
  <c r="I22" i="13"/>
  <c r="K32" i="13"/>
  <c r="L32" i="13" s="1"/>
  <c r="K64" i="13"/>
  <c r="L64" i="13" s="1"/>
  <c r="I43" i="13"/>
  <c r="K43" i="13" s="1"/>
  <c r="L43" i="13" s="1"/>
  <c r="I14" i="13"/>
  <c r="K14" i="13" s="1"/>
  <c r="L14" i="13" s="1"/>
  <c r="I38" i="13"/>
  <c r="I13" i="13"/>
  <c r="K13" i="13" s="1"/>
  <c r="L13" i="13" s="1"/>
  <c r="K5" i="12"/>
  <c r="L5" i="12" s="1"/>
  <c r="K10" i="12"/>
  <c r="L10" i="12" s="1"/>
  <c r="I13" i="12"/>
  <c r="K20" i="12"/>
  <c r="L20" i="12" s="1"/>
  <c r="K52" i="12"/>
  <c r="L52" i="12" s="1"/>
  <c r="I3" i="12"/>
  <c r="K3" i="12" s="1"/>
  <c r="L3" i="12" s="1"/>
  <c r="I71" i="12"/>
  <c r="I54" i="12"/>
  <c r="K54" i="12" s="1"/>
  <c r="L54" i="12" s="1"/>
  <c r="I36" i="12"/>
  <c r="I11" i="12"/>
  <c r="I38" i="12"/>
  <c r="I12" i="12"/>
  <c r="K27" i="12"/>
  <c r="L27" i="12" s="1"/>
  <c r="I69" i="12"/>
  <c r="I44" i="12"/>
  <c r="I30" i="12"/>
  <c r="I7" i="12"/>
  <c r="I73" i="12"/>
  <c r="I70" i="12"/>
  <c r="K70" i="12" s="1"/>
  <c r="L70" i="12" s="1"/>
  <c r="I45" i="12"/>
  <c r="I9" i="12"/>
  <c r="I68" i="12"/>
  <c r="I43" i="12"/>
  <c r="I29" i="12"/>
  <c r="I6" i="12"/>
  <c r="K34" i="12"/>
  <c r="L34" i="12" s="1"/>
  <c r="I77" i="12"/>
  <c r="I67" i="12"/>
  <c r="I41" i="12"/>
  <c r="I28" i="12"/>
  <c r="K9" i="11"/>
  <c r="L9" i="11" s="1"/>
  <c r="I6" i="11"/>
  <c r="I7" i="11"/>
  <c r="K3" i="11"/>
  <c r="L3" i="11" s="1"/>
  <c r="I5" i="11"/>
  <c r="K5" i="11" s="1"/>
  <c r="L5" i="11" s="1"/>
  <c r="I8" i="11"/>
  <c r="I34" i="11"/>
  <c r="K24" i="11"/>
  <c r="L24" i="11" s="1"/>
  <c r="I16" i="11"/>
  <c r="I11" i="11"/>
  <c r="K11" i="11" s="1"/>
  <c r="L11" i="11" s="1"/>
  <c r="K32" i="11"/>
  <c r="L32" i="11" s="1"/>
  <c r="I35" i="11"/>
  <c r="I10" i="11"/>
  <c r="K43" i="10"/>
  <c r="L43" i="10" s="1"/>
  <c r="K64" i="10"/>
  <c r="L64" i="10" s="1"/>
  <c r="I9" i="10"/>
  <c r="I76" i="10"/>
  <c r="K76" i="10" s="1"/>
  <c r="L76" i="10" s="1"/>
  <c r="I42" i="10"/>
  <c r="K42" i="10" s="1"/>
  <c r="L42" i="10" s="1"/>
  <c r="I15" i="10"/>
  <c r="K15" i="10" s="1"/>
  <c r="L15" i="10" s="1"/>
  <c r="I12" i="10"/>
  <c r="K12" i="10" s="1"/>
  <c r="L12" i="10" s="1"/>
  <c r="I70" i="10"/>
  <c r="K70" i="10" s="1"/>
  <c r="L70" i="10" s="1"/>
  <c r="I79" i="10"/>
  <c r="K79" i="10" s="1"/>
  <c r="L79" i="10" s="1"/>
  <c r="I45" i="10"/>
  <c r="K45" i="10" s="1"/>
  <c r="L45" i="10" s="1"/>
  <c r="I10" i="10"/>
  <c r="K10" i="10" s="1"/>
  <c r="L10" i="10" s="1"/>
  <c r="K8" i="10"/>
  <c r="L8" i="10" s="1"/>
  <c r="I71" i="10"/>
  <c r="K71" i="10" s="1"/>
  <c r="L71" i="10" s="1"/>
  <c r="I44" i="10"/>
  <c r="K44" i="10" s="1"/>
  <c r="L44" i="10" s="1"/>
  <c r="F3" i="10"/>
  <c r="F4" i="10" s="1"/>
  <c r="F5" i="10" s="1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K5" i="10"/>
  <c r="L5" i="10" s="1"/>
  <c r="I38" i="10"/>
  <c r="I81" i="10"/>
  <c r="K81" i="10" s="1"/>
  <c r="L81" i="10" s="1"/>
  <c r="I46" i="10"/>
  <c r="I63" i="10"/>
  <c r="I78" i="10"/>
  <c r="K78" i="10" s="1"/>
  <c r="L78" i="10" s="1"/>
  <c r="I62" i="10"/>
  <c r="K62" i="10" s="1"/>
  <c r="L62" i="10" s="1"/>
  <c r="I23" i="10"/>
  <c r="K58" i="10"/>
  <c r="L58" i="10" s="1"/>
  <c r="I59" i="10"/>
  <c r="I17" i="10"/>
  <c r="I3" i="10"/>
  <c r="K3" i="10" s="1"/>
  <c r="L3" i="10" s="1"/>
  <c r="I93" i="10"/>
  <c r="K93" i="10" s="1"/>
  <c r="L93" i="10" s="1"/>
  <c r="I85" i="10"/>
  <c r="I69" i="10"/>
  <c r="I61" i="10"/>
  <c r="I53" i="10"/>
  <c r="K53" i="10" s="1"/>
  <c r="L53" i="10" s="1"/>
  <c r="I37" i="10"/>
  <c r="K37" i="10" s="1"/>
  <c r="L37" i="10" s="1"/>
  <c r="I29" i="10"/>
  <c r="I21" i="10"/>
  <c r="K21" i="10" s="1"/>
  <c r="L21" i="10" s="1"/>
  <c r="I4" i="10"/>
  <c r="K4" i="10" s="1"/>
  <c r="L4" i="10" s="1"/>
  <c r="I92" i="10"/>
  <c r="I84" i="10"/>
  <c r="I68" i="10"/>
  <c r="I60" i="10"/>
  <c r="K60" i="10" s="1"/>
  <c r="L60" i="10" s="1"/>
  <c r="I52" i="10"/>
  <c r="I36" i="10"/>
  <c r="K36" i="10" s="1"/>
  <c r="L36" i="10" s="1"/>
  <c r="I28" i="10"/>
  <c r="I20" i="10"/>
  <c r="K20" i="10" s="1"/>
  <c r="L20" i="10" s="1"/>
  <c r="I83" i="10"/>
  <c r="I35" i="10"/>
  <c r="K35" i="10" s="1"/>
  <c r="L35" i="10" s="1"/>
  <c r="I19" i="10"/>
  <c r="I67" i="10"/>
  <c r="I33" i="10"/>
  <c r="K90" i="10"/>
  <c r="L90" i="10" s="1"/>
  <c r="K82" i="10"/>
  <c r="L82" i="10" s="1"/>
  <c r="K50" i="10"/>
  <c r="L50" i="10" s="1"/>
  <c r="K26" i="10"/>
  <c r="L26" i="10" s="1"/>
  <c r="K18" i="10"/>
  <c r="L18" i="10" s="1"/>
  <c r="I86" i="10"/>
  <c r="K86" i="10" s="1"/>
  <c r="L86" i="10" s="1"/>
  <c r="I54" i="10"/>
  <c r="K54" i="10" s="1"/>
  <c r="L54" i="10" s="1"/>
  <c r="I22" i="10"/>
  <c r="K22" i="10" s="1"/>
  <c r="L22" i="10" s="1"/>
  <c r="I6" i="10"/>
  <c r="I7" i="10"/>
  <c r="I89" i="10"/>
  <c r="K89" i="10" s="1"/>
  <c r="L89" i="10" s="1"/>
  <c r="I73" i="10"/>
  <c r="I65" i="10"/>
  <c r="K65" i="10" s="1"/>
  <c r="L65" i="10" s="1"/>
  <c r="I57" i="10"/>
  <c r="K57" i="10" s="1"/>
  <c r="L57" i="10" s="1"/>
  <c r="I41" i="10"/>
  <c r="K41" i="10" s="1"/>
  <c r="L41" i="10" s="1"/>
  <c r="I25" i="10"/>
  <c r="K25" i="10" s="1"/>
  <c r="L25" i="10" s="1"/>
  <c r="K37" i="11"/>
  <c r="L37" i="11" s="1"/>
  <c r="I4" i="11"/>
  <c r="I36" i="11"/>
  <c r="I28" i="11"/>
  <c r="I20" i="11"/>
  <c r="I12" i="11"/>
  <c r="I25" i="11"/>
  <c r="I31" i="11"/>
  <c r="I15" i="11"/>
  <c r="I23" i="11"/>
  <c r="I2" i="11"/>
  <c r="I30" i="11"/>
  <c r="I22" i="11"/>
  <c r="I19" i="11"/>
  <c r="K19" i="11" s="1"/>
  <c r="L19" i="11" s="1"/>
  <c r="K13" i="11"/>
  <c r="L13" i="11" s="1"/>
  <c r="I18" i="11"/>
  <c r="F2" i="11"/>
  <c r="K21" i="11"/>
  <c r="L21" i="11" s="1"/>
  <c r="K29" i="11"/>
  <c r="L29" i="11" s="1"/>
  <c r="K14" i="11"/>
  <c r="L14" i="11" s="1"/>
  <c r="I53" i="12"/>
  <c r="I51" i="12"/>
  <c r="K72" i="12"/>
  <c r="L72" i="12" s="1"/>
  <c r="K24" i="12"/>
  <c r="L24" i="12" s="1"/>
  <c r="I79" i="12"/>
  <c r="I63" i="12"/>
  <c r="I55" i="12"/>
  <c r="I47" i="12"/>
  <c r="I31" i="12"/>
  <c r="K31" i="12" s="1"/>
  <c r="L31" i="12" s="1"/>
  <c r="I23" i="12"/>
  <c r="I15" i="12"/>
  <c r="I78" i="12"/>
  <c r="F2" i="12"/>
  <c r="F3" i="12" s="1"/>
  <c r="I59" i="12"/>
  <c r="I19" i="12"/>
  <c r="I50" i="12"/>
  <c r="I26" i="12"/>
  <c r="I18" i="12"/>
  <c r="K18" i="12" s="1"/>
  <c r="L18" i="12" s="1"/>
  <c r="I46" i="12"/>
  <c r="I14" i="12"/>
  <c r="I21" i="12"/>
  <c r="I81" i="12"/>
  <c r="I65" i="12"/>
  <c r="I57" i="12"/>
  <c r="I49" i="12"/>
  <c r="I33" i="12"/>
  <c r="I25" i="12"/>
  <c r="I17" i="12"/>
  <c r="K16" i="12"/>
  <c r="L16" i="12" s="1"/>
  <c r="I53" i="13"/>
  <c r="I21" i="13"/>
  <c r="K34" i="13"/>
  <c r="L34" i="13" s="1"/>
  <c r="I60" i="13"/>
  <c r="I28" i="13"/>
  <c r="I59" i="13"/>
  <c r="I27" i="13"/>
  <c r="I63" i="13"/>
  <c r="I55" i="13"/>
  <c r="I47" i="13"/>
  <c r="I39" i="13"/>
  <c r="I31" i="13"/>
  <c r="K31" i="13" s="1"/>
  <c r="L31" i="13" s="1"/>
  <c r="I23" i="13"/>
  <c r="I15" i="13"/>
  <c r="I7" i="13"/>
  <c r="K42" i="13"/>
  <c r="L42" i="13" s="1"/>
  <c r="I20" i="13"/>
  <c r="I19" i="13"/>
  <c r="I50" i="13"/>
  <c r="K58" i="13"/>
  <c r="L58" i="13" s="1"/>
  <c r="I65" i="13"/>
  <c r="I57" i="13"/>
  <c r="I49" i="13"/>
  <c r="I41" i="13"/>
  <c r="I33" i="13"/>
  <c r="I25" i="13"/>
  <c r="I17" i="13"/>
  <c r="I9" i="13"/>
  <c r="K10" i="13"/>
  <c r="L10" i="13" s="1"/>
  <c r="I52" i="13"/>
  <c r="I33" i="14"/>
  <c r="I32" i="14"/>
  <c r="I31" i="14"/>
  <c r="I44" i="14"/>
  <c r="I36" i="14"/>
  <c r="I28" i="14"/>
  <c r="I12" i="14"/>
  <c r="I43" i="14"/>
  <c r="I35" i="14"/>
  <c r="I27" i="14"/>
  <c r="I19" i="14"/>
  <c r="I11" i="14"/>
  <c r="K45" i="14"/>
  <c r="L45" i="14" s="1"/>
  <c r="I37" i="14"/>
  <c r="I29" i="14"/>
  <c r="I57" i="15"/>
  <c r="I25" i="15"/>
  <c r="I56" i="15"/>
  <c r="I24" i="15"/>
  <c r="I55" i="15"/>
  <c r="I23" i="15"/>
  <c r="I53" i="15"/>
  <c r="I29" i="15"/>
  <c r="I68" i="15"/>
  <c r="I60" i="15"/>
  <c r="I52" i="15"/>
  <c r="I44" i="15"/>
  <c r="I36" i="15"/>
  <c r="I28" i="15"/>
  <c r="I20" i="15"/>
  <c r="I12" i="15"/>
  <c r="I61" i="15"/>
  <c r="I21" i="15"/>
  <c r="I67" i="15"/>
  <c r="I59" i="15"/>
  <c r="I51" i="15"/>
  <c r="I43" i="15"/>
  <c r="I35" i="15"/>
  <c r="I27" i="15"/>
  <c r="I19" i="15"/>
  <c r="I11" i="15"/>
  <c r="K84" i="7"/>
  <c r="L84" i="7" s="1"/>
  <c r="K52" i="7"/>
  <c r="L52" i="7" s="1"/>
  <c r="K93" i="7"/>
  <c r="L93" i="7" s="1"/>
  <c r="K61" i="7"/>
  <c r="L61" i="7" s="1"/>
  <c r="K83" i="7"/>
  <c r="L83" i="7" s="1"/>
  <c r="K51" i="7"/>
  <c r="L51" i="7" s="1"/>
  <c r="K90" i="7"/>
  <c r="L90" i="7" s="1"/>
  <c r="K58" i="7"/>
  <c r="L58" i="7" s="1"/>
  <c r="K92" i="7"/>
  <c r="L92" i="7" s="1"/>
  <c r="K60" i="7"/>
  <c r="L60" i="7" s="1"/>
  <c r="K85" i="7"/>
  <c r="L85" i="7" s="1"/>
  <c r="K53" i="7"/>
  <c r="L53" i="7" s="1"/>
  <c r="K91" i="7"/>
  <c r="L91" i="7" s="1"/>
  <c r="K59" i="7"/>
  <c r="L59" i="7" s="1"/>
  <c r="K82" i="7"/>
  <c r="L82" i="7" s="1"/>
  <c r="K50" i="7"/>
  <c r="L50" i="7" s="1"/>
  <c r="K68" i="7"/>
  <c r="L68" i="7" s="1"/>
  <c r="K77" i="7"/>
  <c r="L77" i="7" s="1"/>
  <c r="K88" i="7"/>
  <c r="L88" i="7" s="1"/>
  <c r="K78" i="7"/>
  <c r="L78" i="7" s="1"/>
  <c r="K67" i="7"/>
  <c r="L67" i="7" s="1"/>
  <c r="K56" i="7"/>
  <c r="L56" i="7" s="1"/>
  <c r="K74" i="7"/>
  <c r="L74" i="7" s="1"/>
  <c r="K48" i="7"/>
  <c r="L48" i="7" s="1"/>
  <c r="K87" i="7"/>
  <c r="L87" i="7" s="1"/>
  <c r="K76" i="7"/>
  <c r="L76" i="7" s="1"/>
  <c r="K65" i="7"/>
  <c r="L65" i="7" s="1"/>
  <c r="K55" i="7"/>
  <c r="L55" i="7" s="1"/>
  <c r="K69" i="7"/>
  <c r="L69" i="7" s="1"/>
  <c r="F47" i="7"/>
  <c r="K86" i="7"/>
  <c r="L86" i="7" s="1"/>
  <c r="K75" i="7"/>
  <c r="L75" i="7" s="1"/>
  <c r="K64" i="7"/>
  <c r="L64" i="7" s="1"/>
  <c r="K54" i="7"/>
  <c r="L54" i="7" s="1"/>
  <c r="K66" i="7"/>
  <c r="L66" i="7" s="1"/>
  <c r="I74" i="6"/>
  <c r="K56" i="6"/>
  <c r="L56" i="6" s="1"/>
  <c r="I48" i="6"/>
  <c r="I15" i="6"/>
  <c r="K37" i="6"/>
  <c r="L37" i="6" s="1"/>
  <c r="K73" i="6"/>
  <c r="L73" i="6" s="1"/>
  <c r="K12" i="6"/>
  <c r="L12" i="6" s="1"/>
  <c r="K45" i="6"/>
  <c r="L45" i="6" s="1"/>
  <c r="K71" i="6"/>
  <c r="L71" i="6" s="1"/>
  <c r="I10" i="6"/>
  <c r="K46" i="6"/>
  <c r="L46" i="6" s="1"/>
  <c r="K62" i="6"/>
  <c r="L62" i="6" s="1"/>
  <c r="I9" i="6"/>
  <c r="I51" i="6"/>
  <c r="I41" i="6"/>
  <c r="I18" i="6"/>
  <c r="I8" i="6"/>
  <c r="K22" i="6"/>
  <c r="L22" i="6" s="1"/>
  <c r="F2" i="6"/>
  <c r="F3" i="6" s="1"/>
  <c r="I76" i="6"/>
  <c r="I40" i="6"/>
  <c r="I17" i="6"/>
  <c r="I7" i="6"/>
  <c r="K29" i="6"/>
  <c r="L29" i="6" s="1"/>
  <c r="K59" i="6"/>
  <c r="L59" i="6" s="1"/>
  <c r="K3" i="6"/>
  <c r="L3" i="6" s="1"/>
  <c r="K67" i="6"/>
  <c r="L67" i="6" s="1"/>
  <c r="I49" i="6"/>
  <c r="I39" i="6"/>
  <c r="K30" i="6"/>
  <c r="L30" i="6" s="1"/>
  <c r="K58" i="5"/>
  <c r="L58" i="5" s="1"/>
  <c r="K75" i="5"/>
  <c r="L75" i="5" s="1"/>
  <c r="K28" i="5"/>
  <c r="L28" i="5" s="1"/>
  <c r="K20" i="5"/>
  <c r="L20" i="5" s="1"/>
  <c r="K50" i="5"/>
  <c r="L50" i="5" s="1"/>
  <c r="K64" i="5"/>
  <c r="L64" i="5" s="1"/>
  <c r="K27" i="5"/>
  <c r="L27" i="5" s="1"/>
  <c r="I25" i="5"/>
  <c r="K25" i="5" s="1"/>
  <c r="L25" i="5" s="1"/>
  <c r="K82" i="5"/>
  <c r="L82" i="5" s="1"/>
  <c r="I97" i="5"/>
  <c r="I89" i="5"/>
  <c r="K89" i="5" s="1"/>
  <c r="L89" i="5" s="1"/>
  <c r="I81" i="5"/>
  <c r="I53" i="5"/>
  <c r="I32" i="5"/>
  <c r="I23" i="5"/>
  <c r="K34" i="5"/>
  <c r="L34" i="5" s="1"/>
  <c r="K66" i="5"/>
  <c r="L66" i="5" s="1"/>
  <c r="I96" i="5"/>
  <c r="I88" i="5"/>
  <c r="K88" i="5" s="1"/>
  <c r="L88" i="5" s="1"/>
  <c r="I80" i="5"/>
  <c r="K60" i="5"/>
  <c r="L60" i="5" s="1"/>
  <c r="I52" i="5"/>
  <c r="K52" i="5" s="1"/>
  <c r="L52" i="5" s="1"/>
  <c r="I31" i="5"/>
  <c r="K41" i="5"/>
  <c r="L41" i="5" s="1"/>
  <c r="K73" i="5"/>
  <c r="L73" i="5" s="1"/>
  <c r="I30" i="5"/>
  <c r="K30" i="5" s="1"/>
  <c r="L30" i="5" s="1"/>
  <c r="I19" i="5"/>
  <c r="K42" i="5"/>
  <c r="L42" i="5" s="1"/>
  <c r="I90" i="4"/>
  <c r="I82" i="4"/>
  <c r="I74" i="4"/>
  <c r="I58" i="4"/>
  <c r="I50" i="4"/>
  <c r="I42" i="4"/>
  <c r="K34" i="4"/>
  <c r="L34" i="4" s="1"/>
  <c r="I26" i="4"/>
  <c r="I18" i="4"/>
  <c r="I10" i="4"/>
  <c r="I81" i="4"/>
  <c r="I49" i="4"/>
  <c r="I17" i="4"/>
  <c r="K9" i="4"/>
  <c r="L9" i="4" s="1"/>
  <c r="I80" i="4"/>
  <c r="I48" i="4"/>
  <c r="I16" i="4"/>
  <c r="I79" i="4"/>
  <c r="I47" i="4"/>
  <c r="I15" i="4"/>
  <c r="K5" i="4"/>
  <c r="L5" i="4" s="1"/>
  <c r="I93" i="4"/>
  <c r="K93" i="4" s="1"/>
  <c r="L93" i="4" s="1"/>
  <c r="I85" i="4"/>
  <c r="I77" i="4"/>
  <c r="I69" i="4"/>
  <c r="I61" i="4"/>
  <c r="I53" i="4"/>
  <c r="I45" i="4"/>
  <c r="I37" i="4"/>
  <c r="I29" i="4"/>
  <c r="I21" i="4"/>
  <c r="I13" i="4"/>
  <c r="I92" i="4"/>
  <c r="I84" i="4"/>
  <c r="I76" i="4"/>
  <c r="I68" i="4"/>
  <c r="I60" i="4"/>
  <c r="I52" i="4"/>
  <c r="I44" i="4"/>
  <c r="I36" i="4"/>
  <c r="I28" i="4"/>
  <c r="I20" i="4"/>
  <c r="I12" i="4"/>
  <c r="DD8" i="17"/>
  <c r="DE8" i="17"/>
  <c r="CP7" i="18"/>
  <c r="DD8" i="18"/>
  <c r="DE8" i="18"/>
  <c r="CP6" i="3"/>
  <c r="DD8" i="3"/>
  <c r="CP7" i="20"/>
  <c r="DE9" i="20"/>
  <c r="CO8" i="2"/>
  <c r="DD8" i="2"/>
  <c r="DD9" i="20"/>
  <c r="DA61" i="20"/>
  <c r="CZ61" i="20"/>
  <c r="DB69" i="20"/>
  <c r="DC61" i="20"/>
  <c r="CY13" i="20"/>
  <c r="CV9" i="20"/>
  <c r="CS9" i="20"/>
  <c r="CW9" i="20"/>
  <c r="CT9" i="20"/>
  <c r="CX9" i="20"/>
  <c r="CR9" i="20"/>
  <c r="CQ9" i="20"/>
  <c r="CU9" i="20"/>
  <c r="CY9" i="3"/>
  <c r="DC20" i="3"/>
  <c r="CX9" i="3"/>
  <c r="CU20" i="3"/>
  <c r="CZ9" i="3"/>
  <c r="CT9" i="3"/>
  <c r="DE20" i="3"/>
  <c r="CS9" i="3"/>
  <c r="DB9" i="3"/>
  <c r="DA9" i="3"/>
  <c r="CW9" i="3"/>
  <c r="CR20" i="3"/>
  <c r="CV9" i="3"/>
  <c r="CU9" i="18"/>
  <c r="CV9" i="18"/>
  <c r="DC9" i="18"/>
  <c r="CR9" i="18"/>
  <c r="CX9" i="18"/>
  <c r="CZ9" i="18"/>
  <c r="CT9" i="18"/>
  <c r="DB9" i="18"/>
  <c r="CS9" i="18"/>
  <c r="CW9" i="18"/>
  <c r="CY9" i="18"/>
  <c r="CQ9" i="18"/>
  <c r="DA9" i="18"/>
  <c r="DC9" i="17"/>
  <c r="CZ9" i="17"/>
  <c r="CQ9" i="17"/>
  <c r="CP9" i="17"/>
  <c r="CX9" i="17"/>
  <c r="CS9" i="17"/>
  <c r="DB9" i="17"/>
  <c r="DA9" i="17"/>
  <c r="CY9" i="17"/>
  <c r="CW9" i="17"/>
  <c r="CR9" i="17"/>
  <c r="CT9" i="17"/>
  <c r="CV9" i="17"/>
  <c r="CU9" i="17"/>
  <c r="CO8" i="20"/>
  <c r="CO7" i="3"/>
  <c r="CO8" i="18"/>
  <c r="CO7" i="17"/>
  <c r="DE17" i="2"/>
  <c r="DB9" i="2"/>
  <c r="CY9" i="2"/>
  <c r="CZ9" i="2"/>
  <c r="DC9" i="2"/>
  <c r="DA9" i="2"/>
  <c r="CV61" i="2"/>
  <c r="CW60" i="2"/>
  <c r="CX61" i="2"/>
  <c r="CU9" i="2"/>
  <c r="CR9" i="2"/>
  <c r="CQ9" i="2"/>
  <c r="CT9" i="2"/>
  <c r="CS9" i="2"/>
  <c r="CP9" i="2"/>
  <c r="M5" i="25"/>
  <c r="M6" i="25" s="1"/>
  <c r="M7" i="25" s="1"/>
  <c r="M8" i="25" s="1"/>
  <c r="M9" i="25" s="1"/>
  <c r="M10" i="25" s="1"/>
  <c r="K2" i="7"/>
  <c r="L2" i="7" s="1"/>
  <c r="M2" i="7" s="1"/>
  <c r="K4" i="7"/>
  <c r="L4" i="7" s="1"/>
  <c r="K5" i="7"/>
  <c r="L5" i="7" s="1"/>
  <c r="I60" i="6"/>
  <c r="I21" i="6"/>
  <c r="I13" i="6"/>
  <c r="I4" i="6"/>
  <c r="I5" i="6"/>
  <c r="I2" i="6"/>
  <c r="I72" i="5"/>
  <c r="I48" i="5"/>
  <c r="I40" i="5"/>
  <c r="I14" i="5"/>
  <c r="I47" i="5"/>
  <c r="I21" i="5"/>
  <c r="K6" i="5"/>
  <c r="L6" i="5" s="1"/>
  <c r="F2" i="5"/>
  <c r="F3" i="5" s="1"/>
  <c r="I46" i="5"/>
  <c r="K93" i="5"/>
  <c r="L93" i="5" s="1"/>
  <c r="K61" i="5"/>
  <c r="L61" i="5" s="1"/>
  <c r="K84" i="5"/>
  <c r="L84" i="5" s="1"/>
  <c r="I67" i="5"/>
  <c r="I51" i="5"/>
  <c r="I43" i="5"/>
  <c r="I35" i="5"/>
  <c r="I17" i="5"/>
  <c r="I9" i="5"/>
  <c r="I16" i="5"/>
  <c r="I8" i="5"/>
  <c r="K26" i="5"/>
  <c r="L26" i="5" s="1"/>
  <c r="I7" i="5"/>
  <c r="K33" i="5"/>
  <c r="L33" i="5" s="1"/>
  <c r="I2" i="5"/>
  <c r="I5" i="5"/>
  <c r="I4" i="5"/>
  <c r="I2" i="4"/>
  <c r="I3" i="4"/>
  <c r="I4" i="4"/>
  <c r="I2" i="15"/>
  <c r="I3" i="15"/>
  <c r="I4" i="15"/>
  <c r="I5" i="14"/>
  <c r="I3" i="14"/>
  <c r="I4" i="14"/>
  <c r="K32" i="12"/>
  <c r="L32" i="12" s="1"/>
  <c r="K40" i="12"/>
  <c r="L40" i="12" s="1"/>
  <c r="K66" i="12"/>
  <c r="L66" i="12" s="1"/>
  <c r="K8" i="12"/>
  <c r="L8" i="12" s="1"/>
  <c r="K5" i="13"/>
  <c r="L5" i="13" s="1"/>
  <c r="I2" i="13"/>
  <c r="I4" i="13"/>
  <c r="I3" i="13"/>
  <c r="I2" i="12"/>
  <c r="K72" i="10"/>
  <c r="L72" i="10" s="1"/>
  <c r="K14" i="10"/>
  <c r="L14" i="10" s="1"/>
  <c r="K80" i="10"/>
  <c r="L80" i="10" s="1"/>
  <c r="K48" i="10"/>
  <c r="L48" i="10" s="1"/>
  <c r="K16" i="10"/>
  <c r="L16" i="10" s="1"/>
  <c r="K77" i="10"/>
  <c r="L77" i="10" s="1"/>
  <c r="K32" i="10"/>
  <c r="L32" i="10" s="1"/>
  <c r="K40" i="10"/>
  <c r="L40" i="10" s="1"/>
  <c r="K88" i="10"/>
  <c r="L88" i="10" s="1"/>
  <c r="K34" i="10"/>
  <c r="L34" i="10" s="1"/>
  <c r="K24" i="10"/>
  <c r="L24" i="10" s="1"/>
  <c r="K66" i="10"/>
  <c r="L66" i="10" s="1"/>
  <c r="K11" i="10"/>
  <c r="L11" i="10" s="1"/>
  <c r="K56" i="10"/>
  <c r="L56" i="10" s="1"/>
  <c r="I2" i="10"/>
  <c r="G85" i="7" l="1"/>
  <c r="D416" i="28"/>
  <c r="E416" i="28" s="1"/>
  <c r="G8" i="15"/>
  <c r="D407" i="28"/>
  <c r="E407" i="28" s="1"/>
  <c r="F16" i="10"/>
  <c r="F17" i="10" s="1"/>
  <c r="F18" i="10" s="1"/>
  <c r="J72" i="12"/>
  <c r="J24" i="13"/>
  <c r="J87" i="4"/>
  <c r="J93" i="5"/>
  <c r="J66" i="12"/>
  <c r="J42" i="15"/>
  <c r="J6" i="11"/>
  <c r="J73" i="12"/>
  <c r="K73" i="12"/>
  <c r="L73" i="12" s="1"/>
  <c r="K71" i="15"/>
  <c r="L71" i="15" s="1"/>
  <c r="J71" i="15"/>
  <c r="K64" i="15"/>
  <c r="L64" i="15" s="1"/>
  <c r="J64" i="15"/>
  <c r="J94" i="5"/>
  <c r="J75" i="4"/>
  <c r="J52" i="12"/>
  <c r="J74" i="12"/>
  <c r="J62" i="15"/>
  <c r="J91" i="4"/>
  <c r="K43" i="12"/>
  <c r="L43" i="12" s="1"/>
  <c r="J43" i="12"/>
  <c r="K89" i="4"/>
  <c r="L89" i="4" s="1"/>
  <c r="J89" i="4"/>
  <c r="J27" i="4"/>
  <c r="K39" i="12"/>
  <c r="L39" i="12" s="1"/>
  <c r="J39" i="12"/>
  <c r="J50" i="15"/>
  <c r="K68" i="12"/>
  <c r="L68" i="12" s="1"/>
  <c r="J68" i="12"/>
  <c r="K63" i="15"/>
  <c r="L63" i="15" s="1"/>
  <c r="J63" i="15"/>
  <c r="J56" i="12"/>
  <c r="J80" i="12"/>
  <c r="J61" i="12"/>
  <c r="K59" i="15"/>
  <c r="L59" i="15" s="1"/>
  <c r="J59" i="15"/>
  <c r="K55" i="15"/>
  <c r="L55" i="15" s="1"/>
  <c r="J55" i="15"/>
  <c r="J78" i="12"/>
  <c r="J38" i="4"/>
  <c r="K2" i="4"/>
  <c r="L2" i="4" s="1"/>
  <c r="M2" i="4" s="1"/>
  <c r="K84" i="4"/>
  <c r="L84" i="4" s="1"/>
  <c r="J84" i="4"/>
  <c r="K79" i="4"/>
  <c r="L79" i="4" s="1"/>
  <c r="J79" i="4"/>
  <c r="K81" i="4"/>
  <c r="L81" i="4" s="1"/>
  <c r="J81" i="4"/>
  <c r="K67" i="15"/>
  <c r="L67" i="15" s="1"/>
  <c r="J67" i="15"/>
  <c r="K49" i="12"/>
  <c r="L49" i="12" s="1"/>
  <c r="J49" i="12"/>
  <c r="J73" i="10"/>
  <c r="K41" i="12"/>
  <c r="L41" i="12" s="1"/>
  <c r="J41" i="12"/>
  <c r="K44" i="12"/>
  <c r="L44" i="12" s="1"/>
  <c r="J44" i="12"/>
  <c r="J54" i="12"/>
  <c r="K70" i="15"/>
  <c r="L70" i="15" s="1"/>
  <c r="J70" i="15"/>
  <c r="J78" i="4"/>
  <c r="J66" i="15"/>
  <c r="J64" i="12"/>
  <c r="K63" i="12"/>
  <c r="L63" i="12" s="1"/>
  <c r="J63" i="12"/>
  <c r="J77" i="10"/>
  <c r="K46" i="12"/>
  <c r="L46" i="12" s="1"/>
  <c r="J46" i="12"/>
  <c r="K79" i="12"/>
  <c r="L79" i="12" s="1"/>
  <c r="J79" i="12"/>
  <c r="K76" i="4"/>
  <c r="L76" i="4" s="1"/>
  <c r="J76" i="4"/>
  <c r="J3" i="11"/>
  <c r="J19" i="10"/>
  <c r="J8" i="12"/>
  <c r="K78" i="12"/>
  <c r="L78" i="12" s="1"/>
  <c r="J83" i="5"/>
  <c r="J47" i="6"/>
  <c r="K92" i="4"/>
  <c r="L92" i="4" s="1"/>
  <c r="J92" i="4"/>
  <c r="K52" i="15"/>
  <c r="L52" i="15" s="1"/>
  <c r="J52" i="15"/>
  <c r="K56" i="15"/>
  <c r="L56" i="15" s="1"/>
  <c r="J56" i="15"/>
  <c r="K57" i="12"/>
  <c r="L57" i="12" s="1"/>
  <c r="J57" i="12"/>
  <c r="K50" i="12"/>
  <c r="L50" i="12" s="1"/>
  <c r="J50" i="12"/>
  <c r="K51" i="12"/>
  <c r="L51" i="12" s="1"/>
  <c r="J51" i="12"/>
  <c r="K67" i="12"/>
  <c r="L67" i="12" s="1"/>
  <c r="J67" i="12"/>
  <c r="K45" i="12"/>
  <c r="L45" i="12" s="1"/>
  <c r="J45" i="12"/>
  <c r="K69" i="12"/>
  <c r="L69" i="12" s="1"/>
  <c r="J69" i="12"/>
  <c r="K71" i="12"/>
  <c r="L71" i="12" s="1"/>
  <c r="J71" i="12"/>
  <c r="J42" i="12"/>
  <c r="J48" i="12"/>
  <c r="K86" i="4"/>
  <c r="L86" i="4" s="1"/>
  <c r="J86" i="4"/>
  <c r="J40" i="12"/>
  <c r="J62" i="12"/>
  <c r="J69" i="15"/>
  <c r="K72" i="15"/>
  <c r="L72" i="15" s="1"/>
  <c r="J72" i="15"/>
  <c r="J73" i="15"/>
  <c r="J58" i="12"/>
  <c r="J76" i="12"/>
  <c r="K53" i="15"/>
  <c r="L53" i="15" s="1"/>
  <c r="J53" i="15"/>
  <c r="K77" i="4"/>
  <c r="L77" i="4" s="1"/>
  <c r="J77" i="4"/>
  <c r="K74" i="4"/>
  <c r="L74" i="4" s="1"/>
  <c r="J74" i="4"/>
  <c r="K96" i="5"/>
  <c r="L96" i="5" s="1"/>
  <c r="J96" i="5"/>
  <c r="K61" i="15"/>
  <c r="L61" i="15" s="1"/>
  <c r="J61" i="15"/>
  <c r="J70" i="12"/>
  <c r="J3" i="5"/>
  <c r="K85" i="4"/>
  <c r="L85" i="4" s="1"/>
  <c r="J85" i="4"/>
  <c r="K80" i="4"/>
  <c r="L80" i="4" s="1"/>
  <c r="J80" i="4"/>
  <c r="K82" i="4"/>
  <c r="L82" i="4" s="1"/>
  <c r="J82" i="4"/>
  <c r="K68" i="15"/>
  <c r="L68" i="15" s="1"/>
  <c r="J68" i="15"/>
  <c r="K57" i="15"/>
  <c r="L57" i="15" s="1"/>
  <c r="J57" i="15"/>
  <c r="K81" i="12"/>
  <c r="L81" i="12" s="1"/>
  <c r="J81" i="12"/>
  <c r="K47" i="12"/>
  <c r="L47" i="12" s="1"/>
  <c r="J47" i="12"/>
  <c r="J88" i="4"/>
  <c r="J65" i="15"/>
  <c r="J54" i="15"/>
  <c r="J83" i="4"/>
  <c r="K51" i="15"/>
  <c r="L51" i="15" s="1"/>
  <c r="J51" i="15"/>
  <c r="K60" i="15"/>
  <c r="L60" i="15" s="1"/>
  <c r="J60" i="15"/>
  <c r="K65" i="12"/>
  <c r="L65" i="12" s="1"/>
  <c r="J65" i="12"/>
  <c r="K53" i="12"/>
  <c r="L53" i="12" s="1"/>
  <c r="J53" i="12"/>
  <c r="K77" i="12"/>
  <c r="L77" i="12" s="1"/>
  <c r="J77" i="12"/>
  <c r="K94" i="5"/>
  <c r="L94" i="5" s="1"/>
  <c r="K90" i="4"/>
  <c r="L90" i="4" s="1"/>
  <c r="J90" i="4"/>
  <c r="K97" i="5"/>
  <c r="L97" i="5" s="1"/>
  <c r="J97" i="5"/>
  <c r="K59" i="12"/>
  <c r="L59" i="12" s="1"/>
  <c r="J59" i="12"/>
  <c r="K55" i="12"/>
  <c r="L55" i="12" s="1"/>
  <c r="J55" i="12"/>
  <c r="K38" i="12"/>
  <c r="L38" i="12" s="1"/>
  <c r="J38" i="12"/>
  <c r="J60" i="12"/>
  <c r="K60" i="12"/>
  <c r="L60" i="12" s="1"/>
  <c r="J75" i="12"/>
  <c r="J58" i="15"/>
  <c r="J95" i="5"/>
  <c r="F20" i="3"/>
  <c r="F16" i="25"/>
  <c r="G92" i="7"/>
  <c r="G97" i="7"/>
  <c r="G66" i="7"/>
  <c r="G55" i="7"/>
  <c r="G80" i="7"/>
  <c r="G49" i="7"/>
  <c r="G50" i="7"/>
  <c r="G95" i="7"/>
  <c r="G87" i="7"/>
  <c r="G88" i="7"/>
  <c r="G57" i="7"/>
  <c r="G53" i="7"/>
  <c r="G54" i="7"/>
  <c r="G51" i="7"/>
  <c r="G58" i="7"/>
  <c r="G96" i="7"/>
  <c r="G65" i="7"/>
  <c r="G68" i="7"/>
  <c r="G69" i="7"/>
  <c r="G62" i="7"/>
  <c r="G83" i="7"/>
  <c r="G64" i="7"/>
  <c r="G84" i="7"/>
  <c r="G77" i="7"/>
  <c r="G70" i="7"/>
  <c r="F4" i="6"/>
  <c r="K53" i="6"/>
  <c r="L53" i="6" s="1"/>
  <c r="J53" i="6"/>
  <c r="J36" i="6"/>
  <c r="K11" i="6"/>
  <c r="L11" i="6" s="1"/>
  <c r="J11" i="6"/>
  <c r="J14" i="6"/>
  <c r="J22" i="6"/>
  <c r="J50" i="6"/>
  <c r="J52" i="6"/>
  <c r="J63" i="6"/>
  <c r="J45" i="6"/>
  <c r="J42" i="6"/>
  <c r="J55" i="6"/>
  <c r="J28" i="6"/>
  <c r="J19" i="6"/>
  <c r="J12" i="6"/>
  <c r="J65" i="6"/>
  <c r="J43" i="6"/>
  <c r="J31" i="6"/>
  <c r="J32" i="6"/>
  <c r="J20" i="6"/>
  <c r="J62" i="6"/>
  <c r="K13" i="6"/>
  <c r="L13" i="6" s="1"/>
  <c r="J13" i="6"/>
  <c r="K74" i="6"/>
  <c r="L74" i="6" s="1"/>
  <c r="J74" i="6"/>
  <c r="K5" i="6"/>
  <c r="L5" i="6" s="1"/>
  <c r="J5" i="6"/>
  <c r="K21" i="6"/>
  <c r="L21" i="6" s="1"/>
  <c r="J21" i="6"/>
  <c r="K7" i="6"/>
  <c r="L7" i="6" s="1"/>
  <c r="J7" i="6"/>
  <c r="J46" i="6"/>
  <c r="J71" i="6"/>
  <c r="J25" i="6"/>
  <c r="J38" i="6"/>
  <c r="J44" i="6"/>
  <c r="J70" i="6"/>
  <c r="J35" i="6"/>
  <c r="J57" i="6"/>
  <c r="J58" i="6"/>
  <c r="K76" i="6"/>
  <c r="L76" i="6" s="1"/>
  <c r="J76" i="6"/>
  <c r="K41" i="6"/>
  <c r="L41" i="6" s="1"/>
  <c r="J41" i="6"/>
  <c r="K2" i="6"/>
  <c r="L2" i="6" s="1"/>
  <c r="M2" i="6" s="1"/>
  <c r="M3" i="6" s="1"/>
  <c r="J2" i="6"/>
  <c r="K4" i="6"/>
  <c r="L4" i="6" s="1"/>
  <c r="J4" i="6"/>
  <c r="J73" i="6"/>
  <c r="K49" i="6"/>
  <c r="L49" i="6" s="1"/>
  <c r="J49" i="6"/>
  <c r="K8" i="6"/>
  <c r="L8" i="6" s="1"/>
  <c r="J8" i="6"/>
  <c r="J56" i="6"/>
  <c r="J64" i="6"/>
  <c r="J6" i="6"/>
  <c r="J27" i="6"/>
  <c r="J68" i="6"/>
  <c r="J54" i="6"/>
  <c r="K60" i="6"/>
  <c r="L60" i="6" s="1"/>
  <c r="J60" i="6"/>
  <c r="K17" i="6"/>
  <c r="L17" i="6" s="1"/>
  <c r="J17" i="6"/>
  <c r="K57" i="6"/>
  <c r="L57" i="6" s="1"/>
  <c r="J24" i="6"/>
  <c r="J66" i="6"/>
  <c r="J59" i="6"/>
  <c r="J3" i="6"/>
  <c r="J61" i="6"/>
  <c r="J33" i="6"/>
  <c r="K48" i="6"/>
  <c r="L48" i="6" s="1"/>
  <c r="J48" i="6"/>
  <c r="K51" i="6"/>
  <c r="L51" i="6" s="1"/>
  <c r="J51" i="6"/>
  <c r="K39" i="6"/>
  <c r="L39" i="6" s="1"/>
  <c r="J39" i="6"/>
  <c r="J16" i="6"/>
  <c r="J37" i="6"/>
  <c r="J23" i="6"/>
  <c r="K40" i="6"/>
  <c r="L40" i="6" s="1"/>
  <c r="J40" i="6"/>
  <c r="K18" i="6"/>
  <c r="L18" i="6" s="1"/>
  <c r="J18" i="6"/>
  <c r="K9" i="6"/>
  <c r="L9" i="6" s="1"/>
  <c r="J9" i="6"/>
  <c r="K10" i="6"/>
  <c r="L10" i="6" s="1"/>
  <c r="J10" i="6"/>
  <c r="K15" i="6"/>
  <c r="L15" i="6" s="1"/>
  <c r="J15" i="6"/>
  <c r="J34" i="6"/>
  <c r="J75" i="6"/>
  <c r="J72" i="6"/>
  <c r="J26" i="6"/>
  <c r="J30" i="6"/>
  <c r="J29" i="6"/>
  <c r="K26" i="6"/>
  <c r="L26" i="6" s="1"/>
  <c r="J69" i="6"/>
  <c r="J67" i="6"/>
  <c r="F4" i="5"/>
  <c r="J37" i="5"/>
  <c r="J79" i="5"/>
  <c r="J59" i="5"/>
  <c r="K39" i="5"/>
  <c r="L39" i="5" s="1"/>
  <c r="J39" i="5"/>
  <c r="J62" i="5"/>
  <c r="J6" i="5"/>
  <c r="J66" i="5"/>
  <c r="J92" i="5"/>
  <c r="J57" i="5"/>
  <c r="J58" i="5"/>
  <c r="J70" i="5"/>
  <c r="J86" i="5"/>
  <c r="J60" i="5"/>
  <c r="J28" i="5"/>
  <c r="J34" i="5"/>
  <c r="J87" i="5"/>
  <c r="J68" i="5"/>
  <c r="J69" i="5"/>
  <c r="J55" i="5"/>
  <c r="J84" i="5"/>
  <c r="J71" i="5"/>
  <c r="J42" i="5"/>
  <c r="J54" i="5"/>
  <c r="J29" i="5"/>
  <c r="J82" i="5"/>
  <c r="J76" i="5"/>
  <c r="J85" i="5"/>
  <c r="J11" i="5"/>
  <c r="J56" i="5"/>
  <c r="J63" i="5"/>
  <c r="J89" i="5"/>
  <c r="K46" i="5"/>
  <c r="L46" i="5" s="1"/>
  <c r="J46" i="5"/>
  <c r="J52" i="5"/>
  <c r="J22" i="5"/>
  <c r="J49" i="5"/>
  <c r="J75" i="5"/>
  <c r="J64" i="5"/>
  <c r="J65" i="5"/>
  <c r="J61" i="5"/>
  <c r="K35" i="5"/>
  <c r="L35" i="5" s="1"/>
  <c r="J35" i="5"/>
  <c r="K43" i="5"/>
  <c r="L43" i="5" s="1"/>
  <c r="J43" i="5"/>
  <c r="K51" i="5"/>
  <c r="L51" i="5" s="1"/>
  <c r="J51" i="5"/>
  <c r="K67" i="5"/>
  <c r="L67" i="5" s="1"/>
  <c r="J67" i="5"/>
  <c r="K19" i="5"/>
  <c r="L19" i="5" s="1"/>
  <c r="J19" i="5"/>
  <c r="J23" i="5"/>
  <c r="J50" i="5"/>
  <c r="J27" i="5"/>
  <c r="J77" i="5"/>
  <c r="J33" i="5"/>
  <c r="J45" i="5"/>
  <c r="K72" i="5"/>
  <c r="L72" i="5" s="1"/>
  <c r="J72" i="5"/>
  <c r="J30" i="5"/>
  <c r="K80" i="5"/>
  <c r="L80" i="5" s="1"/>
  <c r="J80" i="5"/>
  <c r="K32" i="5"/>
  <c r="L32" i="5" s="1"/>
  <c r="J32" i="5"/>
  <c r="J26" i="5"/>
  <c r="J24" i="5"/>
  <c r="J13" i="5"/>
  <c r="K13" i="5"/>
  <c r="L13" i="5" s="1"/>
  <c r="J44" i="5"/>
  <c r="J20" i="5"/>
  <c r="J15" i="5"/>
  <c r="J73" i="5"/>
  <c r="J78" i="5"/>
  <c r="J10" i="5"/>
  <c r="K48" i="5"/>
  <c r="L48" i="5" s="1"/>
  <c r="J48" i="5"/>
  <c r="K81" i="5"/>
  <c r="L81" i="5" s="1"/>
  <c r="J81" i="5"/>
  <c r="K21" i="5"/>
  <c r="L21" i="5" s="1"/>
  <c r="J21" i="5"/>
  <c r="K31" i="5"/>
  <c r="L31" i="5" s="1"/>
  <c r="J31" i="5"/>
  <c r="K4" i="5"/>
  <c r="L4" i="5" s="1"/>
  <c r="J4" i="5"/>
  <c r="K5" i="5"/>
  <c r="L5" i="5" s="1"/>
  <c r="J5" i="5"/>
  <c r="K47" i="5"/>
  <c r="L47" i="5" s="1"/>
  <c r="J47" i="5"/>
  <c r="K2" i="5"/>
  <c r="L2" i="5" s="1"/>
  <c r="M2" i="5" s="1"/>
  <c r="M3" i="5" s="1"/>
  <c r="J2" i="5"/>
  <c r="K7" i="5"/>
  <c r="L7" i="5" s="1"/>
  <c r="J7" i="5"/>
  <c r="K8" i="5"/>
  <c r="L8" i="5" s="1"/>
  <c r="J8" i="5"/>
  <c r="K9" i="5"/>
  <c r="L9" i="5" s="1"/>
  <c r="J9" i="5"/>
  <c r="K14" i="5"/>
  <c r="L14" i="5" s="1"/>
  <c r="J14" i="5"/>
  <c r="J25" i="5"/>
  <c r="K23" i="5"/>
  <c r="L23" i="5" s="1"/>
  <c r="K16" i="5"/>
  <c r="L16" i="5" s="1"/>
  <c r="J16" i="5"/>
  <c r="K17" i="5"/>
  <c r="L17" i="5" s="1"/>
  <c r="J17" i="5"/>
  <c r="K40" i="5"/>
  <c r="L40" i="5" s="1"/>
  <c r="J40" i="5"/>
  <c r="J88" i="5"/>
  <c r="K53" i="5"/>
  <c r="L53" i="5" s="1"/>
  <c r="J53" i="5"/>
  <c r="K37" i="5"/>
  <c r="L37" i="5" s="1"/>
  <c r="K12" i="5"/>
  <c r="L12" i="5" s="1"/>
  <c r="J12" i="5"/>
  <c r="J90" i="5"/>
  <c r="J38" i="5"/>
  <c r="J74" i="5"/>
  <c r="J18" i="5"/>
  <c r="J41" i="5"/>
  <c r="J91" i="5"/>
  <c r="J36" i="5"/>
  <c r="K25" i="4"/>
  <c r="L25" i="4" s="1"/>
  <c r="J25" i="4"/>
  <c r="J22" i="4"/>
  <c r="J56" i="4"/>
  <c r="J33" i="4"/>
  <c r="J62" i="4"/>
  <c r="K41" i="4"/>
  <c r="L41" i="4" s="1"/>
  <c r="J41" i="4"/>
  <c r="J39" i="4"/>
  <c r="J24" i="4"/>
  <c r="K24" i="4"/>
  <c r="L24" i="4" s="1"/>
  <c r="F3" i="4"/>
  <c r="K72" i="4"/>
  <c r="L72" i="4" s="1"/>
  <c r="J72" i="4"/>
  <c r="J57" i="4"/>
  <c r="K15" i="4"/>
  <c r="L15" i="4" s="1"/>
  <c r="J15" i="4"/>
  <c r="K64" i="4"/>
  <c r="L64" i="4" s="1"/>
  <c r="J64" i="4"/>
  <c r="J65" i="4"/>
  <c r="K65" i="4"/>
  <c r="L65" i="4" s="1"/>
  <c r="J23" i="4"/>
  <c r="J40" i="4"/>
  <c r="K40" i="4"/>
  <c r="L40" i="4" s="1"/>
  <c r="J55" i="4"/>
  <c r="J46" i="4"/>
  <c r="K73" i="4"/>
  <c r="L73" i="4" s="1"/>
  <c r="J73" i="4"/>
  <c r="J34" i="4"/>
  <c r="K4" i="4"/>
  <c r="L4" i="4" s="1"/>
  <c r="J4" i="4"/>
  <c r="K13" i="4"/>
  <c r="L13" i="4" s="1"/>
  <c r="J13" i="4"/>
  <c r="K58" i="4"/>
  <c r="L58" i="4" s="1"/>
  <c r="J58" i="4"/>
  <c r="K68" i="4"/>
  <c r="L68" i="4" s="1"/>
  <c r="J68" i="4"/>
  <c r="K47" i="4"/>
  <c r="L47" i="4" s="1"/>
  <c r="J47" i="4"/>
  <c r="K56" i="4"/>
  <c r="L56" i="4" s="1"/>
  <c r="J54" i="4"/>
  <c r="J66" i="4"/>
  <c r="J43" i="4"/>
  <c r="J70" i="4"/>
  <c r="K53" i="4"/>
  <c r="L53" i="4" s="1"/>
  <c r="J53" i="4"/>
  <c r="J7" i="4"/>
  <c r="K7" i="4"/>
  <c r="L7" i="4" s="1"/>
  <c r="K44" i="4"/>
  <c r="L44" i="4" s="1"/>
  <c r="J44" i="4"/>
  <c r="K16" i="4"/>
  <c r="L16" i="4" s="1"/>
  <c r="J16" i="4"/>
  <c r="K3" i="4"/>
  <c r="L3" i="4" s="1"/>
  <c r="J3" i="4"/>
  <c r="K52" i="4"/>
  <c r="L52" i="4" s="1"/>
  <c r="J52" i="4"/>
  <c r="K69" i="4"/>
  <c r="L69" i="4" s="1"/>
  <c r="J69" i="4"/>
  <c r="K12" i="4"/>
  <c r="L12" i="4" s="1"/>
  <c r="J12" i="4"/>
  <c r="K29" i="4"/>
  <c r="L29" i="4" s="1"/>
  <c r="J29" i="4"/>
  <c r="K10" i="4"/>
  <c r="L10" i="4" s="1"/>
  <c r="J10" i="4"/>
  <c r="J67" i="4"/>
  <c r="J63" i="4"/>
  <c r="J5" i="4"/>
  <c r="J14" i="4"/>
  <c r="K8" i="4"/>
  <c r="L8" i="4" s="1"/>
  <c r="J8" i="4"/>
  <c r="K61" i="4"/>
  <c r="L61" i="4" s="1"/>
  <c r="J61" i="4"/>
  <c r="K49" i="4"/>
  <c r="L49" i="4" s="1"/>
  <c r="J49" i="4"/>
  <c r="J2" i="4"/>
  <c r="K20" i="4"/>
  <c r="L20" i="4" s="1"/>
  <c r="J20" i="4"/>
  <c r="K18" i="4"/>
  <c r="L18" i="4" s="1"/>
  <c r="J18" i="4"/>
  <c r="J51" i="4"/>
  <c r="K71" i="4"/>
  <c r="L71" i="4" s="1"/>
  <c r="J71" i="4"/>
  <c r="J59" i="4"/>
  <c r="J30" i="4"/>
  <c r="J11" i="4"/>
  <c r="K36" i="4"/>
  <c r="L36" i="4" s="1"/>
  <c r="J36" i="4"/>
  <c r="K17" i="4"/>
  <c r="L17" i="4" s="1"/>
  <c r="J17" i="4"/>
  <c r="J32" i="4"/>
  <c r="K42" i="4"/>
  <c r="L42" i="4" s="1"/>
  <c r="J42" i="4"/>
  <c r="K50" i="4"/>
  <c r="L50" i="4" s="1"/>
  <c r="J50" i="4"/>
  <c r="K60" i="4"/>
  <c r="L60" i="4" s="1"/>
  <c r="J60" i="4"/>
  <c r="K48" i="4"/>
  <c r="L48" i="4" s="1"/>
  <c r="J48" i="4"/>
  <c r="K21" i="4"/>
  <c r="L21" i="4" s="1"/>
  <c r="J21" i="4"/>
  <c r="K37" i="4"/>
  <c r="L37" i="4" s="1"/>
  <c r="J37" i="4"/>
  <c r="K28" i="4"/>
  <c r="L28" i="4" s="1"/>
  <c r="J28" i="4"/>
  <c r="K45" i="4"/>
  <c r="L45" i="4" s="1"/>
  <c r="J45" i="4"/>
  <c r="K22" i="4"/>
  <c r="L22" i="4" s="1"/>
  <c r="K26" i="4"/>
  <c r="L26" i="4" s="1"/>
  <c r="J26" i="4"/>
  <c r="J35" i="4"/>
  <c r="J31" i="4"/>
  <c r="J19" i="4"/>
  <c r="K6" i="4"/>
  <c r="L6" i="4" s="1"/>
  <c r="J6" i="4"/>
  <c r="J9" i="4"/>
  <c r="J31" i="15"/>
  <c r="J41" i="15"/>
  <c r="J5" i="15"/>
  <c r="J7" i="15"/>
  <c r="K7" i="15"/>
  <c r="L7" i="15" s="1"/>
  <c r="J30" i="15"/>
  <c r="J33" i="15"/>
  <c r="G41" i="15"/>
  <c r="G12" i="15"/>
  <c r="K2" i="15"/>
  <c r="L2" i="15" s="1"/>
  <c r="M2" i="15" s="1"/>
  <c r="M3" i="15" s="1"/>
  <c r="J2" i="15"/>
  <c r="G49" i="15"/>
  <c r="G45" i="15"/>
  <c r="G9" i="15"/>
  <c r="G68" i="15"/>
  <c r="G28" i="15"/>
  <c r="G24" i="15"/>
  <c r="G25" i="15"/>
  <c r="G15" i="15"/>
  <c r="G56" i="15"/>
  <c r="G4" i="15"/>
  <c r="G59" i="15"/>
  <c r="G51" i="15"/>
  <c r="G14" i="15"/>
  <c r="G11" i="15"/>
  <c r="G39" i="15"/>
  <c r="G34" i="15"/>
  <c r="G58" i="15"/>
  <c r="G32" i="15"/>
  <c r="G67" i="15"/>
  <c r="K13" i="15"/>
  <c r="L13" i="15" s="1"/>
  <c r="J13" i="15"/>
  <c r="K48" i="15"/>
  <c r="L48" i="15" s="1"/>
  <c r="J48" i="15"/>
  <c r="J15" i="15"/>
  <c r="K47" i="15"/>
  <c r="L47" i="15" s="1"/>
  <c r="J47" i="15"/>
  <c r="J22" i="15"/>
  <c r="K38" i="15"/>
  <c r="L38" i="15" s="1"/>
  <c r="J38" i="15"/>
  <c r="J46" i="15"/>
  <c r="K46" i="15"/>
  <c r="L46" i="15" s="1"/>
  <c r="J10" i="15"/>
  <c r="K40" i="15"/>
  <c r="L40" i="15" s="1"/>
  <c r="J40" i="15"/>
  <c r="J8" i="15"/>
  <c r="K8" i="15"/>
  <c r="L8" i="15" s="1"/>
  <c r="J18" i="15"/>
  <c r="J9" i="15"/>
  <c r="K3" i="15"/>
  <c r="L3" i="15" s="1"/>
  <c r="J3" i="15"/>
  <c r="G63" i="15"/>
  <c r="G19" i="15"/>
  <c r="G61" i="15"/>
  <c r="G17" i="15"/>
  <c r="K11" i="15"/>
  <c r="L11" i="15" s="1"/>
  <c r="J11" i="15"/>
  <c r="K12" i="15"/>
  <c r="L12" i="15" s="1"/>
  <c r="J12" i="15"/>
  <c r="G69" i="15"/>
  <c r="G55" i="15"/>
  <c r="G7" i="15"/>
  <c r="G36" i="15"/>
  <c r="G60" i="15"/>
  <c r="K27" i="15"/>
  <c r="L27" i="15" s="1"/>
  <c r="J27" i="15"/>
  <c r="G5" i="15"/>
  <c r="K28" i="15"/>
  <c r="L28" i="15" s="1"/>
  <c r="J28" i="15"/>
  <c r="K29" i="15"/>
  <c r="L29" i="15" s="1"/>
  <c r="J29" i="15"/>
  <c r="K14" i="15"/>
  <c r="L14" i="15" s="1"/>
  <c r="J14" i="15"/>
  <c r="J6" i="15"/>
  <c r="K6" i="15"/>
  <c r="L6" i="15" s="1"/>
  <c r="J49" i="15"/>
  <c r="G43" i="15"/>
  <c r="G23" i="15"/>
  <c r="G10" i="15"/>
  <c r="G65" i="15"/>
  <c r="G40" i="15"/>
  <c r="G2" i="15"/>
  <c r="G21" i="15"/>
  <c r="G31" i="15"/>
  <c r="G72" i="15"/>
  <c r="K19" i="15"/>
  <c r="L19" i="15" s="1"/>
  <c r="J19" i="15"/>
  <c r="K35" i="15"/>
  <c r="L35" i="15" s="1"/>
  <c r="J35" i="15"/>
  <c r="K21" i="15"/>
  <c r="L21" i="15" s="1"/>
  <c r="J21" i="15"/>
  <c r="K36" i="15"/>
  <c r="L36" i="15" s="1"/>
  <c r="J36" i="15"/>
  <c r="G57" i="15"/>
  <c r="J34" i="15"/>
  <c r="K39" i="15"/>
  <c r="L39" i="15" s="1"/>
  <c r="J39" i="15"/>
  <c r="J32" i="15"/>
  <c r="J26" i="15"/>
  <c r="J16" i="15"/>
  <c r="J17" i="15"/>
  <c r="G62" i="15"/>
  <c r="G16" i="15"/>
  <c r="G20" i="15"/>
  <c r="G44" i="15"/>
  <c r="G48" i="15"/>
  <c r="G18" i="15"/>
  <c r="G73" i="15"/>
  <c r="G22" i="15"/>
  <c r="G64" i="15"/>
  <c r="K20" i="15"/>
  <c r="L20" i="15" s="1"/>
  <c r="J20" i="15"/>
  <c r="G53" i="15"/>
  <c r="K24" i="15"/>
  <c r="L24" i="15" s="1"/>
  <c r="J24" i="15"/>
  <c r="G27" i="15"/>
  <c r="G13" i="15"/>
  <c r="G38" i="15"/>
  <c r="G33" i="15"/>
  <c r="G29" i="15"/>
  <c r="G30" i="15"/>
  <c r="G47" i="15"/>
  <c r="G54" i="15"/>
  <c r="G71" i="15"/>
  <c r="K4" i="15"/>
  <c r="L4" i="15" s="1"/>
  <c r="J4" i="15"/>
  <c r="G37" i="15"/>
  <c r="G35" i="15"/>
  <c r="G46" i="15"/>
  <c r="G52" i="15"/>
  <c r="G70" i="15"/>
  <c r="G6" i="15"/>
  <c r="K43" i="15"/>
  <c r="L43" i="15" s="1"/>
  <c r="J43" i="15"/>
  <c r="K44" i="15"/>
  <c r="L44" i="15" s="1"/>
  <c r="J44" i="15"/>
  <c r="K23" i="15"/>
  <c r="L23" i="15" s="1"/>
  <c r="J23" i="15"/>
  <c r="K25" i="15"/>
  <c r="L25" i="15" s="1"/>
  <c r="J25" i="15"/>
  <c r="J45" i="15"/>
  <c r="J37" i="15"/>
  <c r="K27" i="14"/>
  <c r="L27" i="14" s="1"/>
  <c r="J27" i="14"/>
  <c r="J18" i="14"/>
  <c r="K38" i="14"/>
  <c r="L38" i="14" s="1"/>
  <c r="J38" i="14"/>
  <c r="K15" i="14"/>
  <c r="L15" i="14" s="1"/>
  <c r="J15" i="14"/>
  <c r="J41" i="14"/>
  <c r="K8" i="14"/>
  <c r="L8" i="14" s="1"/>
  <c r="J8" i="14"/>
  <c r="K35" i="14"/>
  <c r="L35" i="14" s="1"/>
  <c r="J35" i="14"/>
  <c r="K28" i="14"/>
  <c r="L28" i="14" s="1"/>
  <c r="J28" i="14"/>
  <c r="J49" i="14"/>
  <c r="J34" i="14"/>
  <c r="K39" i="14"/>
  <c r="L39" i="14" s="1"/>
  <c r="J39" i="14"/>
  <c r="K23" i="14"/>
  <c r="L23" i="14" s="1"/>
  <c r="J23" i="14"/>
  <c r="J20" i="14"/>
  <c r="F8" i="14"/>
  <c r="J42" i="14"/>
  <c r="J45" i="14"/>
  <c r="K48" i="14"/>
  <c r="L48" i="14" s="1"/>
  <c r="J48" i="14"/>
  <c r="J21" i="14"/>
  <c r="J30" i="14"/>
  <c r="J17" i="14"/>
  <c r="J6" i="14"/>
  <c r="J46" i="14"/>
  <c r="J25" i="14"/>
  <c r="J47" i="14"/>
  <c r="J10" i="14"/>
  <c r="K4" i="14"/>
  <c r="L4" i="14" s="1"/>
  <c r="J4" i="14"/>
  <c r="K3" i="14"/>
  <c r="L3" i="14" s="1"/>
  <c r="M3" i="14" s="1"/>
  <c r="J3" i="14"/>
  <c r="K43" i="14"/>
  <c r="L43" i="14" s="1"/>
  <c r="J43" i="14"/>
  <c r="K31" i="14"/>
  <c r="L31" i="14" s="1"/>
  <c r="J31" i="14"/>
  <c r="J13" i="14"/>
  <c r="J26" i="14"/>
  <c r="K29" i="14"/>
  <c r="L29" i="14" s="1"/>
  <c r="J29" i="14"/>
  <c r="K11" i="14"/>
  <c r="L11" i="14" s="1"/>
  <c r="J11" i="14"/>
  <c r="K32" i="14"/>
  <c r="L32" i="14" s="1"/>
  <c r="J32" i="14"/>
  <c r="J24" i="14"/>
  <c r="K24" i="14"/>
  <c r="L24" i="14" s="1"/>
  <c r="J16" i="14"/>
  <c r="J7" i="14"/>
  <c r="J22" i="14"/>
  <c r="K36" i="14"/>
  <c r="L36" i="14" s="1"/>
  <c r="J36" i="14"/>
  <c r="K5" i="14"/>
  <c r="L5" i="14" s="1"/>
  <c r="J5" i="14"/>
  <c r="K44" i="14"/>
  <c r="L44" i="14" s="1"/>
  <c r="J44" i="14"/>
  <c r="K37" i="14"/>
  <c r="L37" i="14" s="1"/>
  <c r="J37" i="14"/>
  <c r="K19" i="14"/>
  <c r="L19" i="14" s="1"/>
  <c r="J19" i="14"/>
  <c r="K12" i="14"/>
  <c r="L12" i="14" s="1"/>
  <c r="J12" i="14"/>
  <c r="K33" i="14"/>
  <c r="L33" i="14" s="1"/>
  <c r="J33" i="14"/>
  <c r="J9" i="14"/>
  <c r="K14" i="14"/>
  <c r="L14" i="14" s="1"/>
  <c r="J14" i="14"/>
  <c r="K40" i="14"/>
  <c r="L40" i="14" s="1"/>
  <c r="J40" i="14"/>
  <c r="J2" i="14"/>
  <c r="F5" i="13"/>
  <c r="K55" i="13"/>
  <c r="L55" i="13" s="1"/>
  <c r="J55" i="13"/>
  <c r="K60" i="13"/>
  <c r="L60" i="13" s="1"/>
  <c r="J60" i="13"/>
  <c r="J54" i="13"/>
  <c r="J48" i="13"/>
  <c r="J56" i="13"/>
  <c r="J42" i="13"/>
  <c r="J13" i="13"/>
  <c r="J32" i="13"/>
  <c r="J5" i="13"/>
  <c r="J37" i="13"/>
  <c r="J18" i="13"/>
  <c r="J36" i="13"/>
  <c r="J11" i="13"/>
  <c r="K2" i="13"/>
  <c r="L2" i="13" s="1"/>
  <c r="M2" i="13" s="1"/>
  <c r="J2" i="13"/>
  <c r="K9" i="13"/>
  <c r="L9" i="13" s="1"/>
  <c r="J9" i="13"/>
  <c r="K63" i="13"/>
  <c r="L63" i="13" s="1"/>
  <c r="J63" i="13"/>
  <c r="K17" i="13"/>
  <c r="L17" i="13" s="1"/>
  <c r="J17" i="13"/>
  <c r="K7" i="13"/>
  <c r="L7" i="13" s="1"/>
  <c r="J7" i="13"/>
  <c r="J21" i="13"/>
  <c r="J38" i="13"/>
  <c r="K25" i="13"/>
  <c r="L25" i="13" s="1"/>
  <c r="J25" i="13"/>
  <c r="K19" i="13"/>
  <c r="L19" i="13" s="1"/>
  <c r="J19" i="13"/>
  <c r="K15" i="13"/>
  <c r="L15" i="13" s="1"/>
  <c r="J15" i="13"/>
  <c r="K27" i="13"/>
  <c r="L27" i="13" s="1"/>
  <c r="J27" i="13"/>
  <c r="K53" i="13"/>
  <c r="L53" i="13" s="1"/>
  <c r="J53" i="13"/>
  <c r="J10" i="13"/>
  <c r="J8" i="13"/>
  <c r="K65" i="13"/>
  <c r="L65" i="13" s="1"/>
  <c r="J65" i="13"/>
  <c r="J23" i="13"/>
  <c r="K21" i="13"/>
  <c r="L21" i="13" s="1"/>
  <c r="K38" i="13"/>
  <c r="L38" i="13" s="1"/>
  <c r="K41" i="13"/>
  <c r="L41" i="13" s="1"/>
  <c r="J41" i="13"/>
  <c r="J31" i="13"/>
  <c r="J14" i="13"/>
  <c r="J58" i="13"/>
  <c r="K44" i="13"/>
  <c r="L44" i="13" s="1"/>
  <c r="J44" i="13"/>
  <c r="J16" i="13"/>
  <c r="J30" i="13"/>
  <c r="J35" i="13"/>
  <c r="K4" i="13"/>
  <c r="L4" i="13" s="1"/>
  <c r="J4" i="13"/>
  <c r="K50" i="13"/>
  <c r="L50" i="13" s="1"/>
  <c r="J50" i="13"/>
  <c r="K59" i="13"/>
  <c r="L59" i="13" s="1"/>
  <c r="J59" i="13"/>
  <c r="K49" i="13"/>
  <c r="L49" i="13" s="1"/>
  <c r="J49" i="13"/>
  <c r="K20" i="13"/>
  <c r="L20" i="13" s="1"/>
  <c r="J20" i="13"/>
  <c r="K39" i="13"/>
  <c r="L39" i="13" s="1"/>
  <c r="J39" i="13"/>
  <c r="J43" i="13"/>
  <c r="J29" i="13"/>
  <c r="J45" i="13"/>
  <c r="K45" i="13"/>
  <c r="L45" i="13" s="1"/>
  <c r="J26" i="13"/>
  <c r="J46" i="13"/>
  <c r="J61" i="13"/>
  <c r="K33" i="13"/>
  <c r="L33" i="13" s="1"/>
  <c r="J33" i="13"/>
  <c r="J34" i="13"/>
  <c r="J22" i="13"/>
  <c r="J40" i="13"/>
  <c r="J12" i="13"/>
  <c r="K3" i="13"/>
  <c r="L3" i="13" s="1"/>
  <c r="J3" i="13"/>
  <c r="K22" i="13"/>
  <c r="L22" i="13" s="1"/>
  <c r="K52" i="13"/>
  <c r="L52" i="13" s="1"/>
  <c r="J52" i="13"/>
  <c r="K57" i="13"/>
  <c r="L57" i="13" s="1"/>
  <c r="J57" i="13"/>
  <c r="K23" i="13"/>
  <c r="L23" i="13" s="1"/>
  <c r="K47" i="13"/>
  <c r="L47" i="13" s="1"/>
  <c r="J47" i="13"/>
  <c r="K28" i="13"/>
  <c r="L28" i="13" s="1"/>
  <c r="J28" i="13"/>
  <c r="J64" i="13"/>
  <c r="J6" i="13"/>
  <c r="J51" i="13"/>
  <c r="J62" i="13"/>
  <c r="J9" i="12"/>
  <c r="J16" i="12"/>
  <c r="J35" i="12"/>
  <c r="J11" i="12"/>
  <c r="J34" i="12"/>
  <c r="F4" i="12"/>
  <c r="J24" i="12"/>
  <c r="K36" i="12"/>
  <c r="L36" i="12" s="1"/>
  <c r="J36" i="12"/>
  <c r="K11" i="12"/>
  <c r="L11" i="12" s="1"/>
  <c r="K19" i="12"/>
  <c r="L19" i="12" s="1"/>
  <c r="J19" i="12"/>
  <c r="K15" i="12"/>
  <c r="L15" i="12" s="1"/>
  <c r="J15" i="12"/>
  <c r="J7" i="12"/>
  <c r="K7" i="12"/>
  <c r="L7" i="12" s="1"/>
  <c r="K12" i="12"/>
  <c r="L12" i="12" s="1"/>
  <c r="J12" i="12"/>
  <c r="K13" i="12"/>
  <c r="L13" i="12" s="1"/>
  <c r="J13" i="12"/>
  <c r="K9" i="12"/>
  <c r="L9" i="12" s="1"/>
  <c r="K23" i="12"/>
  <c r="L23" i="12" s="1"/>
  <c r="J23" i="12"/>
  <c r="K6" i="12"/>
  <c r="L6" i="12" s="1"/>
  <c r="J6" i="12"/>
  <c r="J4" i="12"/>
  <c r="K30" i="12"/>
  <c r="L30" i="12" s="1"/>
  <c r="J30" i="12"/>
  <c r="K17" i="12"/>
  <c r="L17" i="12" s="1"/>
  <c r="J17" i="12"/>
  <c r="J18" i="12"/>
  <c r="J31" i="12"/>
  <c r="K29" i="12"/>
  <c r="L29" i="12" s="1"/>
  <c r="J29" i="12"/>
  <c r="J22" i="12"/>
  <c r="J3" i="12"/>
  <c r="J10" i="12"/>
  <c r="K28" i="12"/>
  <c r="L28" i="12" s="1"/>
  <c r="J28" i="12"/>
  <c r="J37" i="12"/>
  <c r="K2" i="12"/>
  <c r="L2" i="12" s="1"/>
  <c r="M2" i="12" s="1"/>
  <c r="M3" i="12" s="1"/>
  <c r="M4" i="12" s="1"/>
  <c r="M5" i="12" s="1"/>
  <c r="J2" i="12"/>
  <c r="K25" i="12"/>
  <c r="L25" i="12" s="1"/>
  <c r="J25" i="12"/>
  <c r="K26" i="12"/>
  <c r="L26" i="12" s="1"/>
  <c r="J26" i="12"/>
  <c r="K33" i="12"/>
  <c r="L33" i="12" s="1"/>
  <c r="J33" i="12"/>
  <c r="K21" i="12"/>
  <c r="L21" i="12" s="1"/>
  <c r="J21" i="12"/>
  <c r="J27" i="12"/>
  <c r="J20" i="12"/>
  <c r="K14" i="12"/>
  <c r="L14" i="12" s="1"/>
  <c r="J14" i="12"/>
  <c r="J32" i="12"/>
  <c r="J5" i="12"/>
  <c r="K6" i="11"/>
  <c r="L6" i="11" s="1"/>
  <c r="J19" i="11"/>
  <c r="K15" i="11"/>
  <c r="L15" i="11" s="1"/>
  <c r="J15" i="11"/>
  <c r="K36" i="11"/>
  <c r="L36" i="11" s="1"/>
  <c r="J36" i="11"/>
  <c r="J29" i="11"/>
  <c r="J26" i="11"/>
  <c r="K31" i="11"/>
  <c r="L31" i="11" s="1"/>
  <c r="J31" i="11"/>
  <c r="K4" i="11"/>
  <c r="L4" i="11" s="1"/>
  <c r="J4" i="11"/>
  <c r="K10" i="11"/>
  <c r="L10" i="11" s="1"/>
  <c r="J10" i="11"/>
  <c r="K16" i="11"/>
  <c r="L16" i="11" s="1"/>
  <c r="J16" i="11"/>
  <c r="K34" i="11"/>
  <c r="L34" i="11" s="1"/>
  <c r="J34" i="11"/>
  <c r="K7" i="11"/>
  <c r="L7" i="11" s="1"/>
  <c r="J7" i="11"/>
  <c r="K22" i="11"/>
  <c r="L22" i="11" s="1"/>
  <c r="J22" i="11"/>
  <c r="J35" i="11"/>
  <c r="J24" i="11"/>
  <c r="J37" i="11"/>
  <c r="J14" i="11"/>
  <c r="J30" i="11"/>
  <c r="K25" i="11"/>
  <c r="L25" i="11" s="1"/>
  <c r="J25" i="11"/>
  <c r="J32" i="11"/>
  <c r="J27" i="11"/>
  <c r="K23" i="11"/>
  <c r="L23" i="11" s="1"/>
  <c r="J23" i="11"/>
  <c r="K12" i="11"/>
  <c r="L12" i="11" s="1"/>
  <c r="J12" i="11"/>
  <c r="F3" i="11"/>
  <c r="J5" i="11"/>
  <c r="J13" i="11"/>
  <c r="K18" i="11"/>
  <c r="L18" i="11" s="1"/>
  <c r="J18" i="11"/>
  <c r="K30" i="11"/>
  <c r="L30" i="11" s="1"/>
  <c r="K20" i="11"/>
  <c r="L20" i="11" s="1"/>
  <c r="J20" i="11"/>
  <c r="J11" i="11"/>
  <c r="J21" i="11"/>
  <c r="K2" i="11"/>
  <c r="L2" i="11" s="1"/>
  <c r="M2" i="11" s="1"/>
  <c r="M3" i="11" s="1"/>
  <c r="J2" i="11"/>
  <c r="J17" i="11"/>
  <c r="K8" i="11"/>
  <c r="L8" i="11" s="1"/>
  <c r="J8" i="11"/>
  <c r="K35" i="11"/>
  <c r="L35" i="11" s="1"/>
  <c r="K28" i="11"/>
  <c r="L28" i="11" s="1"/>
  <c r="J28" i="11"/>
  <c r="J33" i="11"/>
  <c r="J9" i="11"/>
  <c r="J58" i="10"/>
  <c r="J84" i="10"/>
  <c r="K73" i="10"/>
  <c r="L73" i="10" s="1"/>
  <c r="J65" i="10"/>
  <c r="K67" i="10"/>
  <c r="L67" i="10" s="1"/>
  <c r="J67" i="10"/>
  <c r="J60" i="10"/>
  <c r="J53" i="10"/>
  <c r="J90" i="10"/>
  <c r="J56" i="10"/>
  <c r="J47" i="10"/>
  <c r="J24" i="10"/>
  <c r="J12" i="10"/>
  <c r="J76" i="10"/>
  <c r="J13" i="10"/>
  <c r="J38" i="10"/>
  <c r="J48" i="10"/>
  <c r="J10" i="10"/>
  <c r="J49" i="10"/>
  <c r="J9" i="10"/>
  <c r="J72" i="10"/>
  <c r="J91" i="10"/>
  <c r="J64" i="10"/>
  <c r="J14" i="10"/>
  <c r="J61" i="10"/>
  <c r="J35" i="10"/>
  <c r="J82" i="10"/>
  <c r="J40" i="10"/>
  <c r="K92" i="10"/>
  <c r="L92" i="10" s="1"/>
  <c r="J92" i="10"/>
  <c r="J18" i="10"/>
  <c r="J39" i="10"/>
  <c r="J45" i="10"/>
  <c r="J25" i="10"/>
  <c r="J22" i="10"/>
  <c r="K28" i="10"/>
  <c r="L28" i="10" s="1"/>
  <c r="J28" i="10"/>
  <c r="J21" i="10"/>
  <c r="J3" i="10"/>
  <c r="J62" i="10"/>
  <c r="J81" i="10"/>
  <c r="J79" i="10"/>
  <c r="J15" i="10"/>
  <c r="J30" i="10"/>
  <c r="J63" i="10"/>
  <c r="J89" i="10"/>
  <c r="J27" i="10"/>
  <c r="K2" i="10"/>
  <c r="L2" i="10" s="1"/>
  <c r="M2" i="10" s="1"/>
  <c r="M3" i="10" s="1"/>
  <c r="J2" i="10"/>
  <c r="K63" i="10"/>
  <c r="L63" i="10" s="1"/>
  <c r="J7" i="10"/>
  <c r="J85" i="10"/>
  <c r="J51" i="10"/>
  <c r="K61" i="10"/>
  <c r="L61" i="10" s="1"/>
  <c r="J5" i="10"/>
  <c r="J41" i="10"/>
  <c r="J54" i="10"/>
  <c r="J36" i="10"/>
  <c r="K29" i="10"/>
  <c r="L29" i="10" s="1"/>
  <c r="J29" i="10"/>
  <c r="J17" i="10"/>
  <c r="K17" i="10"/>
  <c r="L17" i="10" s="1"/>
  <c r="J78" i="10"/>
  <c r="J80" i="10"/>
  <c r="J75" i="10"/>
  <c r="J50" i="10"/>
  <c r="J42" i="10"/>
  <c r="J31" i="10"/>
  <c r="J68" i="10"/>
  <c r="J69" i="10"/>
  <c r="J71" i="10"/>
  <c r="K83" i="10"/>
  <c r="L83" i="10" s="1"/>
  <c r="J83" i="10"/>
  <c r="J26" i="10"/>
  <c r="J74" i="10"/>
  <c r="K9" i="10"/>
  <c r="L9" i="10" s="1"/>
  <c r="J6" i="10"/>
  <c r="J20" i="10"/>
  <c r="J4" i="10"/>
  <c r="J93" i="10"/>
  <c r="J23" i="10"/>
  <c r="J46" i="10"/>
  <c r="J8" i="10"/>
  <c r="J66" i="10"/>
  <c r="J32" i="10"/>
  <c r="J11" i="10"/>
  <c r="K7" i="10"/>
  <c r="L7" i="10" s="1"/>
  <c r="K19" i="10"/>
  <c r="L19" i="10" s="1"/>
  <c r="K69" i="10"/>
  <c r="L69" i="10" s="1"/>
  <c r="K68" i="10"/>
  <c r="L68" i="10" s="1"/>
  <c r="K38" i="10"/>
  <c r="L38" i="10" s="1"/>
  <c r="K84" i="10"/>
  <c r="L84" i="10" s="1"/>
  <c r="K6" i="10"/>
  <c r="L6" i="10" s="1"/>
  <c r="K85" i="10"/>
  <c r="L85" i="10" s="1"/>
  <c r="K46" i="10"/>
  <c r="L46" i="10" s="1"/>
  <c r="K23" i="10"/>
  <c r="L23" i="10" s="1"/>
  <c r="J57" i="10"/>
  <c r="J86" i="10"/>
  <c r="K33" i="10"/>
  <c r="L33" i="10" s="1"/>
  <c r="J33" i="10"/>
  <c r="K52" i="10"/>
  <c r="L52" i="10" s="1"/>
  <c r="J52" i="10"/>
  <c r="J37" i="10"/>
  <c r="J59" i="10"/>
  <c r="K59" i="10"/>
  <c r="L59" i="10" s="1"/>
  <c r="J88" i="10"/>
  <c r="J16" i="10"/>
  <c r="J44" i="10"/>
  <c r="J34" i="10"/>
  <c r="J70" i="10"/>
  <c r="J55" i="10"/>
  <c r="J87" i="10"/>
  <c r="J43" i="10"/>
  <c r="G3" i="15"/>
  <c r="G74" i="15"/>
  <c r="G26" i="15"/>
  <c r="G66" i="15"/>
  <c r="G50" i="15"/>
  <c r="G42" i="15"/>
  <c r="G47" i="7"/>
  <c r="F5" i="7"/>
  <c r="G5" i="7" s="1"/>
  <c r="F13" i="7"/>
  <c r="G13" i="7" s="1"/>
  <c r="F21" i="7"/>
  <c r="G21" i="7" s="1"/>
  <c r="F29" i="7"/>
  <c r="G29" i="7" s="1"/>
  <c r="F37" i="7"/>
  <c r="G37" i="7" s="1"/>
  <c r="F45" i="7"/>
  <c r="G45" i="7" s="1"/>
  <c r="F6" i="7"/>
  <c r="G6" i="7" s="1"/>
  <c r="F14" i="7"/>
  <c r="G14" i="7" s="1"/>
  <c r="F22" i="7"/>
  <c r="G22" i="7" s="1"/>
  <c r="F30" i="7"/>
  <c r="G30" i="7" s="1"/>
  <c r="F38" i="7"/>
  <c r="G38" i="7" s="1"/>
  <c r="F46" i="7"/>
  <c r="G46" i="7" s="1"/>
  <c r="F7" i="7"/>
  <c r="G7" i="7" s="1"/>
  <c r="F15" i="7"/>
  <c r="G15" i="7" s="1"/>
  <c r="F23" i="7"/>
  <c r="G23" i="7" s="1"/>
  <c r="F39" i="7"/>
  <c r="G39" i="7" s="1"/>
  <c r="F2" i="7"/>
  <c r="G2" i="7" s="1"/>
  <c r="F8" i="7"/>
  <c r="G8" i="7" s="1"/>
  <c r="F40" i="7"/>
  <c r="G40" i="7" s="1"/>
  <c r="F25" i="7"/>
  <c r="G25" i="7" s="1"/>
  <c r="F26" i="7"/>
  <c r="G26" i="7" s="1"/>
  <c r="F19" i="7"/>
  <c r="G19" i="7" s="1"/>
  <c r="F32" i="7"/>
  <c r="G32" i="7" s="1"/>
  <c r="F33" i="7"/>
  <c r="G33" i="7" s="1"/>
  <c r="F10" i="7"/>
  <c r="G10" i="7" s="1"/>
  <c r="F35" i="7"/>
  <c r="G35" i="7" s="1"/>
  <c r="F31" i="7"/>
  <c r="G31" i="7" s="1"/>
  <c r="F16" i="7"/>
  <c r="G16" i="7" s="1"/>
  <c r="F17" i="7"/>
  <c r="G17" i="7" s="1"/>
  <c r="F18" i="7"/>
  <c r="G18" i="7" s="1"/>
  <c r="F42" i="7"/>
  <c r="G42" i="7" s="1"/>
  <c r="F3" i="7"/>
  <c r="G3" i="7" s="1"/>
  <c r="F43" i="7"/>
  <c r="G43" i="7" s="1"/>
  <c r="F11" i="7"/>
  <c r="G11" i="7" s="1"/>
  <c r="F4" i="7"/>
  <c r="G4" i="7" s="1"/>
  <c r="F12" i="7"/>
  <c r="G12" i="7" s="1"/>
  <c r="F20" i="7"/>
  <c r="G20" i="7" s="1"/>
  <c r="F28" i="7"/>
  <c r="G28" i="7" s="1"/>
  <c r="F36" i="7"/>
  <c r="G36" i="7" s="1"/>
  <c r="F44" i="7"/>
  <c r="G44" i="7" s="1"/>
  <c r="F24" i="7"/>
  <c r="G24" i="7" s="1"/>
  <c r="F9" i="7"/>
  <c r="G9" i="7" s="1"/>
  <c r="F41" i="7"/>
  <c r="G41" i="7" s="1"/>
  <c r="F34" i="7"/>
  <c r="G34" i="7" s="1"/>
  <c r="F27" i="7"/>
  <c r="G27" i="7" s="1"/>
  <c r="G72" i="7"/>
  <c r="G91" i="7"/>
  <c r="G76" i="7"/>
  <c r="G61" i="7"/>
  <c r="G63" i="7"/>
  <c r="G73" i="7"/>
  <c r="G74" i="7"/>
  <c r="G59" i="7"/>
  <c r="G93" i="7"/>
  <c r="G78" i="7"/>
  <c r="G71" i="7"/>
  <c r="G48" i="7"/>
  <c r="G81" i="7"/>
  <c r="G82" i="7"/>
  <c r="G67" i="7"/>
  <c r="G52" i="7"/>
  <c r="G86" i="7"/>
  <c r="G79" i="7"/>
  <c r="G56" i="7"/>
  <c r="G89" i="7"/>
  <c r="G90" i="7"/>
  <c r="G75" i="7"/>
  <c r="G60" i="7"/>
  <c r="G94" i="7"/>
  <c r="DE9" i="17"/>
  <c r="DD9" i="17"/>
  <c r="DE9" i="18"/>
  <c r="CP8" i="18"/>
  <c r="DD9" i="18"/>
  <c r="DD9" i="3"/>
  <c r="CP7" i="3"/>
  <c r="DE10" i="20"/>
  <c r="CP8" i="20"/>
  <c r="DD9" i="2"/>
  <c r="CO9" i="2"/>
  <c r="DD10" i="20"/>
  <c r="DB70" i="20"/>
  <c r="DC62" i="20"/>
  <c r="CZ62" i="20"/>
  <c r="DA62" i="20"/>
  <c r="CY14" i="20"/>
  <c r="CU10" i="20"/>
  <c r="CT10" i="20"/>
  <c r="CR10" i="20"/>
  <c r="CS10" i="20"/>
  <c r="CW10" i="20"/>
  <c r="CQ10" i="20"/>
  <c r="CX10" i="20"/>
  <c r="CV10" i="20"/>
  <c r="CS10" i="3"/>
  <c r="DA10" i="3"/>
  <c r="CU21" i="3"/>
  <c r="CW10" i="3"/>
  <c r="DE21" i="3"/>
  <c r="CX10" i="3"/>
  <c r="CV10" i="3"/>
  <c r="CT10" i="3"/>
  <c r="DC21" i="3"/>
  <c r="CR21" i="3"/>
  <c r="DB10" i="3"/>
  <c r="CZ10" i="3"/>
  <c r="CY10" i="3"/>
  <c r="CT10" i="18"/>
  <c r="CW10" i="18"/>
  <c r="CQ10" i="18"/>
  <c r="DB10" i="18"/>
  <c r="CR10" i="18"/>
  <c r="CY10" i="18"/>
  <c r="DC10" i="18"/>
  <c r="CZ10" i="18"/>
  <c r="CV10" i="18"/>
  <c r="CS10" i="18"/>
  <c r="CX10" i="18"/>
  <c r="CU10" i="18"/>
  <c r="DA10" i="18"/>
  <c r="DA10" i="17"/>
  <c r="CP10" i="17"/>
  <c r="CT10" i="17"/>
  <c r="CR10" i="17"/>
  <c r="CQ10" i="17"/>
  <c r="DB10" i="17"/>
  <c r="CU10" i="17"/>
  <c r="CW10" i="17"/>
  <c r="CS10" i="17"/>
  <c r="CZ10" i="17"/>
  <c r="CY10" i="17"/>
  <c r="DC10" i="17"/>
  <c r="CV10" i="17"/>
  <c r="CX10" i="17"/>
  <c r="CO9" i="20"/>
  <c r="CO8" i="3"/>
  <c r="CO9" i="18"/>
  <c r="CO8" i="17"/>
  <c r="DE18" i="2"/>
  <c r="DC10" i="2"/>
  <c r="CZ10" i="2"/>
  <c r="DB10" i="2"/>
  <c r="CY10" i="2"/>
  <c r="DA10" i="2"/>
  <c r="CX62" i="2"/>
  <c r="CW61" i="2"/>
  <c r="CV62" i="2"/>
  <c r="CT10" i="2"/>
  <c r="CQ10" i="2"/>
  <c r="CR10" i="2"/>
  <c r="CU10" i="2"/>
  <c r="CP10" i="2"/>
  <c r="CS10" i="2"/>
  <c r="M11" i="25"/>
  <c r="M3" i="7"/>
  <c r="M4" i="14" l="1"/>
  <c r="F19" i="10"/>
  <c r="M6" i="12"/>
  <c r="M7" i="12" s="1"/>
  <c r="M3" i="4"/>
  <c r="M4" i="4" s="1"/>
  <c r="M3" i="13"/>
  <c r="M4" i="13" s="1"/>
  <c r="M4" i="11"/>
  <c r="M5" i="11" s="1"/>
  <c r="M6" i="11" s="1"/>
  <c r="M7" i="11" s="1"/>
  <c r="F21" i="3"/>
  <c r="F17" i="25"/>
  <c r="F5" i="6"/>
  <c r="F5" i="5"/>
  <c r="F4" i="4"/>
  <c r="F9" i="14"/>
  <c r="F6" i="13"/>
  <c r="F5" i="12"/>
  <c r="F4" i="11"/>
  <c r="DD10" i="17"/>
  <c r="DE10" i="17"/>
  <c r="CP9" i="18"/>
  <c r="DD10" i="18"/>
  <c r="DE10" i="18"/>
  <c r="CP8" i="3"/>
  <c r="DD10" i="3"/>
  <c r="CP9" i="20"/>
  <c r="DE11" i="20"/>
  <c r="CO10" i="2"/>
  <c r="DD10" i="2"/>
  <c r="DD11" i="20"/>
  <c r="DA63" i="20"/>
  <c r="CZ63" i="20"/>
  <c r="DC63" i="20"/>
  <c r="DB71" i="20"/>
  <c r="CY15" i="20"/>
  <c r="CS11" i="20"/>
  <c r="CX11" i="20"/>
  <c r="CT11" i="20"/>
  <c r="CR11" i="20"/>
  <c r="CQ11" i="20"/>
  <c r="CW11" i="20"/>
  <c r="CV11" i="20"/>
  <c r="CU11" i="20"/>
  <c r="CU22" i="3"/>
  <c r="CX11" i="3"/>
  <c r="CY11" i="3"/>
  <c r="DC22" i="3"/>
  <c r="DE22" i="3"/>
  <c r="DA11" i="3"/>
  <c r="DB11" i="3"/>
  <c r="CV11" i="3"/>
  <c r="CR22" i="3"/>
  <c r="CZ11" i="3"/>
  <c r="CT11" i="3"/>
  <c r="CW11" i="3"/>
  <c r="CS11" i="3"/>
  <c r="CY11" i="18"/>
  <c r="CS11" i="18"/>
  <c r="CZ11" i="18"/>
  <c r="DB11" i="18"/>
  <c r="CU11" i="18"/>
  <c r="CX11" i="18"/>
  <c r="DC11" i="18"/>
  <c r="CQ11" i="18"/>
  <c r="CR11" i="18"/>
  <c r="CT11" i="18"/>
  <c r="CW11" i="18"/>
  <c r="DA11" i="18"/>
  <c r="CV11" i="18"/>
  <c r="DC11" i="17"/>
  <c r="CW11" i="17"/>
  <c r="CR11" i="17"/>
  <c r="CY11" i="17"/>
  <c r="CZ11" i="17"/>
  <c r="DB11" i="17"/>
  <c r="CP11" i="17"/>
  <c r="CS11" i="17"/>
  <c r="CQ11" i="17"/>
  <c r="DA11" i="17"/>
  <c r="CT11" i="17"/>
  <c r="CU11" i="17"/>
  <c r="CX11" i="17"/>
  <c r="CV11" i="17"/>
  <c r="CO10" i="20"/>
  <c r="CO9" i="3"/>
  <c r="CO10" i="18"/>
  <c r="CO9" i="17"/>
  <c r="DE19" i="2"/>
  <c r="CY11" i="2"/>
  <c r="DB11" i="2"/>
  <c r="CZ11" i="2"/>
  <c r="DA11" i="2"/>
  <c r="DC11" i="2"/>
  <c r="CV63" i="2"/>
  <c r="CW62" i="2"/>
  <c r="CX63" i="2"/>
  <c r="CU11" i="2"/>
  <c r="CR11" i="2"/>
  <c r="CQ11" i="2"/>
  <c r="CT11" i="2"/>
  <c r="CS11" i="2"/>
  <c r="CP11" i="2"/>
  <c r="M12" i="25"/>
  <c r="M4" i="7"/>
  <c r="M4" i="6"/>
  <c r="M4" i="5"/>
  <c r="M4" i="15"/>
  <c r="M5" i="14"/>
  <c r="M6" i="14" s="1"/>
  <c r="M7" i="14" s="1"/>
  <c r="M8" i="14" s="1"/>
  <c r="M9" i="14" s="1"/>
  <c r="M4" i="10"/>
  <c r="F20" i="10" l="1"/>
  <c r="F22" i="3"/>
  <c r="F18" i="25"/>
  <c r="F6" i="6"/>
  <c r="F6" i="5"/>
  <c r="F5" i="4"/>
  <c r="F10" i="14"/>
  <c r="F7" i="13"/>
  <c r="F6" i="12"/>
  <c r="F5" i="11"/>
  <c r="DE11" i="17"/>
  <c r="DD11" i="17"/>
  <c r="DE11" i="18"/>
  <c r="DD11" i="18"/>
  <c r="CP10" i="18"/>
  <c r="DD11" i="3"/>
  <c r="CP9" i="3"/>
  <c r="DE12" i="20"/>
  <c r="CP10" i="20"/>
  <c r="DD11" i="2"/>
  <c r="CO11" i="2"/>
  <c r="DD12" i="20"/>
  <c r="DB72" i="20"/>
  <c r="DC64" i="20"/>
  <c r="CZ64" i="20"/>
  <c r="DA64" i="20"/>
  <c r="CY16" i="20"/>
  <c r="CU12" i="20"/>
  <c r="CR12" i="20"/>
  <c r="CT12" i="20"/>
  <c r="CQ12" i="20"/>
  <c r="CS12" i="20"/>
  <c r="CV12" i="20"/>
  <c r="CX12" i="20"/>
  <c r="CW12" i="20"/>
  <c r="CT12" i="3"/>
  <c r="CV12" i="3"/>
  <c r="DC23" i="3"/>
  <c r="CZ12" i="3"/>
  <c r="DB12" i="3"/>
  <c r="CY12" i="3"/>
  <c r="CS12" i="3"/>
  <c r="CR23" i="3"/>
  <c r="DA12" i="3"/>
  <c r="CX12" i="3"/>
  <c r="CW12" i="3"/>
  <c r="DE23" i="3"/>
  <c r="CU23" i="3"/>
  <c r="DC12" i="18"/>
  <c r="CZ12" i="18"/>
  <c r="CW12" i="18"/>
  <c r="CT12" i="18"/>
  <c r="CX12" i="18"/>
  <c r="CS12" i="18"/>
  <c r="CV12" i="18"/>
  <c r="CR12" i="18"/>
  <c r="CY12" i="18"/>
  <c r="CU12" i="18"/>
  <c r="CQ12" i="18"/>
  <c r="DB12" i="18"/>
  <c r="DA12" i="18"/>
  <c r="CS12" i="17"/>
  <c r="CY12" i="17"/>
  <c r="CU12" i="17"/>
  <c r="CR12" i="17"/>
  <c r="CT12" i="17"/>
  <c r="CP12" i="17"/>
  <c r="CV12" i="17"/>
  <c r="DB12" i="17"/>
  <c r="DA12" i="17"/>
  <c r="CW12" i="17"/>
  <c r="CX12" i="17"/>
  <c r="CQ12" i="17"/>
  <c r="CZ12" i="17"/>
  <c r="DC12" i="17"/>
  <c r="CO11" i="20"/>
  <c r="CO10" i="3"/>
  <c r="CO11" i="18"/>
  <c r="CO10" i="17"/>
  <c r="DE20" i="2"/>
  <c r="DA12" i="2"/>
  <c r="CZ12" i="2"/>
  <c r="DB12" i="2"/>
  <c r="DC12" i="2"/>
  <c r="CY12" i="2"/>
  <c r="CW63" i="2"/>
  <c r="CV64" i="2"/>
  <c r="CX64" i="2"/>
  <c r="CT12" i="2"/>
  <c r="CQ12" i="2"/>
  <c r="CR12" i="2"/>
  <c r="CU12" i="2"/>
  <c r="CP12" i="2"/>
  <c r="CS12" i="2"/>
  <c r="M13" i="25"/>
  <c r="M5" i="7"/>
  <c r="M5" i="6"/>
  <c r="M6" i="6" s="1"/>
  <c r="M7" i="6" s="1"/>
  <c r="M8" i="6" s="1"/>
  <c r="M9" i="6" s="1"/>
  <c r="M10" i="6" s="1"/>
  <c r="M5" i="5"/>
  <c r="M6" i="5" s="1"/>
  <c r="M7" i="5" s="1"/>
  <c r="M8" i="5" s="1"/>
  <c r="M9" i="5" s="1"/>
  <c r="M10" i="5" s="1"/>
  <c r="M5" i="4"/>
  <c r="M6" i="4" s="1"/>
  <c r="M7" i="4" s="1"/>
  <c r="M8" i="4" s="1"/>
  <c r="M9" i="4" s="1"/>
  <c r="M10" i="4" s="1"/>
  <c r="M11" i="4" s="1"/>
  <c r="M5" i="15"/>
  <c r="M6" i="15" s="1"/>
  <c r="M7" i="15" s="1"/>
  <c r="M8" i="15" s="1"/>
  <c r="M9" i="15" s="1"/>
  <c r="M10" i="15" s="1"/>
  <c r="M10" i="14"/>
  <c r="M5" i="13"/>
  <c r="M6" i="13" s="1"/>
  <c r="M7" i="13" s="1"/>
  <c r="M8" i="13" s="1"/>
  <c r="M9" i="13" s="1"/>
  <c r="M10" i="13" s="1"/>
  <c r="M11" i="13" s="1"/>
  <c r="M12" i="13" s="1"/>
  <c r="M8" i="12"/>
  <c r="M8" i="11"/>
  <c r="M5" i="10"/>
  <c r="F21" i="10" l="1"/>
  <c r="F23" i="3"/>
  <c r="F19" i="25"/>
  <c r="F7" i="6"/>
  <c r="F7" i="5"/>
  <c r="F6" i="4"/>
  <c r="F11" i="14"/>
  <c r="F8" i="13"/>
  <c r="F7" i="12"/>
  <c r="F6" i="11"/>
  <c r="DD12" i="17"/>
  <c r="DE12" i="17"/>
  <c r="CP11" i="18"/>
  <c r="DD12" i="18"/>
  <c r="DE12" i="18"/>
  <c r="CP10" i="3"/>
  <c r="DD12" i="3"/>
  <c r="CP11" i="20"/>
  <c r="DE13" i="20"/>
  <c r="CO12" i="2"/>
  <c r="DD12" i="2"/>
  <c r="DD13" i="20"/>
  <c r="DA65" i="20"/>
  <c r="CZ65" i="20"/>
  <c r="DC65" i="20"/>
  <c r="DB73" i="20"/>
  <c r="CY17" i="20"/>
  <c r="CW13" i="20"/>
  <c r="CX13" i="20"/>
  <c r="CQ13" i="20"/>
  <c r="CT13" i="20"/>
  <c r="CV13" i="20"/>
  <c r="CS13" i="20"/>
  <c r="CU13" i="20"/>
  <c r="CR13" i="20"/>
  <c r="CR24" i="3"/>
  <c r="CZ13" i="3"/>
  <c r="CW13" i="3"/>
  <c r="CS13" i="3"/>
  <c r="DC24" i="3"/>
  <c r="CU24" i="3"/>
  <c r="CX13" i="3"/>
  <c r="CY13" i="3"/>
  <c r="CV13" i="3"/>
  <c r="DE24" i="3"/>
  <c r="DA13" i="3"/>
  <c r="DB13" i="3"/>
  <c r="CT13" i="3"/>
  <c r="DB13" i="18"/>
  <c r="CR13" i="18"/>
  <c r="CT13" i="18"/>
  <c r="CQ13" i="18"/>
  <c r="CV13" i="18"/>
  <c r="CW13" i="18"/>
  <c r="CU13" i="18"/>
  <c r="CZ13" i="18"/>
  <c r="CS13" i="18"/>
  <c r="CY13" i="18"/>
  <c r="CX13" i="18"/>
  <c r="DA13" i="18"/>
  <c r="DC13" i="18"/>
  <c r="DB13" i="17"/>
  <c r="CU13" i="17"/>
  <c r="CQ13" i="17"/>
  <c r="CR13" i="17"/>
  <c r="CX13" i="17"/>
  <c r="CV13" i="17"/>
  <c r="CW13" i="17"/>
  <c r="CY13" i="17"/>
  <c r="DC13" i="17"/>
  <c r="CP13" i="17"/>
  <c r="CZ13" i="17"/>
  <c r="DA13" i="17"/>
  <c r="CT13" i="17"/>
  <c r="CS13" i="17"/>
  <c r="CO12" i="20"/>
  <c r="CO11" i="3"/>
  <c r="CO12" i="18"/>
  <c r="CO11" i="17"/>
  <c r="DE21" i="2"/>
  <c r="CZ13" i="2"/>
  <c r="DC13" i="2"/>
  <c r="DB13" i="2"/>
  <c r="CY13" i="2"/>
  <c r="DA13" i="2"/>
  <c r="CX65" i="2"/>
  <c r="CV65" i="2"/>
  <c r="CW64" i="2"/>
  <c r="CU13" i="2"/>
  <c r="CR13" i="2"/>
  <c r="CQ13" i="2"/>
  <c r="CT13" i="2"/>
  <c r="CS13" i="2"/>
  <c r="CP13" i="2"/>
  <c r="M6" i="7"/>
  <c r="M14" i="25"/>
  <c r="M11" i="6"/>
  <c r="M11" i="5"/>
  <c r="M12" i="4"/>
  <c r="M11" i="15"/>
  <c r="M11" i="14"/>
  <c r="M13" i="13"/>
  <c r="M9" i="12"/>
  <c r="M9" i="11"/>
  <c r="M6" i="10"/>
  <c r="F22" i="10" l="1"/>
  <c r="F24" i="3"/>
  <c r="F20" i="25"/>
  <c r="F8" i="6"/>
  <c r="F8" i="5"/>
  <c r="F7" i="4"/>
  <c r="F12" i="14"/>
  <c r="F9" i="13"/>
  <c r="F8" i="12"/>
  <c r="F7" i="11"/>
  <c r="DE13" i="17"/>
  <c r="DD13" i="17"/>
  <c r="DD13" i="18"/>
  <c r="DE13" i="18"/>
  <c r="CP12" i="18"/>
  <c r="DD13" i="3"/>
  <c r="CP11" i="3"/>
  <c r="DE14" i="20"/>
  <c r="CP12" i="20"/>
  <c r="CO13" i="2"/>
  <c r="DD13" i="2"/>
  <c r="DD14" i="20"/>
  <c r="DB74" i="20"/>
  <c r="DC66" i="20"/>
  <c r="CZ66" i="20"/>
  <c r="DA66" i="20"/>
  <c r="CY18" i="20"/>
  <c r="CR14" i="20"/>
  <c r="CQ14" i="20"/>
  <c r="CT14" i="20"/>
  <c r="CX14" i="20"/>
  <c r="CS14" i="20"/>
  <c r="CV14" i="20"/>
  <c r="CW14" i="20"/>
  <c r="CU14" i="20"/>
  <c r="DA14" i="3"/>
  <c r="CX14" i="3"/>
  <c r="CW14" i="3"/>
  <c r="DE25" i="3"/>
  <c r="CU25" i="3"/>
  <c r="CZ14" i="3"/>
  <c r="CT14" i="3"/>
  <c r="CV14" i="3"/>
  <c r="DC25" i="3"/>
  <c r="CR25" i="3"/>
  <c r="DB14" i="3"/>
  <c r="CY14" i="3"/>
  <c r="CS14" i="3"/>
  <c r="CZ14" i="18"/>
  <c r="CQ14" i="18"/>
  <c r="DA14" i="18"/>
  <c r="CX14" i="18"/>
  <c r="CU14" i="18"/>
  <c r="CT14" i="18"/>
  <c r="CY14" i="18"/>
  <c r="CW14" i="18"/>
  <c r="CR14" i="18"/>
  <c r="DC14" i="18"/>
  <c r="CS14" i="18"/>
  <c r="CV14" i="18"/>
  <c r="DB14" i="18"/>
  <c r="CZ14" i="17"/>
  <c r="CW14" i="17"/>
  <c r="CQ14" i="17"/>
  <c r="CS14" i="17"/>
  <c r="CP14" i="17"/>
  <c r="CV14" i="17"/>
  <c r="CU14" i="17"/>
  <c r="DC14" i="17"/>
  <c r="CX14" i="17"/>
  <c r="DB14" i="17"/>
  <c r="CT14" i="17"/>
  <c r="DA14" i="17"/>
  <c r="CY14" i="17"/>
  <c r="CR14" i="17"/>
  <c r="CO13" i="20"/>
  <c r="CO12" i="3"/>
  <c r="CO13" i="18"/>
  <c r="CO12" i="17"/>
  <c r="DE22" i="2"/>
  <c r="CY14" i="2"/>
  <c r="DB14" i="2"/>
  <c r="DC14" i="2"/>
  <c r="DA14" i="2"/>
  <c r="CZ14" i="2"/>
  <c r="CW65" i="2"/>
  <c r="CV66" i="2"/>
  <c r="CX66" i="2"/>
  <c r="CT14" i="2"/>
  <c r="CQ14" i="2"/>
  <c r="CR14" i="2"/>
  <c r="CU14" i="2"/>
  <c r="CP14" i="2"/>
  <c r="CS14" i="2"/>
  <c r="M7" i="7"/>
  <c r="M15" i="25"/>
  <c r="M12" i="6"/>
  <c r="M12" i="5"/>
  <c r="M13" i="4"/>
  <c r="M12" i="15"/>
  <c r="M12" i="14"/>
  <c r="M14" i="13"/>
  <c r="M10" i="12"/>
  <c r="M10" i="11"/>
  <c r="M7" i="10"/>
  <c r="F23" i="10" l="1"/>
  <c r="F25" i="3"/>
  <c r="F21" i="25"/>
  <c r="F9" i="6"/>
  <c r="F9" i="5"/>
  <c r="F8" i="4"/>
  <c r="F13" i="14"/>
  <c r="F10" i="13"/>
  <c r="F9" i="12"/>
  <c r="F8" i="11"/>
  <c r="DD14" i="17"/>
  <c r="DE14" i="17"/>
  <c r="DE14" i="18"/>
  <c r="CP13" i="18"/>
  <c r="DD14" i="18"/>
  <c r="CP12" i="3"/>
  <c r="DD14" i="3"/>
  <c r="CP13" i="20"/>
  <c r="DE15" i="20"/>
  <c r="DD14" i="2"/>
  <c r="CO14" i="2"/>
  <c r="DD15" i="20"/>
  <c r="DA67" i="20"/>
  <c r="CZ67" i="20"/>
  <c r="DC67" i="20"/>
  <c r="DB75" i="20"/>
  <c r="CY19" i="20"/>
  <c r="CU15" i="20"/>
  <c r="CX15" i="20"/>
  <c r="CT15" i="20"/>
  <c r="CW15" i="20"/>
  <c r="CV15" i="20"/>
  <c r="CQ15" i="20"/>
  <c r="CS15" i="20"/>
  <c r="CR15" i="20"/>
  <c r="CY15" i="3"/>
  <c r="DE26" i="3"/>
  <c r="DB15" i="3"/>
  <c r="CT15" i="3"/>
  <c r="CW15" i="3"/>
  <c r="CR26" i="3"/>
  <c r="CZ15" i="3"/>
  <c r="CX15" i="3"/>
  <c r="CS15" i="3"/>
  <c r="DC26" i="3"/>
  <c r="CU26" i="3"/>
  <c r="DA15" i="3"/>
  <c r="CV15" i="3"/>
  <c r="CW15" i="18"/>
  <c r="CX15" i="18"/>
  <c r="CV15" i="18"/>
  <c r="CY15" i="18"/>
  <c r="CS15" i="18"/>
  <c r="DA15" i="18"/>
  <c r="CT15" i="18"/>
  <c r="CQ15" i="18"/>
  <c r="DC15" i="18"/>
  <c r="DB15" i="18"/>
  <c r="CR15" i="18"/>
  <c r="CU15" i="18"/>
  <c r="CZ15" i="18"/>
  <c r="DC15" i="17"/>
  <c r="CS15" i="17"/>
  <c r="CT15" i="17"/>
  <c r="CQ15" i="17"/>
  <c r="CU15" i="17"/>
  <c r="CR15" i="17"/>
  <c r="DB15" i="17"/>
  <c r="CV15" i="17"/>
  <c r="CW15" i="17"/>
  <c r="CY15" i="17"/>
  <c r="CZ15" i="17"/>
  <c r="CX15" i="17"/>
  <c r="CP15" i="17"/>
  <c r="DA15" i="17"/>
  <c r="CO14" i="20"/>
  <c r="CO13" i="3"/>
  <c r="CO14" i="18"/>
  <c r="CO13" i="17"/>
  <c r="DE23" i="2"/>
  <c r="DB15" i="2"/>
  <c r="CZ15" i="2"/>
  <c r="CY15" i="2"/>
  <c r="DA15" i="2"/>
  <c r="DC15" i="2"/>
  <c r="CV67" i="2"/>
  <c r="CX67" i="2"/>
  <c r="CW66" i="2"/>
  <c r="CU15" i="2"/>
  <c r="CR15" i="2"/>
  <c r="CQ15" i="2"/>
  <c r="CT15" i="2"/>
  <c r="CS15" i="2"/>
  <c r="CP15" i="2"/>
  <c r="M8" i="7"/>
  <c r="M16" i="25"/>
  <c r="M13" i="6"/>
  <c r="M13" i="5"/>
  <c r="M14" i="4"/>
  <c r="M13" i="15"/>
  <c r="M13" i="14"/>
  <c r="M15" i="13"/>
  <c r="M11" i="12"/>
  <c r="M11" i="11"/>
  <c r="M8" i="10"/>
  <c r="F24" i="10" l="1"/>
  <c r="F26" i="3"/>
  <c r="F22" i="25"/>
  <c r="F10" i="6"/>
  <c r="F10" i="5"/>
  <c r="F9" i="4"/>
  <c r="F14" i="14"/>
  <c r="F11" i="13"/>
  <c r="F10" i="12"/>
  <c r="F9" i="11"/>
  <c r="DD15" i="17"/>
  <c r="DE15" i="17"/>
  <c r="DD15" i="18"/>
  <c r="CP14" i="18"/>
  <c r="DE15" i="18"/>
  <c r="DD15" i="3"/>
  <c r="CP13" i="3"/>
  <c r="DE16" i="20"/>
  <c r="CP14" i="20"/>
  <c r="CO15" i="2"/>
  <c r="DD15" i="2"/>
  <c r="DD16" i="20"/>
  <c r="DB76" i="20"/>
  <c r="DC68" i="20"/>
  <c r="CZ68" i="20"/>
  <c r="DA68" i="20"/>
  <c r="CY20" i="20"/>
  <c r="CR16" i="20"/>
  <c r="CW16" i="20"/>
  <c r="CT16" i="20"/>
  <c r="CS16" i="20"/>
  <c r="CQ16" i="20"/>
  <c r="CX16" i="20"/>
  <c r="CV16" i="20"/>
  <c r="CU16" i="20"/>
  <c r="CU27" i="3"/>
  <c r="CZ16" i="3"/>
  <c r="CT16" i="3"/>
  <c r="DC27" i="3"/>
  <c r="CR27" i="3"/>
  <c r="DB16" i="3"/>
  <c r="CV16" i="3"/>
  <c r="CS16" i="3"/>
  <c r="DE27" i="3"/>
  <c r="DA16" i="3"/>
  <c r="CX16" i="3"/>
  <c r="CW16" i="3"/>
  <c r="CY16" i="3"/>
  <c r="CU16" i="18"/>
  <c r="CQ16" i="18"/>
  <c r="CY16" i="18"/>
  <c r="CR16" i="18"/>
  <c r="CT16" i="18"/>
  <c r="CV16" i="18"/>
  <c r="DB16" i="18"/>
  <c r="DA16" i="18"/>
  <c r="CX16" i="18"/>
  <c r="CZ16" i="18"/>
  <c r="DC16" i="18"/>
  <c r="CS16" i="18"/>
  <c r="CW16" i="18"/>
  <c r="CX16" i="17"/>
  <c r="CV16" i="17"/>
  <c r="CQ16" i="17"/>
  <c r="CZ16" i="17"/>
  <c r="CT16" i="17"/>
  <c r="DB16" i="17"/>
  <c r="DA16" i="17"/>
  <c r="CY16" i="17"/>
  <c r="CR16" i="17"/>
  <c r="CS16" i="17"/>
  <c r="CP16" i="17"/>
  <c r="CW16" i="17"/>
  <c r="DC16" i="17"/>
  <c r="CU16" i="17"/>
  <c r="CO15" i="20"/>
  <c r="CO14" i="3"/>
  <c r="CO15" i="18"/>
  <c r="CO14" i="17"/>
  <c r="DE24" i="2"/>
  <c r="CY16" i="2"/>
  <c r="CZ16" i="2"/>
  <c r="DC16" i="2"/>
  <c r="DB16" i="2"/>
  <c r="DA16" i="2"/>
  <c r="CW67" i="2"/>
  <c r="CX68" i="2"/>
  <c r="CV68" i="2"/>
  <c r="CT16" i="2"/>
  <c r="CQ16" i="2"/>
  <c r="CU16" i="2"/>
  <c r="CR16" i="2"/>
  <c r="CP16" i="2"/>
  <c r="CS16" i="2"/>
  <c r="M9" i="7"/>
  <c r="M17" i="25"/>
  <c r="M14" i="6"/>
  <c r="M14" i="5"/>
  <c r="M15" i="4"/>
  <c r="M14" i="15"/>
  <c r="M14" i="14"/>
  <c r="M16" i="13"/>
  <c r="M12" i="12"/>
  <c r="M12" i="11"/>
  <c r="M9" i="10"/>
  <c r="F25" i="10" l="1"/>
  <c r="F27" i="3"/>
  <c r="F23" i="25"/>
  <c r="F11" i="6"/>
  <c r="F11" i="5"/>
  <c r="F10" i="4"/>
  <c r="F15" i="14"/>
  <c r="F12" i="13"/>
  <c r="F11" i="12"/>
  <c r="F10" i="11"/>
  <c r="DD16" i="17"/>
  <c r="DE16" i="17"/>
  <c r="DE16" i="18"/>
  <c r="CP15" i="18"/>
  <c r="DD16" i="18"/>
  <c r="CP14" i="3"/>
  <c r="DD16" i="3"/>
  <c r="CP15" i="20"/>
  <c r="DE17" i="20"/>
  <c r="DD16" i="2"/>
  <c r="CO16" i="2"/>
  <c r="DD17" i="20"/>
  <c r="DB77" i="20"/>
  <c r="DA69" i="20"/>
  <c r="CZ69" i="20"/>
  <c r="DC69" i="20"/>
  <c r="CY21" i="20"/>
  <c r="CV17" i="20"/>
  <c r="CU17" i="20"/>
  <c r="CS17" i="20"/>
  <c r="CT17" i="20"/>
  <c r="CX17" i="20"/>
  <c r="CW17" i="20"/>
  <c r="CQ17" i="20"/>
  <c r="CR17" i="20"/>
  <c r="CX17" i="3"/>
  <c r="CS17" i="3"/>
  <c r="DC28" i="3"/>
  <c r="DA17" i="3"/>
  <c r="CV17" i="3"/>
  <c r="CT17" i="3"/>
  <c r="CY17" i="3"/>
  <c r="DE28" i="3"/>
  <c r="DB17" i="3"/>
  <c r="CZ17" i="3"/>
  <c r="CW17" i="3"/>
  <c r="CR28" i="3"/>
  <c r="CU28" i="3"/>
  <c r="DB17" i="18"/>
  <c r="DC17" i="18"/>
  <c r="CZ17" i="18"/>
  <c r="CQ17" i="18"/>
  <c r="CV17" i="18"/>
  <c r="CW17" i="18"/>
  <c r="CX17" i="18"/>
  <c r="CT17" i="18"/>
  <c r="CU17" i="18"/>
  <c r="CR17" i="18"/>
  <c r="CS17" i="18"/>
  <c r="DA17" i="18"/>
  <c r="CY17" i="18"/>
  <c r="CW17" i="17"/>
  <c r="CY17" i="17"/>
  <c r="CZ17" i="17"/>
  <c r="CP17" i="17"/>
  <c r="CQ17" i="17"/>
  <c r="DA17" i="17"/>
  <c r="CS17" i="17"/>
  <c r="CV17" i="17"/>
  <c r="CU17" i="17"/>
  <c r="DB17" i="17"/>
  <c r="CR17" i="17"/>
  <c r="CT17" i="17"/>
  <c r="CX17" i="17"/>
  <c r="DC17" i="17"/>
  <c r="CO16" i="20"/>
  <c r="CO15" i="3"/>
  <c r="CO16" i="18"/>
  <c r="CO15" i="17"/>
  <c r="DE25" i="2"/>
  <c r="DB17" i="2"/>
  <c r="DC17" i="2"/>
  <c r="CZ17" i="2"/>
  <c r="DA17" i="2"/>
  <c r="CY17" i="2"/>
  <c r="CV69" i="2"/>
  <c r="CX69" i="2"/>
  <c r="CW68" i="2"/>
  <c r="CU17" i="2"/>
  <c r="CT17" i="2"/>
  <c r="CR17" i="2"/>
  <c r="CQ17" i="2"/>
  <c r="CS17" i="2"/>
  <c r="CP17" i="2"/>
  <c r="M10" i="7"/>
  <c r="M18" i="25"/>
  <c r="M15" i="6"/>
  <c r="M15" i="5"/>
  <c r="M16" i="4"/>
  <c r="M15" i="15"/>
  <c r="M15" i="14"/>
  <c r="M17" i="13"/>
  <c r="M13" i="12"/>
  <c r="M13" i="11"/>
  <c r="M10" i="10"/>
  <c r="F26" i="10" l="1"/>
  <c r="F28" i="3"/>
  <c r="F24" i="25"/>
  <c r="F12" i="6"/>
  <c r="F12" i="5"/>
  <c r="F11" i="4"/>
  <c r="F16" i="14"/>
  <c r="F13" i="13"/>
  <c r="F12" i="12"/>
  <c r="F11" i="11"/>
  <c r="DE17" i="17"/>
  <c r="DD17" i="17"/>
  <c r="DD17" i="18"/>
  <c r="CP16" i="18"/>
  <c r="DE17" i="18"/>
  <c r="DD17" i="3"/>
  <c r="CP15" i="3"/>
  <c r="DE18" i="20"/>
  <c r="CP16" i="20"/>
  <c r="CO17" i="2"/>
  <c r="DD17" i="2"/>
  <c r="DD18" i="20"/>
  <c r="DC70" i="20"/>
  <c r="CZ70" i="20"/>
  <c r="DA70" i="20"/>
  <c r="DB78" i="20"/>
  <c r="CY22" i="20"/>
  <c r="CR18" i="20"/>
  <c r="CT18" i="20"/>
  <c r="CQ18" i="20"/>
  <c r="CS18" i="20"/>
  <c r="CW18" i="20"/>
  <c r="CU18" i="20"/>
  <c r="CX18" i="20"/>
  <c r="CV18" i="20"/>
  <c r="DE29" i="3"/>
  <c r="DA18" i="3"/>
  <c r="CW18" i="3"/>
  <c r="CY18" i="3"/>
  <c r="DC29" i="3"/>
  <c r="CU29" i="3"/>
  <c r="CZ18" i="3"/>
  <c r="CT18" i="3"/>
  <c r="CS18" i="3"/>
  <c r="CR29" i="3"/>
  <c r="DB18" i="3"/>
  <c r="CV18" i="3"/>
  <c r="CX18" i="3"/>
  <c r="DA18" i="18"/>
  <c r="CS18" i="18"/>
  <c r="CX18" i="18"/>
  <c r="CZ18" i="18"/>
  <c r="CR18" i="18"/>
  <c r="CW18" i="18"/>
  <c r="DC18" i="18"/>
  <c r="CY18" i="18"/>
  <c r="CU18" i="18"/>
  <c r="DB18" i="18"/>
  <c r="CV18" i="18"/>
  <c r="CT18" i="18"/>
  <c r="CQ18" i="18"/>
  <c r="CR18" i="17"/>
  <c r="CS18" i="17"/>
  <c r="CZ18" i="17"/>
  <c r="DC18" i="17"/>
  <c r="DB18" i="17"/>
  <c r="DA18" i="17"/>
  <c r="CY18" i="17"/>
  <c r="CX18" i="17"/>
  <c r="CQ18" i="17"/>
  <c r="CW18" i="17"/>
  <c r="CU18" i="17"/>
  <c r="CV18" i="17"/>
  <c r="CP18" i="17"/>
  <c r="CT18" i="17"/>
  <c r="CO17" i="20"/>
  <c r="CO16" i="3"/>
  <c r="CO17" i="18"/>
  <c r="CO16" i="17"/>
  <c r="DE26" i="2"/>
  <c r="DA18" i="2"/>
  <c r="CZ18" i="2"/>
  <c r="DC18" i="2"/>
  <c r="CY18" i="2"/>
  <c r="DB18" i="2"/>
  <c r="CW69" i="2"/>
  <c r="CX70" i="2"/>
  <c r="CV70" i="2"/>
  <c r="CQ18" i="2"/>
  <c r="CR18" i="2"/>
  <c r="CT18" i="2"/>
  <c r="CU18" i="2"/>
  <c r="CP18" i="2"/>
  <c r="CS18" i="2"/>
  <c r="M11" i="7"/>
  <c r="M19" i="25"/>
  <c r="M16" i="6"/>
  <c r="M16" i="5"/>
  <c r="M17" i="4"/>
  <c r="M16" i="15"/>
  <c r="M16" i="14"/>
  <c r="M18" i="13"/>
  <c r="M14" i="12"/>
  <c r="M14" i="11"/>
  <c r="M11" i="10"/>
  <c r="O370" i="28" l="1"/>
  <c r="M370" i="28"/>
  <c r="F27" i="10"/>
  <c r="DM69" i="2"/>
  <c r="F29" i="3"/>
  <c r="F25" i="25"/>
  <c r="F13" i="6"/>
  <c r="F13" i="5"/>
  <c r="F12" i="4"/>
  <c r="F17" i="14"/>
  <c r="F14" i="13"/>
  <c r="F13" i="12"/>
  <c r="F12" i="11"/>
  <c r="DD18" i="17"/>
  <c r="DE18" i="17"/>
  <c r="CP17" i="18"/>
  <c r="DD18" i="18"/>
  <c r="DE18" i="18"/>
  <c r="CP16" i="3"/>
  <c r="DD18" i="3"/>
  <c r="CP17" i="20"/>
  <c r="DE19" i="20"/>
  <c r="DD18" i="2"/>
  <c r="CO18" i="2"/>
  <c r="DD19" i="20"/>
  <c r="DB79" i="20"/>
  <c r="DA71" i="20"/>
  <c r="CZ71" i="20"/>
  <c r="DC71" i="20"/>
  <c r="CY23" i="20"/>
  <c r="CS19" i="20"/>
  <c r="CX19" i="20"/>
  <c r="CV19" i="20"/>
  <c r="CW19" i="20"/>
  <c r="CR19" i="20"/>
  <c r="CQ19" i="20"/>
  <c r="CT19" i="20"/>
  <c r="CU19" i="20"/>
  <c r="DB19" i="3"/>
  <c r="CZ19" i="3"/>
  <c r="CW19" i="3"/>
  <c r="CR30" i="3"/>
  <c r="CU30" i="3"/>
  <c r="DA19" i="3"/>
  <c r="CX19" i="3"/>
  <c r="CS19" i="3"/>
  <c r="DC30" i="3"/>
  <c r="DE30" i="3"/>
  <c r="CV19" i="3"/>
  <c r="CT19" i="3"/>
  <c r="CY19" i="3"/>
  <c r="CT19" i="18"/>
  <c r="DC19" i="18"/>
  <c r="CS19" i="18"/>
  <c r="CY19" i="18"/>
  <c r="CX19" i="18"/>
  <c r="DB19" i="18"/>
  <c r="CZ19" i="18"/>
  <c r="CV19" i="18"/>
  <c r="CW19" i="18"/>
  <c r="CQ19" i="18"/>
  <c r="CU19" i="18"/>
  <c r="CR19" i="18"/>
  <c r="DA19" i="18"/>
  <c r="DC19" i="17"/>
  <c r="CY19" i="17"/>
  <c r="CZ19" i="17"/>
  <c r="CU19" i="17"/>
  <c r="CW19" i="17"/>
  <c r="DA19" i="17"/>
  <c r="CS19" i="17"/>
  <c r="CT19" i="17"/>
  <c r="CQ19" i="17"/>
  <c r="DB19" i="17"/>
  <c r="CR19" i="17"/>
  <c r="CP19" i="17"/>
  <c r="CV19" i="17"/>
  <c r="CX19" i="17"/>
  <c r="CO18" i="20"/>
  <c r="CO17" i="3"/>
  <c r="CO18" i="18"/>
  <c r="CO17" i="17"/>
  <c r="DE27" i="2"/>
  <c r="CY19" i="2"/>
  <c r="DC19" i="2"/>
  <c r="CZ19" i="2"/>
  <c r="DB19" i="2"/>
  <c r="DA19" i="2"/>
  <c r="DM2" i="2"/>
  <c r="DM6" i="2"/>
  <c r="DM10" i="2"/>
  <c r="DM14" i="2"/>
  <c r="DM18" i="2"/>
  <c r="DM22" i="2"/>
  <c r="DM26" i="2"/>
  <c r="DM30" i="2"/>
  <c r="DM34" i="2"/>
  <c r="DM38" i="2"/>
  <c r="DM42" i="2"/>
  <c r="DM46" i="2"/>
  <c r="DM50" i="2"/>
  <c r="DM70" i="2"/>
  <c r="DM3" i="2"/>
  <c r="DM7" i="2"/>
  <c r="DM11" i="2"/>
  <c r="DM15" i="2"/>
  <c r="DM19" i="2"/>
  <c r="DM23" i="2"/>
  <c r="DM27" i="2"/>
  <c r="DM31" i="2"/>
  <c r="DM35" i="2"/>
  <c r="DM39" i="2"/>
  <c r="DM43" i="2"/>
  <c r="DM47" i="2"/>
  <c r="DM51" i="2"/>
  <c r="DM4" i="2"/>
  <c r="DM8" i="2"/>
  <c r="DM12" i="2"/>
  <c r="DM16" i="2"/>
  <c r="DM20" i="2"/>
  <c r="DM24" i="2"/>
  <c r="DM28" i="2"/>
  <c r="DM32" i="2"/>
  <c r="DM36" i="2"/>
  <c r="DM40" i="2"/>
  <c r="DM44" i="2"/>
  <c r="DM48" i="2"/>
  <c r="DM52" i="2"/>
  <c r="DM5" i="2"/>
  <c r="DM9" i="2"/>
  <c r="DM13" i="2"/>
  <c r="DM17" i="2"/>
  <c r="DM21" i="2"/>
  <c r="DM25" i="2"/>
  <c r="DM29" i="2"/>
  <c r="DM33" i="2"/>
  <c r="DM37" i="2"/>
  <c r="DM41" i="2"/>
  <c r="DM45" i="2"/>
  <c r="DM49" i="2"/>
  <c r="DM53" i="2"/>
  <c r="DM54" i="2"/>
  <c r="DM55" i="2"/>
  <c r="DM56" i="2"/>
  <c r="DM57" i="2"/>
  <c r="DM58" i="2"/>
  <c r="DM59" i="2"/>
  <c r="DM60" i="2"/>
  <c r="DM61" i="2"/>
  <c r="DM62" i="2"/>
  <c r="DM63" i="2"/>
  <c r="DM64" i="2"/>
  <c r="DM65" i="2"/>
  <c r="DM66" i="2"/>
  <c r="DM67" i="2"/>
  <c r="DM68" i="2"/>
  <c r="DO5" i="2"/>
  <c r="DO9" i="2"/>
  <c r="DO13" i="2"/>
  <c r="DO17" i="2"/>
  <c r="DO21" i="2"/>
  <c r="DO25" i="2"/>
  <c r="DO29" i="2"/>
  <c r="DO33" i="2"/>
  <c r="DO37" i="2"/>
  <c r="DO41" i="2"/>
  <c r="DO45" i="2"/>
  <c r="DO49" i="2"/>
  <c r="DO53" i="2"/>
  <c r="DO2" i="2"/>
  <c r="DO6" i="2"/>
  <c r="DO10" i="2"/>
  <c r="DO14" i="2"/>
  <c r="DO18" i="2"/>
  <c r="DO22" i="2"/>
  <c r="DO26" i="2"/>
  <c r="DO30" i="2"/>
  <c r="DO34" i="2"/>
  <c r="DO38" i="2"/>
  <c r="DO42" i="2"/>
  <c r="DO46" i="2"/>
  <c r="DO50" i="2"/>
  <c r="DO70" i="2"/>
  <c r="DO3" i="2"/>
  <c r="DO7" i="2"/>
  <c r="DO11" i="2"/>
  <c r="DO15" i="2"/>
  <c r="DO19" i="2"/>
  <c r="DO23" i="2"/>
  <c r="DO27" i="2"/>
  <c r="DO31" i="2"/>
  <c r="DO35" i="2"/>
  <c r="DO39" i="2"/>
  <c r="DO43" i="2"/>
  <c r="DO47" i="2"/>
  <c r="DO51" i="2"/>
  <c r="DO4" i="2"/>
  <c r="DO8" i="2"/>
  <c r="DO12" i="2"/>
  <c r="DO16" i="2"/>
  <c r="DO20" i="2"/>
  <c r="DO24" i="2"/>
  <c r="DO28" i="2"/>
  <c r="DO32" i="2"/>
  <c r="DO36" i="2"/>
  <c r="DO40" i="2"/>
  <c r="DO44" i="2"/>
  <c r="DO48" i="2"/>
  <c r="DO52" i="2"/>
  <c r="DO54" i="2"/>
  <c r="DO55" i="2"/>
  <c r="DO56" i="2"/>
  <c r="DO57" i="2"/>
  <c r="DO58" i="2"/>
  <c r="DO59" i="2"/>
  <c r="DO60" i="2"/>
  <c r="DO61" i="2"/>
  <c r="DO62" i="2"/>
  <c r="DO63" i="2"/>
  <c r="DO64" i="2"/>
  <c r="DO65" i="2"/>
  <c r="DO66" i="2"/>
  <c r="DO67" i="2"/>
  <c r="DO68" i="2"/>
  <c r="DO69" i="2"/>
  <c r="CW70" i="2"/>
  <c r="N370" i="28" s="1"/>
  <c r="CU19" i="2"/>
  <c r="CT19" i="2"/>
  <c r="CR19" i="2"/>
  <c r="CQ19" i="2"/>
  <c r="CS19" i="2"/>
  <c r="CP19" i="2"/>
  <c r="M12" i="7"/>
  <c r="M20" i="25"/>
  <c r="M17" i="6"/>
  <c r="M17" i="5"/>
  <c r="M18" i="4"/>
  <c r="M17" i="15"/>
  <c r="M17" i="14"/>
  <c r="M19" i="13"/>
  <c r="M15" i="12"/>
  <c r="M15" i="11"/>
  <c r="M12" i="10"/>
  <c r="F28" i="10" l="1"/>
  <c r="F30" i="3"/>
  <c r="F26" i="25"/>
  <c r="F14" i="6"/>
  <c r="F14" i="5"/>
  <c r="F13" i="4"/>
  <c r="F18" i="14"/>
  <c r="F15" i="13"/>
  <c r="F14" i="12"/>
  <c r="F13" i="11"/>
  <c r="DD19" i="17"/>
  <c r="DE19" i="17"/>
  <c r="DD19" i="18"/>
  <c r="DE19" i="18"/>
  <c r="CP18" i="18"/>
  <c r="DD19" i="3"/>
  <c r="CP17" i="3"/>
  <c r="DE20" i="20"/>
  <c r="CP18" i="20"/>
  <c r="CO19" i="2"/>
  <c r="DD19" i="2"/>
  <c r="DD20" i="20"/>
  <c r="CZ72" i="20"/>
  <c r="DC72" i="20"/>
  <c r="DA72" i="20"/>
  <c r="DB80" i="20"/>
  <c r="CY24" i="20"/>
  <c r="CW20" i="20"/>
  <c r="CR20" i="20"/>
  <c r="CS20" i="20"/>
  <c r="CU20" i="20"/>
  <c r="CT20" i="20"/>
  <c r="CV20" i="20"/>
  <c r="CQ20" i="20"/>
  <c r="CX20" i="20"/>
  <c r="CS20" i="3"/>
  <c r="CV20" i="3"/>
  <c r="CX20" i="3"/>
  <c r="CW20" i="3"/>
  <c r="DE31" i="3"/>
  <c r="DA20" i="3"/>
  <c r="CZ20" i="3"/>
  <c r="CY20" i="3"/>
  <c r="DC31" i="3"/>
  <c r="CU31" i="3"/>
  <c r="DB20" i="3"/>
  <c r="CT20" i="3"/>
  <c r="CR31" i="3"/>
  <c r="CR20" i="18"/>
  <c r="CV20" i="18"/>
  <c r="CY20" i="18"/>
  <c r="CU20" i="18"/>
  <c r="CZ20" i="18"/>
  <c r="CS20" i="18"/>
  <c r="CQ20" i="18"/>
  <c r="DB20" i="18"/>
  <c r="DC20" i="18"/>
  <c r="CW20" i="18"/>
  <c r="CT20" i="18"/>
  <c r="DA20" i="18"/>
  <c r="CX20" i="18"/>
  <c r="CT20" i="17"/>
  <c r="CP20" i="17"/>
  <c r="CU20" i="17"/>
  <c r="CR20" i="17"/>
  <c r="CS20" i="17"/>
  <c r="CZ20" i="17"/>
  <c r="CX20" i="17"/>
  <c r="CY20" i="17"/>
  <c r="DB20" i="17"/>
  <c r="DA20" i="17"/>
  <c r="CV20" i="17"/>
  <c r="CQ20" i="17"/>
  <c r="CW20" i="17"/>
  <c r="DC20" i="17"/>
  <c r="CO19" i="20"/>
  <c r="CO18" i="3"/>
  <c r="CO19" i="18"/>
  <c r="CO18" i="17"/>
  <c r="DE28" i="2"/>
  <c r="CZ20" i="2"/>
  <c r="DC20" i="2"/>
  <c r="DB20" i="2"/>
  <c r="CY20" i="2"/>
  <c r="DA20" i="2"/>
  <c r="DN2" i="2"/>
  <c r="DN6" i="2"/>
  <c r="DN10" i="2"/>
  <c r="DN14" i="2"/>
  <c r="DN18" i="2"/>
  <c r="DN22" i="2"/>
  <c r="DN26" i="2"/>
  <c r="DN30" i="2"/>
  <c r="DN34" i="2"/>
  <c r="DN38" i="2"/>
  <c r="DN42" i="2"/>
  <c r="DN46" i="2"/>
  <c r="DN50" i="2"/>
  <c r="DN70" i="2"/>
  <c r="DN47" i="2"/>
  <c r="DN3" i="2"/>
  <c r="DN7" i="2"/>
  <c r="DN11" i="2"/>
  <c r="DN15" i="2"/>
  <c r="DN19" i="2"/>
  <c r="DN23" i="2"/>
  <c r="DN27" i="2"/>
  <c r="DN31" i="2"/>
  <c r="DN35" i="2"/>
  <c r="DN39" i="2"/>
  <c r="DN43" i="2"/>
  <c r="DN51" i="2"/>
  <c r="DN4" i="2"/>
  <c r="DN8" i="2"/>
  <c r="DN12" i="2"/>
  <c r="DN16" i="2"/>
  <c r="DN20" i="2"/>
  <c r="DN24" i="2"/>
  <c r="DN28" i="2"/>
  <c r="DN32" i="2"/>
  <c r="DN36" i="2"/>
  <c r="DN40" i="2"/>
  <c r="DN44" i="2"/>
  <c r="DN48" i="2"/>
  <c r="DN52" i="2"/>
  <c r="DN5" i="2"/>
  <c r="DN9" i="2"/>
  <c r="DN13" i="2"/>
  <c r="DN17" i="2"/>
  <c r="DN21" i="2"/>
  <c r="DN25" i="2"/>
  <c r="DN29" i="2"/>
  <c r="DN33" i="2"/>
  <c r="DN37" i="2"/>
  <c r="DN41" i="2"/>
  <c r="DN45" i="2"/>
  <c r="DN49" i="2"/>
  <c r="DN53" i="2"/>
  <c r="DN54" i="2"/>
  <c r="DN55" i="2"/>
  <c r="DN56" i="2"/>
  <c r="DN57" i="2"/>
  <c r="DN58" i="2"/>
  <c r="DN59" i="2"/>
  <c r="DN60" i="2"/>
  <c r="DN61" i="2"/>
  <c r="DN62" i="2"/>
  <c r="DN63" i="2"/>
  <c r="DN64" i="2"/>
  <c r="DN65" i="2"/>
  <c r="DN66" i="2"/>
  <c r="DN67" i="2"/>
  <c r="DN68" i="2"/>
  <c r="DN69" i="2"/>
  <c r="CQ20" i="2"/>
  <c r="CR20" i="2"/>
  <c r="CT20" i="2"/>
  <c r="CU20" i="2"/>
  <c r="CP20" i="2"/>
  <c r="CS20" i="2"/>
  <c r="M13" i="7"/>
  <c r="M21" i="25"/>
  <c r="M18" i="6"/>
  <c r="M18" i="5"/>
  <c r="M19" i="4"/>
  <c r="M18" i="15"/>
  <c r="M18" i="14"/>
  <c r="M20" i="13"/>
  <c r="M16" i="12"/>
  <c r="M16" i="11"/>
  <c r="M13" i="10"/>
  <c r="F29" i="10" l="1"/>
  <c r="F31" i="3"/>
  <c r="F27" i="25"/>
  <c r="F15" i="6"/>
  <c r="F15" i="5"/>
  <c r="F14" i="4"/>
  <c r="F19" i="14"/>
  <c r="F16" i="13"/>
  <c r="F15" i="12"/>
  <c r="F14" i="11"/>
  <c r="DD20" i="17"/>
  <c r="DE20" i="17"/>
  <c r="DD20" i="18"/>
  <c r="CP19" i="18"/>
  <c r="DE20" i="18"/>
  <c r="CP18" i="3"/>
  <c r="DD20" i="3"/>
  <c r="CP19" i="20"/>
  <c r="DE21" i="20"/>
  <c r="CO20" i="2"/>
  <c r="DD20" i="2"/>
  <c r="DD21" i="20"/>
  <c r="CZ73" i="20"/>
  <c r="DB81" i="20"/>
  <c r="DA73" i="20"/>
  <c r="DC73" i="20"/>
  <c r="CY25" i="20"/>
  <c r="CX21" i="20"/>
  <c r="CS21" i="20"/>
  <c r="CU21" i="20"/>
  <c r="CT21" i="20"/>
  <c r="CQ21" i="20"/>
  <c r="CV21" i="20"/>
  <c r="CR21" i="20"/>
  <c r="CW21" i="20"/>
  <c r="DB21" i="3"/>
  <c r="CX21" i="3"/>
  <c r="CW21" i="3"/>
  <c r="CU32" i="3"/>
  <c r="CR32" i="3"/>
  <c r="CZ21" i="3"/>
  <c r="DA21" i="3"/>
  <c r="DC32" i="3"/>
  <c r="DE32" i="3"/>
  <c r="CV21" i="3"/>
  <c r="CT21" i="3"/>
  <c r="CY21" i="3"/>
  <c r="CS21" i="3"/>
  <c r="DA21" i="18"/>
  <c r="DB21" i="18"/>
  <c r="CQ21" i="18"/>
  <c r="CY21" i="18"/>
  <c r="CT21" i="18"/>
  <c r="CW21" i="18"/>
  <c r="CV21" i="18"/>
  <c r="CS21" i="18"/>
  <c r="CX21" i="18"/>
  <c r="CZ21" i="18"/>
  <c r="CR21" i="18"/>
  <c r="DC21" i="18"/>
  <c r="CU21" i="18"/>
  <c r="CQ21" i="17"/>
  <c r="CY21" i="17"/>
  <c r="CR21" i="17"/>
  <c r="CV21" i="17"/>
  <c r="CX21" i="17"/>
  <c r="CU21" i="17"/>
  <c r="CZ21" i="17"/>
  <c r="CP21" i="17"/>
  <c r="DC21" i="17"/>
  <c r="DA21" i="17"/>
  <c r="CW21" i="17"/>
  <c r="DB21" i="17"/>
  <c r="CS21" i="17"/>
  <c r="CT21" i="17"/>
  <c r="CO20" i="20"/>
  <c r="CO19" i="3"/>
  <c r="CO20" i="18"/>
  <c r="CO19" i="17"/>
  <c r="DE29" i="2"/>
  <c r="DB21" i="2"/>
  <c r="DC21" i="2"/>
  <c r="DA21" i="2"/>
  <c r="CZ21" i="2"/>
  <c r="CY21" i="2"/>
  <c r="CU21" i="2"/>
  <c r="CT21" i="2"/>
  <c r="CR21" i="2"/>
  <c r="CQ21" i="2"/>
  <c r="CS21" i="2"/>
  <c r="CP21" i="2"/>
  <c r="M14" i="7"/>
  <c r="M22" i="25"/>
  <c r="M19" i="6"/>
  <c r="M19" i="5"/>
  <c r="M20" i="4"/>
  <c r="M19" i="15"/>
  <c r="M19" i="14"/>
  <c r="M21" i="13"/>
  <c r="M17" i="12"/>
  <c r="M17" i="11"/>
  <c r="M14" i="10"/>
  <c r="F30" i="10" l="1"/>
  <c r="F32" i="3"/>
  <c r="F28" i="25"/>
  <c r="F16" i="6"/>
  <c r="F16" i="5"/>
  <c r="F15" i="4"/>
  <c r="F20" i="14"/>
  <c r="F17" i="13"/>
  <c r="F16" i="12"/>
  <c r="F15" i="11"/>
  <c r="DE21" i="17"/>
  <c r="DD21" i="17"/>
  <c r="DE21" i="18"/>
  <c r="CP20" i="18"/>
  <c r="DD21" i="18"/>
  <c r="DD21" i="3"/>
  <c r="CP19" i="3"/>
  <c r="DE22" i="20"/>
  <c r="CP20" i="20"/>
  <c r="DD21" i="2"/>
  <c r="CO21" i="2"/>
  <c r="DD22" i="20"/>
  <c r="DC74" i="20"/>
  <c r="DA74" i="20"/>
  <c r="DB82" i="20"/>
  <c r="CZ74" i="20"/>
  <c r="CY26" i="20"/>
  <c r="CW22" i="20"/>
  <c r="CT22" i="20"/>
  <c r="CQ22" i="20"/>
  <c r="CR22" i="20"/>
  <c r="CU22" i="20"/>
  <c r="CV22" i="20"/>
  <c r="CS22" i="20"/>
  <c r="CX22" i="20"/>
  <c r="CU33" i="3"/>
  <c r="DA22" i="3"/>
  <c r="CW22" i="3"/>
  <c r="CS22" i="3"/>
  <c r="CV22" i="3"/>
  <c r="CZ22" i="3"/>
  <c r="CX22" i="3"/>
  <c r="DE33" i="3"/>
  <c r="CR33" i="3"/>
  <c r="DB22" i="3"/>
  <c r="CY22" i="3"/>
  <c r="CT22" i="3"/>
  <c r="DC33" i="3"/>
  <c r="CR22" i="18"/>
  <c r="CQ22" i="18"/>
  <c r="CV22" i="18"/>
  <c r="CZ22" i="18"/>
  <c r="DB22" i="18"/>
  <c r="CW22" i="18"/>
  <c r="CU22" i="18"/>
  <c r="CT22" i="18"/>
  <c r="CX22" i="18"/>
  <c r="DA22" i="18"/>
  <c r="DC22" i="18"/>
  <c r="CS22" i="18"/>
  <c r="CY22" i="18"/>
  <c r="DB22" i="17"/>
  <c r="CV22" i="17"/>
  <c r="CW22" i="17"/>
  <c r="CR22" i="17"/>
  <c r="DA22" i="17"/>
  <c r="CY22" i="17"/>
  <c r="CT22" i="17"/>
  <c r="CU22" i="17"/>
  <c r="CS22" i="17"/>
  <c r="DC22" i="17"/>
  <c r="CX22" i="17"/>
  <c r="CQ22" i="17"/>
  <c r="CP22" i="17"/>
  <c r="CZ22" i="17"/>
  <c r="CO21" i="20"/>
  <c r="CO20" i="3"/>
  <c r="CO21" i="18"/>
  <c r="CO20" i="17"/>
  <c r="DE30" i="2"/>
  <c r="CZ22" i="2"/>
  <c r="DA22" i="2"/>
  <c r="DC22" i="2"/>
  <c r="DB22" i="2"/>
  <c r="CY22" i="2"/>
  <c r="CU22" i="2"/>
  <c r="CQ22" i="2"/>
  <c r="CR22" i="2"/>
  <c r="CT22" i="2"/>
  <c r="CP22" i="2"/>
  <c r="CS22" i="2"/>
  <c r="M15" i="7"/>
  <c r="M23" i="25"/>
  <c r="M20" i="6"/>
  <c r="M20" i="5"/>
  <c r="M21" i="4"/>
  <c r="M20" i="15"/>
  <c r="M20" i="14"/>
  <c r="M22" i="13"/>
  <c r="M18" i="12"/>
  <c r="M18" i="11"/>
  <c r="M15" i="10"/>
  <c r="S374" i="28" l="1"/>
  <c r="F31" i="10"/>
  <c r="DS81" i="20"/>
  <c r="F33" i="3"/>
  <c r="F29" i="25"/>
  <c r="F17" i="6"/>
  <c r="F17" i="5"/>
  <c r="F16" i="4"/>
  <c r="F21" i="14"/>
  <c r="F18" i="13"/>
  <c r="F17" i="12"/>
  <c r="F16" i="11"/>
  <c r="DD22" i="17"/>
  <c r="DE22" i="17"/>
  <c r="DE22" i="18"/>
  <c r="DD22" i="18"/>
  <c r="CP21" i="18"/>
  <c r="CP20" i="3"/>
  <c r="DD22" i="3"/>
  <c r="CP21" i="20"/>
  <c r="DE23" i="20"/>
  <c r="DD22" i="2"/>
  <c r="CO22" i="2"/>
  <c r="DD23" i="20"/>
  <c r="CZ75" i="20"/>
  <c r="DS5" i="20"/>
  <c r="DS13" i="20"/>
  <c r="DS21" i="20"/>
  <c r="DS29" i="20"/>
  <c r="DS37" i="20"/>
  <c r="DS45" i="20"/>
  <c r="DS53" i="20"/>
  <c r="DS61" i="20"/>
  <c r="DS4" i="20"/>
  <c r="DS12" i="20"/>
  <c r="DS20" i="20"/>
  <c r="DS28" i="20"/>
  <c r="DS36" i="20"/>
  <c r="DS44" i="20"/>
  <c r="DS52" i="20"/>
  <c r="DS60" i="20"/>
  <c r="DS3" i="20"/>
  <c r="DS11" i="20"/>
  <c r="DS19" i="20"/>
  <c r="DS27" i="20"/>
  <c r="DS35" i="20"/>
  <c r="DS43" i="20"/>
  <c r="DS51" i="20"/>
  <c r="DS59" i="20"/>
  <c r="DS2" i="20"/>
  <c r="DS10" i="20"/>
  <c r="DS18" i="20"/>
  <c r="DS26" i="20"/>
  <c r="DS34" i="20"/>
  <c r="DS42" i="20"/>
  <c r="DS50" i="20"/>
  <c r="DS58" i="20"/>
  <c r="DS82" i="20"/>
  <c r="DS9" i="20"/>
  <c r="DS17" i="20"/>
  <c r="DS25" i="20"/>
  <c r="DS33" i="20"/>
  <c r="DS41" i="20"/>
  <c r="DS49" i="20"/>
  <c r="DS57" i="20"/>
  <c r="DS8" i="20"/>
  <c r="DS16" i="20"/>
  <c r="DS24" i="20"/>
  <c r="DS32" i="20"/>
  <c r="DS40" i="20"/>
  <c r="DS48" i="20"/>
  <c r="DS56" i="20"/>
  <c r="DS7" i="20"/>
  <c r="DS15" i="20"/>
  <c r="DS23" i="20"/>
  <c r="DS31" i="20"/>
  <c r="DS39" i="20"/>
  <c r="DS47" i="20"/>
  <c r="DS55" i="20"/>
  <c r="DS6" i="20"/>
  <c r="DS14" i="20"/>
  <c r="DS22" i="20"/>
  <c r="DS30" i="20"/>
  <c r="DS38" i="20"/>
  <c r="DS46" i="20"/>
  <c r="DS54" i="20"/>
  <c r="DS62" i="20"/>
  <c r="DS63" i="20"/>
  <c r="DS64" i="20"/>
  <c r="DS65" i="20"/>
  <c r="DS66" i="20"/>
  <c r="DS67" i="20"/>
  <c r="DS68" i="20"/>
  <c r="DS69" i="20"/>
  <c r="DS70" i="20"/>
  <c r="DS71" i="20"/>
  <c r="DS72" i="20"/>
  <c r="DS73" i="20"/>
  <c r="DS74" i="20"/>
  <c r="DS75" i="20"/>
  <c r="DS76" i="20"/>
  <c r="DS77" i="20"/>
  <c r="DS78" i="20"/>
  <c r="DS79" i="20"/>
  <c r="DS80" i="20"/>
  <c r="DA75" i="20"/>
  <c r="DC75" i="20"/>
  <c r="CY27" i="20"/>
  <c r="CX23" i="20"/>
  <c r="CR23" i="20"/>
  <c r="CQ23" i="20"/>
  <c r="CS23" i="20"/>
  <c r="CV23" i="20"/>
  <c r="CT23" i="20"/>
  <c r="CU23" i="20"/>
  <c r="CW23" i="20"/>
  <c r="CY23" i="3"/>
  <c r="CS23" i="3"/>
  <c r="DB23" i="3"/>
  <c r="CX23" i="3"/>
  <c r="CW23" i="3"/>
  <c r="DC34" i="3"/>
  <c r="CR34" i="3"/>
  <c r="CZ23" i="3"/>
  <c r="DA23" i="3"/>
  <c r="CT23" i="3"/>
  <c r="DE34" i="3"/>
  <c r="CV23" i="3"/>
  <c r="CU34" i="3"/>
  <c r="CS23" i="18"/>
  <c r="DC23" i="18"/>
  <c r="CU23" i="18"/>
  <c r="CV23" i="18"/>
  <c r="CW23" i="18"/>
  <c r="CQ23" i="18"/>
  <c r="DA23" i="18"/>
  <c r="CY23" i="18"/>
  <c r="CX23" i="18"/>
  <c r="DB23" i="18"/>
  <c r="CR23" i="18"/>
  <c r="CT23" i="18"/>
  <c r="CZ23" i="18"/>
  <c r="CU23" i="17"/>
  <c r="CT23" i="17"/>
  <c r="CW23" i="17"/>
  <c r="CX23" i="17"/>
  <c r="CZ23" i="17"/>
  <c r="CY23" i="17"/>
  <c r="CV23" i="17"/>
  <c r="DC23" i="17"/>
  <c r="CP23" i="17"/>
  <c r="DB23" i="17"/>
  <c r="CS23" i="17"/>
  <c r="DA23" i="17"/>
  <c r="CQ23" i="17"/>
  <c r="CR23" i="17"/>
  <c r="CO22" i="20"/>
  <c r="CO21" i="3"/>
  <c r="CO22" i="18"/>
  <c r="CO21" i="17"/>
  <c r="DE31" i="2"/>
  <c r="DC23" i="2"/>
  <c r="DA23" i="2"/>
  <c r="CY23" i="2"/>
  <c r="CZ23" i="2"/>
  <c r="DB23" i="2"/>
  <c r="CT23" i="2"/>
  <c r="CR23" i="2"/>
  <c r="CQ23" i="2"/>
  <c r="CU23" i="2"/>
  <c r="CS23" i="2"/>
  <c r="CP23" i="2"/>
  <c r="M16" i="7"/>
  <c r="M24" i="25"/>
  <c r="M21" i="6"/>
  <c r="M21" i="5"/>
  <c r="M22" i="4"/>
  <c r="M21" i="15"/>
  <c r="M21" i="14"/>
  <c r="M23" i="13"/>
  <c r="M19" i="12"/>
  <c r="M19" i="11"/>
  <c r="M16" i="10"/>
  <c r="F32" i="10" l="1"/>
  <c r="F34" i="3"/>
  <c r="F30" i="25"/>
  <c r="F18" i="6"/>
  <c r="F18" i="5"/>
  <c r="F17" i="4"/>
  <c r="F22" i="14"/>
  <c r="F19" i="13"/>
  <c r="F18" i="12"/>
  <c r="F17" i="11"/>
  <c r="DD23" i="17"/>
  <c r="DE23" i="17"/>
  <c r="CP22" i="18"/>
  <c r="DD23" i="18"/>
  <c r="DE23" i="18"/>
  <c r="DD23" i="3"/>
  <c r="CP21" i="3"/>
  <c r="DE24" i="20"/>
  <c r="CP22" i="20"/>
  <c r="DD23" i="2"/>
  <c r="CO23" i="2"/>
  <c r="DD24" i="20"/>
  <c r="DC76" i="20"/>
  <c r="CZ76" i="20"/>
  <c r="DA76" i="20"/>
  <c r="CY28" i="20"/>
  <c r="CU24" i="20"/>
  <c r="CW24" i="20"/>
  <c r="CS24" i="20"/>
  <c r="CV24" i="20"/>
  <c r="CQ24" i="20"/>
  <c r="CT24" i="20"/>
  <c r="CR24" i="20"/>
  <c r="CX24" i="20"/>
  <c r="DE35" i="3"/>
  <c r="CT24" i="3"/>
  <c r="DC35" i="3"/>
  <c r="CS24" i="3"/>
  <c r="CU35" i="3"/>
  <c r="DA24" i="3"/>
  <c r="CW24" i="3"/>
  <c r="CV24" i="3"/>
  <c r="CZ24" i="3"/>
  <c r="CX24" i="3"/>
  <c r="CY24" i="3"/>
  <c r="DB24" i="3"/>
  <c r="CR35" i="3"/>
  <c r="CT24" i="18"/>
  <c r="CY24" i="18"/>
  <c r="CV24" i="18"/>
  <c r="CR24" i="18"/>
  <c r="DA24" i="18"/>
  <c r="CU24" i="18"/>
  <c r="DB24" i="18"/>
  <c r="CQ24" i="18"/>
  <c r="DC24" i="18"/>
  <c r="CZ24" i="18"/>
  <c r="CX24" i="18"/>
  <c r="CW24" i="18"/>
  <c r="CS24" i="18"/>
  <c r="CS24" i="17"/>
  <c r="CW24" i="17"/>
  <c r="CV24" i="17"/>
  <c r="CR24" i="17"/>
  <c r="DB24" i="17"/>
  <c r="CY24" i="17"/>
  <c r="CT24" i="17"/>
  <c r="CQ24" i="17"/>
  <c r="CZ24" i="17"/>
  <c r="CP24" i="17"/>
  <c r="CU24" i="17"/>
  <c r="DA24" i="17"/>
  <c r="DC24" i="17"/>
  <c r="CX24" i="17"/>
  <c r="CO23" i="20"/>
  <c r="CO22" i="3"/>
  <c r="CO23" i="18"/>
  <c r="CO22" i="17"/>
  <c r="DE32" i="2"/>
  <c r="CY24" i="2"/>
  <c r="DA24" i="2"/>
  <c r="DC24" i="2"/>
  <c r="DB24" i="2"/>
  <c r="CZ24" i="2"/>
  <c r="CU24" i="2"/>
  <c r="CQ24" i="2"/>
  <c r="CR24" i="2"/>
  <c r="CT24" i="2"/>
  <c r="CP24" i="2"/>
  <c r="CS24" i="2"/>
  <c r="M17" i="7"/>
  <c r="M25" i="25"/>
  <c r="M22" i="6"/>
  <c r="M22" i="5"/>
  <c r="M23" i="4"/>
  <c r="M22" i="15"/>
  <c r="M22" i="14"/>
  <c r="M24" i="13"/>
  <c r="M20" i="12"/>
  <c r="M20" i="11"/>
  <c r="M17" i="10"/>
  <c r="F33" i="10" l="1"/>
  <c r="F35" i="3"/>
  <c r="F31" i="25"/>
  <c r="F19" i="6"/>
  <c r="F19" i="5"/>
  <c r="F18" i="4"/>
  <c r="F23" i="14"/>
  <c r="F20" i="13"/>
  <c r="F19" i="12"/>
  <c r="F18" i="11"/>
  <c r="DD24" i="17"/>
  <c r="DE24" i="17"/>
  <c r="DE24" i="18"/>
  <c r="DD24" i="18"/>
  <c r="CP23" i="18"/>
  <c r="CP22" i="3"/>
  <c r="DD24" i="3"/>
  <c r="CP23" i="20"/>
  <c r="DE25" i="20"/>
  <c r="CO24" i="2"/>
  <c r="DD24" i="2"/>
  <c r="DD25" i="20"/>
  <c r="DA77" i="20"/>
  <c r="CZ77" i="20"/>
  <c r="DC77" i="20"/>
  <c r="CY29" i="20"/>
  <c r="CX25" i="20"/>
  <c r="CV25" i="20"/>
  <c r="CR25" i="20"/>
  <c r="CS25" i="20"/>
  <c r="CW25" i="20"/>
  <c r="CT25" i="20"/>
  <c r="CQ25" i="20"/>
  <c r="CU25" i="20"/>
  <c r="CY25" i="3"/>
  <c r="CS25" i="3"/>
  <c r="CX25" i="3"/>
  <c r="CW25" i="3"/>
  <c r="DC36" i="3"/>
  <c r="CR36" i="3"/>
  <c r="CZ25" i="3"/>
  <c r="DA25" i="3"/>
  <c r="CT25" i="3"/>
  <c r="DB25" i="3"/>
  <c r="CV25" i="3"/>
  <c r="CU36" i="3"/>
  <c r="DE36" i="3"/>
  <c r="CR25" i="18"/>
  <c r="CW25" i="18"/>
  <c r="CQ25" i="18"/>
  <c r="CX25" i="18"/>
  <c r="CV25" i="18"/>
  <c r="DB25" i="18"/>
  <c r="CZ25" i="18"/>
  <c r="CU25" i="18"/>
  <c r="CY25" i="18"/>
  <c r="DA25" i="18"/>
  <c r="CT25" i="18"/>
  <c r="CS25" i="18"/>
  <c r="DC25" i="18"/>
  <c r="CQ25" i="17"/>
  <c r="CV25" i="17"/>
  <c r="CW25" i="17"/>
  <c r="CZ25" i="17"/>
  <c r="CR25" i="17"/>
  <c r="DA25" i="17"/>
  <c r="CT25" i="17"/>
  <c r="CU25" i="17"/>
  <c r="CX25" i="17"/>
  <c r="CP25" i="17"/>
  <c r="CY25" i="17"/>
  <c r="DC25" i="17"/>
  <c r="DB25" i="17"/>
  <c r="CS25" i="17"/>
  <c r="CO24" i="20"/>
  <c r="CO23" i="3"/>
  <c r="CO24" i="18"/>
  <c r="CO23" i="17"/>
  <c r="DE33" i="2"/>
  <c r="DB25" i="2"/>
  <c r="DC25" i="2"/>
  <c r="DA25" i="2"/>
  <c r="CY25" i="2"/>
  <c r="CZ25" i="2"/>
  <c r="CT25" i="2"/>
  <c r="CR25" i="2"/>
  <c r="CQ25" i="2"/>
  <c r="CU25" i="2"/>
  <c r="CS25" i="2"/>
  <c r="CP25" i="2"/>
  <c r="M18" i="7"/>
  <c r="M26" i="25"/>
  <c r="M23" i="6"/>
  <c r="M23" i="5"/>
  <c r="M24" i="4"/>
  <c r="M23" i="15"/>
  <c r="M23" i="14"/>
  <c r="M25" i="13"/>
  <c r="M21" i="12"/>
  <c r="M21" i="11"/>
  <c r="M18" i="10"/>
  <c r="F34" i="10" l="1"/>
  <c r="F36" i="3"/>
  <c r="F32" i="25"/>
  <c r="F20" i="6"/>
  <c r="F20" i="5"/>
  <c r="F19" i="4"/>
  <c r="F24" i="14"/>
  <c r="F21" i="13"/>
  <c r="F20" i="12"/>
  <c r="F19" i="11"/>
  <c r="DE25" i="17"/>
  <c r="DD25" i="17"/>
  <c r="CP24" i="18"/>
  <c r="DD25" i="18"/>
  <c r="DE25" i="18"/>
  <c r="DD25" i="3"/>
  <c r="CP23" i="3"/>
  <c r="DE26" i="20"/>
  <c r="CP24" i="20"/>
  <c r="CO25" i="2"/>
  <c r="DD25" i="2"/>
  <c r="DD26" i="20"/>
  <c r="DC78" i="20"/>
  <c r="CZ78" i="20"/>
  <c r="DA78" i="20"/>
  <c r="CY30" i="20"/>
  <c r="CU26" i="20"/>
  <c r="CS26" i="20"/>
  <c r="CQ26" i="20"/>
  <c r="CX26" i="20"/>
  <c r="CR26" i="20"/>
  <c r="CT26" i="20"/>
  <c r="CV26" i="20"/>
  <c r="CW26" i="20"/>
  <c r="CX26" i="3"/>
  <c r="CS26" i="3"/>
  <c r="CT26" i="3"/>
  <c r="CU37" i="3"/>
  <c r="DE37" i="3"/>
  <c r="DC37" i="3"/>
  <c r="CV26" i="3"/>
  <c r="CR37" i="3"/>
  <c r="CZ26" i="3"/>
  <c r="DB26" i="3"/>
  <c r="DA26" i="3"/>
  <c r="CW26" i="3"/>
  <c r="CY26" i="3"/>
  <c r="CT26" i="18"/>
  <c r="CZ26" i="18"/>
  <c r="CQ26" i="18"/>
  <c r="CW26" i="18"/>
  <c r="DA26" i="18"/>
  <c r="DB26" i="18"/>
  <c r="DC26" i="18"/>
  <c r="CY26" i="18"/>
  <c r="CV26" i="18"/>
  <c r="CR26" i="18"/>
  <c r="CS26" i="18"/>
  <c r="CU26" i="18"/>
  <c r="CX26" i="18"/>
  <c r="CY26" i="17"/>
  <c r="CT26" i="17"/>
  <c r="CW26" i="17"/>
  <c r="CS26" i="17"/>
  <c r="CP26" i="17"/>
  <c r="DA26" i="17"/>
  <c r="CV26" i="17"/>
  <c r="DB26" i="17"/>
  <c r="CR26" i="17"/>
  <c r="CQ26" i="17"/>
  <c r="CX26" i="17"/>
  <c r="DC26" i="17"/>
  <c r="CU26" i="17"/>
  <c r="CZ26" i="17"/>
  <c r="CO25" i="20"/>
  <c r="CO24" i="3"/>
  <c r="CO25" i="18"/>
  <c r="CO24" i="17"/>
  <c r="DE34" i="2"/>
  <c r="DA26" i="2"/>
  <c r="DC26" i="2"/>
  <c r="DB26" i="2"/>
  <c r="CZ26" i="2"/>
  <c r="CY26" i="2"/>
  <c r="CU26" i="2"/>
  <c r="CQ26" i="2"/>
  <c r="CR26" i="2"/>
  <c r="CT26" i="2"/>
  <c r="CP26" i="2"/>
  <c r="CS26" i="2"/>
  <c r="M19" i="7"/>
  <c r="M27" i="25"/>
  <c r="M24" i="6"/>
  <c r="M24" i="5"/>
  <c r="M25" i="4"/>
  <c r="M24" i="15"/>
  <c r="M24" i="14"/>
  <c r="M26" i="13"/>
  <c r="M22" i="12"/>
  <c r="M22" i="11"/>
  <c r="M19" i="10"/>
  <c r="F35" i="10" l="1"/>
  <c r="F37" i="3"/>
  <c r="F33" i="25"/>
  <c r="F21" i="6"/>
  <c r="F21" i="5"/>
  <c r="F20" i="4"/>
  <c r="F25" i="14"/>
  <c r="F22" i="13"/>
  <c r="F21" i="12"/>
  <c r="F20" i="11"/>
  <c r="DD26" i="17"/>
  <c r="DE26" i="17"/>
  <c r="DE26" i="18"/>
  <c r="DD26" i="18"/>
  <c r="CP25" i="18"/>
  <c r="CP24" i="3"/>
  <c r="DD26" i="3"/>
  <c r="CP25" i="20"/>
  <c r="DE27" i="20"/>
  <c r="DD26" i="2"/>
  <c r="CO26" i="2"/>
  <c r="DD27" i="20"/>
  <c r="DA79" i="20"/>
  <c r="CZ79" i="20"/>
  <c r="DC79" i="20"/>
  <c r="CY31" i="20"/>
  <c r="CX27" i="20"/>
  <c r="CW27" i="20"/>
  <c r="CV27" i="20"/>
  <c r="CQ27" i="20"/>
  <c r="CT27" i="20"/>
  <c r="CS27" i="20"/>
  <c r="CR27" i="20"/>
  <c r="CU27" i="20"/>
  <c r="DA27" i="3"/>
  <c r="CV27" i="3"/>
  <c r="CU38" i="3"/>
  <c r="DB27" i="3"/>
  <c r="CT27" i="3"/>
  <c r="CY27" i="3"/>
  <c r="CZ27" i="3"/>
  <c r="DC38" i="3"/>
  <c r="CS27" i="3"/>
  <c r="CW27" i="3"/>
  <c r="CR38" i="3"/>
  <c r="DE38" i="3"/>
  <c r="CX27" i="3"/>
  <c r="CU27" i="18"/>
  <c r="CS27" i="18"/>
  <c r="DC27" i="18"/>
  <c r="CQ27" i="18"/>
  <c r="CR27" i="18"/>
  <c r="DB27" i="18"/>
  <c r="CZ27" i="18"/>
  <c r="CX27" i="18"/>
  <c r="DA27" i="18"/>
  <c r="CV27" i="18"/>
  <c r="CT27" i="18"/>
  <c r="CY27" i="18"/>
  <c r="CW27" i="18"/>
  <c r="DB27" i="17"/>
  <c r="CX27" i="17"/>
  <c r="CV27" i="17"/>
  <c r="CW27" i="17"/>
  <c r="CZ27" i="17"/>
  <c r="CQ27" i="17"/>
  <c r="DA27" i="17"/>
  <c r="CT27" i="17"/>
  <c r="CR27" i="17"/>
  <c r="CP27" i="17"/>
  <c r="CY27" i="17"/>
  <c r="CU27" i="17"/>
  <c r="DC27" i="17"/>
  <c r="CS27" i="17"/>
  <c r="CO26" i="20"/>
  <c r="CO25" i="3"/>
  <c r="CO26" i="18"/>
  <c r="CO25" i="17"/>
  <c r="DE35" i="2"/>
  <c r="DB27" i="2"/>
  <c r="DC27" i="2"/>
  <c r="CY27" i="2"/>
  <c r="DA27" i="2"/>
  <c r="CZ27" i="2"/>
  <c r="CT27" i="2"/>
  <c r="CR27" i="2"/>
  <c r="CQ27" i="2"/>
  <c r="CU27" i="2"/>
  <c r="CS27" i="2"/>
  <c r="CP27" i="2"/>
  <c r="M20" i="7"/>
  <c r="M28" i="25"/>
  <c r="M25" i="6"/>
  <c r="M25" i="5"/>
  <c r="M26" i="4"/>
  <c r="M25" i="15"/>
  <c r="M25" i="14"/>
  <c r="M27" i="13"/>
  <c r="M23" i="12"/>
  <c r="M23" i="11"/>
  <c r="M20" i="10"/>
  <c r="F36" i="10" l="1"/>
  <c r="F38" i="3"/>
  <c r="F34" i="25"/>
  <c r="F22" i="6"/>
  <c r="F22" i="5"/>
  <c r="F21" i="4"/>
  <c r="F26" i="14"/>
  <c r="F23" i="13"/>
  <c r="F22" i="12"/>
  <c r="F21" i="11"/>
  <c r="DE27" i="17"/>
  <c r="DD27" i="17"/>
  <c r="CP26" i="18"/>
  <c r="DD27" i="18"/>
  <c r="DE27" i="18"/>
  <c r="DD27" i="3"/>
  <c r="CP25" i="3"/>
  <c r="DE28" i="20"/>
  <c r="CP26" i="20"/>
  <c r="CO27" i="2"/>
  <c r="DD27" i="2"/>
  <c r="DD28" i="20"/>
  <c r="DC80" i="20"/>
  <c r="CZ80" i="20"/>
  <c r="DA80" i="20"/>
  <c r="CY32" i="20"/>
  <c r="CU28" i="20"/>
  <c r="CQ28" i="20"/>
  <c r="CR28" i="20"/>
  <c r="CV28" i="20"/>
  <c r="CS28" i="20"/>
  <c r="CW28" i="20"/>
  <c r="CX28" i="20"/>
  <c r="CT28" i="20"/>
  <c r="CR39" i="3"/>
  <c r="CZ28" i="3"/>
  <c r="DB28" i="3"/>
  <c r="CW28" i="3"/>
  <c r="CY28" i="3"/>
  <c r="CU39" i="3"/>
  <c r="CX28" i="3"/>
  <c r="CS28" i="3"/>
  <c r="CT28" i="3"/>
  <c r="CV28" i="3"/>
  <c r="DE39" i="3"/>
  <c r="DC39" i="3"/>
  <c r="DA28" i="3"/>
  <c r="CY28" i="18"/>
  <c r="CX28" i="18"/>
  <c r="CQ28" i="18"/>
  <c r="CZ28" i="18"/>
  <c r="DC28" i="18"/>
  <c r="CT28" i="18"/>
  <c r="CV28" i="18"/>
  <c r="CS28" i="18"/>
  <c r="DB28" i="18"/>
  <c r="CW28" i="18"/>
  <c r="DA28" i="18"/>
  <c r="CR28" i="18"/>
  <c r="CU28" i="18"/>
  <c r="CT28" i="17"/>
  <c r="CW28" i="17"/>
  <c r="CU28" i="17"/>
  <c r="CY28" i="17"/>
  <c r="DA28" i="17"/>
  <c r="CV28" i="17"/>
  <c r="CS28" i="17"/>
  <c r="CQ28" i="17"/>
  <c r="CX28" i="17"/>
  <c r="CP28" i="17"/>
  <c r="DC28" i="17"/>
  <c r="CR28" i="17"/>
  <c r="CZ28" i="17"/>
  <c r="DB28" i="17"/>
  <c r="CO27" i="20"/>
  <c r="CO26" i="3"/>
  <c r="CO27" i="18"/>
  <c r="CO26" i="17"/>
  <c r="DE36" i="2"/>
  <c r="DA28" i="2"/>
  <c r="CY28" i="2"/>
  <c r="DC28" i="2"/>
  <c r="CZ28" i="2"/>
  <c r="DB28" i="2"/>
  <c r="CQ28" i="2"/>
  <c r="CR28" i="2"/>
  <c r="CU28" i="2"/>
  <c r="CT28" i="2"/>
  <c r="CP28" i="2"/>
  <c r="CS28" i="2"/>
  <c r="M21" i="7"/>
  <c r="M29" i="25"/>
  <c r="M26" i="6"/>
  <c r="M26" i="5"/>
  <c r="M27" i="4"/>
  <c r="M26" i="15"/>
  <c r="M26" i="14"/>
  <c r="M28" i="13"/>
  <c r="M24" i="12"/>
  <c r="M24" i="11"/>
  <c r="M21" i="10"/>
  <c r="F37" i="10" l="1"/>
  <c r="F39" i="3"/>
  <c r="F35" i="25"/>
  <c r="F23" i="6"/>
  <c r="F23" i="5"/>
  <c r="F22" i="4"/>
  <c r="F27" i="14"/>
  <c r="F24" i="13"/>
  <c r="F23" i="12"/>
  <c r="F22" i="11"/>
  <c r="DD28" i="17"/>
  <c r="DE28" i="17"/>
  <c r="DE28" i="18"/>
  <c r="DD28" i="18"/>
  <c r="CP27" i="18"/>
  <c r="CP26" i="3"/>
  <c r="DD28" i="3"/>
  <c r="CP27" i="20"/>
  <c r="DE29" i="20"/>
  <c r="DD28" i="2"/>
  <c r="CO28" i="2"/>
  <c r="DD29" i="20"/>
  <c r="DA81" i="20"/>
  <c r="CZ81" i="20"/>
  <c r="DC81" i="20"/>
  <c r="CY33" i="20"/>
  <c r="CT29" i="20"/>
  <c r="CV29" i="20"/>
  <c r="CW29" i="20"/>
  <c r="CR29" i="20"/>
  <c r="CU29" i="20"/>
  <c r="CX29" i="20"/>
  <c r="CQ29" i="20"/>
  <c r="CS29" i="20"/>
  <c r="DC40" i="3"/>
  <c r="CS29" i="3"/>
  <c r="CW29" i="3"/>
  <c r="DE40" i="3"/>
  <c r="CX29" i="3"/>
  <c r="DB29" i="3"/>
  <c r="DA29" i="3"/>
  <c r="CV29" i="3"/>
  <c r="CU40" i="3"/>
  <c r="CZ29" i="3"/>
  <c r="CT29" i="3"/>
  <c r="CY29" i="3"/>
  <c r="CR40" i="3"/>
  <c r="DA29" i="18"/>
  <c r="CQ29" i="18"/>
  <c r="CV29" i="18"/>
  <c r="CW29" i="18"/>
  <c r="CT29" i="18"/>
  <c r="CX29" i="18"/>
  <c r="CU29" i="18"/>
  <c r="DC29" i="18"/>
  <c r="CY29" i="18"/>
  <c r="DB29" i="18"/>
  <c r="CR29" i="18"/>
  <c r="CS29" i="18"/>
  <c r="CZ29" i="18"/>
  <c r="CS29" i="17"/>
  <c r="CU29" i="17"/>
  <c r="DC29" i="17"/>
  <c r="DB29" i="17"/>
  <c r="CP29" i="17"/>
  <c r="CV29" i="17"/>
  <c r="CW29" i="17"/>
  <c r="CZ29" i="17"/>
  <c r="CX29" i="17"/>
  <c r="CT29" i="17"/>
  <c r="DA29" i="17"/>
  <c r="CR29" i="17"/>
  <c r="CQ29" i="17"/>
  <c r="CY29" i="17"/>
  <c r="CO28" i="20"/>
  <c r="CO27" i="3"/>
  <c r="CO28" i="18"/>
  <c r="CO27" i="17"/>
  <c r="DE37" i="2"/>
  <c r="DC29" i="2"/>
  <c r="CY29" i="2"/>
  <c r="DB29" i="2"/>
  <c r="DA29" i="2"/>
  <c r="CZ29" i="2"/>
  <c r="CT29" i="2"/>
  <c r="CU29" i="2"/>
  <c r="CR29" i="2"/>
  <c r="CQ29" i="2"/>
  <c r="CS29" i="2"/>
  <c r="CP29" i="2"/>
  <c r="M22" i="7"/>
  <c r="M30" i="25"/>
  <c r="M27" i="6"/>
  <c r="M27" i="5"/>
  <c r="M28" i="4"/>
  <c r="M27" i="15"/>
  <c r="M27" i="14"/>
  <c r="M29" i="13"/>
  <c r="M25" i="12"/>
  <c r="M25" i="11"/>
  <c r="M22" i="10"/>
  <c r="F38" i="10" l="1"/>
  <c r="F40" i="3"/>
  <c r="F36" i="25"/>
  <c r="F24" i="6"/>
  <c r="F24" i="5"/>
  <c r="F23" i="4"/>
  <c r="F28" i="14"/>
  <c r="F25" i="13"/>
  <c r="F24" i="12"/>
  <c r="F23" i="11"/>
  <c r="DE29" i="17"/>
  <c r="DD29" i="17"/>
  <c r="CP28" i="18"/>
  <c r="DD29" i="18"/>
  <c r="DE29" i="18"/>
  <c r="DD29" i="3"/>
  <c r="CP27" i="3"/>
  <c r="DE30" i="20"/>
  <c r="CP28" i="20"/>
  <c r="DD29" i="2"/>
  <c r="CO29" i="2"/>
  <c r="DD30" i="20"/>
  <c r="DC82" i="20"/>
  <c r="CZ82" i="20"/>
  <c r="DA82" i="20"/>
  <c r="CY34" i="20"/>
  <c r="CR30" i="20"/>
  <c r="CQ30" i="20"/>
  <c r="CV30" i="20"/>
  <c r="CS30" i="20"/>
  <c r="CW30" i="20"/>
  <c r="CX30" i="20"/>
  <c r="CU30" i="20"/>
  <c r="CT30" i="20"/>
  <c r="CT30" i="3"/>
  <c r="CV30" i="3"/>
  <c r="DE41" i="3"/>
  <c r="DA30" i="3"/>
  <c r="CW30" i="3"/>
  <c r="CR41" i="3"/>
  <c r="CZ30" i="3"/>
  <c r="DB30" i="3"/>
  <c r="CS30" i="3"/>
  <c r="CY30" i="3"/>
  <c r="CU41" i="3"/>
  <c r="CX30" i="3"/>
  <c r="DC41" i="3"/>
  <c r="CR30" i="18"/>
  <c r="CU30" i="18"/>
  <c r="CV30" i="18"/>
  <c r="DB30" i="18"/>
  <c r="CX30" i="18"/>
  <c r="CQ30" i="18"/>
  <c r="CZ30" i="18"/>
  <c r="CY30" i="18"/>
  <c r="CT30" i="18"/>
  <c r="DA30" i="18"/>
  <c r="CS30" i="18"/>
  <c r="DC30" i="18"/>
  <c r="CW30" i="18"/>
  <c r="DA30" i="17"/>
  <c r="DC30" i="17"/>
  <c r="CW30" i="17"/>
  <c r="CY30" i="17"/>
  <c r="CT30" i="17"/>
  <c r="CV30" i="17"/>
  <c r="CU30" i="17"/>
  <c r="CQ30" i="17"/>
  <c r="CX30" i="17"/>
  <c r="CP30" i="17"/>
  <c r="CS30" i="17"/>
  <c r="CR30" i="17"/>
  <c r="CZ30" i="17"/>
  <c r="DB30" i="17"/>
  <c r="CO29" i="20"/>
  <c r="CO28" i="3"/>
  <c r="CO29" i="18"/>
  <c r="CO28" i="17"/>
  <c r="DE38" i="2"/>
  <c r="DB30" i="2"/>
  <c r="CY30" i="2"/>
  <c r="CZ30" i="2"/>
  <c r="DC30" i="2"/>
  <c r="DA30" i="2"/>
  <c r="CQ30" i="2"/>
  <c r="CR30" i="2"/>
  <c r="CU30" i="2"/>
  <c r="CT30" i="2"/>
  <c r="CP30" i="2"/>
  <c r="CS30" i="2"/>
  <c r="M23" i="7"/>
  <c r="M31" i="25"/>
  <c r="M28" i="6"/>
  <c r="M28" i="5"/>
  <c r="M29" i="4"/>
  <c r="M28" i="15"/>
  <c r="M28" i="14"/>
  <c r="M30" i="13"/>
  <c r="M26" i="12"/>
  <c r="M26" i="11"/>
  <c r="M23" i="10"/>
  <c r="Q374" i="28" l="1"/>
  <c r="T374" i="28"/>
  <c r="R374" i="28"/>
  <c r="F39" i="10"/>
  <c r="F41" i="3"/>
  <c r="F37" i="25"/>
  <c r="F25" i="6"/>
  <c r="F25" i="5"/>
  <c r="F24" i="4"/>
  <c r="F29" i="14"/>
  <c r="F26" i="13"/>
  <c r="F25" i="12"/>
  <c r="F24" i="11"/>
  <c r="DD30" i="17"/>
  <c r="DE30" i="17"/>
  <c r="DD30" i="18"/>
  <c r="DE30" i="18"/>
  <c r="CP29" i="18"/>
  <c r="CP28" i="3"/>
  <c r="DD30" i="3"/>
  <c r="CP29" i="20"/>
  <c r="DE31" i="20"/>
  <c r="CO30" i="2"/>
  <c r="DD30" i="2"/>
  <c r="DD31" i="20"/>
  <c r="DR4" i="20"/>
  <c r="DR12" i="20"/>
  <c r="DR20" i="20"/>
  <c r="DR28" i="20"/>
  <c r="DR36" i="20"/>
  <c r="DR44" i="20"/>
  <c r="DR52" i="20"/>
  <c r="DR3" i="20"/>
  <c r="DR11" i="20"/>
  <c r="DR19" i="20"/>
  <c r="DR27" i="20"/>
  <c r="DR35" i="20"/>
  <c r="DR43" i="20"/>
  <c r="DR51" i="20"/>
  <c r="DR2" i="20"/>
  <c r="DR10" i="20"/>
  <c r="DR18" i="20"/>
  <c r="DR26" i="20"/>
  <c r="DR34" i="20"/>
  <c r="DR42" i="20"/>
  <c r="DR50" i="20"/>
  <c r="DR82" i="20"/>
  <c r="DR9" i="20"/>
  <c r="DR17" i="20"/>
  <c r="DR25" i="20"/>
  <c r="DR33" i="20"/>
  <c r="DR41" i="20"/>
  <c r="DR49" i="20"/>
  <c r="DR8" i="20"/>
  <c r="DR16" i="20"/>
  <c r="DR24" i="20"/>
  <c r="DR32" i="20"/>
  <c r="DR40" i="20"/>
  <c r="DR48" i="20"/>
  <c r="DR7" i="20"/>
  <c r="DR15" i="20"/>
  <c r="DR23" i="20"/>
  <c r="DR31" i="20"/>
  <c r="DR39" i="20"/>
  <c r="DR47" i="20"/>
  <c r="DR6" i="20"/>
  <c r="DR14" i="20"/>
  <c r="DR22" i="20"/>
  <c r="DR30" i="20"/>
  <c r="DR38" i="20"/>
  <c r="DR46" i="20"/>
  <c r="DR5" i="20"/>
  <c r="DR13" i="20"/>
  <c r="DR21" i="20"/>
  <c r="DR29" i="20"/>
  <c r="DR37" i="20"/>
  <c r="DR45" i="20"/>
  <c r="DR53" i="20"/>
  <c r="DR54" i="20"/>
  <c r="DR55" i="20"/>
  <c r="DR56" i="20"/>
  <c r="DR57" i="20"/>
  <c r="DR58" i="20"/>
  <c r="DR59" i="20"/>
  <c r="DR60" i="20"/>
  <c r="DR61" i="20"/>
  <c r="DR62" i="20"/>
  <c r="DR63" i="20"/>
  <c r="DR64" i="20"/>
  <c r="DR65" i="20"/>
  <c r="DR66" i="20"/>
  <c r="DR67" i="20"/>
  <c r="DR68" i="20"/>
  <c r="DR69" i="20"/>
  <c r="DR70" i="20"/>
  <c r="DR71" i="20"/>
  <c r="DR72" i="20"/>
  <c r="DR73" i="20"/>
  <c r="DR74" i="20"/>
  <c r="DR75" i="20"/>
  <c r="DR76" i="20"/>
  <c r="DR77" i="20"/>
  <c r="DR78" i="20"/>
  <c r="DR79" i="20"/>
  <c r="DR80" i="20"/>
  <c r="DR81" i="20"/>
  <c r="DQ3" i="20"/>
  <c r="DQ11" i="20"/>
  <c r="DQ19" i="20"/>
  <c r="DQ27" i="20"/>
  <c r="DQ35" i="20"/>
  <c r="DQ43" i="20"/>
  <c r="DQ51" i="20"/>
  <c r="DQ2" i="20"/>
  <c r="DQ10" i="20"/>
  <c r="DQ18" i="20"/>
  <c r="DQ26" i="20"/>
  <c r="DQ34" i="20"/>
  <c r="DQ42" i="20"/>
  <c r="DQ50" i="20"/>
  <c r="DQ82" i="20"/>
  <c r="DQ9" i="20"/>
  <c r="DQ17" i="20"/>
  <c r="DQ25" i="20"/>
  <c r="DQ33" i="20"/>
  <c r="DQ41" i="20"/>
  <c r="DQ49" i="20"/>
  <c r="DQ8" i="20"/>
  <c r="DQ16" i="20"/>
  <c r="DQ24" i="20"/>
  <c r="DQ32" i="20"/>
  <c r="DQ40" i="20"/>
  <c r="DQ48" i="20"/>
  <c r="DQ7" i="20"/>
  <c r="DQ15" i="20"/>
  <c r="DQ23" i="20"/>
  <c r="DQ31" i="20"/>
  <c r="DQ39" i="20"/>
  <c r="DQ47" i="20"/>
  <c r="DQ6" i="20"/>
  <c r="DQ14" i="20"/>
  <c r="DQ22" i="20"/>
  <c r="DQ30" i="20"/>
  <c r="DQ38" i="20"/>
  <c r="DQ46" i="20"/>
  <c r="DQ5" i="20"/>
  <c r="DQ13" i="20"/>
  <c r="DQ21" i="20"/>
  <c r="DQ29" i="20"/>
  <c r="DQ37" i="20"/>
  <c r="DQ45" i="20"/>
  <c r="DQ53" i="20"/>
  <c r="DQ4" i="20"/>
  <c r="DQ12" i="20"/>
  <c r="DQ20" i="20"/>
  <c r="DQ28" i="20"/>
  <c r="DQ36" i="20"/>
  <c r="DQ44" i="20"/>
  <c r="DQ52" i="20"/>
  <c r="DQ54" i="20"/>
  <c r="DQ55" i="20"/>
  <c r="DQ56" i="20"/>
  <c r="DQ57" i="20"/>
  <c r="DQ58" i="20"/>
  <c r="DQ59" i="20"/>
  <c r="DQ60" i="20"/>
  <c r="DQ61" i="20"/>
  <c r="DQ62" i="20"/>
  <c r="DQ63" i="20"/>
  <c r="DQ64" i="20"/>
  <c r="DQ65" i="20"/>
  <c r="DQ66" i="20"/>
  <c r="DQ67" i="20"/>
  <c r="DQ68" i="20"/>
  <c r="DQ69" i="20"/>
  <c r="DQ70" i="20"/>
  <c r="DQ71" i="20"/>
  <c r="DQ72" i="20"/>
  <c r="DQ73" i="20"/>
  <c r="DQ74" i="20"/>
  <c r="DQ75" i="20"/>
  <c r="DQ76" i="20"/>
  <c r="DQ77" i="20"/>
  <c r="DQ78" i="20"/>
  <c r="DQ79" i="20"/>
  <c r="DQ80" i="20"/>
  <c r="DQ81" i="20"/>
  <c r="DT6" i="20"/>
  <c r="DT14" i="20"/>
  <c r="DT22" i="20"/>
  <c r="DT30" i="20"/>
  <c r="DT38" i="20"/>
  <c r="DT46" i="20"/>
  <c r="DT5" i="20"/>
  <c r="DT13" i="20"/>
  <c r="DT21" i="20"/>
  <c r="DT29" i="20"/>
  <c r="DT37" i="20"/>
  <c r="DT45" i="20"/>
  <c r="DT53" i="20"/>
  <c r="DT4" i="20"/>
  <c r="DT12" i="20"/>
  <c r="DT20" i="20"/>
  <c r="DT28" i="20"/>
  <c r="DT36" i="20"/>
  <c r="DT44" i="20"/>
  <c r="DT52" i="20"/>
  <c r="DT3" i="20"/>
  <c r="DT11" i="20"/>
  <c r="DT19" i="20"/>
  <c r="DT27" i="20"/>
  <c r="DT35" i="20"/>
  <c r="DT43" i="20"/>
  <c r="DT51" i="20"/>
  <c r="DT2" i="20"/>
  <c r="DT10" i="20"/>
  <c r="DT18" i="20"/>
  <c r="DT26" i="20"/>
  <c r="DT34" i="20"/>
  <c r="DT42" i="20"/>
  <c r="DT50" i="20"/>
  <c r="DT82" i="20"/>
  <c r="DT9" i="20"/>
  <c r="DT17" i="20"/>
  <c r="DT25" i="20"/>
  <c r="DT33" i="20"/>
  <c r="DT41" i="20"/>
  <c r="DT49" i="20"/>
  <c r="DT8" i="20"/>
  <c r="DT16" i="20"/>
  <c r="DT24" i="20"/>
  <c r="DT32" i="20"/>
  <c r="DT40" i="20"/>
  <c r="DT48" i="20"/>
  <c r="DT7" i="20"/>
  <c r="DT15" i="20"/>
  <c r="DT23" i="20"/>
  <c r="DT31" i="20"/>
  <c r="DT39" i="20"/>
  <c r="DT47" i="20"/>
  <c r="DT54" i="20"/>
  <c r="DT55" i="20"/>
  <c r="DT56" i="20"/>
  <c r="DT57" i="20"/>
  <c r="DT58" i="20"/>
  <c r="DT59" i="20"/>
  <c r="DT60" i="20"/>
  <c r="DT61" i="20"/>
  <c r="DT62" i="20"/>
  <c r="DT63" i="20"/>
  <c r="DT64" i="20"/>
  <c r="DT65" i="20"/>
  <c r="DT66" i="20"/>
  <c r="DT67" i="20"/>
  <c r="DT68" i="20"/>
  <c r="DT69" i="20"/>
  <c r="DT70" i="20"/>
  <c r="DT71" i="20"/>
  <c r="DT72" i="20"/>
  <c r="DT73" i="20"/>
  <c r="DT74" i="20"/>
  <c r="DT75" i="20"/>
  <c r="DT76" i="20"/>
  <c r="DT77" i="20"/>
  <c r="DT78" i="20"/>
  <c r="DT79" i="20"/>
  <c r="DT80" i="20"/>
  <c r="DT81" i="20"/>
  <c r="CY35" i="20"/>
  <c r="CT31" i="20"/>
  <c r="CS31" i="20"/>
  <c r="CV31" i="20"/>
  <c r="CU31" i="20"/>
  <c r="CX31" i="20"/>
  <c r="CQ31" i="20"/>
  <c r="CR31" i="20"/>
  <c r="CW31" i="20"/>
  <c r="CZ31" i="3"/>
  <c r="CY31" i="3"/>
  <c r="DC42" i="3"/>
  <c r="CS31" i="3"/>
  <c r="CW31" i="3"/>
  <c r="CV31" i="3"/>
  <c r="CU42" i="3"/>
  <c r="CR42" i="3"/>
  <c r="DE42" i="3"/>
  <c r="CX31" i="3"/>
  <c r="DB31" i="3"/>
  <c r="DA31" i="3"/>
  <c r="CT31" i="3"/>
  <c r="DC31" i="18"/>
  <c r="CY31" i="18"/>
  <c r="DB31" i="18"/>
  <c r="CS31" i="18"/>
  <c r="CZ31" i="18"/>
  <c r="CV31" i="18"/>
  <c r="DA31" i="18"/>
  <c r="CQ31" i="18"/>
  <c r="CU31" i="18"/>
  <c r="CW31" i="18"/>
  <c r="CX31" i="18"/>
  <c r="CR31" i="18"/>
  <c r="CT31" i="18"/>
  <c r="CR31" i="17"/>
  <c r="CQ31" i="17"/>
  <c r="CY31" i="17"/>
  <c r="CS31" i="17"/>
  <c r="CW31" i="17"/>
  <c r="CU31" i="17"/>
  <c r="DB31" i="17"/>
  <c r="CP31" i="17"/>
  <c r="CV31" i="17"/>
  <c r="DC31" i="17"/>
  <c r="CZ31" i="17"/>
  <c r="CX31" i="17"/>
  <c r="CT31" i="17"/>
  <c r="DA31" i="17"/>
  <c r="CO30" i="20"/>
  <c r="CO29" i="3"/>
  <c r="CO30" i="18"/>
  <c r="CO29" i="17"/>
  <c r="DE39" i="2"/>
  <c r="DC31" i="2"/>
  <c r="CZ31" i="2"/>
  <c r="CY31" i="2"/>
  <c r="DA31" i="2"/>
  <c r="DB31" i="2"/>
  <c r="CR31" i="2"/>
  <c r="CT31" i="2"/>
  <c r="CU31" i="2"/>
  <c r="CQ31" i="2"/>
  <c r="CS31" i="2"/>
  <c r="CP31" i="2"/>
  <c r="M24" i="7"/>
  <c r="M32" i="25"/>
  <c r="M29" i="6"/>
  <c r="M29" i="5"/>
  <c r="M30" i="4"/>
  <c r="M29" i="15"/>
  <c r="M29" i="14"/>
  <c r="M31" i="13"/>
  <c r="M27" i="12"/>
  <c r="M27" i="11"/>
  <c r="M24" i="10"/>
  <c r="F40" i="10" l="1"/>
  <c r="F42" i="3"/>
  <c r="F38" i="25"/>
  <c r="F26" i="6"/>
  <c r="F26" i="5"/>
  <c r="F25" i="4"/>
  <c r="F30" i="14"/>
  <c r="F27" i="13"/>
  <c r="F26" i="12"/>
  <c r="F25" i="11"/>
  <c r="DD31" i="17"/>
  <c r="DE31" i="17"/>
  <c r="DE31" i="18"/>
  <c r="DD31" i="18"/>
  <c r="CP30" i="18"/>
  <c r="DD31" i="3"/>
  <c r="CP29" i="3"/>
  <c r="DE32" i="20"/>
  <c r="CP30" i="20"/>
  <c r="CO31" i="2"/>
  <c r="DD31" i="2"/>
  <c r="DD32" i="20"/>
  <c r="CY36" i="20"/>
  <c r="CW32" i="20"/>
  <c r="CU32" i="20"/>
  <c r="CR32" i="20"/>
  <c r="CV32" i="20"/>
  <c r="CQ32" i="20"/>
  <c r="CS32" i="20"/>
  <c r="CX32" i="20"/>
  <c r="CT32" i="20"/>
  <c r="CR43" i="3"/>
  <c r="CT32" i="3"/>
  <c r="CV32" i="3"/>
  <c r="DA32" i="3"/>
  <c r="CU43" i="3"/>
  <c r="DE43" i="3"/>
  <c r="CY32" i="3"/>
  <c r="CS32" i="3"/>
  <c r="DC43" i="3"/>
  <c r="DB32" i="3"/>
  <c r="CX32" i="3"/>
  <c r="CW32" i="3"/>
  <c r="CZ32" i="3"/>
  <c r="CQ32" i="18"/>
  <c r="CV32" i="18"/>
  <c r="CR32" i="18"/>
  <c r="DA32" i="18"/>
  <c r="CX32" i="18"/>
  <c r="DB32" i="18"/>
  <c r="CZ32" i="18"/>
  <c r="DC32" i="18"/>
  <c r="CS32" i="18"/>
  <c r="CY32" i="18"/>
  <c r="CW32" i="18"/>
  <c r="CU32" i="18"/>
  <c r="CT32" i="18"/>
  <c r="CS32" i="17"/>
  <c r="CX32" i="17"/>
  <c r="CP32" i="17"/>
  <c r="CZ32" i="17"/>
  <c r="DB32" i="17"/>
  <c r="CY32" i="17"/>
  <c r="DA32" i="17"/>
  <c r="DC32" i="17"/>
  <c r="CQ32" i="17"/>
  <c r="CU32" i="17"/>
  <c r="CT32" i="17"/>
  <c r="CV32" i="17"/>
  <c r="CW32" i="17"/>
  <c r="CR32" i="17"/>
  <c r="CO31" i="20"/>
  <c r="CO30" i="3"/>
  <c r="CO31" i="18"/>
  <c r="CO30" i="17"/>
  <c r="DE40" i="2"/>
  <c r="DA32" i="2"/>
  <c r="CY32" i="2"/>
  <c r="CZ32" i="2"/>
  <c r="DB32" i="2"/>
  <c r="DC32" i="2"/>
  <c r="CQ32" i="2"/>
  <c r="CU32" i="2"/>
  <c r="CT32" i="2"/>
  <c r="CR32" i="2"/>
  <c r="CP32" i="2"/>
  <c r="CS32" i="2"/>
  <c r="M25" i="7"/>
  <c r="M33" i="25"/>
  <c r="M30" i="6"/>
  <c r="M30" i="5"/>
  <c r="M31" i="4"/>
  <c r="M30" i="15"/>
  <c r="M30" i="14"/>
  <c r="M32" i="13"/>
  <c r="M28" i="12"/>
  <c r="M28" i="11"/>
  <c r="M25" i="10"/>
  <c r="F41" i="10" l="1"/>
  <c r="F43" i="3"/>
  <c r="F39" i="25"/>
  <c r="F27" i="6"/>
  <c r="F27" i="5"/>
  <c r="F26" i="4"/>
  <c r="F31" i="14"/>
  <c r="F28" i="13"/>
  <c r="F27" i="12"/>
  <c r="F26" i="11"/>
  <c r="DE32" i="17"/>
  <c r="DD32" i="17"/>
  <c r="CP31" i="18"/>
  <c r="DD32" i="18"/>
  <c r="DE32" i="18"/>
  <c r="CP30" i="3"/>
  <c r="DD32" i="3"/>
  <c r="CP31" i="20"/>
  <c r="DE33" i="20"/>
  <c r="DD32" i="2"/>
  <c r="CO32" i="2"/>
  <c r="DD33" i="20"/>
  <c r="CY37" i="20"/>
  <c r="CV33" i="20"/>
  <c r="CX33" i="20"/>
  <c r="CW33" i="20"/>
  <c r="CT33" i="20"/>
  <c r="CR33" i="20"/>
  <c r="CS33" i="20"/>
  <c r="CU33" i="20"/>
  <c r="CQ33" i="20"/>
  <c r="DA33" i="3"/>
  <c r="CX33" i="3"/>
  <c r="CY33" i="3"/>
  <c r="CV33" i="3"/>
  <c r="CZ33" i="3"/>
  <c r="DB33" i="3"/>
  <c r="DE44" i="3"/>
  <c r="CT33" i="3"/>
  <c r="CW33" i="3"/>
  <c r="DC44" i="3"/>
  <c r="CU44" i="3"/>
  <c r="CR44" i="3"/>
  <c r="CS33" i="3"/>
  <c r="DA33" i="18"/>
  <c r="CW33" i="18"/>
  <c r="CZ33" i="18"/>
  <c r="CR33" i="18"/>
  <c r="CY33" i="18"/>
  <c r="CV33" i="18"/>
  <c r="DB33" i="18"/>
  <c r="CS33" i="18"/>
  <c r="CX33" i="18"/>
  <c r="CQ33" i="18"/>
  <c r="CT33" i="18"/>
  <c r="CU33" i="18"/>
  <c r="DC33" i="18"/>
  <c r="CT33" i="17"/>
  <c r="CP33" i="17"/>
  <c r="DA33" i="17"/>
  <c r="CR33" i="17"/>
  <c r="CY33" i="17"/>
  <c r="CU33" i="17"/>
  <c r="CX33" i="17"/>
  <c r="CW33" i="17"/>
  <c r="CQ33" i="17"/>
  <c r="DB33" i="17"/>
  <c r="CS33" i="17"/>
  <c r="CV33" i="17"/>
  <c r="CZ33" i="17"/>
  <c r="DC33" i="17"/>
  <c r="CO32" i="20"/>
  <c r="CO31" i="3"/>
  <c r="CO32" i="18"/>
  <c r="CO31" i="17"/>
  <c r="DE41" i="2"/>
  <c r="DB33" i="2"/>
  <c r="CZ33" i="2"/>
  <c r="CY33" i="2"/>
  <c r="DC33" i="2"/>
  <c r="DA33" i="2"/>
  <c r="CR33" i="2"/>
  <c r="CT33" i="2"/>
  <c r="CU33" i="2"/>
  <c r="CQ33" i="2"/>
  <c r="CS33" i="2"/>
  <c r="CP33" i="2"/>
  <c r="M26" i="7"/>
  <c r="M34" i="25"/>
  <c r="M31" i="6"/>
  <c r="M31" i="5"/>
  <c r="M32" i="4"/>
  <c r="M31" i="15"/>
  <c r="M31" i="14"/>
  <c r="M33" i="13"/>
  <c r="M29" i="12"/>
  <c r="M29" i="11"/>
  <c r="M26" i="10"/>
  <c r="F42" i="10" l="1"/>
  <c r="F44" i="3"/>
  <c r="F40" i="25"/>
  <c r="F28" i="6"/>
  <c r="F28" i="5"/>
  <c r="F27" i="4"/>
  <c r="F32" i="14"/>
  <c r="F29" i="13"/>
  <c r="F28" i="12"/>
  <c r="F27" i="11"/>
  <c r="DD33" i="17"/>
  <c r="DE33" i="17"/>
  <c r="DE33" i="18"/>
  <c r="DD33" i="18"/>
  <c r="CP32" i="18"/>
  <c r="DD33" i="3"/>
  <c r="CP31" i="3"/>
  <c r="DE34" i="20"/>
  <c r="CP32" i="20"/>
  <c r="CO33" i="2"/>
  <c r="DD33" i="2"/>
  <c r="DD34" i="20"/>
  <c r="CY38" i="20"/>
  <c r="CQ34" i="20"/>
  <c r="CT34" i="20"/>
  <c r="CU34" i="20"/>
  <c r="CV34" i="20"/>
  <c r="CW34" i="20"/>
  <c r="CS34" i="20"/>
  <c r="CX34" i="20"/>
  <c r="CR34" i="20"/>
  <c r="CU45" i="3"/>
  <c r="DE45" i="3"/>
  <c r="CY34" i="3"/>
  <c r="DC45" i="3"/>
  <c r="DB34" i="3"/>
  <c r="CX34" i="3"/>
  <c r="CS34" i="3"/>
  <c r="CW34" i="3"/>
  <c r="CZ34" i="3"/>
  <c r="DA34" i="3"/>
  <c r="CR45" i="3"/>
  <c r="CT34" i="3"/>
  <c r="CV34" i="3"/>
  <c r="CU34" i="18"/>
  <c r="CS34" i="18"/>
  <c r="CR34" i="18"/>
  <c r="CZ34" i="18"/>
  <c r="CT34" i="18"/>
  <c r="DB34" i="18"/>
  <c r="CQ34" i="18"/>
  <c r="CV34" i="18"/>
  <c r="CW34" i="18"/>
  <c r="DC34" i="18"/>
  <c r="CX34" i="18"/>
  <c r="CY34" i="18"/>
  <c r="DA34" i="18"/>
  <c r="CW34" i="17"/>
  <c r="CS34" i="17"/>
  <c r="CX34" i="17"/>
  <c r="DA34" i="17"/>
  <c r="DC34" i="17"/>
  <c r="DB34" i="17"/>
  <c r="CP34" i="17"/>
  <c r="CU34" i="17"/>
  <c r="CZ34" i="17"/>
  <c r="CQ34" i="17"/>
  <c r="CY34" i="17"/>
  <c r="CT34" i="17"/>
  <c r="CV34" i="17"/>
  <c r="CR34" i="17"/>
  <c r="CO33" i="20"/>
  <c r="CO32" i="3"/>
  <c r="CO33" i="18"/>
  <c r="CO32" i="17"/>
  <c r="DE42" i="2"/>
  <c r="CY34" i="2"/>
  <c r="CZ34" i="2"/>
  <c r="DA34" i="2"/>
  <c r="DB34" i="2"/>
  <c r="DC34" i="2"/>
  <c r="CQ34" i="2"/>
  <c r="CU34" i="2"/>
  <c r="CT34" i="2"/>
  <c r="CR34" i="2"/>
  <c r="CP34" i="2"/>
  <c r="CS34" i="2"/>
  <c r="M27" i="7"/>
  <c r="M35" i="25"/>
  <c r="M32" i="6"/>
  <c r="M32" i="5"/>
  <c r="M33" i="4"/>
  <c r="M32" i="15"/>
  <c r="M32" i="14"/>
  <c r="M34" i="13"/>
  <c r="M30" i="12"/>
  <c r="M30" i="11"/>
  <c r="M27" i="10"/>
  <c r="F43" i="10" l="1"/>
  <c r="F45" i="3"/>
  <c r="F41" i="25"/>
  <c r="F29" i="6"/>
  <c r="F29" i="5"/>
  <c r="F28" i="4"/>
  <c r="F33" i="14"/>
  <c r="F30" i="13"/>
  <c r="F29" i="12"/>
  <c r="F28" i="11"/>
  <c r="DE34" i="17"/>
  <c r="DD34" i="17"/>
  <c r="CP33" i="18"/>
  <c r="DD34" i="18"/>
  <c r="DE34" i="18"/>
  <c r="CP32" i="3"/>
  <c r="DD34" i="3"/>
  <c r="CP33" i="20"/>
  <c r="DE35" i="20"/>
  <c r="DD34" i="2"/>
  <c r="CO34" i="2"/>
  <c r="DD35" i="20"/>
  <c r="CY39" i="20"/>
  <c r="CR35" i="20"/>
  <c r="CV35" i="20"/>
  <c r="CT35" i="20"/>
  <c r="CU35" i="20"/>
  <c r="CW35" i="20"/>
  <c r="CQ35" i="20"/>
  <c r="CX35" i="20"/>
  <c r="CS35" i="20"/>
  <c r="CT35" i="3"/>
  <c r="CW35" i="3"/>
  <c r="DC46" i="3"/>
  <c r="CR46" i="3"/>
  <c r="CS35" i="3"/>
  <c r="CY35" i="3"/>
  <c r="DA35" i="3"/>
  <c r="CX35" i="3"/>
  <c r="DE46" i="3"/>
  <c r="CV35" i="3"/>
  <c r="CZ35" i="3"/>
  <c r="DB35" i="3"/>
  <c r="CU46" i="3"/>
  <c r="CX35" i="18"/>
  <c r="CQ35" i="18"/>
  <c r="CR35" i="18"/>
  <c r="DC35" i="18"/>
  <c r="CS35" i="18"/>
  <c r="DB35" i="18"/>
  <c r="DA35" i="18"/>
  <c r="CW35" i="18"/>
  <c r="CU35" i="18"/>
  <c r="CT35" i="18"/>
  <c r="CY35" i="18"/>
  <c r="CV35" i="18"/>
  <c r="CZ35" i="18"/>
  <c r="CT35" i="17"/>
  <c r="DA35" i="17"/>
  <c r="CU35" i="17"/>
  <c r="CY35" i="17"/>
  <c r="CP35" i="17"/>
  <c r="CX35" i="17"/>
  <c r="CR35" i="17"/>
  <c r="CQ35" i="17"/>
  <c r="DB35" i="17"/>
  <c r="CS35" i="17"/>
  <c r="CV35" i="17"/>
  <c r="CZ35" i="17"/>
  <c r="CW35" i="17"/>
  <c r="DC35" i="17"/>
  <c r="CO34" i="20"/>
  <c r="CO33" i="3"/>
  <c r="CO34" i="18"/>
  <c r="CO33" i="17"/>
  <c r="DE43" i="2"/>
  <c r="DA35" i="2"/>
  <c r="CZ35" i="2"/>
  <c r="DC35" i="2"/>
  <c r="CY35" i="2"/>
  <c r="DB35" i="2"/>
  <c r="CR35" i="2"/>
  <c r="CU35" i="2"/>
  <c r="CT35" i="2"/>
  <c r="CQ35" i="2"/>
  <c r="CS35" i="2"/>
  <c r="CP35" i="2"/>
  <c r="M28" i="7"/>
  <c r="M36" i="25"/>
  <c r="M33" i="6"/>
  <c r="M33" i="5"/>
  <c r="M34" i="4"/>
  <c r="M33" i="15"/>
  <c r="M33" i="14"/>
  <c r="M35" i="13"/>
  <c r="M31" i="12"/>
  <c r="M31" i="11"/>
  <c r="M28" i="10"/>
  <c r="F44" i="10" l="1"/>
  <c r="F46" i="3"/>
  <c r="F42" i="25"/>
  <c r="F30" i="6"/>
  <c r="F30" i="5"/>
  <c r="F29" i="4"/>
  <c r="F34" i="14"/>
  <c r="F31" i="13"/>
  <c r="F30" i="12"/>
  <c r="F29" i="11"/>
  <c r="DE35" i="17"/>
  <c r="DD35" i="17"/>
  <c r="DE35" i="18"/>
  <c r="DD35" i="18"/>
  <c r="CP34" i="18"/>
  <c r="DD35" i="3"/>
  <c r="CP33" i="3"/>
  <c r="DE36" i="20"/>
  <c r="CP34" i="20"/>
  <c r="CO35" i="2"/>
  <c r="DD35" i="2"/>
  <c r="DD36" i="20"/>
  <c r="CY40" i="20"/>
  <c r="CS36" i="20"/>
  <c r="CU36" i="20"/>
  <c r="CX36" i="20"/>
  <c r="CT36" i="20"/>
  <c r="CQ36" i="20"/>
  <c r="CV36" i="20"/>
  <c r="CR36" i="20"/>
  <c r="CW36" i="20"/>
  <c r="CZ36" i="3"/>
  <c r="DA36" i="3"/>
  <c r="CR47" i="3"/>
  <c r="CV36" i="3"/>
  <c r="DC47" i="3"/>
  <c r="CU47" i="3"/>
  <c r="DE47" i="3"/>
  <c r="CY36" i="3"/>
  <c r="CW36" i="3"/>
  <c r="DB36" i="3"/>
  <c r="CX36" i="3"/>
  <c r="CS36" i="3"/>
  <c r="CT36" i="3"/>
  <c r="CV36" i="18"/>
  <c r="CW36" i="18"/>
  <c r="CY36" i="18"/>
  <c r="DA36" i="18"/>
  <c r="CR36" i="18"/>
  <c r="CQ36" i="18"/>
  <c r="CT36" i="18"/>
  <c r="DB36" i="18"/>
  <c r="CZ36" i="18"/>
  <c r="CS36" i="18"/>
  <c r="CU36" i="18"/>
  <c r="CX36" i="18"/>
  <c r="DC36" i="18"/>
  <c r="CV36" i="17"/>
  <c r="CR36" i="17"/>
  <c r="CU36" i="17"/>
  <c r="DC36" i="17"/>
  <c r="CS36" i="17"/>
  <c r="CX36" i="17"/>
  <c r="DA36" i="17"/>
  <c r="CW36" i="17"/>
  <c r="DB36" i="17"/>
  <c r="CT36" i="17"/>
  <c r="CP36" i="17"/>
  <c r="CZ36" i="17"/>
  <c r="CQ36" i="17"/>
  <c r="CY36" i="17"/>
  <c r="CO35" i="20"/>
  <c r="CO34" i="3"/>
  <c r="CO35" i="18"/>
  <c r="CO34" i="17"/>
  <c r="DE44" i="2"/>
  <c r="DC36" i="2"/>
  <c r="CZ36" i="2"/>
  <c r="DA36" i="2"/>
  <c r="DB36" i="2"/>
  <c r="CY36" i="2"/>
  <c r="CQ36" i="2"/>
  <c r="CT36" i="2"/>
  <c r="CU36" i="2"/>
  <c r="CR36" i="2"/>
  <c r="CP36" i="2"/>
  <c r="CS36" i="2"/>
  <c r="M29" i="7"/>
  <c r="M37" i="25"/>
  <c r="M34" i="6"/>
  <c r="M34" i="5"/>
  <c r="M35" i="4"/>
  <c r="M34" i="15"/>
  <c r="M34" i="14"/>
  <c r="M36" i="13"/>
  <c r="M32" i="12"/>
  <c r="M32" i="11"/>
  <c r="M29" i="10"/>
  <c r="F45" i="10" l="1"/>
  <c r="F47" i="3"/>
  <c r="F43" i="25"/>
  <c r="F31" i="6"/>
  <c r="F31" i="5"/>
  <c r="F30" i="4"/>
  <c r="F35" i="14"/>
  <c r="F32" i="13"/>
  <c r="F31" i="12"/>
  <c r="F30" i="11"/>
  <c r="DD36" i="17"/>
  <c r="DE36" i="17"/>
  <c r="CP35" i="18"/>
  <c r="DD36" i="18"/>
  <c r="DE36" i="18"/>
  <c r="CP34" i="3"/>
  <c r="DD36" i="3"/>
  <c r="CP35" i="20"/>
  <c r="DE37" i="20"/>
  <c r="CO36" i="2"/>
  <c r="DD36" i="2"/>
  <c r="DD37" i="20"/>
  <c r="CY41" i="20"/>
  <c r="CW37" i="20"/>
  <c r="CT37" i="20"/>
  <c r="CR37" i="20"/>
  <c r="CX37" i="20"/>
  <c r="CV37" i="20"/>
  <c r="CU37" i="20"/>
  <c r="CQ37" i="20"/>
  <c r="CS37" i="20"/>
  <c r="CX37" i="3"/>
  <c r="DE48" i="3"/>
  <c r="CV37" i="3"/>
  <c r="DB37" i="3"/>
  <c r="CU48" i="3"/>
  <c r="CR48" i="3"/>
  <c r="CT37" i="3"/>
  <c r="CW37" i="3"/>
  <c r="DC48" i="3"/>
  <c r="DA37" i="3"/>
  <c r="CS37" i="3"/>
  <c r="CY37" i="3"/>
  <c r="CZ37" i="3"/>
  <c r="CX37" i="18"/>
  <c r="DA37" i="18"/>
  <c r="DB37" i="18"/>
  <c r="CU37" i="18"/>
  <c r="CY37" i="18"/>
  <c r="CT37" i="18"/>
  <c r="CQ37" i="18"/>
  <c r="CW37" i="18"/>
  <c r="CS37" i="18"/>
  <c r="DC37" i="18"/>
  <c r="CZ37" i="18"/>
  <c r="CR37" i="18"/>
  <c r="CV37" i="18"/>
  <c r="CZ37" i="17"/>
  <c r="CW37" i="17"/>
  <c r="DC37" i="17"/>
  <c r="CP37" i="17"/>
  <c r="DA37" i="17"/>
  <c r="CU37" i="17"/>
  <c r="CY37" i="17"/>
  <c r="CT37" i="17"/>
  <c r="CR37" i="17"/>
  <c r="CX37" i="17"/>
  <c r="CQ37" i="17"/>
  <c r="DB37" i="17"/>
  <c r="CS37" i="17"/>
  <c r="CV37" i="17"/>
  <c r="CO36" i="20"/>
  <c r="CO35" i="3"/>
  <c r="CO36" i="18"/>
  <c r="CO35" i="17"/>
  <c r="DE45" i="2"/>
  <c r="DA37" i="2"/>
  <c r="CZ37" i="2"/>
  <c r="CY37" i="2"/>
  <c r="DC37" i="2"/>
  <c r="DB37" i="2"/>
  <c r="CR37" i="2"/>
  <c r="CU37" i="2"/>
  <c r="CT37" i="2"/>
  <c r="CQ37" i="2"/>
  <c r="CS37" i="2"/>
  <c r="CP37" i="2"/>
  <c r="M30" i="7"/>
  <c r="M38" i="25"/>
  <c r="M35" i="6"/>
  <c r="M35" i="5"/>
  <c r="M36" i="4"/>
  <c r="M35" i="15"/>
  <c r="M35" i="14"/>
  <c r="M37" i="13"/>
  <c r="M33" i="12"/>
  <c r="M33" i="11"/>
  <c r="M30" i="10"/>
  <c r="F46" i="10" l="1"/>
  <c r="F48" i="3"/>
  <c r="F44" i="25"/>
  <c r="F32" i="6"/>
  <c r="F32" i="5"/>
  <c r="F31" i="4"/>
  <c r="F36" i="14"/>
  <c r="F33" i="13"/>
  <c r="F32" i="12"/>
  <c r="F31" i="11"/>
  <c r="DE37" i="17"/>
  <c r="DD37" i="17"/>
  <c r="DD37" i="18"/>
  <c r="CP36" i="18"/>
  <c r="DE37" i="18"/>
  <c r="DD37" i="3"/>
  <c r="CP35" i="3"/>
  <c r="DE38" i="20"/>
  <c r="CP36" i="20"/>
  <c r="DD37" i="2"/>
  <c r="CO37" i="2"/>
  <c r="DD38" i="20"/>
  <c r="CY42" i="20"/>
  <c r="CS38" i="20"/>
  <c r="CX38" i="20"/>
  <c r="CQ38" i="20"/>
  <c r="CR38" i="20"/>
  <c r="CU38" i="20"/>
  <c r="CT38" i="20"/>
  <c r="CV38" i="20"/>
  <c r="CW38" i="20"/>
  <c r="CY38" i="3"/>
  <c r="DB38" i="3"/>
  <c r="CS38" i="3"/>
  <c r="CT38" i="3"/>
  <c r="CV38" i="3"/>
  <c r="CZ38" i="3"/>
  <c r="DA38" i="3"/>
  <c r="CR49" i="3"/>
  <c r="DE49" i="3"/>
  <c r="DC49" i="3"/>
  <c r="CU49" i="3"/>
  <c r="CX38" i="3"/>
  <c r="CW38" i="3"/>
  <c r="CZ38" i="18"/>
  <c r="CQ38" i="18"/>
  <c r="DB38" i="18"/>
  <c r="DC38" i="18"/>
  <c r="CT38" i="18"/>
  <c r="DA38" i="18"/>
  <c r="CV38" i="18"/>
  <c r="CS38" i="18"/>
  <c r="CY38" i="18"/>
  <c r="CX38" i="18"/>
  <c r="CR38" i="18"/>
  <c r="CW38" i="18"/>
  <c r="CU38" i="18"/>
  <c r="DB38" i="17"/>
  <c r="CP38" i="17"/>
  <c r="CT38" i="17"/>
  <c r="CQ38" i="17"/>
  <c r="CV38" i="17"/>
  <c r="CX38" i="17"/>
  <c r="CW38" i="17"/>
  <c r="CU38" i="17"/>
  <c r="CY38" i="17"/>
  <c r="CS38" i="17"/>
  <c r="CR38" i="17"/>
  <c r="DA38" i="17"/>
  <c r="CZ38" i="17"/>
  <c r="DC38" i="17"/>
  <c r="CO37" i="20"/>
  <c r="CO36" i="3"/>
  <c r="CO37" i="18"/>
  <c r="CO36" i="17"/>
  <c r="DE46" i="2"/>
  <c r="DC38" i="2"/>
  <c r="CY38" i="2"/>
  <c r="CZ38" i="2"/>
  <c r="DA38" i="2"/>
  <c r="DB38" i="2"/>
  <c r="CQ38" i="2"/>
  <c r="CT38" i="2"/>
  <c r="CU38" i="2"/>
  <c r="CR38" i="2"/>
  <c r="CP38" i="2"/>
  <c r="CS38" i="2"/>
  <c r="M31" i="7"/>
  <c r="M39" i="25"/>
  <c r="M36" i="6"/>
  <c r="M36" i="5"/>
  <c r="M37" i="4"/>
  <c r="M36" i="15"/>
  <c r="M36" i="14"/>
  <c r="M38" i="13"/>
  <c r="M34" i="12"/>
  <c r="M34" i="11"/>
  <c r="M31" i="10"/>
  <c r="F47" i="10" l="1"/>
  <c r="F49" i="3"/>
  <c r="F45" i="25"/>
  <c r="F33" i="6"/>
  <c r="F33" i="5"/>
  <c r="F32" i="4"/>
  <c r="F37" i="14"/>
  <c r="F34" i="13"/>
  <c r="F33" i="12"/>
  <c r="F32" i="11"/>
  <c r="DD38" i="17"/>
  <c r="DE38" i="17"/>
  <c r="DE38" i="18"/>
  <c r="CP37" i="18"/>
  <c r="DD38" i="18"/>
  <c r="CP36" i="3"/>
  <c r="DD38" i="3"/>
  <c r="DE39" i="20"/>
  <c r="CP37" i="20"/>
  <c r="CO38" i="2"/>
  <c r="DD38" i="2"/>
  <c r="DD39" i="20"/>
  <c r="CY43" i="20"/>
  <c r="CW39" i="20"/>
  <c r="CR39" i="20"/>
  <c r="CV39" i="20"/>
  <c r="CQ39" i="20"/>
  <c r="CT39" i="20"/>
  <c r="CX39" i="20"/>
  <c r="CS39" i="20"/>
  <c r="CU39" i="20"/>
  <c r="CU50" i="3"/>
  <c r="CT39" i="3"/>
  <c r="DC50" i="3"/>
  <c r="DA39" i="3"/>
  <c r="CS39" i="3"/>
  <c r="CW39" i="3"/>
  <c r="CZ39" i="3"/>
  <c r="DB39" i="3"/>
  <c r="CX39" i="3"/>
  <c r="DE50" i="3"/>
  <c r="CV39" i="3"/>
  <c r="CY39" i="3"/>
  <c r="CR50" i="3"/>
  <c r="CR39" i="18"/>
  <c r="CV39" i="18"/>
  <c r="DB39" i="18"/>
  <c r="CQ39" i="18"/>
  <c r="CX39" i="18"/>
  <c r="DA39" i="18"/>
  <c r="CY39" i="18"/>
  <c r="CZ39" i="18"/>
  <c r="CU39" i="18"/>
  <c r="CT39" i="18"/>
  <c r="CW39" i="18"/>
  <c r="CS39" i="18"/>
  <c r="DC39" i="18"/>
  <c r="DA39" i="17"/>
  <c r="CU39" i="17"/>
  <c r="CR39" i="17"/>
  <c r="CW39" i="17"/>
  <c r="CT39" i="17"/>
  <c r="CS39" i="17"/>
  <c r="CX39" i="17"/>
  <c r="CP39" i="17"/>
  <c r="DC39" i="17"/>
  <c r="CZ39" i="17"/>
  <c r="CY39" i="17"/>
  <c r="CV39" i="17"/>
  <c r="DB39" i="17"/>
  <c r="CQ39" i="17"/>
  <c r="CO38" i="20"/>
  <c r="CO37" i="3"/>
  <c r="CO38" i="18"/>
  <c r="CO37" i="17"/>
  <c r="DE47" i="2"/>
  <c r="CZ39" i="2"/>
  <c r="CY39" i="2"/>
  <c r="DB39" i="2"/>
  <c r="DC39" i="2"/>
  <c r="DA39" i="2"/>
  <c r="CR39" i="2"/>
  <c r="CU39" i="2"/>
  <c r="CT39" i="2"/>
  <c r="CQ39" i="2"/>
  <c r="CS39" i="2"/>
  <c r="CP39" i="2"/>
  <c r="M32" i="7"/>
  <c r="M40" i="25"/>
  <c r="M37" i="6"/>
  <c r="M37" i="5"/>
  <c r="M38" i="4"/>
  <c r="M37" i="15"/>
  <c r="M37" i="14"/>
  <c r="M39" i="13"/>
  <c r="M35" i="12"/>
  <c r="M35" i="11"/>
  <c r="M32" i="10"/>
  <c r="DI49" i="3" l="1"/>
  <c r="L373" i="28"/>
  <c r="I373" i="28"/>
  <c r="T373" i="28"/>
  <c r="V373" i="28"/>
  <c r="F48" i="10"/>
  <c r="DV49" i="3"/>
  <c r="DL49" i="3"/>
  <c r="DT49" i="3"/>
  <c r="F50" i="3"/>
  <c r="D411" i="28" s="1"/>
  <c r="E411" i="28" s="1"/>
  <c r="G49" i="3"/>
  <c r="BZ49" i="3" s="1"/>
  <c r="F46" i="25"/>
  <c r="F34" i="6"/>
  <c r="F34" i="5"/>
  <c r="F33" i="4"/>
  <c r="F38" i="14"/>
  <c r="F35" i="13"/>
  <c r="F34" i="12"/>
  <c r="F33" i="11"/>
  <c r="DD39" i="17"/>
  <c r="DE39" i="17"/>
  <c r="CP38" i="18"/>
  <c r="DE39" i="18"/>
  <c r="DD39" i="18"/>
  <c r="DD39" i="3"/>
  <c r="CP37" i="3"/>
  <c r="CP38" i="20"/>
  <c r="DE40" i="20"/>
  <c r="DD39" i="2"/>
  <c r="CO39" i="2"/>
  <c r="DD40" i="20"/>
  <c r="CY44" i="20"/>
  <c r="CU40" i="20"/>
  <c r="CQ40" i="20"/>
  <c r="CS40" i="20"/>
  <c r="CT40" i="20"/>
  <c r="CV40" i="20"/>
  <c r="CX40" i="20"/>
  <c r="CR40" i="20"/>
  <c r="CW40" i="20"/>
  <c r="CZ40" i="3"/>
  <c r="DV2" i="3"/>
  <c r="DV3" i="3"/>
  <c r="DV4" i="3"/>
  <c r="DV5" i="3"/>
  <c r="DV6" i="3"/>
  <c r="DV7" i="3"/>
  <c r="DV8" i="3"/>
  <c r="DV9" i="3"/>
  <c r="DV10" i="3"/>
  <c r="DV11" i="3"/>
  <c r="DV12" i="3"/>
  <c r="DV13" i="3"/>
  <c r="DV50" i="3"/>
  <c r="DV14" i="3"/>
  <c r="DV15" i="3"/>
  <c r="DV16" i="3"/>
  <c r="DV17" i="3"/>
  <c r="DV18" i="3"/>
  <c r="DV19" i="3"/>
  <c r="DV20" i="3"/>
  <c r="DV21" i="3"/>
  <c r="DV22" i="3"/>
  <c r="DV23" i="3"/>
  <c r="DV24" i="3"/>
  <c r="DV25" i="3"/>
  <c r="DV26" i="3"/>
  <c r="DV27" i="3"/>
  <c r="DV28" i="3"/>
  <c r="DV29" i="3"/>
  <c r="DV30" i="3"/>
  <c r="DV31" i="3"/>
  <c r="DV32" i="3"/>
  <c r="DV33" i="3"/>
  <c r="DV34" i="3"/>
  <c r="DV35" i="3"/>
  <c r="DV36" i="3"/>
  <c r="DV37" i="3"/>
  <c r="DV38" i="3"/>
  <c r="DV39" i="3"/>
  <c r="DV40" i="3"/>
  <c r="DV41" i="3"/>
  <c r="DV42" i="3"/>
  <c r="DV43" i="3"/>
  <c r="DV44" i="3"/>
  <c r="DV45" i="3"/>
  <c r="DV46" i="3"/>
  <c r="DV47" i="3"/>
  <c r="DV48" i="3"/>
  <c r="DT3" i="3"/>
  <c r="DT7" i="3"/>
  <c r="DT11" i="3"/>
  <c r="DT6" i="3"/>
  <c r="DT50" i="3"/>
  <c r="DT5" i="3"/>
  <c r="DT13" i="3"/>
  <c r="DT4" i="3"/>
  <c r="DT12" i="3"/>
  <c r="DT2" i="3"/>
  <c r="DT10" i="3"/>
  <c r="DT9" i="3"/>
  <c r="DT8" i="3"/>
  <c r="DT14" i="3"/>
  <c r="DT15" i="3"/>
  <c r="DT16" i="3"/>
  <c r="DT17" i="3"/>
  <c r="DT18" i="3"/>
  <c r="DT19" i="3"/>
  <c r="DT20" i="3"/>
  <c r="DT21" i="3"/>
  <c r="DT22" i="3"/>
  <c r="DT23" i="3"/>
  <c r="DT24" i="3"/>
  <c r="DT25" i="3"/>
  <c r="DT26" i="3"/>
  <c r="DT27" i="3"/>
  <c r="DT28" i="3"/>
  <c r="DT29" i="3"/>
  <c r="DT30" i="3"/>
  <c r="DT31" i="3"/>
  <c r="DT32" i="3"/>
  <c r="DT33" i="3"/>
  <c r="DT34" i="3"/>
  <c r="DT35" i="3"/>
  <c r="DT36" i="3"/>
  <c r="DT37" i="3"/>
  <c r="DT38" i="3"/>
  <c r="DT39" i="3"/>
  <c r="DT40" i="3"/>
  <c r="DT41" i="3"/>
  <c r="DT42" i="3"/>
  <c r="DT43" i="3"/>
  <c r="DT44" i="3"/>
  <c r="DT45" i="3"/>
  <c r="DT46" i="3"/>
  <c r="DT47" i="3"/>
  <c r="DT48" i="3"/>
  <c r="DI2" i="3"/>
  <c r="DI3" i="3"/>
  <c r="DI4" i="3"/>
  <c r="DI5" i="3"/>
  <c r="DI6" i="3"/>
  <c r="DI7" i="3"/>
  <c r="DI8" i="3"/>
  <c r="DI9" i="3"/>
  <c r="DI10" i="3"/>
  <c r="DI11" i="3"/>
  <c r="DI12" i="3"/>
  <c r="DI13" i="3"/>
  <c r="DI50" i="3"/>
  <c r="DI14" i="3"/>
  <c r="DI15" i="3"/>
  <c r="DI16" i="3"/>
  <c r="DI17" i="3"/>
  <c r="DI18" i="3"/>
  <c r="DI19" i="3"/>
  <c r="DI20" i="3"/>
  <c r="DI21" i="3"/>
  <c r="DI22" i="3"/>
  <c r="DI23" i="3"/>
  <c r="DI24" i="3"/>
  <c r="DI25" i="3"/>
  <c r="DI26" i="3"/>
  <c r="DI27" i="3"/>
  <c r="DI28" i="3"/>
  <c r="DI29" i="3"/>
  <c r="DI30" i="3"/>
  <c r="DI31" i="3"/>
  <c r="DI32" i="3"/>
  <c r="DI33" i="3"/>
  <c r="DI34" i="3"/>
  <c r="DI35" i="3"/>
  <c r="DI36" i="3"/>
  <c r="DI37" i="3"/>
  <c r="DI38" i="3"/>
  <c r="DI39" i="3"/>
  <c r="DI40" i="3"/>
  <c r="DI41" i="3"/>
  <c r="DI42" i="3"/>
  <c r="DI43" i="3"/>
  <c r="DI44" i="3"/>
  <c r="DI45" i="3"/>
  <c r="DI46" i="3"/>
  <c r="DI47" i="3"/>
  <c r="DI48" i="3"/>
  <c r="CX40" i="3"/>
  <c r="CW40" i="3"/>
  <c r="CT40" i="3"/>
  <c r="CY40" i="3"/>
  <c r="DB40" i="3"/>
  <c r="CS40" i="3"/>
  <c r="DL5" i="3"/>
  <c r="DL9" i="3"/>
  <c r="DL13" i="3"/>
  <c r="DL4" i="3"/>
  <c r="DL8" i="3"/>
  <c r="DL12" i="3"/>
  <c r="DL2" i="3"/>
  <c r="DL10" i="3"/>
  <c r="DL3" i="3"/>
  <c r="DL11" i="3"/>
  <c r="DL50" i="3"/>
  <c r="DL6" i="3"/>
  <c r="DL7" i="3"/>
  <c r="DL14" i="3"/>
  <c r="DL15" i="3"/>
  <c r="DL16" i="3"/>
  <c r="DL17" i="3"/>
  <c r="DL18" i="3"/>
  <c r="DL19" i="3"/>
  <c r="DL20" i="3"/>
  <c r="DL21" i="3"/>
  <c r="DL22" i="3"/>
  <c r="DL23" i="3"/>
  <c r="DL24" i="3"/>
  <c r="DL25" i="3"/>
  <c r="DL26" i="3"/>
  <c r="DL27" i="3"/>
  <c r="DL28" i="3"/>
  <c r="DL29" i="3"/>
  <c r="DL30" i="3"/>
  <c r="DL31" i="3"/>
  <c r="DL32" i="3"/>
  <c r="DL33" i="3"/>
  <c r="DL34" i="3"/>
  <c r="DL35" i="3"/>
  <c r="DL36" i="3"/>
  <c r="DL37" i="3"/>
  <c r="DL38" i="3"/>
  <c r="DL39" i="3"/>
  <c r="DL40" i="3"/>
  <c r="DL41" i="3"/>
  <c r="DL42" i="3"/>
  <c r="DL43" i="3"/>
  <c r="DL44" i="3"/>
  <c r="DL45" i="3"/>
  <c r="DL46" i="3"/>
  <c r="DL47" i="3"/>
  <c r="DL48" i="3"/>
  <c r="DA40" i="3"/>
  <c r="CV40" i="3"/>
  <c r="CS40" i="18"/>
  <c r="CZ40" i="18"/>
  <c r="CQ40" i="18"/>
  <c r="CW40" i="18"/>
  <c r="CY40" i="18"/>
  <c r="DB40" i="18"/>
  <c r="DA40" i="18"/>
  <c r="CT40" i="18"/>
  <c r="CV40" i="18"/>
  <c r="DC40" i="18"/>
  <c r="CX40" i="18"/>
  <c r="CR40" i="18"/>
  <c r="CU40" i="18"/>
  <c r="CV40" i="17"/>
  <c r="CP40" i="17"/>
  <c r="CW40" i="17"/>
  <c r="CY40" i="17"/>
  <c r="CX40" i="17"/>
  <c r="CR40" i="17"/>
  <c r="CQ40" i="17"/>
  <c r="CZ40" i="17"/>
  <c r="CS40" i="17"/>
  <c r="CU40" i="17"/>
  <c r="DB40" i="17"/>
  <c r="DC40" i="17"/>
  <c r="DA40" i="17"/>
  <c r="CT40" i="17"/>
  <c r="CO39" i="20"/>
  <c r="CO38" i="3"/>
  <c r="CO39" i="18"/>
  <c r="CO38" i="17"/>
  <c r="DE48" i="2"/>
  <c r="DB40" i="2"/>
  <c r="CY40" i="2"/>
  <c r="DA40" i="2"/>
  <c r="CZ40" i="2"/>
  <c r="DC40" i="2"/>
  <c r="CQ40" i="2"/>
  <c r="CT40" i="2"/>
  <c r="CU40" i="2"/>
  <c r="CR40" i="2"/>
  <c r="CP40" i="2"/>
  <c r="CS40" i="2"/>
  <c r="M33" i="7"/>
  <c r="M41" i="25"/>
  <c r="M38" i="6"/>
  <c r="M38" i="5"/>
  <c r="M39" i="4"/>
  <c r="M38" i="15"/>
  <c r="M38" i="14"/>
  <c r="M40" i="13"/>
  <c r="M36" i="12"/>
  <c r="M36" i="11"/>
  <c r="M33" i="10"/>
  <c r="F49" i="10" l="1"/>
  <c r="G3" i="3"/>
  <c r="BZ3" i="3" s="1"/>
  <c r="G10" i="3"/>
  <c r="BZ10" i="3" s="1"/>
  <c r="G14" i="3"/>
  <c r="BZ14" i="3" s="1"/>
  <c r="G12" i="3"/>
  <c r="BZ12" i="3" s="1"/>
  <c r="G2" i="3"/>
  <c r="BZ2" i="3" s="1"/>
  <c r="CQ2" i="3" s="1"/>
  <c r="CQ3" i="3" s="1"/>
  <c r="G7" i="3"/>
  <c r="BZ7" i="3" s="1"/>
  <c r="G9" i="3"/>
  <c r="BZ9" i="3" s="1"/>
  <c r="G8" i="3"/>
  <c r="BZ8" i="3" s="1"/>
  <c r="G11" i="3"/>
  <c r="BZ11" i="3" s="1"/>
  <c r="G50" i="3"/>
  <c r="G13" i="3"/>
  <c r="BZ13" i="3" s="1"/>
  <c r="G5" i="3"/>
  <c r="BZ5" i="3" s="1"/>
  <c r="G4" i="3"/>
  <c r="BZ4" i="3" s="1"/>
  <c r="G6" i="3"/>
  <c r="BZ6" i="3" s="1"/>
  <c r="G15" i="3"/>
  <c r="BZ15" i="3" s="1"/>
  <c r="G16" i="3"/>
  <c r="BZ16" i="3" s="1"/>
  <c r="G17" i="3"/>
  <c r="BZ17" i="3" s="1"/>
  <c r="G18" i="3"/>
  <c r="BZ18" i="3" s="1"/>
  <c r="G19" i="3"/>
  <c r="BZ19" i="3" s="1"/>
  <c r="G20" i="3"/>
  <c r="BZ20" i="3" s="1"/>
  <c r="G21" i="3"/>
  <c r="BZ21" i="3" s="1"/>
  <c r="G22" i="3"/>
  <c r="BZ22" i="3" s="1"/>
  <c r="G23" i="3"/>
  <c r="BZ23" i="3" s="1"/>
  <c r="G24" i="3"/>
  <c r="BZ24" i="3" s="1"/>
  <c r="G25" i="3"/>
  <c r="BZ25" i="3" s="1"/>
  <c r="G26" i="3"/>
  <c r="BZ26" i="3" s="1"/>
  <c r="G27" i="3"/>
  <c r="BZ27" i="3" s="1"/>
  <c r="G28" i="3"/>
  <c r="BZ28" i="3" s="1"/>
  <c r="G29" i="3"/>
  <c r="BZ29" i="3" s="1"/>
  <c r="G30" i="3"/>
  <c r="BZ30" i="3" s="1"/>
  <c r="G31" i="3"/>
  <c r="BZ31" i="3" s="1"/>
  <c r="G32" i="3"/>
  <c r="BZ32" i="3" s="1"/>
  <c r="G33" i="3"/>
  <c r="BZ33" i="3" s="1"/>
  <c r="G34" i="3"/>
  <c r="BZ34" i="3" s="1"/>
  <c r="G35" i="3"/>
  <c r="BZ35" i="3" s="1"/>
  <c r="G36" i="3"/>
  <c r="BZ36" i="3" s="1"/>
  <c r="G37" i="3"/>
  <c r="BZ37" i="3" s="1"/>
  <c r="G38" i="3"/>
  <c r="BZ38" i="3" s="1"/>
  <c r="G39" i="3"/>
  <c r="BZ39" i="3" s="1"/>
  <c r="G40" i="3"/>
  <c r="BZ40" i="3" s="1"/>
  <c r="G41" i="3"/>
  <c r="BZ41" i="3" s="1"/>
  <c r="G42" i="3"/>
  <c r="BZ42" i="3" s="1"/>
  <c r="G43" i="3"/>
  <c r="BZ43" i="3" s="1"/>
  <c r="G44" i="3"/>
  <c r="BZ44" i="3" s="1"/>
  <c r="G45" i="3"/>
  <c r="BZ45" i="3" s="1"/>
  <c r="G46" i="3"/>
  <c r="BZ46" i="3" s="1"/>
  <c r="G47" i="3"/>
  <c r="BZ47" i="3" s="1"/>
  <c r="G48" i="3"/>
  <c r="BZ48" i="3" s="1"/>
  <c r="F47" i="25"/>
  <c r="F35" i="6"/>
  <c r="F35" i="5"/>
  <c r="F34" i="4"/>
  <c r="F39" i="14"/>
  <c r="F36" i="13"/>
  <c r="F35" i="12"/>
  <c r="F34" i="11"/>
  <c r="DE40" i="17"/>
  <c r="DD40" i="17"/>
  <c r="DD40" i="18"/>
  <c r="DE40" i="18"/>
  <c r="CP39" i="18"/>
  <c r="CP38" i="3"/>
  <c r="DD40" i="3"/>
  <c r="DE41" i="20"/>
  <c r="CP39" i="20"/>
  <c r="CO40" i="2"/>
  <c r="DD40" i="2"/>
  <c r="DD41" i="20"/>
  <c r="CY45" i="20"/>
  <c r="CW41" i="20"/>
  <c r="CT41" i="20"/>
  <c r="CS41" i="20"/>
  <c r="CX41" i="20"/>
  <c r="CR41" i="20"/>
  <c r="CQ41" i="20"/>
  <c r="CV41" i="20"/>
  <c r="CU41" i="20"/>
  <c r="CX41" i="3"/>
  <c r="CV41" i="3"/>
  <c r="CS41" i="3"/>
  <c r="DB41" i="3"/>
  <c r="CW41" i="3"/>
  <c r="CY41" i="3"/>
  <c r="DA41" i="3"/>
  <c r="CT41" i="3"/>
  <c r="CZ41" i="3"/>
  <c r="DA41" i="18"/>
  <c r="CT41" i="18"/>
  <c r="CR41" i="18"/>
  <c r="CQ41" i="18"/>
  <c r="CZ41" i="18"/>
  <c r="DC41" i="18"/>
  <c r="CU41" i="18"/>
  <c r="CY41" i="18"/>
  <c r="CS41" i="18"/>
  <c r="CW41" i="18"/>
  <c r="CX41" i="18"/>
  <c r="DB41" i="18"/>
  <c r="CV41" i="18"/>
  <c r="CZ41" i="17"/>
  <c r="CY41" i="17"/>
  <c r="DC41" i="17"/>
  <c r="DB41" i="17"/>
  <c r="CW41" i="17"/>
  <c r="CT41" i="17"/>
  <c r="CR41" i="17"/>
  <c r="CP41" i="17"/>
  <c r="CU41" i="17"/>
  <c r="CS41" i="17"/>
  <c r="CX41" i="17"/>
  <c r="CV41" i="17"/>
  <c r="CQ41" i="17"/>
  <c r="DA41" i="17"/>
  <c r="CO40" i="20"/>
  <c r="CO39" i="3"/>
  <c r="CO40" i="18"/>
  <c r="CO39" i="17"/>
  <c r="DE49" i="2"/>
  <c r="CZ41" i="2"/>
  <c r="DA41" i="2"/>
  <c r="CY41" i="2"/>
  <c r="DC41" i="2"/>
  <c r="DB41" i="2"/>
  <c r="CR41" i="2"/>
  <c r="CU41" i="2"/>
  <c r="CT41" i="2"/>
  <c r="CQ41" i="2"/>
  <c r="CS41" i="2"/>
  <c r="CP41" i="2"/>
  <c r="M34" i="7"/>
  <c r="M42" i="25"/>
  <c r="M39" i="6"/>
  <c r="M39" i="5"/>
  <c r="M40" i="4"/>
  <c r="M39" i="15"/>
  <c r="M39" i="14"/>
  <c r="M41" i="13"/>
  <c r="M37" i="12"/>
  <c r="M37" i="11"/>
  <c r="M34" i="10"/>
  <c r="CQ4" i="3" l="1"/>
  <c r="CQ5" i="3" s="1"/>
  <c r="F50" i="10"/>
  <c r="CQ6" i="3"/>
  <c r="CQ7" i="3" s="1"/>
  <c r="CQ8" i="3" s="1"/>
  <c r="CQ9" i="3" s="1"/>
  <c r="CQ10" i="3" s="1"/>
  <c r="CQ11" i="3" s="1"/>
  <c r="CQ12" i="3" s="1"/>
  <c r="CQ13" i="3" s="1"/>
  <c r="CQ14" i="3" s="1"/>
  <c r="CQ15" i="3" s="1"/>
  <c r="CQ16" i="3" s="1"/>
  <c r="CQ17" i="3" s="1"/>
  <c r="CQ18" i="3" s="1"/>
  <c r="CQ19" i="3" s="1"/>
  <c r="CQ20" i="3" s="1"/>
  <c r="CQ21" i="3" s="1"/>
  <c r="CQ22" i="3" s="1"/>
  <c r="CQ23" i="3" s="1"/>
  <c r="CQ24" i="3" s="1"/>
  <c r="CQ25" i="3" s="1"/>
  <c r="CQ26" i="3" s="1"/>
  <c r="CQ27" i="3" s="1"/>
  <c r="CQ28" i="3" s="1"/>
  <c r="CQ29" i="3" s="1"/>
  <c r="CQ30" i="3" s="1"/>
  <c r="CQ31" i="3" s="1"/>
  <c r="CQ32" i="3" s="1"/>
  <c r="CQ33" i="3" s="1"/>
  <c r="CQ34" i="3" s="1"/>
  <c r="CQ35" i="3" s="1"/>
  <c r="CQ36" i="3" s="1"/>
  <c r="CQ37" i="3" s="1"/>
  <c r="CQ38" i="3" s="1"/>
  <c r="CQ39" i="3" s="1"/>
  <c r="CQ40" i="3" s="1"/>
  <c r="CQ41" i="3" s="1"/>
  <c r="CQ42" i="3" s="1"/>
  <c r="F48" i="25"/>
  <c r="F36" i="6"/>
  <c r="F36" i="5"/>
  <c r="F35" i="4"/>
  <c r="F40" i="14"/>
  <c r="F37" i="13"/>
  <c r="F36" i="12"/>
  <c r="F35" i="11"/>
  <c r="DD41" i="17"/>
  <c r="DE41" i="17"/>
  <c r="CP40" i="18"/>
  <c r="DE41" i="18"/>
  <c r="DD41" i="18"/>
  <c r="DD41" i="3"/>
  <c r="CP39" i="3"/>
  <c r="CP40" i="20"/>
  <c r="DE42" i="20"/>
  <c r="DD41" i="2"/>
  <c r="CO41" i="2"/>
  <c r="DD42" i="20"/>
  <c r="CY46" i="20"/>
  <c r="CU42" i="20"/>
  <c r="CX42" i="20"/>
  <c r="CV42" i="20"/>
  <c r="CS42" i="20"/>
  <c r="CQ42" i="20"/>
  <c r="CT42" i="20"/>
  <c r="CR42" i="20"/>
  <c r="CW42" i="20"/>
  <c r="CS42" i="3"/>
  <c r="CY42" i="3"/>
  <c r="CZ42" i="3"/>
  <c r="CW42" i="3"/>
  <c r="CV42" i="3"/>
  <c r="DA42" i="3"/>
  <c r="CT42" i="3"/>
  <c r="DB42" i="3"/>
  <c r="CX42" i="3"/>
  <c r="DB42" i="18"/>
  <c r="CX42" i="18"/>
  <c r="CU42" i="18"/>
  <c r="CR42" i="18"/>
  <c r="CW42" i="18"/>
  <c r="DC42" i="18"/>
  <c r="CT42" i="18"/>
  <c r="CV42" i="18"/>
  <c r="CS42" i="18"/>
  <c r="CZ42" i="18"/>
  <c r="DA42" i="18"/>
  <c r="CY42" i="18"/>
  <c r="CQ42" i="18"/>
  <c r="DB42" i="17"/>
  <c r="CX42" i="17"/>
  <c r="CR42" i="17"/>
  <c r="DC42" i="17"/>
  <c r="DA42" i="17"/>
  <c r="CS42" i="17"/>
  <c r="CY42" i="17"/>
  <c r="CT42" i="17"/>
  <c r="CQ42" i="17"/>
  <c r="CU42" i="17"/>
  <c r="CW42" i="17"/>
  <c r="CZ42" i="17"/>
  <c r="CV42" i="17"/>
  <c r="CP42" i="17"/>
  <c r="CO41" i="20"/>
  <c r="CO40" i="3"/>
  <c r="CO41" i="18"/>
  <c r="CO40" i="17"/>
  <c r="DE50" i="2"/>
  <c r="CY42" i="2"/>
  <c r="DA42" i="2"/>
  <c r="DB42" i="2"/>
  <c r="CZ42" i="2"/>
  <c r="DC42" i="2"/>
  <c r="CQ42" i="2"/>
  <c r="CT42" i="2"/>
  <c r="CU42" i="2"/>
  <c r="CR42" i="2"/>
  <c r="CP42" i="2"/>
  <c r="CS42" i="2"/>
  <c r="M35" i="7"/>
  <c r="M43" i="25"/>
  <c r="M40" i="6"/>
  <c r="M40" i="5"/>
  <c r="M41" i="4"/>
  <c r="M40" i="15"/>
  <c r="M40" i="14"/>
  <c r="M42" i="13"/>
  <c r="M38" i="12"/>
  <c r="M38" i="11"/>
  <c r="M35" i="10"/>
  <c r="F51" i="10" l="1"/>
  <c r="N37" i="11"/>
  <c r="D365" i="28"/>
  <c r="F49" i="25"/>
  <c r="F37" i="6"/>
  <c r="F37" i="5"/>
  <c r="F36" i="4"/>
  <c r="F41" i="14"/>
  <c r="F38" i="13"/>
  <c r="F37" i="12"/>
  <c r="F36" i="11"/>
  <c r="DE42" i="17"/>
  <c r="DD42" i="17"/>
  <c r="DE42" i="18"/>
  <c r="DD42" i="18"/>
  <c r="CP41" i="18"/>
  <c r="CP40" i="3"/>
  <c r="DD42" i="3"/>
  <c r="DE43" i="20"/>
  <c r="CP41" i="20"/>
  <c r="CO42" i="2"/>
  <c r="DD42" i="2"/>
  <c r="DD43" i="20"/>
  <c r="CY47" i="20"/>
  <c r="CS43" i="20"/>
  <c r="CW43" i="20"/>
  <c r="CR43" i="20"/>
  <c r="CQ43" i="20"/>
  <c r="CV43" i="20"/>
  <c r="CT43" i="20"/>
  <c r="CX43" i="20"/>
  <c r="CU43" i="20"/>
  <c r="CT43" i="3"/>
  <c r="CW43" i="3"/>
  <c r="CQ43" i="3"/>
  <c r="CZ43" i="3"/>
  <c r="CX43" i="3"/>
  <c r="DA43" i="3"/>
  <c r="CY43" i="3"/>
  <c r="DB43" i="3"/>
  <c r="CV43" i="3"/>
  <c r="CS43" i="3"/>
  <c r="CY43" i="18"/>
  <c r="CV43" i="18"/>
  <c r="CR43" i="18"/>
  <c r="DA43" i="18"/>
  <c r="CU43" i="18"/>
  <c r="CT43" i="18"/>
  <c r="CZ43" i="18"/>
  <c r="DC43" i="18"/>
  <c r="CX43" i="18"/>
  <c r="CQ43" i="18"/>
  <c r="CS43" i="18"/>
  <c r="CW43" i="18"/>
  <c r="DB43" i="18"/>
  <c r="CZ43" i="17"/>
  <c r="CT43" i="17"/>
  <c r="DC43" i="17"/>
  <c r="CW43" i="17"/>
  <c r="CY43" i="17"/>
  <c r="CR43" i="17"/>
  <c r="CP43" i="17"/>
  <c r="CS43" i="17"/>
  <c r="CX43" i="17"/>
  <c r="CU43" i="17"/>
  <c r="CV43" i="17"/>
  <c r="CQ43" i="17"/>
  <c r="DB43" i="17"/>
  <c r="DA43" i="17"/>
  <c r="CO42" i="20"/>
  <c r="CO41" i="3"/>
  <c r="CO42" i="18"/>
  <c r="CO41" i="17"/>
  <c r="DE51" i="2"/>
  <c r="CZ43" i="2"/>
  <c r="DB43" i="2"/>
  <c r="DA43" i="2"/>
  <c r="CY43" i="2"/>
  <c r="DC43" i="2"/>
  <c r="CR43" i="2"/>
  <c r="CU43" i="2"/>
  <c r="CQ43" i="2"/>
  <c r="CT43" i="2"/>
  <c r="CS43" i="2"/>
  <c r="CP43" i="2"/>
  <c r="M36" i="7"/>
  <c r="M44" i="25"/>
  <c r="M41" i="6"/>
  <c r="M41" i="5"/>
  <c r="M42" i="4"/>
  <c r="M41" i="15"/>
  <c r="M41" i="14"/>
  <c r="M43" i="13"/>
  <c r="M39" i="12"/>
  <c r="N38" i="11"/>
  <c r="N4" i="11"/>
  <c r="N2" i="11"/>
  <c r="N5" i="11"/>
  <c r="N3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M36" i="10"/>
  <c r="E365" i="28" l="1"/>
  <c r="F52" i="10"/>
  <c r="F50" i="25"/>
  <c r="F38" i="6"/>
  <c r="F38" i="5"/>
  <c r="F37" i="4"/>
  <c r="F42" i="14"/>
  <c r="F39" i="13"/>
  <c r="F38" i="12"/>
  <c r="F37" i="11"/>
  <c r="DD43" i="17"/>
  <c r="DE43" i="17"/>
  <c r="CP42" i="18"/>
  <c r="DD43" i="18"/>
  <c r="DE43" i="18"/>
  <c r="DD43" i="3"/>
  <c r="CP41" i="3"/>
  <c r="CP42" i="20"/>
  <c r="DE44" i="20"/>
  <c r="DD43" i="2"/>
  <c r="CO43" i="2"/>
  <c r="DD44" i="20"/>
  <c r="CY48" i="20"/>
  <c r="CU44" i="20"/>
  <c r="CQ44" i="20"/>
  <c r="CX44" i="20"/>
  <c r="CR44" i="20"/>
  <c r="CT44" i="20"/>
  <c r="CW44" i="20"/>
  <c r="CV44" i="20"/>
  <c r="CS44" i="20"/>
  <c r="DB44" i="3"/>
  <c r="CZ44" i="3"/>
  <c r="CY44" i="3"/>
  <c r="CQ44" i="3"/>
  <c r="CS44" i="3"/>
  <c r="DA44" i="3"/>
  <c r="CW44" i="3"/>
  <c r="CV44" i="3"/>
  <c r="CX44" i="3"/>
  <c r="CT44" i="3"/>
  <c r="CW44" i="18"/>
  <c r="DC44" i="18"/>
  <c r="DA44" i="18"/>
  <c r="CS44" i="18"/>
  <c r="CQ44" i="18"/>
  <c r="CV44" i="18"/>
  <c r="CT44" i="18"/>
  <c r="CZ44" i="18"/>
  <c r="CX44" i="18"/>
  <c r="CU44" i="18"/>
  <c r="CY44" i="18"/>
  <c r="CR44" i="18"/>
  <c r="DB44" i="18"/>
  <c r="DC44" i="17"/>
  <c r="DA44" i="17"/>
  <c r="CS44" i="17"/>
  <c r="CP44" i="17"/>
  <c r="CQ44" i="17"/>
  <c r="CR44" i="17"/>
  <c r="DB44" i="17"/>
  <c r="CX44" i="17"/>
  <c r="CY44" i="17"/>
  <c r="CZ44" i="17"/>
  <c r="CW44" i="17"/>
  <c r="CV44" i="17"/>
  <c r="CT44" i="17"/>
  <c r="CU44" i="17"/>
  <c r="CO43" i="20"/>
  <c r="CO42" i="3"/>
  <c r="CO43" i="18"/>
  <c r="CO42" i="17"/>
  <c r="DE52" i="2"/>
  <c r="CY44" i="2"/>
  <c r="DA44" i="2"/>
  <c r="DB44" i="2"/>
  <c r="DC44" i="2"/>
  <c r="CZ44" i="2"/>
  <c r="CT44" i="2"/>
  <c r="CU44" i="2"/>
  <c r="CQ44" i="2"/>
  <c r="CR44" i="2"/>
  <c r="CP44" i="2"/>
  <c r="CS44" i="2"/>
  <c r="M37" i="7"/>
  <c r="M45" i="25"/>
  <c r="M42" i="6"/>
  <c r="M42" i="5"/>
  <c r="M43" i="4"/>
  <c r="M42" i="15"/>
  <c r="M42" i="14"/>
  <c r="M44" i="13"/>
  <c r="M40" i="12"/>
  <c r="M37" i="10"/>
  <c r="F53" i="10" l="1"/>
  <c r="F51" i="25"/>
  <c r="F39" i="6"/>
  <c r="F39" i="5"/>
  <c r="F38" i="4"/>
  <c r="F43" i="14"/>
  <c r="F40" i="13"/>
  <c r="F39" i="12"/>
  <c r="F38" i="11"/>
  <c r="DE44" i="17"/>
  <c r="DD44" i="17"/>
  <c r="DE44" i="18"/>
  <c r="DD44" i="18"/>
  <c r="CP43" i="18"/>
  <c r="CP42" i="3"/>
  <c r="DD44" i="3"/>
  <c r="DE45" i="20"/>
  <c r="CP43" i="20"/>
  <c r="CO44" i="2"/>
  <c r="DD44" i="2"/>
  <c r="DD45" i="20"/>
  <c r="CY49" i="20"/>
  <c r="CR45" i="20"/>
  <c r="CS45" i="20"/>
  <c r="CX45" i="20"/>
  <c r="CV45" i="20"/>
  <c r="CQ45" i="20"/>
  <c r="CW45" i="20"/>
  <c r="CT45" i="20"/>
  <c r="CU45" i="20"/>
  <c r="CV45" i="3"/>
  <c r="CQ45" i="3"/>
  <c r="CW45" i="3"/>
  <c r="CY45" i="3"/>
  <c r="CT45" i="3"/>
  <c r="DA45" i="3"/>
  <c r="CZ45" i="3"/>
  <c r="CX45" i="3"/>
  <c r="CS45" i="3"/>
  <c r="DB45" i="3"/>
  <c r="CY45" i="18"/>
  <c r="CT45" i="18"/>
  <c r="DA45" i="18"/>
  <c r="CU45" i="18"/>
  <c r="CV45" i="18"/>
  <c r="DC45" i="18"/>
  <c r="CX45" i="18"/>
  <c r="CQ45" i="18"/>
  <c r="CW45" i="18"/>
  <c r="DB45" i="18"/>
  <c r="CR45" i="18"/>
  <c r="CZ45" i="18"/>
  <c r="CS45" i="18"/>
  <c r="CX45" i="17"/>
  <c r="CV45" i="17"/>
  <c r="CP45" i="17"/>
  <c r="CW45" i="17"/>
  <c r="CS45" i="17"/>
  <c r="DB45" i="17"/>
  <c r="CU45" i="17"/>
  <c r="CZ45" i="17"/>
  <c r="CR45" i="17"/>
  <c r="DA45" i="17"/>
  <c r="CY45" i="17"/>
  <c r="CQ45" i="17"/>
  <c r="CT45" i="17"/>
  <c r="DC45" i="17"/>
  <c r="CO44" i="20"/>
  <c r="CO43" i="3"/>
  <c r="CO44" i="18"/>
  <c r="CO43" i="17"/>
  <c r="DE53" i="2"/>
  <c r="DB45" i="2"/>
  <c r="DA45" i="2"/>
  <c r="CY45" i="2"/>
  <c r="DC45" i="2"/>
  <c r="CZ45" i="2"/>
  <c r="CQ45" i="2"/>
  <c r="CU45" i="2"/>
  <c r="CR45" i="2"/>
  <c r="CT45" i="2"/>
  <c r="CS45" i="2"/>
  <c r="CP45" i="2"/>
  <c r="M38" i="7"/>
  <c r="M46" i="25"/>
  <c r="M43" i="6"/>
  <c r="M43" i="5"/>
  <c r="M44" i="4"/>
  <c r="M43" i="15"/>
  <c r="M43" i="14"/>
  <c r="M45" i="13"/>
  <c r="M41" i="12"/>
  <c r="M38" i="10"/>
  <c r="G37" i="11" l="1"/>
  <c r="D403" i="28"/>
  <c r="E403" i="28" s="1"/>
  <c r="F403" i="28" s="1"/>
  <c r="G403" i="28" s="1"/>
  <c r="F54" i="10"/>
  <c r="F52" i="25"/>
  <c r="F40" i="6"/>
  <c r="F40" i="5"/>
  <c r="F39" i="4"/>
  <c r="F44" i="14"/>
  <c r="F41" i="13"/>
  <c r="F40" i="12"/>
  <c r="G38" i="11"/>
  <c r="G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DD45" i="17"/>
  <c r="DE45" i="17"/>
  <c r="CP44" i="18"/>
  <c r="DD45" i="18"/>
  <c r="DE45" i="18"/>
  <c r="DD45" i="3"/>
  <c r="CP43" i="3"/>
  <c r="CP44" i="20"/>
  <c r="DE46" i="20"/>
  <c r="DD45" i="2"/>
  <c r="CO45" i="2"/>
  <c r="DD46" i="20"/>
  <c r="CY50" i="20"/>
  <c r="CU46" i="20"/>
  <c r="CV46" i="20"/>
  <c r="CX46" i="20"/>
  <c r="CT46" i="20"/>
  <c r="CW46" i="20"/>
  <c r="CS46" i="20"/>
  <c r="CQ46" i="20"/>
  <c r="CR46" i="20"/>
  <c r="CY46" i="3"/>
  <c r="CZ46" i="3"/>
  <c r="CW46" i="3"/>
  <c r="DB46" i="3"/>
  <c r="DA46" i="3"/>
  <c r="CQ46" i="3"/>
  <c r="CS46" i="3"/>
  <c r="CT46" i="3"/>
  <c r="CV46" i="3"/>
  <c r="CX46" i="3"/>
  <c r="CZ46" i="18"/>
  <c r="CQ46" i="18"/>
  <c r="CU46" i="18"/>
  <c r="CR46" i="18"/>
  <c r="CX46" i="18"/>
  <c r="DA46" i="18"/>
  <c r="DB46" i="18"/>
  <c r="DC46" i="18"/>
  <c r="CT46" i="18"/>
  <c r="CS46" i="18"/>
  <c r="CW46" i="18"/>
  <c r="CV46" i="18"/>
  <c r="CY46" i="18"/>
  <c r="CQ46" i="17"/>
  <c r="CZ46" i="17"/>
  <c r="CW46" i="17"/>
  <c r="CY46" i="17"/>
  <c r="CP46" i="17"/>
  <c r="CU46" i="17"/>
  <c r="DA46" i="17"/>
  <c r="DB46" i="17"/>
  <c r="CV46" i="17"/>
  <c r="DC46" i="17"/>
  <c r="CR46" i="17"/>
  <c r="CS46" i="17"/>
  <c r="CX46" i="17"/>
  <c r="CT46" i="17"/>
  <c r="CO45" i="20"/>
  <c r="CO44" i="3"/>
  <c r="CO45" i="18"/>
  <c r="CO44" i="17"/>
  <c r="DE54" i="2"/>
  <c r="CY46" i="2"/>
  <c r="DA46" i="2"/>
  <c r="CZ46" i="2"/>
  <c r="DB46" i="2"/>
  <c r="DC46" i="2"/>
  <c r="CT46" i="2"/>
  <c r="CR46" i="2"/>
  <c r="CU46" i="2"/>
  <c r="CQ46" i="2"/>
  <c r="CP46" i="2"/>
  <c r="CS46" i="2"/>
  <c r="M39" i="7"/>
  <c r="M47" i="25"/>
  <c r="M44" i="6"/>
  <c r="M44" i="5"/>
  <c r="M45" i="4"/>
  <c r="M44" i="15"/>
  <c r="M44" i="14"/>
  <c r="M46" i="13"/>
  <c r="M42" i="12"/>
  <c r="M39" i="10"/>
  <c r="F55" i="10" l="1"/>
  <c r="F53" i="25"/>
  <c r="F41" i="6"/>
  <c r="F41" i="5"/>
  <c r="F40" i="4"/>
  <c r="F45" i="14"/>
  <c r="F42" i="13"/>
  <c r="F41" i="12"/>
  <c r="DE46" i="17"/>
  <c r="DD46" i="17"/>
  <c r="DE46" i="18"/>
  <c r="DD46" i="18"/>
  <c r="CP45" i="18"/>
  <c r="CP44" i="3"/>
  <c r="DD46" i="3"/>
  <c r="DE47" i="20"/>
  <c r="CP45" i="20"/>
  <c r="CO46" i="2"/>
  <c r="DD46" i="2"/>
  <c r="DD47" i="20"/>
  <c r="CY51" i="20"/>
  <c r="CR47" i="20"/>
  <c r="CX47" i="20"/>
  <c r="CV47" i="20"/>
  <c r="CT47" i="20"/>
  <c r="CQ47" i="20"/>
  <c r="CS47" i="20"/>
  <c r="CU47" i="20"/>
  <c r="CW47" i="20"/>
  <c r="CT47" i="3"/>
  <c r="DB47" i="3"/>
  <c r="CS47" i="3"/>
  <c r="CW47" i="3"/>
  <c r="CX47" i="3"/>
  <c r="CQ47" i="3"/>
  <c r="CZ47" i="3"/>
  <c r="CV47" i="3"/>
  <c r="DA47" i="3"/>
  <c r="CY47" i="3"/>
  <c r="CW47" i="18"/>
  <c r="CU47" i="18"/>
  <c r="DB47" i="18"/>
  <c r="CS47" i="18"/>
  <c r="DA47" i="18"/>
  <c r="CQ47" i="18"/>
  <c r="CY47" i="18"/>
  <c r="CT47" i="18"/>
  <c r="CX47" i="18"/>
  <c r="CZ47" i="18"/>
  <c r="DC47" i="18"/>
  <c r="CR47" i="18"/>
  <c r="CV47" i="18"/>
  <c r="DA47" i="17"/>
  <c r="CR47" i="17"/>
  <c r="CW47" i="17"/>
  <c r="CT47" i="17"/>
  <c r="CU47" i="17"/>
  <c r="CZ47" i="17"/>
  <c r="DC47" i="17"/>
  <c r="CV47" i="17"/>
  <c r="CP47" i="17"/>
  <c r="CX47" i="17"/>
  <c r="CQ47" i="17"/>
  <c r="CS47" i="17"/>
  <c r="DB47" i="17"/>
  <c r="CY47" i="17"/>
  <c r="CO46" i="20"/>
  <c r="CO45" i="3"/>
  <c r="CO46" i="18"/>
  <c r="CO45" i="17"/>
  <c r="DE55" i="2"/>
  <c r="CZ47" i="2"/>
  <c r="DA47" i="2"/>
  <c r="DC47" i="2"/>
  <c r="CY47" i="2"/>
  <c r="DB47" i="2"/>
  <c r="CR47" i="2"/>
  <c r="CQ47" i="2"/>
  <c r="CU47" i="2"/>
  <c r="CT47" i="2"/>
  <c r="CS47" i="2"/>
  <c r="CP47" i="2"/>
  <c r="M40" i="7"/>
  <c r="M48" i="25"/>
  <c r="M45" i="6"/>
  <c r="M45" i="5"/>
  <c r="M46" i="4"/>
  <c r="M45" i="15"/>
  <c r="M45" i="14"/>
  <c r="M47" i="13"/>
  <c r="M43" i="12"/>
  <c r="M40" i="10"/>
  <c r="F56" i="10" l="1"/>
  <c r="F54" i="25"/>
  <c r="F42" i="6"/>
  <c r="F42" i="5"/>
  <c r="F41" i="4"/>
  <c r="F46" i="14"/>
  <c r="F43" i="13"/>
  <c r="F42" i="12"/>
  <c r="DD47" i="17"/>
  <c r="DE47" i="17"/>
  <c r="DD47" i="18"/>
  <c r="DE47" i="18"/>
  <c r="CP46" i="18"/>
  <c r="DD47" i="3"/>
  <c r="CP45" i="3"/>
  <c r="CP46" i="20"/>
  <c r="DE48" i="20"/>
  <c r="CO47" i="2"/>
  <c r="DD47" i="2"/>
  <c r="DD48" i="20"/>
  <c r="CY52" i="20"/>
  <c r="CT48" i="20"/>
  <c r="CS48" i="20"/>
  <c r="CU48" i="20"/>
  <c r="CV48" i="20"/>
  <c r="CQ48" i="20"/>
  <c r="CR48" i="20"/>
  <c r="CW48" i="20"/>
  <c r="CX48" i="20"/>
  <c r="CV48" i="3"/>
  <c r="CW48" i="3"/>
  <c r="CZ48" i="3"/>
  <c r="CS48" i="3"/>
  <c r="CY48" i="3"/>
  <c r="CQ48" i="3"/>
  <c r="DB48" i="3"/>
  <c r="DA48" i="3"/>
  <c r="CX48" i="3"/>
  <c r="CT48" i="3"/>
  <c r="CT48" i="18"/>
  <c r="DC48" i="18"/>
  <c r="CY48" i="18"/>
  <c r="DB48" i="18"/>
  <c r="CQ48" i="18"/>
  <c r="CU48" i="18"/>
  <c r="CZ48" i="18"/>
  <c r="CV48" i="18"/>
  <c r="CX48" i="18"/>
  <c r="DA48" i="18"/>
  <c r="CW48" i="18"/>
  <c r="CR48" i="18"/>
  <c r="CS48" i="18"/>
  <c r="CW48" i="17"/>
  <c r="CQ48" i="17"/>
  <c r="DC48" i="17"/>
  <c r="CX48" i="17"/>
  <c r="CZ48" i="17"/>
  <c r="CY48" i="17"/>
  <c r="CR48" i="17"/>
  <c r="DA48" i="17"/>
  <c r="DB48" i="17"/>
  <c r="CP48" i="17"/>
  <c r="CU48" i="17"/>
  <c r="CS48" i="17"/>
  <c r="CV48" i="17"/>
  <c r="CT48" i="17"/>
  <c r="CO47" i="20"/>
  <c r="CO46" i="3"/>
  <c r="CO47" i="18"/>
  <c r="CO46" i="17"/>
  <c r="DE56" i="2"/>
  <c r="CY48" i="2"/>
  <c r="DC48" i="2"/>
  <c r="DA48" i="2"/>
  <c r="CZ48" i="2"/>
  <c r="DB48" i="2"/>
  <c r="CT48" i="2"/>
  <c r="CU48" i="2"/>
  <c r="CQ48" i="2"/>
  <c r="CR48" i="2"/>
  <c r="CP48" i="2"/>
  <c r="CS48" i="2"/>
  <c r="M41" i="7"/>
  <c r="M49" i="25"/>
  <c r="M46" i="6"/>
  <c r="M46" i="5"/>
  <c r="M47" i="4"/>
  <c r="M46" i="15"/>
  <c r="M46" i="14"/>
  <c r="M48" i="13"/>
  <c r="M44" i="12"/>
  <c r="M41" i="10"/>
  <c r="F57" i="10" l="1"/>
  <c r="F55" i="25"/>
  <c r="F43" i="6"/>
  <c r="F43" i="5"/>
  <c r="F42" i="4"/>
  <c r="F47" i="14"/>
  <c r="F44" i="13"/>
  <c r="F43" i="12"/>
  <c r="DE48" i="17"/>
  <c r="DD48" i="17"/>
  <c r="CP47" i="18"/>
  <c r="DE48" i="18"/>
  <c r="DD48" i="18"/>
  <c r="CP46" i="3"/>
  <c r="DD48" i="3"/>
  <c r="DE49" i="20"/>
  <c r="CP47" i="20"/>
  <c r="CO48" i="2"/>
  <c r="DD48" i="2"/>
  <c r="DD49" i="20"/>
  <c r="CY53" i="20"/>
  <c r="CX49" i="20"/>
  <c r="CW49" i="20"/>
  <c r="CU49" i="20"/>
  <c r="CS49" i="20"/>
  <c r="CV49" i="20"/>
  <c r="CT49" i="20"/>
  <c r="CR49" i="20"/>
  <c r="CQ49" i="20"/>
  <c r="DA49" i="3"/>
  <c r="CS49" i="3"/>
  <c r="DB49" i="3"/>
  <c r="CZ49" i="3"/>
  <c r="CT49" i="3"/>
  <c r="CQ49" i="3"/>
  <c r="CW49" i="3"/>
  <c r="CX49" i="3"/>
  <c r="CY49" i="3"/>
  <c r="CV49" i="3"/>
  <c r="CR49" i="18"/>
  <c r="CV49" i="18"/>
  <c r="DB49" i="18"/>
  <c r="CW49" i="18"/>
  <c r="CY49" i="18"/>
  <c r="CZ49" i="18"/>
  <c r="DA49" i="18"/>
  <c r="DC49" i="18"/>
  <c r="CU49" i="18"/>
  <c r="CS49" i="18"/>
  <c r="CX49" i="18"/>
  <c r="CQ49" i="18"/>
  <c r="CT49" i="18"/>
  <c r="CX49" i="17"/>
  <c r="CR49" i="17"/>
  <c r="DA49" i="17"/>
  <c r="CU49" i="17"/>
  <c r="CS49" i="17"/>
  <c r="DC49" i="17"/>
  <c r="CT49" i="17"/>
  <c r="CP49" i="17"/>
  <c r="CY49" i="17"/>
  <c r="CQ49" i="17"/>
  <c r="CV49" i="17"/>
  <c r="DB49" i="17"/>
  <c r="CZ49" i="17"/>
  <c r="CW49" i="17"/>
  <c r="CO48" i="20"/>
  <c r="CO47" i="3"/>
  <c r="CO48" i="18"/>
  <c r="CO47" i="17"/>
  <c r="DE57" i="2"/>
  <c r="CZ49" i="2"/>
  <c r="DA49" i="2"/>
  <c r="DC49" i="2"/>
  <c r="DB49" i="2"/>
  <c r="CY49" i="2"/>
  <c r="CR49" i="2"/>
  <c r="CQ49" i="2"/>
  <c r="CU49" i="2"/>
  <c r="CT49" i="2"/>
  <c r="CS49" i="2"/>
  <c r="CP49" i="2"/>
  <c r="M42" i="7"/>
  <c r="M50" i="25"/>
  <c r="M47" i="6"/>
  <c r="M47" i="5"/>
  <c r="M48" i="4"/>
  <c r="M47" i="15"/>
  <c r="M47" i="14"/>
  <c r="M49" i="13"/>
  <c r="M45" i="12"/>
  <c r="M42" i="10"/>
  <c r="F58" i="10" l="1"/>
  <c r="F56" i="25"/>
  <c r="F44" i="6"/>
  <c r="F44" i="5"/>
  <c r="F43" i="4"/>
  <c r="F48" i="14"/>
  <c r="F45" i="13"/>
  <c r="F44" i="12"/>
  <c r="DD49" i="17"/>
  <c r="DE49" i="17"/>
  <c r="DE49" i="18"/>
  <c r="CP48" i="18"/>
  <c r="DD49" i="18"/>
  <c r="DD49" i="3"/>
  <c r="CP47" i="3"/>
  <c r="CP48" i="20"/>
  <c r="DE50" i="20"/>
  <c r="DD49" i="2"/>
  <c r="CO49" i="2"/>
  <c r="DD50" i="20"/>
  <c r="CY54" i="20"/>
  <c r="CR50" i="20"/>
  <c r="CU50" i="20"/>
  <c r="CT50" i="20"/>
  <c r="CW50" i="20"/>
  <c r="CQ50" i="20"/>
  <c r="CX50" i="20"/>
  <c r="CS50" i="20"/>
  <c r="CV50" i="20"/>
  <c r="CX50" i="3"/>
  <c r="CZ50" i="3"/>
  <c r="CW50" i="3"/>
  <c r="N373" i="28" s="1"/>
  <c r="DB50" i="3"/>
  <c r="CV50" i="3"/>
  <c r="CQ50" i="3"/>
  <c r="CS50" i="3"/>
  <c r="CY50" i="3"/>
  <c r="CT50" i="3"/>
  <c r="K373" i="28" s="1"/>
  <c r="DA50" i="3"/>
  <c r="CX50" i="18"/>
  <c r="DA50" i="18"/>
  <c r="DB50" i="18"/>
  <c r="CS50" i="18"/>
  <c r="CZ50" i="18"/>
  <c r="CV50" i="18"/>
  <c r="CU50" i="18"/>
  <c r="CY50" i="18"/>
  <c r="CR50" i="18"/>
  <c r="CT50" i="18"/>
  <c r="CQ50" i="18"/>
  <c r="CW50" i="18"/>
  <c r="DC50" i="18"/>
  <c r="CU50" i="17"/>
  <c r="DA50" i="17"/>
  <c r="CV50" i="17"/>
  <c r="CT50" i="17"/>
  <c r="CW50" i="17"/>
  <c r="CR50" i="17"/>
  <c r="CQ50" i="17"/>
  <c r="DC50" i="17"/>
  <c r="CZ50" i="17"/>
  <c r="CY50" i="17"/>
  <c r="CS50" i="17"/>
  <c r="CX50" i="17"/>
  <c r="DB50" i="17"/>
  <c r="CP50" i="17"/>
  <c r="CO49" i="20"/>
  <c r="CO48" i="3"/>
  <c r="CO49" i="18"/>
  <c r="CO48" i="17"/>
  <c r="DE58" i="2"/>
  <c r="DB50" i="2"/>
  <c r="DC50" i="2"/>
  <c r="DA50" i="2"/>
  <c r="CY50" i="2"/>
  <c r="CZ50" i="2"/>
  <c r="CQ50" i="2"/>
  <c r="CT50" i="2"/>
  <c r="CU50" i="2"/>
  <c r="CR50" i="2"/>
  <c r="CP50" i="2"/>
  <c r="CS50" i="2"/>
  <c r="M43" i="7"/>
  <c r="M51" i="25"/>
  <c r="M48" i="6"/>
  <c r="M48" i="5"/>
  <c r="M49" i="4"/>
  <c r="M48" i="15"/>
  <c r="M48" i="14"/>
  <c r="M50" i="13"/>
  <c r="M46" i="12"/>
  <c r="M43" i="10"/>
  <c r="DO49" i="3" l="1"/>
  <c r="DH49" i="3"/>
  <c r="Q373" i="28"/>
  <c r="M373" i="28"/>
  <c r="R373" i="28"/>
  <c r="P373" i="28"/>
  <c r="J373" i="28"/>
  <c r="O373" i="28"/>
  <c r="H373" i="28"/>
  <c r="S373" i="28"/>
  <c r="F59" i="10"/>
  <c r="DR49" i="3"/>
  <c r="DK49" i="3"/>
  <c r="DQ49" i="3"/>
  <c r="DJ49" i="3"/>
  <c r="DM49" i="3"/>
  <c r="DN49" i="3"/>
  <c r="F57" i="25"/>
  <c r="F45" i="6"/>
  <c r="F45" i="5"/>
  <c r="F44" i="4"/>
  <c r="F49" i="14"/>
  <c r="F46" i="13"/>
  <c r="F45" i="12"/>
  <c r="DE50" i="17"/>
  <c r="DD50" i="17"/>
  <c r="CP49" i="18"/>
  <c r="DD50" i="18"/>
  <c r="DE50" i="18"/>
  <c r="CP48" i="3"/>
  <c r="DD50" i="3"/>
  <c r="DE51" i="20"/>
  <c r="CP49" i="20"/>
  <c r="CO50" i="2"/>
  <c r="DD50" i="2"/>
  <c r="DD51" i="20"/>
  <c r="CY55" i="20"/>
  <c r="CT51" i="20"/>
  <c r="CW51" i="20"/>
  <c r="CX51" i="20"/>
  <c r="CU51" i="20"/>
  <c r="CQ51" i="20"/>
  <c r="CR51" i="20"/>
  <c r="CV51" i="20"/>
  <c r="CS51" i="20"/>
  <c r="DP50" i="3"/>
  <c r="DP2" i="3"/>
  <c r="DP3" i="3"/>
  <c r="DP4" i="3"/>
  <c r="DP5" i="3"/>
  <c r="DP6" i="3"/>
  <c r="DP7" i="3"/>
  <c r="DP8" i="3"/>
  <c r="DP9" i="3"/>
  <c r="DP10" i="3"/>
  <c r="DP11" i="3"/>
  <c r="DP12" i="3"/>
  <c r="DP13" i="3"/>
  <c r="DP14" i="3"/>
  <c r="DP15" i="3"/>
  <c r="DP16" i="3"/>
  <c r="DP17" i="3"/>
  <c r="DP18" i="3"/>
  <c r="DP19" i="3"/>
  <c r="DP20" i="3"/>
  <c r="DP21" i="3"/>
  <c r="DP22" i="3"/>
  <c r="DP23" i="3"/>
  <c r="DP24" i="3"/>
  <c r="DP25" i="3"/>
  <c r="DP26" i="3"/>
  <c r="DP27" i="3"/>
  <c r="DP28" i="3"/>
  <c r="DP29" i="3"/>
  <c r="DP30" i="3"/>
  <c r="DP31" i="3"/>
  <c r="DP32" i="3"/>
  <c r="DP33" i="3"/>
  <c r="DP34" i="3"/>
  <c r="DP35" i="3"/>
  <c r="DP36" i="3"/>
  <c r="DP37" i="3"/>
  <c r="DP38" i="3"/>
  <c r="DP39" i="3"/>
  <c r="DP40" i="3"/>
  <c r="DP41" i="3"/>
  <c r="DP42" i="3"/>
  <c r="DP43" i="3"/>
  <c r="DP44" i="3"/>
  <c r="DP45" i="3"/>
  <c r="DP46" i="3"/>
  <c r="DP47" i="3"/>
  <c r="DP48" i="3"/>
  <c r="DS50" i="3"/>
  <c r="DS2" i="3"/>
  <c r="DS3" i="3"/>
  <c r="DS4" i="3"/>
  <c r="DS5" i="3"/>
  <c r="DS6" i="3"/>
  <c r="DS7" i="3"/>
  <c r="DS8" i="3"/>
  <c r="DS9" i="3"/>
  <c r="DS10" i="3"/>
  <c r="DS11" i="3"/>
  <c r="DS12" i="3"/>
  <c r="DS13" i="3"/>
  <c r="DS14" i="3"/>
  <c r="DS15" i="3"/>
  <c r="DS16" i="3"/>
  <c r="DS17" i="3"/>
  <c r="DS18" i="3"/>
  <c r="DS19" i="3"/>
  <c r="DS20" i="3"/>
  <c r="DS21" i="3"/>
  <c r="DS22" i="3"/>
  <c r="DS23" i="3"/>
  <c r="DS24" i="3"/>
  <c r="DS25" i="3"/>
  <c r="DS26" i="3"/>
  <c r="DS27" i="3"/>
  <c r="DS28" i="3"/>
  <c r="DS29" i="3"/>
  <c r="DS30" i="3"/>
  <c r="DS31" i="3"/>
  <c r="DS32" i="3"/>
  <c r="DS33" i="3"/>
  <c r="DS34" i="3"/>
  <c r="DS35" i="3"/>
  <c r="DS36" i="3"/>
  <c r="DS37" i="3"/>
  <c r="DS38" i="3"/>
  <c r="DS39" i="3"/>
  <c r="DS40" i="3"/>
  <c r="DS41" i="3"/>
  <c r="DS42" i="3"/>
  <c r="DS43" i="3"/>
  <c r="DS44" i="3"/>
  <c r="DS45" i="3"/>
  <c r="DS46" i="3"/>
  <c r="DS47" i="3"/>
  <c r="DS48" i="3"/>
  <c r="DJ50" i="3"/>
  <c r="DJ2" i="3"/>
  <c r="DJ3" i="3"/>
  <c r="DJ4" i="3"/>
  <c r="DJ5" i="3"/>
  <c r="DJ6" i="3"/>
  <c r="DJ7" i="3"/>
  <c r="DJ8" i="3"/>
  <c r="DJ9" i="3"/>
  <c r="DJ10" i="3"/>
  <c r="DJ11" i="3"/>
  <c r="DJ12" i="3"/>
  <c r="DJ13" i="3"/>
  <c r="DJ14" i="3"/>
  <c r="DJ15" i="3"/>
  <c r="DJ16" i="3"/>
  <c r="DJ17" i="3"/>
  <c r="DJ18" i="3"/>
  <c r="DJ19" i="3"/>
  <c r="DJ20" i="3"/>
  <c r="DJ21" i="3"/>
  <c r="DJ22" i="3"/>
  <c r="DJ23" i="3"/>
  <c r="DJ24" i="3"/>
  <c r="DJ25" i="3"/>
  <c r="DJ26" i="3"/>
  <c r="DJ27" i="3"/>
  <c r="DJ28" i="3"/>
  <c r="DJ29" i="3"/>
  <c r="DJ30" i="3"/>
  <c r="DJ31" i="3"/>
  <c r="DJ32" i="3"/>
  <c r="DJ33" i="3"/>
  <c r="DJ34" i="3"/>
  <c r="DJ35" i="3"/>
  <c r="DJ36" i="3"/>
  <c r="DJ37" i="3"/>
  <c r="DJ38" i="3"/>
  <c r="DJ39" i="3"/>
  <c r="DJ40" i="3"/>
  <c r="DJ41" i="3"/>
  <c r="DJ42" i="3"/>
  <c r="DJ43" i="3"/>
  <c r="DJ44" i="3"/>
  <c r="DJ45" i="3"/>
  <c r="DJ46" i="3"/>
  <c r="DJ47" i="3"/>
  <c r="DJ48" i="3"/>
  <c r="DN50" i="3"/>
  <c r="DN2" i="3"/>
  <c r="DN3" i="3"/>
  <c r="DN4" i="3"/>
  <c r="DN5" i="3"/>
  <c r="DN6" i="3"/>
  <c r="DN7" i="3"/>
  <c r="DN8" i="3"/>
  <c r="DN9" i="3"/>
  <c r="DN10" i="3"/>
  <c r="DN11" i="3"/>
  <c r="DN12" i="3"/>
  <c r="DN13" i="3"/>
  <c r="DN14" i="3"/>
  <c r="DN15" i="3"/>
  <c r="DN16" i="3"/>
  <c r="DN17" i="3"/>
  <c r="DN18" i="3"/>
  <c r="DN19" i="3"/>
  <c r="DN20" i="3"/>
  <c r="DN21" i="3"/>
  <c r="DN22" i="3"/>
  <c r="DN23" i="3"/>
  <c r="DN24" i="3"/>
  <c r="DN25" i="3"/>
  <c r="DN26" i="3"/>
  <c r="DN27" i="3"/>
  <c r="DN28" i="3"/>
  <c r="DN29" i="3"/>
  <c r="DN30" i="3"/>
  <c r="DN31" i="3"/>
  <c r="DN32" i="3"/>
  <c r="DN33" i="3"/>
  <c r="DN34" i="3"/>
  <c r="DN35" i="3"/>
  <c r="DN36" i="3"/>
  <c r="DN37" i="3"/>
  <c r="DN38" i="3"/>
  <c r="DN39" i="3"/>
  <c r="DN40" i="3"/>
  <c r="DN41" i="3"/>
  <c r="DN42" i="3"/>
  <c r="DN43" i="3"/>
  <c r="DN44" i="3"/>
  <c r="DN45" i="3"/>
  <c r="DN46" i="3"/>
  <c r="DN47" i="3"/>
  <c r="DN48" i="3"/>
  <c r="DR50" i="3"/>
  <c r="DR2" i="3"/>
  <c r="DR3" i="3"/>
  <c r="DR4" i="3"/>
  <c r="DR5" i="3"/>
  <c r="DR6" i="3"/>
  <c r="DR7" i="3"/>
  <c r="DR8" i="3"/>
  <c r="DR9" i="3"/>
  <c r="DR10" i="3"/>
  <c r="DR11" i="3"/>
  <c r="DR12" i="3"/>
  <c r="DR13" i="3"/>
  <c r="DR14" i="3"/>
  <c r="DR15" i="3"/>
  <c r="DR16" i="3"/>
  <c r="DR17" i="3"/>
  <c r="DR18" i="3"/>
  <c r="DR19" i="3"/>
  <c r="DR20" i="3"/>
  <c r="DR21" i="3"/>
  <c r="DR22" i="3"/>
  <c r="DR23" i="3"/>
  <c r="DR24" i="3"/>
  <c r="DR25" i="3"/>
  <c r="DR26" i="3"/>
  <c r="DR27" i="3"/>
  <c r="DR28" i="3"/>
  <c r="DR29" i="3"/>
  <c r="DR30" i="3"/>
  <c r="DR31" i="3"/>
  <c r="DR32" i="3"/>
  <c r="DR33" i="3"/>
  <c r="DR34" i="3"/>
  <c r="DR35" i="3"/>
  <c r="DR36" i="3"/>
  <c r="DR37" i="3"/>
  <c r="DR38" i="3"/>
  <c r="DR39" i="3"/>
  <c r="DR40" i="3"/>
  <c r="DR41" i="3"/>
  <c r="DR42" i="3"/>
  <c r="DR43" i="3"/>
  <c r="DR44" i="3"/>
  <c r="DR45" i="3"/>
  <c r="DR46" i="3"/>
  <c r="DR47" i="3"/>
  <c r="DR48" i="3"/>
  <c r="DH50" i="3"/>
  <c r="DH2" i="3"/>
  <c r="DH3" i="3"/>
  <c r="DH4" i="3"/>
  <c r="DH5" i="3"/>
  <c r="DH6" i="3"/>
  <c r="DH7" i="3"/>
  <c r="DH8" i="3"/>
  <c r="DH9" i="3"/>
  <c r="DH10" i="3"/>
  <c r="DH11" i="3"/>
  <c r="DH12" i="3"/>
  <c r="DH13" i="3"/>
  <c r="DH14" i="3"/>
  <c r="DH15" i="3"/>
  <c r="DH16" i="3"/>
  <c r="DH17" i="3"/>
  <c r="DH18" i="3"/>
  <c r="DH19" i="3"/>
  <c r="DH20" i="3"/>
  <c r="DH21" i="3"/>
  <c r="DH22" i="3"/>
  <c r="DH23" i="3"/>
  <c r="DH24" i="3"/>
  <c r="DH25" i="3"/>
  <c r="DH26" i="3"/>
  <c r="DH27" i="3"/>
  <c r="DH28" i="3"/>
  <c r="DH29" i="3"/>
  <c r="DH30" i="3"/>
  <c r="DH31" i="3"/>
  <c r="DH32" i="3"/>
  <c r="DH33" i="3"/>
  <c r="DH34" i="3"/>
  <c r="DH35" i="3"/>
  <c r="DH36" i="3"/>
  <c r="DH37" i="3"/>
  <c r="DH38" i="3"/>
  <c r="DH39" i="3"/>
  <c r="DH40" i="3"/>
  <c r="DH41" i="3"/>
  <c r="DH42" i="3"/>
  <c r="DH43" i="3"/>
  <c r="DH44" i="3"/>
  <c r="DH45" i="3"/>
  <c r="DH46" i="3"/>
  <c r="DH47" i="3"/>
  <c r="DH48" i="3"/>
  <c r="DQ50" i="3"/>
  <c r="DQ2" i="3"/>
  <c r="DQ3" i="3"/>
  <c r="DQ4" i="3"/>
  <c r="DQ5" i="3"/>
  <c r="DQ6" i="3"/>
  <c r="DQ7" i="3"/>
  <c r="DQ8" i="3"/>
  <c r="DQ9" i="3"/>
  <c r="DQ10" i="3"/>
  <c r="DQ11" i="3"/>
  <c r="DQ12" i="3"/>
  <c r="DQ13" i="3"/>
  <c r="DQ14" i="3"/>
  <c r="DQ15" i="3"/>
  <c r="DQ16" i="3"/>
  <c r="DQ17" i="3"/>
  <c r="DQ18" i="3"/>
  <c r="DQ19" i="3"/>
  <c r="DQ20" i="3"/>
  <c r="DQ21" i="3"/>
  <c r="DQ22" i="3"/>
  <c r="DQ23" i="3"/>
  <c r="DQ24" i="3"/>
  <c r="DQ25" i="3"/>
  <c r="DQ26" i="3"/>
  <c r="DQ27" i="3"/>
  <c r="DQ28" i="3"/>
  <c r="DQ29" i="3"/>
  <c r="DQ30" i="3"/>
  <c r="DQ31" i="3"/>
  <c r="DQ32" i="3"/>
  <c r="DQ33" i="3"/>
  <c r="DQ34" i="3"/>
  <c r="DQ35" i="3"/>
  <c r="DQ36" i="3"/>
  <c r="DQ37" i="3"/>
  <c r="DQ38" i="3"/>
  <c r="DQ39" i="3"/>
  <c r="DQ40" i="3"/>
  <c r="DQ41" i="3"/>
  <c r="DQ42" i="3"/>
  <c r="DQ43" i="3"/>
  <c r="DQ44" i="3"/>
  <c r="DQ45" i="3"/>
  <c r="DQ46" i="3"/>
  <c r="DQ47" i="3"/>
  <c r="DQ48" i="3"/>
  <c r="DK50" i="3"/>
  <c r="DK2" i="3"/>
  <c r="DK3" i="3"/>
  <c r="DK4" i="3"/>
  <c r="DK5" i="3"/>
  <c r="DK6" i="3"/>
  <c r="DK7" i="3"/>
  <c r="DK8" i="3"/>
  <c r="DK9" i="3"/>
  <c r="DK10" i="3"/>
  <c r="DK11" i="3"/>
  <c r="DK12" i="3"/>
  <c r="DK13" i="3"/>
  <c r="DK14" i="3"/>
  <c r="DK15" i="3"/>
  <c r="DK16" i="3"/>
  <c r="DK17" i="3"/>
  <c r="DK18" i="3"/>
  <c r="DK19" i="3"/>
  <c r="DK20" i="3"/>
  <c r="DK21" i="3"/>
  <c r="DK22" i="3"/>
  <c r="DK23" i="3"/>
  <c r="DK24" i="3"/>
  <c r="DK25" i="3"/>
  <c r="DK26" i="3"/>
  <c r="DK27" i="3"/>
  <c r="DK28" i="3"/>
  <c r="DK29" i="3"/>
  <c r="DK30" i="3"/>
  <c r="DK31" i="3"/>
  <c r="DK32" i="3"/>
  <c r="DK33" i="3"/>
  <c r="DK34" i="3"/>
  <c r="DK35" i="3"/>
  <c r="DK36" i="3"/>
  <c r="DK37" i="3"/>
  <c r="DK38" i="3"/>
  <c r="DK39" i="3"/>
  <c r="DK40" i="3"/>
  <c r="DK41" i="3"/>
  <c r="DK42" i="3"/>
  <c r="DK43" i="3"/>
  <c r="DK44" i="3"/>
  <c r="DK45" i="3"/>
  <c r="DK46" i="3"/>
  <c r="DK47" i="3"/>
  <c r="DK48" i="3"/>
  <c r="DM50" i="3"/>
  <c r="DM2" i="3"/>
  <c r="DM3" i="3"/>
  <c r="DM4" i="3"/>
  <c r="DM5" i="3"/>
  <c r="DM6" i="3"/>
  <c r="DM7" i="3"/>
  <c r="DM8" i="3"/>
  <c r="DM9" i="3"/>
  <c r="DM10" i="3"/>
  <c r="DM11" i="3"/>
  <c r="DM12" i="3"/>
  <c r="DM13" i="3"/>
  <c r="DM14" i="3"/>
  <c r="DM15" i="3"/>
  <c r="DM16" i="3"/>
  <c r="DM17" i="3"/>
  <c r="DM18" i="3"/>
  <c r="DM19" i="3"/>
  <c r="DM20" i="3"/>
  <c r="DM21" i="3"/>
  <c r="DM22" i="3"/>
  <c r="DM23" i="3"/>
  <c r="DM24" i="3"/>
  <c r="DM25" i="3"/>
  <c r="DM26" i="3"/>
  <c r="DM27" i="3"/>
  <c r="DM28" i="3"/>
  <c r="DM29" i="3"/>
  <c r="DM30" i="3"/>
  <c r="DM31" i="3"/>
  <c r="DM32" i="3"/>
  <c r="DM33" i="3"/>
  <c r="DM34" i="3"/>
  <c r="DM35" i="3"/>
  <c r="DM36" i="3"/>
  <c r="DM37" i="3"/>
  <c r="DM38" i="3"/>
  <c r="DM39" i="3"/>
  <c r="DM40" i="3"/>
  <c r="DM41" i="3"/>
  <c r="DM42" i="3"/>
  <c r="DM43" i="3"/>
  <c r="DM44" i="3"/>
  <c r="DM45" i="3"/>
  <c r="DM46" i="3"/>
  <c r="DM47" i="3"/>
  <c r="DM48" i="3"/>
  <c r="DO50" i="3"/>
  <c r="DO2" i="3"/>
  <c r="DO3" i="3"/>
  <c r="DO4" i="3"/>
  <c r="DO5" i="3"/>
  <c r="DO6" i="3"/>
  <c r="DO7" i="3"/>
  <c r="DO8" i="3"/>
  <c r="DO9" i="3"/>
  <c r="DO10" i="3"/>
  <c r="DO11" i="3"/>
  <c r="DO12" i="3"/>
  <c r="DO13" i="3"/>
  <c r="DO14" i="3"/>
  <c r="DO15" i="3"/>
  <c r="DO16" i="3"/>
  <c r="DO17" i="3"/>
  <c r="DO18" i="3"/>
  <c r="DO19" i="3"/>
  <c r="DO20" i="3"/>
  <c r="DO21" i="3"/>
  <c r="DO22" i="3"/>
  <c r="DO23" i="3"/>
  <c r="DO24" i="3"/>
  <c r="DO25" i="3"/>
  <c r="DO26" i="3"/>
  <c r="DO27" i="3"/>
  <c r="DO28" i="3"/>
  <c r="DO29" i="3"/>
  <c r="DO30" i="3"/>
  <c r="DO31" i="3"/>
  <c r="DO32" i="3"/>
  <c r="DO33" i="3"/>
  <c r="DO34" i="3"/>
  <c r="DO35" i="3"/>
  <c r="DO36" i="3"/>
  <c r="DO37" i="3"/>
  <c r="DO38" i="3"/>
  <c r="DO39" i="3"/>
  <c r="DO40" i="3"/>
  <c r="DO41" i="3"/>
  <c r="DO42" i="3"/>
  <c r="DO43" i="3"/>
  <c r="DO44" i="3"/>
  <c r="DO45" i="3"/>
  <c r="DO46" i="3"/>
  <c r="DO47" i="3"/>
  <c r="DO48" i="3"/>
  <c r="DP49" i="3"/>
  <c r="DS49" i="3"/>
  <c r="CQ51" i="18"/>
  <c r="CU51" i="18"/>
  <c r="DB51" i="18"/>
  <c r="CT51" i="18"/>
  <c r="CV51" i="18"/>
  <c r="DA51" i="18"/>
  <c r="DC51" i="18"/>
  <c r="CR51" i="18"/>
  <c r="CZ51" i="18"/>
  <c r="CX51" i="18"/>
  <c r="CW51" i="18"/>
  <c r="CY51" i="18"/>
  <c r="CS51" i="18"/>
  <c r="CX51" i="17"/>
  <c r="CT51" i="17"/>
  <c r="DC51" i="17"/>
  <c r="CS51" i="17"/>
  <c r="CQ51" i="17"/>
  <c r="CV51" i="17"/>
  <c r="CP51" i="17"/>
  <c r="CR51" i="17"/>
  <c r="DA51" i="17"/>
  <c r="CY51" i="17"/>
  <c r="DB51" i="17"/>
  <c r="CZ51" i="17"/>
  <c r="CU51" i="17"/>
  <c r="CW51" i="17"/>
  <c r="CO50" i="20"/>
  <c r="CO49" i="3"/>
  <c r="CO50" i="18"/>
  <c r="CO49" i="17"/>
  <c r="DE59" i="2"/>
  <c r="DA51" i="2"/>
  <c r="DC51" i="2"/>
  <c r="CZ51" i="2"/>
  <c r="DB51" i="2"/>
  <c r="CY51" i="2"/>
  <c r="CR51" i="2"/>
  <c r="CU51" i="2"/>
  <c r="CT51" i="2"/>
  <c r="CQ51" i="2"/>
  <c r="CS51" i="2"/>
  <c r="CP51" i="2"/>
  <c r="M44" i="7"/>
  <c r="M52" i="25"/>
  <c r="M49" i="6"/>
  <c r="M49" i="5"/>
  <c r="M50" i="4"/>
  <c r="M49" i="15"/>
  <c r="M49" i="14"/>
  <c r="M51" i="13"/>
  <c r="M47" i="12"/>
  <c r="M44" i="10"/>
  <c r="U373" i="28" l="1"/>
  <c r="AB373" i="28" s="1"/>
  <c r="AC373" i="28" s="1"/>
  <c r="F60" i="10"/>
  <c r="DU49" i="3"/>
  <c r="F58" i="25"/>
  <c r="F46" i="6"/>
  <c r="F46" i="5"/>
  <c r="F45" i="4"/>
  <c r="F50" i="14"/>
  <c r="F47" i="13"/>
  <c r="F46" i="12"/>
  <c r="DE51" i="17"/>
  <c r="DD51" i="17"/>
  <c r="DD51" i="18"/>
  <c r="DE51" i="18"/>
  <c r="CP50" i="18"/>
  <c r="DU50" i="3"/>
  <c r="DU2" i="3"/>
  <c r="DU3" i="3"/>
  <c r="DU4" i="3"/>
  <c r="DU5" i="3"/>
  <c r="DU6" i="3"/>
  <c r="DU7" i="3"/>
  <c r="DU8" i="3"/>
  <c r="DU9" i="3"/>
  <c r="DU10" i="3"/>
  <c r="DU11" i="3"/>
  <c r="DU12" i="3"/>
  <c r="DU13" i="3"/>
  <c r="DU14" i="3"/>
  <c r="DU15" i="3"/>
  <c r="DU16" i="3"/>
  <c r="DU17" i="3"/>
  <c r="DU18" i="3"/>
  <c r="DU19" i="3"/>
  <c r="DU20" i="3"/>
  <c r="DU21" i="3"/>
  <c r="DU22" i="3"/>
  <c r="DU23" i="3"/>
  <c r="DU24" i="3"/>
  <c r="DU25" i="3"/>
  <c r="DU26" i="3"/>
  <c r="DU27" i="3"/>
  <c r="DU28" i="3"/>
  <c r="DU29" i="3"/>
  <c r="DU30" i="3"/>
  <c r="DU31" i="3"/>
  <c r="DU32" i="3"/>
  <c r="DU33" i="3"/>
  <c r="DU34" i="3"/>
  <c r="DU35" i="3"/>
  <c r="DU36" i="3"/>
  <c r="DU37" i="3"/>
  <c r="DU38" i="3"/>
  <c r="DU39" i="3"/>
  <c r="DU40" i="3"/>
  <c r="DU41" i="3"/>
  <c r="DU42" i="3"/>
  <c r="DU43" i="3"/>
  <c r="DU44" i="3"/>
  <c r="DU45" i="3"/>
  <c r="DU46" i="3"/>
  <c r="DU47" i="3"/>
  <c r="DU48" i="3"/>
  <c r="CP49" i="3"/>
  <c r="CP50" i="20"/>
  <c r="DE52" i="20"/>
  <c r="DD51" i="2"/>
  <c r="CO51" i="2"/>
  <c r="DD52" i="20"/>
  <c r="CY56" i="20"/>
  <c r="CU52" i="20"/>
  <c r="CS52" i="20"/>
  <c r="CX52" i="20"/>
  <c r="CW52" i="20"/>
  <c r="CR52" i="20"/>
  <c r="CT52" i="20"/>
  <c r="CV52" i="20"/>
  <c r="CQ52" i="20"/>
  <c r="CR52" i="18"/>
  <c r="CY52" i="18"/>
  <c r="CT52" i="18"/>
  <c r="CW52" i="18"/>
  <c r="DC52" i="18"/>
  <c r="DB52" i="18"/>
  <c r="DA52" i="18"/>
  <c r="CU52" i="18"/>
  <c r="CX52" i="18"/>
  <c r="CS52" i="18"/>
  <c r="CZ52" i="18"/>
  <c r="CV52" i="18"/>
  <c r="CQ52" i="18"/>
  <c r="DB52" i="17"/>
  <c r="CP52" i="17"/>
  <c r="DC52" i="17"/>
  <c r="CW52" i="17"/>
  <c r="CV52" i="17"/>
  <c r="CT52" i="17"/>
  <c r="CY52" i="17"/>
  <c r="DA52" i="17"/>
  <c r="CQ52" i="17"/>
  <c r="CX52" i="17"/>
  <c r="CU52" i="17"/>
  <c r="CR52" i="17"/>
  <c r="CS52" i="17"/>
  <c r="CZ52" i="17"/>
  <c r="CO51" i="20"/>
  <c r="CO50" i="3"/>
  <c r="CO51" i="18"/>
  <c r="CO50" i="17"/>
  <c r="DE60" i="2"/>
  <c r="DB52" i="2"/>
  <c r="CZ52" i="2"/>
  <c r="DC52" i="2"/>
  <c r="CY52" i="2"/>
  <c r="DA52" i="2"/>
  <c r="CQ52" i="2"/>
  <c r="CT52" i="2"/>
  <c r="CU52" i="2"/>
  <c r="CR52" i="2"/>
  <c r="CP52" i="2"/>
  <c r="CS52" i="2"/>
  <c r="M45" i="7"/>
  <c r="M53" i="25"/>
  <c r="M50" i="6"/>
  <c r="M50" i="5"/>
  <c r="M51" i="4"/>
  <c r="M50" i="15"/>
  <c r="M50" i="14"/>
  <c r="M52" i="13"/>
  <c r="M48" i="12"/>
  <c r="M45" i="10"/>
  <c r="G49" i="14" l="1"/>
  <c r="D406" i="28"/>
  <c r="E406" i="28" s="1"/>
  <c r="F393" i="28"/>
  <c r="D373" i="28"/>
  <c r="D368" i="28"/>
  <c r="E368" i="28" s="1"/>
  <c r="F61" i="10"/>
  <c r="F59" i="25"/>
  <c r="F47" i="6"/>
  <c r="F47" i="5"/>
  <c r="F46" i="4"/>
  <c r="G2" i="14"/>
  <c r="G4" i="14"/>
  <c r="G3" i="14"/>
  <c r="G50" i="14"/>
  <c r="G6" i="14"/>
  <c r="G5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F48" i="13"/>
  <c r="F47" i="12"/>
  <c r="DD52" i="17"/>
  <c r="DE52" i="17"/>
  <c r="CP51" i="18"/>
  <c r="DE52" i="18"/>
  <c r="DD52" i="18"/>
  <c r="CP50" i="3"/>
  <c r="DE53" i="20"/>
  <c r="CP51" i="20"/>
  <c r="DD52" i="2"/>
  <c r="CO52" i="2"/>
  <c r="DD53" i="20"/>
  <c r="CY57" i="20"/>
  <c r="CW53" i="20"/>
  <c r="CQ53" i="20"/>
  <c r="CX53" i="20"/>
  <c r="CV53" i="20"/>
  <c r="CT53" i="20"/>
  <c r="CS53" i="20"/>
  <c r="CR53" i="20"/>
  <c r="CU53" i="20"/>
  <c r="CZ53" i="18"/>
  <c r="CT53" i="18"/>
  <c r="CS53" i="18"/>
  <c r="CY53" i="18"/>
  <c r="DB53" i="18"/>
  <c r="CX53" i="18"/>
  <c r="DC53" i="18"/>
  <c r="CR53" i="18"/>
  <c r="CQ53" i="18"/>
  <c r="CV53" i="18"/>
  <c r="CU53" i="18"/>
  <c r="CW53" i="18"/>
  <c r="DA53" i="18"/>
  <c r="DA53" i="17"/>
  <c r="CW53" i="17"/>
  <c r="CR53" i="17"/>
  <c r="CY53" i="17"/>
  <c r="CU53" i="17"/>
  <c r="DC53" i="17"/>
  <c r="CZ53" i="17"/>
  <c r="CX53" i="17"/>
  <c r="CP53" i="17"/>
  <c r="CT53" i="17"/>
  <c r="CS53" i="17"/>
  <c r="CQ53" i="17"/>
  <c r="CV53" i="17"/>
  <c r="DB53" i="17"/>
  <c r="CO52" i="20"/>
  <c r="DF50" i="3"/>
  <c r="DF2" i="3"/>
  <c r="DF3" i="3"/>
  <c r="DF4" i="3"/>
  <c r="DF5" i="3"/>
  <c r="DF6" i="3"/>
  <c r="DF7" i="3"/>
  <c r="DF8" i="3"/>
  <c r="DF9" i="3"/>
  <c r="DF10" i="3"/>
  <c r="DF11" i="3"/>
  <c r="DF12" i="3"/>
  <c r="DF13" i="3"/>
  <c r="DF14" i="3"/>
  <c r="DF15" i="3"/>
  <c r="DF16" i="3"/>
  <c r="DF17" i="3"/>
  <c r="DF18" i="3"/>
  <c r="DF19" i="3"/>
  <c r="DF20" i="3"/>
  <c r="DF21" i="3"/>
  <c r="DF22" i="3"/>
  <c r="DF23" i="3"/>
  <c r="DF24" i="3"/>
  <c r="DF25" i="3"/>
  <c r="DF26" i="3"/>
  <c r="DF27" i="3"/>
  <c r="DF28" i="3"/>
  <c r="DF29" i="3"/>
  <c r="DF30" i="3"/>
  <c r="DF31" i="3"/>
  <c r="DF32" i="3"/>
  <c r="DF33" i="3"/>
  <c r="DF34" i="3"/>
  <c r="DF35" i="3"/>
  <c r="DF36" i="3"/>
  <c r="DF37" i="3"/>
  <c r="DF38" i="3"/>
  <c r="DF39" i="3"/>
  <c r="DF40" i="3"/>
  <c r="DF41" i="3"/>
  <c r="DF42" i="3"/>
  <c r="DF43" i="3"/>
  <c r="DF44" i="3"/>
  <c r="DF45" i="3"/>
  <c r="DF46" i="3"/>
  <c r="DF47" i="3"/>
  <c r="DF48" i="3"/>
  <c r="DF49" i="3"/>
  <c r="CO52" i="18"/>
  <c r="CO51" i="17"/>
  <c r="DE61" i="2"/>
  <c r="CY53" i="2"/>
  <c r="DC53" i="2"/>
  <c r="CZ53" i="2"/>
  <c r="DA53" i="2"/>
  <c r="DB53" i="2"/>
  <c r="CR53" i="2"/>
  <c r="CU53" i="2"/>
  <c r="CT53" i="2"/>
  <c r="CQ53" i="2"/>
  <c r="CS53" i="2"/>
  <c r="CP53" i="2"/>
  <c r="M46" i="7"/>
  <c r="M54" i="25"/>
  <c r="M51" i="6"/>
  <c r="M51" i="5"/>
  <c r="M52" i="4"/>
  <c r="M51" i="15"/>
  <c r="N50" i="14"/>
  <c r="N2" i="14"/>
  <c r="N6" i="14"/>
  <c r="N3" i="14"/>
  <c r="N7" i="14"/>
  <c r="N4" i="14"/>
  <c r="N8" i="14"/>
  <c r="N5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M53" i="13"/>
  <c r="M49" i="12"/>
  <c r="M46" i="10"/>
  <c r="F411" i="28" l="1"/>
  <c r="G411" i="28" s="1"/>
  <c r="W373" i="28"/>
  <c r="F406" i="28"/>
  <c r="G406" i="28" s="1"/>
  <c r="X373" i="28"/>
  <c r="E373" i="28"/>
  <c r="E393" i="28"/>
  <c r="G373" i="28"/>
  <c r="D393" i="28" s="1"/>
  <c r="F62" i="10"/>
  <c r="DG49" i="3"/>
  <c r="F60" i="25"/>
  <c r="F48" i="6"/>
  <c r="F48" i="5"/>
  <c r="F47" i="4"/>
  <c r="F49" i="13"/>
  <c r="F48" i="12"/>
  <c r="DE53" i="17"/>
  <c r="DD53" i="17"/>
  <c r="DE53" i="18"/>
  <c r="CP52" i="18"/>
  <c r="DD53" i="18"/>
  <c r="DG50" i="3"/>
  <c r="DG2" i="3"/>
  <c r="DG3" i="3"/>
  <c r="DG4" i="3"/>
  <c r="DG5" i="3"/>
  <c r="DG6" i="3"/>
  <c r="DG7" i="3"/>
  <c r="DG8" i="3"/>
  <c r="DG9" i="3"/>
  <c r="DG10" i="3"/>
  <c r="DG11" i="3"/>
  <c r="DG12" i="3"/>
  <c r="DG13" i="3"/>
  <c r="DG14" i="3"/>
  <c r="DG15" i="3"/>
  <c r="DG16" i="3"/>
  <c r="DG17" i="3"/>
  <c r="DG18" i="3"/>
  <c r="DG19" i="3"/>
  <c r="DG20" i="3"/>
  <c r="DG21" i="3"/>
  <c r="DG22" i="3"/>
  <c r="DG23" i="3"/>
  <c r="DG24" i="3"/>
  <c r="DG25" i="3"/>
  <c r="DG26" i="3"/>
  <c r="DG27" i="3"/>
  <c r="DG28" i="3"/>
  <c r="DG29" i="3"/>
  <c r="DG30" i="3"/>
  <c r="DG31" i="3"/>
  <c r="DG32" i="3"/>
  <c r="DG33" i="3"/>
  <c r="DG34" i="3"/>
  <c r="DG35" i="3"/>
  <c r="DG36" i="3"/>
  <c r="DG37" i="3"/>
  <c r="DG38" i="3"/>
  <c r="DG39" i="3"/>
  <c r="DG40" i="3"/>
  <c r="DG41" i="3"/>
  <c r="DG42" i="3"/>
  <c r="DG43" i="3"/>
  <c r="DG44" i="3"/>
  <c r="DG45" i="3"/>
  <c r="DG46" i="3"/>
  <c r="DG47" i="3"/>
  <c r="DG48" i="3"/>
  <c r="CP52" i="20"/>
  <c r="DE54" i="20"/>
  <c r="CO53" i="2"/>
  <c r="DD53" i="2"/>
  <c r="DD54" i="20"/>
  <c r="CY58" i="20"/>
  <c r="CV54" i="20"/>
  <c r="CU54" i="20"/>
  <c r="CX54" i="20"/>
  <c r="CS54" i="20"/>
  <c r="CT54" i="20"/>
  <c r="CR54" i="20"/>
  <c r="CQ54" i="20"/>
  <c r="CW54" i="20"/>
  <c r="DC54" i="18"/>
  <c r="CS54" i="18"/>
  <c r="CU54" i="18"/>
  <c r="CV54" i="18"/>
  <c r="CX54" i="18"/>
  <c r="CT54" i="18"/>
  <c r="DA54" i="18"/>
  <c r="CQ54" i="18"/>
  <c r="CZ54" i="18"/>
  <c r="DB54" i="18"/>
  <c r="CW54" i="18"/>
  <c r="CR54" i="18"/>
  <c r="CY54" i="18"/>
  <c r="CX54" i="17"/>
  <c r="CQ54" i="17"/>
  <c r="CY54" i="17"/>
  <c r="CS54" i="17"/>
  <c r="CZ54" i="17"/>
  <c r="CR54" i="17"/>
  <c r="DB54" i="17"/>
  <c r="CW54" i="17"/>
  <c r="CT54" i="17"/>
  <c r="DC54" i="17"/>
  <c r="CV54" i="17"/>
  <c r="CP54" i="17"/>
  <c r="DA54" i="17"/>
  <c r="CU54" i="17"/>
  <c r="CO53" i="20"/>
  <c r="CO53" i="18"/>
  <c r="CO52" i="17"/>
  <c r="DE62" i="2"/>
  <c r="CZ54" i="2"/>
  <c r="DC54" i="2"/>
  <c r="DB54" i="2"/>
  <c r="CY54" i="2"/>
  <c r="DA54" i="2"/>
  <c r="CQ54" i="2"/>
  <c r="CU54" i="2"/>
  <c r="CT54" i="2"/>
  <c r="CR54" i="2"/>
  <c r="CP54" i="2"/>
  <c r="CS54" i="2"/>
  <c r="M47" i="7"/>
  <c r="M55" i="25"/>
  <c r="M52" i="6"/>
  <c r="M52" i="5"/>
  <c r="M53" i="4"/>
  <c r="M52" i="15"/>
  <c r="M54" i="13"/>
  <c r="M50" i="12"/>
  <c r="M47" i="10"/>
  <c r="Y373" i="28" l="1"/>
  <c r="AA373" i="28" s="1"/>
  <c r="F63" i="10"/>
  <c r="F61" i="25"/>
  <c r="F49" i="6"/>
  <c r="F49" i="5"/>
  <c r="F48" i="4"/>
  <c r="F50" i="13"/>
  <c r="F49" i="12"/>
  <c r="DD54" i="17"/>
  <c r="DE54" i="17"/>
  <c r="DD54" i="18"/>
  <c r="CP53" i="18"/>
  <c r="DE54" i="18"/>
  <c r="DE55" i="20"/>
  <c r="CP53" i="20"/>
  <c r="DD54" i="2"/>
  <c r="CO54" i="2"/>
  <c r="DD55" i="20"/>
  <c r="CY59" i="20"/>
  <c r="CW55" i="20"/>
  <c r="CQ55" i="20"/>
  <c r="CR55" i="20"/>
  <c r="CU55" i="20"/>
  <c r="CX55" i="20"/>
  <c r="CT55" i="20"/>
  <c r="CS55" i="20"/>
  <c r="CV55" i="20"/>
  <c r="CR55" i="18"/>
  <c r="CQ55" i="18"/>
  <c r="CV55" i="18"/>
  <c r="CW55" i="18"/>
  <c r="DA55" i="18"/>
  <c r="CU55" i="18"/>
  <c r="CT55" i="18"/>
  <c r="CS55" i="18"/>
  <c r="DB55" i="18"/>
  <c r="CY55" i="18"/>
  <c r="CZ55" i="18"/>
  <c r="CX55" i="18"/>
  <c r="DC55" i="18"/>
  <c r="CV55" i="17"/>
  <c r="CP55" i="17"/>
  <c r="CS55" i="17"/>
  <c r="CW55" i="17"/>
  <c r="DB55" i="17"/>
  <c r="CU55" i="17"/>
  <c r="CQ55" i="17"/>
  <c r="DC55" i="17"/>
  <c r="CR55" i="17"/>
  <c r="DA55" i="17"/>
  <c r="CZ55" i="17"/>
  <c r="CX55" i="17"/>
  <c r="CY55" i="17"/>
  <c r="CT55" i="17"/>
  <c r="CO54" i="20"/>
  <c r="CO54" i="18"/>
  <c r="CO53" i="17"/>
  <c r="DE63" i="2"/>
  <c r="DB55" i="2"/>
  <c r="DC55" i="2"/>
  <c r="DA55" i="2"/>
  <c r="CZ55" i="2"/>
  <c r="CY55" i="2"/>
  <c r="CT55" i="2"/>
  <c r="CR55" i="2"/>
  <c r="CQ55" i="2"/>
  <c r="CU55" i="2"/>
  <c r="CS55" i="2"/>
  <c r="CP55" i="2"/>
  <c r="M48" i="7"/>
  <c r="M56" i="25"/>
  <c r="M53" i="6"/>
  <c r="M53" i="5"/>
  <c r="M54" i="4"/>
  <c r="M53" i="15"/>
  <c r="M55" i="13"/>
  <c r="M51" i="12"/>
  <c r="M48" i="10"/>
  <c r="Z373" i="28" l="1"/>
  <c r="F64" i="10"/>
  <c r="F62" i="25"/>
  <c r="F50" i="6"/>
  <c r="F50" i="5"/>
  <c r="F49" i="4"/>
  <c r="F51" i="13"/>
  <c r="F50" i="12"/>
  <c r="DE55" i="17"/>
  <c r="DD55" i="17"/>
  <c r="DE55" i="18"/>
  <c r="CP54" i="18"/>
  <c r="DD55" i="18"/>
  <c r="CP54" i="20"/>
  <c r="DE56" i="20"/>
  <c r="CO55" i="2"/>
  <c r="DD55" i="2"/>
  <c r="DD56" i="20"/>
  <c r="CY60" i="20"/>
  <c r="CU56" i="20"/>
  <c r="CV56" i="20"/>
  <c r="CR56" i="20"/>
  <c r="CS56" i="20"/>
  <c r="CT56" i="20"/>
  <c r="CQ56" i="20"/>
  <c r="CX56" i="20"/>
  <c r="CW56" i="20"/>
  <c r="CZ56" i="18"/>
  <c r="CS56" i="18"/>
  <c r="CX56" i="18"/>
  <c r="CW56" i="18"/>
  <c r="CV56" i="18"/>
  <c r="CY56" i="18"/>
  <c r="CQ56" i="18"/>
  <c r="CU56" i="18"/>
  <c r="DC56" i="18"/>
  <c r="DA56" i="18"/>
  <c r="CR56" i="18"/>
  <c r="CT56" i="18"/>
  <c r="DB56" i="18"/>
  <c r="DC56" i="17"/>
  <c r="CZ56" i="17"/>
  <c r="CS56" i="17"/>
  <c r="CQ56" i="17"/>
  <c r="CT56" i="17"/>
  <c r="DA56" i="17"/>
  <c r="CU56" i="17"/>
  <c r="CP56" i="17"/>
  <c r="CR56" i="17"/>
  <c r="DB56" i="17"/>
  <c r="CV56" i="17"/>
  <c r="CY56" i="17"/>
  <c r="CX56" i="17"/>
  <c r="CW56" i="17"/>
  <c r="CO55" i="20"/>
  <c r="CO55" i="18"/>
  <c r="CO54" i="17"/>
  <c r="DE64" i="2"/>
  <c r="CZ56" i="2"/>
  <c r="DA56" i="2"/>
  <c r="DC56" i="2"/>
  <c r="CY56" i="2"/>
  <c r="DB56" i="2"/>
  <c r="CQ56" i="2"/>
  <c r="CR56" i="2"/>
  <c r="CU56" i="2"/>
  <c r="CT56" i="2"/>
  <c r="CP56" i="2"/>
  <c r="CS56" i="2"/>
  <c r="M49" i="7"/>
  <c r="M57" i="25"/>
  <c r="M54" i="6"/>
  <c r="M54" i="5"/>
  <c r="M55" i="4"/>
  <c r="M54" i="15"/>
  <c r="M56" i="13"/>
  <c r="M52" i="12"/>
  <c r="M49" i="10"/>
  <c r="F65" i="10" l="1"/>
  <c r="F63" i="25"/>
  <c r="F51" i="6"/>
  <c r="F51" i="5"/>
  <c r="F50" i="4"/>
  <c r="F52" i="13"/>
  <c r="F51" i="12"/>
  <c r="DD56" i="17"/>
  <c r="DE56" i="17"/>
  <c r="DD56" i="18"/>
  <c r="CP55" i="18"/>
  <c r="DE56" i="18"/>
  <c r="DE57" i="20"/>
  <c r="CP55" i="20"/>
  <c r="CO56" i="2"/>
  <c r="DD56" i="2"/>
  <c r="DD57" i="20"/>
  <c r="CY61" i="20"/>
  <c r="CS57" i="20"/>
  <c r="CV57" i="20"/>
  <c r="CW57" i="20"/>
  <c r="CX57" i="20"/>
  <c r="CR57" i="20"/>
  <c r="CQ57" i="20"/>
  <c r="CT57" i="20"/>
  <c r="CU57" i="20"/>
  <c r="CT57" i="18"/>
  <c r="CW57" i="18"/>
  <c r="CX57" i="18"/>
  <c r="CR57" i="18"/>
  <c r="CQ57" i="18"/>
  <c r="DA57" i="18"/>
  <c r="CS57" i="18"/>
  <c r="CY57" i="18"/>
  <c r="CV57" i="18"/>
  <c r="DB57" i="18"/>
  <c r="DC57" i="18"/>
  <c r="CZ57" i="18"/>
  <c r="CU57" i="18"/>
  <c r="CP57" i="17"/>
  <c r="CQ57" i="17"/>
  <c r="CW57" i="17"/>
  <c r="DA57" i="17"/>
  <c r="CZ57" i="17"/>
  <c r="DB57" i="17"/>
  <c r="CX57" i="17"/>
  <c r="CT57" i="17"/>
  <c r="CY57" i="17"/>
  <c r="CV57" i="17"/>
  <c r="CS57" i="17"/>
  <c r="CU57" i="17"/>
  <c r="CR57" i="17"/>
  <c r="DC57" i="17"/>
  <c r="CO56" i="20"/>
  <c r="CO56" i="18"/>
  <c r="CO55" i="17"/>
  <c r="DE65" i="2"/>
  <c r="DC57" i="2"/>
  <c r="DA57" i="2"/>
  <c r="DB57" i="2"/>
  <c r="CZ57" i="2"/>
  <c r="CY57" i="2"/>
  <c r="CT57" i="2"/>
  <c r="CU57" i="2"/>
  <c r="CR57" i="2"/>
  <c r="CQ57" i="2"/>
  <c r="CS57" i="2"/>
  <c r="CP57" i="2"/>
  <c r="M50" i="7"/>
  <c r="M58" i="25"/>
  <c r="M55" i="6"/>
  <c r="M55" i="5"/>
  <c r="M56" i="4"/>
  <c r="M55" i="15"/>
  <c r="M57" i="13"/>
  <c r="M53" i="12"/>
  <c r="M50" i="10"/>
  <c r="F66" i="10" l="1"/>
  <c r="F64" i="25"/>
  <c r="F52" i="6"/>
  <c r="F52" i="5"/>
  <c r="F51" i="4"/>
  <c r="F53" i="13"/>
  <c r="F52" i="12"/>
  <c r="DE57" i="17"/>
  <c r="DD57" i="17"/>
  <c r="DE57" i="18"/>
  <c r="CP56" i="18"/>
  <c r="DD57" i="18"/>
  <c r="CP56" i="20"/>
  <c r="DE58" i="20"/>
  <c r="DD57" i="2"/>
  <c r="CO57" i="2"/>
  <c r="DD58" i="20"/>
  <c r="CY62" i="20"/>
  <c r="CU58" i="20"/>
  <c r="CX58" i="20"/>
  <c r="CT58" i="20"/>
  <c r="CW58" i="20"/>
  <c r="CQ58" i="20"/>
  <c r="CV58" i="20"/>
  <c r="CR58" i="20"/>
  <c r="CS58" i="20"/>
  <c r="CZ58" i="18"/>
  <c r="CY58" i="18"/>
  <c r="CR58" i="18"/>
  <c r="CS58" i="18"/>
  <c r="DC58" i="18"/>
  <c r="CX58" i="18"/>
  <c r="DA58" i="18"/>
  <c r="CW58" i="18"/>
  <c r="DB58" i="18"/>
  <c r="CU58" i="18"/>
  <c r="CV58" i="18"/>
  <c r="CQ58" i="18"/>
  <c r="CT58" i="18"/>
  <c r="CW58" i="17"/>
  <c r="DB58" i="17"/>
  <c r="CQ58" i="17"/>
  <c r="DC58" i="17"/>
  <c r="CV58" i="17"/>
  <c r="CR58" i="17"/>
  <c r="CY58" i="17"/>
  <c r="CZ58" i="17"/>
  <c r="CP58" i="17"/>
  <c r="DA58" i="17"/>
  <c r="CX58" i="17"/>
  <c r="CU58" i="17"/>
  <c r="CS58" i="17"/>
  <c r="CT58" i="17"/>
  <c r="CO57" i="20"/>
  <c r="CO57" i="18"/>
  <c r="CO56" i="17"/>
  <c r="DE66" i="2"/>
  <c r="DB58" i="2"/>
  <c r="DA58" i="2"/>
  <c r="CY58" i="2"/>
  <c r="DC58" i="2"/>
  <c r="CZ58" i="2"/>
  <c r="CQ58" i="2"/>
  <c r="CR58" i="2"/>
  <c r="CU58" i="2"/>
  <c r="CT58" i="2"/>
  <c r="CP58" i="2"/>
  <c r="CS58" i="2"/>
  <c r="M51" i="7"/>
  <c r="M59" i="25"/>
  <c r="M56" i="6"/>
  <c r="M56" i="5"/>
  <c r="M57" i="4"/>
  <c r="M56" i="15"/>
  <c r="M58" i="13"/>
  <c r="M54" i="12"/>
  <c r="M51" i="10"/>
  <c r="F67" i="10" l="1"/>
  <c r="F65" i="25"/>
  <c r="F53" i="6"/>
  <c r="F53" i="5"/>
  <c r="F52" i="4"/>
  <c r="F54" i="13"/>
  <c r="F53" i="12"/>
  <c r="DD58" i="17"/>
  <c r="DE58" i="17"/>
  <c r="CP57" i="18"/>
  <c r="DE58" i="18"/>
  <c r="DD58" i="18"/>
  <c r="DE59" i="20"/>
  <c r="CP57" i="20"/>
  <c r="DD58" i="2"/>
  <c r="CO58" i="2"/>
  <c r="DD59" i="20"/>
  <c r="CY63" i="20"/>
  <c r="CR59" i="20"/>
  <c r="CS59" i="20"/>
  <c r="CT59" i="20"/>
  <c r="CX59" i="20"/>
  <c r="CV59" i="20"/>
  <c r="CQ59" i="20"/>
  <c r="CW59" i="20"/>
  <c r="CU59" i="20"/>
  <c r="CV59" i="18"/>
  <c r="DA59" i="18"/>
  <c r="CR59" i="18"/>
  <c r="CU59" i="18"/>
  <c r="CX59" i="18"/>
  <c r="CY59" i="18"/>
  <c r="CT59" i="18"/>
  <c r="DC59" i="18"/>
  <c r="CZ59" i="18"/>
  <c r="DB59" i="18"/>
  <c r="CQ59" i="18"/>
  <c r="CS59" i="18"/>
  <c r="CW59" i="18"/>
  <c r="DC59" i="17"/>
  <c r="CX59" i="17"/>
  <c r="CY59" i="17"/>
  <c r="CQ59" i="17"/>
  <c r="DA59" i="17"/>
  <c r="CR59" i="17"/>
  <c r="DB59" i="17"/>
  <c r="CT59" i="17"/>
  <c r="CS59" i="17"/>
  <c r="CV59" i="17"/>
  <c r="CW59" i="17"/>
  <c r="CP59" i="17"/>
  <c r="CU59" i="17"/>
  <c r="CZ59" i="17"/>
  <c r="CO58" i="20"/>
  <c r="CO58" i="18"/>
  <c r="CO57" i="17"/>
  <c r="DE67" i="2"/>
  <c r="CY59" i="2"/>
  <c r="DA59" i="2"/>
  <c r="CZ59" i="2"/>
  <c r="DB59" i="2"/>
  <c r="DC59" i="2"/>
  <c r="CT59" i="2"/>
  <c r="CU59" i="2"/>
  <c r="CR59" i="2"/>
  <c r="CQ59" i="2"/>
  <c r="CS59" i="2"/>
  <c r="CP59" i="2"/>
  <c r="M52" i="7"/>
  <c r="M60" i="25"/>
  <c r="M57" i="6"/>
  <c r="M57" i="5"/>
  <c r="M58" i="4"/>
  <c r="M57" i="15"/>
  <c r="M59" i="13"/>
  <c r="M55" i="12"/>
  <c r="M52" i="10"/>
  <c r="F68" i="10" l="1"/>
  <c r="F66" i="25"/>
  <c r="F54" i="6"/>
  <c r="F54" i="5"/>
  <c r="F53" i="4"/>
  <c r="F55" i="13"/>
  <c r="F54" i="12"/>
  <c r="DE59" i="17"/>
  <c r="DD59" i="17"/>
  <c r="DD59" i="18"/>
  <c r="DE59" i="18"/>
  <c r="CP58" i="18"/>
  <c r="CP58" i="20"/>
  <c r="DE60" i="20"/>
  <c r="CO59" i="2"/>
  <c r="DD59" i="2"/>
  <c r="DD60" i="20"/>
  <c r="CY64" i="20"/>
  <c r="CX60" i="20"/>
  <c r="CU60" i="20"/>
  <c r="CT60" i="20"/>
  <c r="CW60" i="20"/>
  <c r="CQ60" i="20"/>
  <c r="CR60" i="20"/>
  <c r="CS60" i="20"/>
  <c r="CV60" i="20"/>
  <c r="DC60" i="18"/>
  <c r="CS60" i="18"/>
  <c r="CU60" i="18"/>
  <c r="CQ60" i="18"/>
  <c r="CR60" i="18"/>
  <c r="CT60" i="18"/>
  <c r="CY60" i="18"/>
  <c r="DA60" i="18"/>
  <c r="DB60" i="18"/>
  <c r="CZ60" i="18"/>
  <c r="CV60" i="18"/>
  <c r="CW60" i="18"/>
  <c r="CX60" i="18"/>
  <c r="CP60" i="17"/>
  <c r="CQ60" i="17"/>
  <c r="CT60" i="17"/>
  <c r="CW60" i="17"/>
  <c r="DB60" i="17"/>
  <c r="CY60" i="17"/>
  <c r="CZ60" i="17"/>
  <c r="CV60" i="17"/>
  <c r="CR60" i="17"/>
  <c r="CX60" i="17"/>
  <c r="CS60" i="17"/>
  <c r="DA60" i="17"/>
  <c r="CU60" i="17"/>
  <c r="DC60" i="17"/>
  <c r="CO59" i="20"/>
  <c r="CO59" i="18"/>
  <c r="CO58" i="17"/>
  <c r="DE68" i="2"/>
  <c r="DB60" i="2"/>
  <c r="CZ60" i="2"/>
  <c r="DA60" i="2"/>
  <c r="DC60" i="2"/>
  <c r="CY60" i="2"/>
  <c r="CQ60" i="2"/>
  <c r="CR60" i="2"/>
  <c r="CT60" i="2"/>
  <c r="CU60" i="2"/>
  <c r="CP60" i="2"/>
  <c r="CS60" i="2"/>
  <c r="M53" i="7"/>
  <c r="M61" i="25"/>
  <c r="M58" i="6"/>
  <c r="M58" i="5"/>
  <c r="M59" i="4"/>
  <c r="M58" i="15"/>
  <c r="M60" i="13"/>
  <c r="M56" i="12"/>
  <c r="M53" i="10"/>
  <c r="F69" i="10" l="1"/>
  <c r="F67" i="25"/>
  <c r="F55" i="6"/>
  <c r="F55" i="5"/>
  <c r="F54" i="4"/>
  <c r="F56" i="13"/>
  <c r="F55" i="12"/>
  <c r="DD60" i="17"/>
  <c r="DE60" i="17"/>
  <c r="CP59" i="18"/>
  <c r="DE60" i="18"/>
  <c r="DD60" i="18"/>
  <c r="DE61" i="20"/>
  <c r="CP59" i="20"/>
  <c r="DD60" i="2"/>
  <c r="CO60" i="2"/>
  <c r="DD61" i="20"/>
  <c r="CY65" i="20"/>
  <c r="CS61" i="20"/>
  <c r="CV61" i="20"/>
  <c r="CW61" i="20"/>
  <c r="CT61" i="20"/>
  <c r="CR61" i="20"/>
  <c r="CU61" i="20"/>
  <c r="CQ61" i="20"/>
  <c r="CX61" i="20"/>
  <c r="CW61" i="18"/>
  <c r="CQ61" i="18"/>
  <c r="CV61" i="18"/>
  <c r="CY61" i="18"/>
  <c r="CS61" i="18"/>
  <c r="CZ61" i="18"/>
  <c r="CT61" i="18"/>
  <c r="CX61" i="18"/>
  <c r="CR61" i="18"/>
  <c r="DC61" i="18"/>
  <c r="DA61" i="18"/>
  <c r="CU61" i="18"/>
  <c r="DB61" i="18"/>
  <c r="CS61" i="17"/>
  <c r="CZ61" i="17"/>
  <c r="CT61" i="17"/>
  <c r="CX61" i="17"/>
  <c r="CY61" i="17"/>
  <c r="CQ61" i="17"/>
  <c r="DC61" i="17"/>
  <c r="DB61" i="17"/>
  <c r="CP61" i="17"/>
  <c r="CU61" i="17"/>
  <c r="CR61" i="17"/>
  <c r="DA61" i="17"/>
  <c r="CV61" i="17"/>
  <c r="CW61" i="17"/>
  <c r="CO60" i="20"/>
  <c r="CO60" i="18"/>
  <c r="CO59" i="17"/>
  <c r="DE69" i="2"/>
  <c r="DC61" i="2"/>
  <c r="DA61" i="2"/>
  <c r="CZ61" i="2"/>
  <c r="CY61" i="2"/>
  <c r="DB61" i="2"/>
  <c r="CU61" i="2"/>
  <c r="CT61" i="2"/>
  <c r="CR61" i="2"/>
  <c r="CQ61" i="2"/>
  <c r="CS61" i="2"/>
  <c r="CP61" i="2"/>
  <c r="M54" i="7"/>
  <c r="M62" i="25"/>
  <c r="M59" i="6"/>
  <c r="M59" i="5"/>
  <c r="M60" i="4"/>
  <c r="M59" i="15"/>
  <c r="M61" i="13"/>
  <c r="M57" i="12"/>
  <c r="M54" i="10"/>
  <c r="F70" i="10" l="1"/>
  <c r="F68" i="25"/>
  <c r="F56" i="6"/>
  <c r="F56" i="5"/>
  <c r="F55" i="4"/>
  <c r="F57" i="13"/>
  <c r="F56" i="12"/>
  <c r="DE61" i="17"/>
  <c r="DD61" i="17"/>
  <c r="DD61" i="18"/>
  <c r="DE61" i="18"/>
  <c r="CP60" i="18"/>
  <c r="CP60" i="20"/>
  <c r="DE62" i="20"/>
  <c r="DD61" i="2"/>
  <c r="CO61" i="2"/>
  <c r="DD62" i="20"/>
  <c r="CY66" i="20"/>
  <c r="CT62" i="20"/>
  <c r="CX62" i="20"/>
  <c r="CW62" i="20"/>
  <c r="CU62" i="20"/>
  <c r="CV62" i="20"/>
  <c r="CR62" i="20"/>
  <c r="CQ62" i="20"/>
  <c r="CS62" i="20"/>
  <c r="CU62" i="18"/>
  <c r="DA62" i="18"/>
  <c r="CV62" i="18"/>
  <c r="CT62" i="18"/>
  <c r="CZ62" i="18"/>
  <c r="CQ62" i="18"/>
  <c r="DC62" i="18"/>
  <c r="CS62" i="18"/>
  <c r="CW62" i="18"/>
  <c r="DB62" i="18"/>
  <c r="CR62" i="18"/>
  <c r="CX62" i="18"/>
  <c r="CY62" i="18"/>
  <c r="CX62" i="17"/>
  <c r="CR62" i="17"/>
  <c r="DC62" i="17"/>
  <c r="CT62" i="17"/>
  <c r="CQ62" i="17"/>
  <c r="CZ62" i="17"/>
  <c r="CW62" i="17"/>
  <c r="CU62" i="17"/>
  <c r="CV62" i="17"/>
  <c r="CP62" i="17"/>
  <c r="CY62" i="17"/>
  <c r="CS62" i="17"/>
  <c r="DA62" i="17"/>
  <c r="DB62" i="17"/>
  <c r="CO61" i="20"/>
  <c r="CO61" i="18"/>
  <c r="CO60" i="17"/>
  <c r="DE70" i="2"/>
  <c r="CY62" i="2"/>
  <c r="CZ62" i="2"/>
  <c r="DA62" i="2"/>
  <c r="DB62" i="2"/>
  <c r="DC62" i="2"/>
  <c r="CQ62" i="2"/>
  <c r="CR62" i="2"/>
  <c r="CT62" i="2"/>
  <c r="CU62" i="2"/>
  <c r="CP62" i="2"/>
  <c r="CS62" i="2"/>
  <c r="M55" i="7"/>
  <c r="M63" i="25"/>
  <c r="M60" i="6"/>
  <c r="M60" i="5"/>
  <c r="M61" i="4"/>
  <c r="M60" i="15"/>
  <c r="M62" i="13"/>
  <c r="M58" i="12"/>
  <c r="M55" i="10"/>
  <c r="V370" i="28" l="1"/>
  <c r="F71" i="10"/>
  <c r="DV69" i="2"/>
  <c r="F69" i="25"/>
  <c r="F57" i="6"/>
  <c r="F57" i="5"/>
  <c r="F56" i="4"/>
  <c r="F58" i="13"/>
  <c r="F57" i="12"/>
  <c r="DD62" i="17"/>
  <c r="DE62" i="17"/>
  <c r="CP61" i="18"/>
  <c r="DE62" i="18"/>
  <c r="DD62" i="18"/>
  <c r="DE63" i="20"/>
  <c r="CP61" i="20"/>
  <c r="CO62" i="2"/>
  <c r="DD62" i="2"/>
  <c r="DD63" i="20"/>
  <c r="CY67" i="20"/>
  <c r="CS63" i="20"/>
  <c r="CU63" i="20"/>
  <c r="CW63" i="20"/>
  <c r="CT63" i="20"/>
  <c r="CQ63" i="20"/>
  <c r="CR63" i="20"/>
  <c r="CX63" i="20"/>
  <c r="CV63" i="20"/>
  <c r="CR63" i="18"/>
  <c r="DC63" i="18"/>
  <c r="CV63" i="18"/>
  <c r="CQ63" i="18"/>
  <c r="DA63" i="18"/>
  <c r="DB63" i="18"/>
  <c r="CY63" i="18"/>
  <c r="CW63" i="18"/>
  <c r="CZ63" i="18"/>
  <c r="CU63" i="18"/>
  <c r="CX63" i="18"/>
  <c r="CS63" i="18"/>
  <c r="CT63" i="18"/>
  <c r="CS63" i="17"/>
  <c r="CU63" i="17"/>
  <c r="CY63" i="17"/>
  <c r="CW63" i="17"/>
  <c r="DC63" i="17"/>
  <c r="DB63" i="17"/>
  <c r="CP63" i="17"/>
  <c r="CZ63" i="17"/>
  <c r="CR63" i="17"/>
  <c r="DA63" i="17"/>
  <c r="CV63" i="17"/>
  <c r="CT63" i="17"/>
  <c r="CQ63" i="17"/>
  <c r="CX63" i="17"/>
  <c r="CO62" i="20"/>
  <c r="CO62" i="18"/>
  <c r="CO61" i="17"/>
  <c r="DV2" i="2"/>
  <c r="DV6" i="2"/>
  <c r="DV70" i="2"/>
  <c r="DV4" i="2"/>
  <c r="DV3" i="2"/>
  <c r="DV5" i="2"/>
  <c r="DV9" i="2"/>
  <c r="DV7" i="2"/>
  <c r="DV8" i="2"/>
  <c r="DV10" i="2"/>
  <c r="DV11" i="2"/>
  <c r="DV12" i="2"/>
  <c r="DV13" i="2"/>
  <c r="DV14" i="2"/>
  <c r="DV15" i="2"/>
  <c r="DV16" i="2"/>
  <c r="DV17" i="2"/>
  <c r="DV18" i="2"/>
  <c r="DV19" i="2"/>
  <c r="DV20" i="2"/>
  <c r="DV21" i="2"/>
  <c r="DV22" i="2"/>
  <c r="DV23" i="2"/>
  <c r="DV24" i="2"/>
  <c r="DV25" i="2"/>
  <c r="DV26" i="2"/>
  <c r="DV27" i="2"/>
  <c r="DV28" i="2"/>
  <c r="DV29" i="2"/>
  <c r="DV30" i="2"/>
  <c r="DV31" i="2"/>
  <c r="DV32" i="2"/>
  <c r="DV33" i="2"/>
  <c r="DV34" i="2"/>
  <c r="DV35" i="2"/>
  <c r="DV36" i="2"/>
  <c r="DV37" i="2"/>
  <c r="DV38" i="2"/>
  <c r="DV39" i="2"/>
  <c r="DV40" i="2"/>
  <c r="DV41" i="2"/>
  <c r="DV42" i="2"/>
  <c r="DV43" i="2"/>
  <c r="DV44" i="2"/>
  <c r="DV45" i="2"/>
  <c r="DV46" i="2"/>
  <c r="DV47" i="2"/>
  <c r="DV48" i="2"/>
  <c r="DV49" i="2"/>
  <c r="DV50" i="2"/>
  <c r="DV51" i="2"/>
  <c r="DV52" i="2"/>
  <c r="DV53" i="2"/>
  <c r="DV54" i="2"/>
  <c r="DV55" i="2"/>
  <c r="DV56" i="2"/>
  <c r="DV57" i="2"/>
  <c r="DV58" i="2"/>
  <c r="DV59" i="2"/>
  <c r="DV60" i="2"/>
  <c r="DV61" i="2"/>
  <c r="DV62" i="2"/>
  <c r="DV63" i="2"/>
  <c r="DV64" i="2"/>
  <c r="DV65" i="2"/>
  <c r="DV66" i="2"/>
  <c r="DV67" i="2"/>
  <c r="DV68" i="2"/>
  <c r="DA63" i="2"/>
  <c r="CZ63" i="2"/>
  <c r="CY63" i="2"/>
  <c r="DC63" i="2"/>
  <c r="DB63" i="2"/>
  <c r="CU63" i="2"/>
  <c r="CR63" i="2"/>
  <c r="CQ63" i="2"/>
  <c r="CT63" i="2"/>
  <c r="CS63" i="2"/>
  <c r="CP63" i="2"/>
  <c r="M56" i="7"/>
  <c r="M64" i="25"/>
  <c r="M61" i="6"/>
  <c r="M61" i="5"/>
  <c r="M62" i="4"/>
  <c r="M61" i="15"/>
  <c r="M63" i="13"/>
  <c r="M59" i="12"/>
  <c r="M56" i="10"/>
  <c r="F72" i="10" l="1"/>
  <c r="F70" i="25"/>
  <c r="F58" i="6"/>
  <c r="F58" i="5"/>
  <c r="F57" i="4"/>
  <c r="F59" i="13"/>
  <c r="F58" i="12"/>
  <c r="DE63" i="17"/>
  <c r="DD63" i="17"/>
  <c r="DD63" i="18"/>
  <c r="DE63" i="18"/>
  <c r="CP62" i="18"/>
  <c r="CP62" i="20"/>
  <c r="DE64" i="20"/>
  <c r="DD63" i="2"/>
  <c r="CO63" i="2"/>
  <c r="DD64" i="20"/>
  <c r="CY68" i="20"/>
  <c r="CV64" i="20"/>
  <c r="CT64" i="20"/>
  <c r="CW64" i="20"/>
  <c r="CU64" i="20"/>
  <c r="CQ64" i="20"/>
  <c r="CX64" i="20"/>
  <c r="CR64" i="20"/>
  <c r="CS64" i="20"/>
  <c r="CS64" i="18"/>
  <c r="CW64" i="18"/>
  <c r="CQ64" i="18"/>
  <c r="CX64" i="18"/>
  <c r="CY64" i="18"/>
  <c r="CV64" i="18"/>
  <c r="CU64" i="18"/>
  <c r="DC64" i="18"/>
  <c r="DB64" i="18"/>
  <c r="CZ64" i="18"/>
  <c r="DA64" i="18"/>
  <c r="CT64" i="18"/>
  <c r="CR64" i="18"/>
  <c r="CP64" i="17"/>
  <c r="CY64" i="17"/>
  <c r="CX64" i="17"/>
  <c r="DA64" i="17"/>
  <c r="DB64" i="17"/>
  <c r="CU64" i="17"/>
  <c r="CR64" i="17"/>
  <c r="CS64" i="17"/>
  <c r="CQ64" i="17"/>
  <c r="DC64" i="17"/>
  <c r="CT64" i="17"/>
  <c r="CZ64" i="17"/>
  <c r="CW64" i="17"/>
  <c r="CV64" i="17"/>
  <c r="CO63" i="20"/>
  <c r="CO63" i="18"/>
  <c r="CO62" i="17"/>
  <c r="DC64" i="2"/>
  <c r="CY64" i="2"/>
  <c r="CZ64" i="2"/>
  <c r="DB64" i="2"/>
  <c r="DA64" i="2"/>
  <c r="CR64" i="2"/>
  <c r="CT64" i="2"/>
  <c r="CQ64" i="2"/>
  <c r="CU64" i="2"/>
  <c r="CP64" i="2"/>
  <c r="CS64" i="2"/>
  <c r="M57" i="7"/>
  <c r="M65" i="25"/>
  <c r="M62" i="6"/>
  <c r="M62" i="5"/>
  <c r="M63" i="4"/>
  <c r="M62" i="15"/>
  <c r="M64" i="13"/>
  <c r="M60" i="12"/>
  <c r="M57" i="10"/>
  <c r="F73" i="10" l="1"/>
  <c r="F71" i="25"/>
  <c r="F59" i="6"/>
  <c r="F59" i="5"/>
  <c r="F58" i="4"/>
  <c r="F60" i="13"/>
  <c r="F59" i="12"/>
  <c r="DD64" i="17"/>
  <c r="DE64" i="17"/>
  <c r="DE64" i="18"/>
  <c r="CP63" i="18"/>
  <c r="DD64" i="18"/>
  <c r="DE65" i="20"/>
  <c r="CP63" i="20"/>
  <c r="CO64" i="2"/>
  <c r="DD64" i="2"/>
  <c r="DD65" i="20"/>
  <c r="CY69" i="20"/>
  <c r="CU65" i="20"/>
  <c r="CS65" i="20"/>
  <c r="CR65" i="20"/>
  <c r="CW65" i="20"/>
  <c r="CX65" i="20"/>
  <c r="CT65" i="20"/>
  <c r="CQ65" i="20"/>
  <c r="CV65" i="20"/>
  <c r="CU65" i="18"/>
  <c r="CX65" i="18"/>
  <c r="CT65" i="18"/>
  <c r="DC65" i="18"/>
  <c r="CQ65" i="18"/>
  <c r="CZ65" i="18"/>
  <c r="CV65" i="18"/>
  <c r="CW65" i="18"/>
  <c r="CR65" i="18"/>
  <c r="CS65" i="18"/>
  <c r="DA65" i="18"/>
  <c r="DB65" i="18"/>
  <c r="CY65" i="18"/>
  <c r="CT65" i="17"/>
  <c r="CR65" i="17"/>
  <c r="CX65" i="17"/>
  <c r="CV65" i="17"/>
  <c r="CY65" i="17"/>
  <c r="DC65" i="17"/>
  <c r="CU65" i="17"/>
  <c r="CP65" i="17"/>
  <c r="CW65" i="17"/>
  <c r="CQ65" i="17"/>
  <c r="DB65" i="17"/>
  <c r="CZ65" i="17"/>
  <c r="CS65" i="17"/>
  <c r="DA65" i="17"/>
  <c r="CO64" i="20"/>
  <c r="CO64" i="18"/>
  <c r="CO63" i="17"/>
  <c r="CZ65" i="2"/>
  <c r="CY65" i="2"/>
  <c r="DA65" i="2"/>
  <c r="DC65" i="2"/>
  <c r="DB65" i="2"/>
  <c r="CU65" i="2"/>
  <c r="CQ65" i="2"/>
  <c r="CT65" i="2"/>
  <c r="CR65" i="2"/>
  <c r="CS65" i="2"/>
  <c r="CP65" i="2"/>
  <c r="M58" i="7"/>
  <c r="M66" i="25"/>
  <c r="M63" i="6"/>
  <c r="M63" i="5"/>
  <c r="M64" i="4"/>
  <c r="M63" i="15"/>
  <c r="M65" i="13"/>
  <c r="M61" i="12"/>
  <c r="M58" i="10"/>
  <c r="F74" i="10" l="1"/>
  <c r="F72" i="25"/>
  <c r="F60" i="6"/>
  <c r="F60" i="5"/>
  <c r="F59" i="4"/>
  <c r="F61" i="13"/>
  <c r="F60" i="12"/>
  <c r="DE65" i="17"/>
  <c r="DD65" i="17"/>
  <c r="DD65" i="18"/>
  <c r="DE65" i="18"/>
  <c r="CP64" i="18"/>
  <c r="CP64" i="20"/>
  <c r="DE66" i="20"/>
  <c r="DD65" i="2"/>
  <c r="CO65" i="2"/>
  <c r="DD66" i="20"/>
  <c r="CY70" i="20"/>
  <c r="CW66" i="20"/>
  <c r="CV66" i="20"/>
  <c r="CS66" i="20"/>
  <c r="CR66" i="20"/>
  <c r="CX66" i="20"/>
  <c r="CU66" i="20"/>
  <c r="CQ66" i="20"/>
  <c r="CT66" i="20"/>
  <c r="DB66" i="18"/>
  <c r="CW66" i="18"/>
  <c r="DC66" i="18"/>
  <c r="DA66" i="18"/>
  <c r="CV66" i="18"/>
  <c r="CT66" i="18"/>
  <c r="CS66" i="18"/>
  <c r="CZ66" i="18"/>
  <c r="CX66" i="18"/>
  <c r="CY66" i="18"/>
  <c r="CQ66" i="18"/>
  <c r="CU66" i="18"/>
  <c r="CR66" i="18"/>
  <c r="CZ66" i="17"/>
  <c r="CP66" i="17"/>
  <c r="CV66" i="17"/>
  <c r="DB66" i="17"/>
  <c r="CX66" i="17"/>
  <c r="CU66" i="17"/>
  <c r="DA66" i="17"/>
  <c r="CR66" i="17"/>
  <c r="CQ66" i="17"/>
  <c r="DC66" i="17"/>
  <c r="CS66" i="17"/>
  <c r="CW66" i="17"/>
  <c r="CY66" i="17"/>
  <c r="CT66" i="17"/>
  <c r="CO65" i="20"/>
  <c r="CO65" i="18"/>
  <c r="CO64" i="17"/>
  <c r="DC66" i="2"/>
  <c r="DA66" i="2"/>
  <c r="CY66" i="2"/>
  <c r="DB66" i="2"/>
  <c r="CZ66" i="2"/>
  <c r="CT66" i="2"/>
  <c r="CQ66" i="2"/>
  <c r="CR66" i="2"/>
  <c r="CU66" i="2"/>
  <c r="CP66" i="2"/>
  <c r="CS66" i="2"/>
  <c r="M59" i="7"/>
  <c r="M67" i="25"/>
  <c r="M64" i="6"/>
  <c r="M64" i="5"/>
  <c r="M65" i="4"/>
  <c r="M64" i="15"/>
  <c r="M66" i="13"/>
  <c r="M62" i="12"/>
  <c r="M59" i="10"/>
  <c r="D367" i="28" l="1"/>
  <c r="F75" i="10"/>
  <c r="N65" i="13"/>
  <c r="F73" i="25"/>
  <c r="F61" i="6"/>
  <c r="F61" i="5"/>
  <c r="F60" i="4"/>
  <c r="F62" i="13"/>
  <c r="F61" i="12"/>
  <c r="DD66" i="17"/>
  <c r="DE66" i="17"/>
  <c r="DD66" i="18"/>
  <c r="CP65" i="18"/>
  <c r="DE66" i="18"/>
  <c r="DE67" i="20"/>
  <c r="CP65" i="20"/>
  <c r="CO66" i="2"/>
  <c r="DD66" i="2"/>
  <c r="DD67" i="20"/>
  <c r="CY71" i="20"/>
  <c r="CR67" i="20"/>
  <c r="CT67" i="20"/>
  <c r="CQ67" i="20"/>
  <c r="CS67" i="20"/>
  <c r="CU67" i="20"/>
  <c r="CV67" i="20"/>
  <c r="CX67" i="20"/>
  <c r="CW67" i="20"/>
  <c r="CZ67" i="18"/>
  <c r="DA67" i="18"/>
  <c r="CU67" i="18"/>
  <c r="CS67" i="18"/>
  <c r="DC67" i="18"/>
  <c r="CQ67" i="18"/>
  <c r="CY67" i="18"/>
  <c r="CT67" i="18"/>
  <c r="CW67" i="18"/>
  <c r="CX67" i="18"/>
  <c r="CR67" i="18"/>
  <c r="CV67" i="18"/>
  <c r="DB67" i="18"/>
  <c r="CS67" i="17"/>
  <c r="DA67" i="17"/>
  <c r="CV67" i="17"/>
  <c r="CT67" i="17"/>
  <c r="CU67" i="17"/>
  <c r="CP67" i="17"/>
  <c r="DC67" i="17"/>
  <c r="CY67" i="17"/>
  <c r="CQ67" i="17"/>
  <c r="CX67" i="17"/>
  <c r="CZ67" i="17"/>
  <c r="CR67" i="17"/>
  <c r="DB67" i="17"/>
  <c r="CW67" i="17"/>
  <c r="CO66" i="20"/>
  <c r="CO66" i="18"/>
  <c r="CO65" i="17"/>
  <c r="DB67" i="2"/>
  <c r="CY67" i="2"/>
  <c r="DA67" i="2"/>
  <c r="DC67" i="2"/>
  <c r="CZ67" i="2"/>
  <c r="CU67" i="2"/>
  <c r="CQ67" i="2"/>
  <c r="CT67" i="2"/>
  <c r="CR67" i="2"/>
  <c r="CS67" i="2"/>
  <c r="CP67" i="2"/>
  <c r="M60" i="7"/>
  <c r="M68" i="25"/>
  <c r="M65" i="6"/>
  <c r="M65" i="5"/>
  <c r="M66" i="4"/>
  <c r="M65" i="15"/>
  <c r="N2" i="13"/>
  <c r="N3" i="13"/>
  <c r="N6" i="13"/>
  <c r="N66" i="13"/>
  <c r="N4" i="13"/>
  <c r="N5" i="13"/>
  <c r="N8" i="13"/>
  <c r="N7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M63" i="12"/>
  <c r="M60" i="10"/>
  <c r="E367" i="28" l="1"/>
  <c r="F76" i="10"/>
  <c r="F74" i="25"/>
  <c r="F62" i="6"/>
  <c r="F62" i="5"/>
  <c r="F61" i="4"/>
  <c r="F63" i="13"/>
  <c r="F62" i="12"/>
  <c r="DE67" i="17"/>
  <c r="DD67" i="17"/>
  <c r="DE67" i="18"/>
  <c r="CP66" i="18"/>
  <c r="DD67" i="18"/>
  <c r="CP66" i="20"/>
  <c r="DE68" i="20"/>
  <c r="DD67" i="2"/>
  <c r="CO67" i="2"/>
  <c r="DD68" i="20"/>
  <c r="CY72" i="20"/>
  <c r="CX68" i="20"/>
  <c r="CW68" i="20"/>
  <c r="CS68" i="20"/>
  <c r="CQ68" i="20"/>
  <c r="CT68" i="20"/>
  <c r="CV68" i="20"/>
  <c r="CU68" i="20"/>
  <c r="CR68" i="20"/>
  <c r="CU68" i="18"/>
  <c r="CR68" i="18"/>
  <c r="CY68" i="18"/>
  <c r="CQ68" i="18"/>
  <c r="DA68" i="18"/>
  <c r="CX68" i="18"/>
  <c r="DC68" i="18"/>
  <c r="CZ68" i="18"/>
  <c r="DB68" i="18"/>
  <c r="CW68" i="18"/>
  <c r="CV68" i="18"/>
  <c r="CS68" i="18"/>
  <c r="CT68" i="18"/>
  <c r="CT68" i="17"/>
  <c r="CR68" i="17"/>
  <c r="CY68" i="17"/>
  <c r="CV68" i="17"/>
  <c r="CZ68" i="17"/>
  <c r="DC68" i="17"/>
  <c r="CW68" i="17"/>
  <c r="CX68" i="17"/>
  <c r="DA68" i="17"/>
  <c r="CP68" i="17"/>
  <c r="DB68" i="17"/>
  <c r="CQ68" i="17"/>
  <c r="CS68" i="17"/>
  <c r="CU68" i="17"/>
  <c r="CO67" i="20"/>
  <c r="CO67" i="18"/>
  <c r="CO66" i="17"/>
  <c r="DA68" i="2"/>
  <c r="CY68" i="2"/>
  <c r="CZ68" i="2"/>
  <c r="DB68" i="2"/>
  <c r="DC68" i="2"/>
  <c r="CR68" i="2"/>
  <c r="CT68" i="2"/>
  <c r="CQ68" i="2"/>
  <c r="CU68" i="2"/>
  <c r="CP68" i="2"/>
  <c r="CS68" i="2"/>
  <c r="M61" i="7"/>
  <c r="M69" i="25"/>
  <c r="M66" i="6"/>
  <c r="M66" i="5"/>
  <c r="M67" i="4"/>
  <c r="M66" i="15"/>
  <c r="M64" i="12"/>
  <c r="M61" i="10"/>
  <c r="F77" i="10" l="1"/>
  <c r="F75" i="25"/>
  <c r="F63" i="6"/>
  <c r="F63" i="5"/>
  <c r="F62" i="4"/>
  <c r="F64" i="13"/>
  <c r="F63" i="12"/>
  <c r="DD68" i="17"/>
  <c r="DE68" i="17"/>
  <c r="DD68" i="18"/>
  <c r="CP67" i="18"/>
  <c r="DE68" i="18"/>
  <c r="DE69" i="20"/>
  <c r="CP67" i="20"/>
  <c r="CO68" i="2"/>
  <c r="DD68" i="2"/>
  <c r="DD69" i="20"/>
  <c r="CY73" i="20"/>
  <c r="CU69" i="20"/>
  <c r="CW69" i="20"/>
  <c r="CQ69" i="20"/>
  <c r="CS69" i="20"/>
  <c r="CT69" i="20"/>
  <c r="CX69" i="20"/>
  <c r="CR69" i="20"/>
  <c r="CV69" i="20"/>
  <c r="CS69" i="18"/>
  <c r="CZ69" i="18"/>
  <c r="CQ69" i="18"/>
  <c r="CV69" i="18"/>
  <c r="DC69" i="18"/>
  <c r="CY69" i="18"/>
  <c r="CW69" i="18"/>
  <c r="CX69" i="18"/>
  <c r="CR69" i="18"/>
  <c r="DA69" i="18"/>
  <c r="CU69" i="18"/>
  <c r="CT69" i="18"/>
  <c r="DB69" i="18"/>
  <c r="CQ69" i="17"/>
  <c r="CX69" i="17"/>
  <c r="CV69" i="17"/>
  <c r="DB69" i="17"/>
  <c r="CY69" i="17"/>
  <c r="CW69" i="17"/>
  <c r="CP69" i="17"/>
  <c r="CU69" i="17"/>
  <c r="DC69" i="17"/>
  <c r="CR69" i="17"/>
  <c r="CS69" i="17"/>
  <c r="DA69" i="17"/>
  <c r="CZ69" i="17"/>
  <c r="CT69" i="17"/>
  <c r="CO68" i="20"/>
  <c r="CO68" i="18"/>
  <c r="CO67" i="17"/>
  <c r="CZ69" i="2"/>
  <c r="CY69" i="2"/>
  <c r="DC69" i="2"/>
  <c r="DA69" i="2"/>
  <c r="DB69" i="2"/>
  <c r="CU69" i="2"/>
  <c r="CT69" i="2"/>
  <c r="CQ69" i="2"/>
  <c r="CR69" i="2"/>
  <c r="CS69" i="2"/>
  <c r="CP69" i="2"/>
  <c r="M62" i="7"/>
  <c r="M70" i="25"/>
  <c r="M67" i="6"/>
  <c r="M67" i="5"/>
  <c r="M68" i="4"/>
  <c r="M67" i="15"/>
  <c r="M65" i="12"/>
  <c r="M62" i="10"/>
  <c r="F78" i="10" l="1"/>
  <c r="F76" i="25"/>
  <c r="F64" i="6"/>
  <c r="F64" i="5"/>
  <c r="F63" i="4"/>
  <c r="F65" i="13"/>
  <c r="F64" i="12"/>
  <c r="DE69" i="17"/>
  <c r="DD69" i="17"/>
  <c r="DE69" i="18"/>
  <c r="CP68" i="18"/>
  <c r="DD69" i="18"/>
  <c r="CP68" i="20"/>
  <c r="DE70" i="20"/>
  <c r="DD69" i="2"/>
  <c r="CO69" i="2"/>
  <c r="DD70" i="20"/>
  <c r="CY74" i="20"/>
  <c r="CV70" i="20"/>
  <c r="CS70" i="20"/>
  <c r="CQ70" i="20"/>
  <c r="CR70" i="20"/>
  <c r="CX70" i="20"/>
  <c r="CW70" i="20"/>
  <c r="CT70" i="20"/>
  <c r="CU70" i="20"/>
  <c r="CX70" i="18"/>
  <c r="CV70" i="18"/>
  <c r="CT70" i="18"/>
  <c r="CU70" i="18"/>
  <c r="CW70" i="18"/>
  <c r="CQ70" i="18"/>
  <c r="DA70" i="18"/>
  <c r="CY70" i="18"/>
  <c r="CZ70" i="18"/>
  <c r="CR70" i="18"/>
  <c r="DC70" i="18"/>
  <c r="CS70" i="18"/>
  <c r="DB70" i="18"/>
  <c r="CU70" i="17"/>
  <c r="CS70" i="17"/>
  <c r="CP70" i="17"/>
  <c r="CV70" i="17"/>
  <c r="CR70" i="17"/>
  <c r="CW70" i="17"/>
  <c r="CX70" i="17"/>
  <c r="CT70" i="17"/>
  <c r="CZ70" i="17"/>
  <c r="DC70" i="17"/>
  <c r="CY70" i="17"/>
  <c r="CQ70" i="17"/>
  <c r="DA70" i="17"/>
  <c r="DB70" i="17"/>
  <c r="CO69" i="20"/>
  <c r="CO69" i="18"/>
  <c r="CO68" i="17"/>
  <c r="DA70" i="2"/>
  <c r="DC70" i="2"/>
  <c r="T370" i="28" s="1"/>
  <c r="CY70" i="2"/>
  <c r="DB70" i="2"/>
  <c r="CZ70" i="2"/>
  <c r="CQ70" i="2"/>
  <c r="CR70" i="2"/>
  <c r="CT70" i="2"/>
  <c r="K370" i="28" s="1"/>
  <c r="CU70" i="2"/>
  <c r="CP70" i="2"/>
  <c r="CS70" i="2"/>
  <c r="M63" i="7"/>
  <c r="M71" i="25"/>
  <c r="M68" i="6"/>
  <c r="M68" i="5"/>
  <c r="M69" i="4"/>
  <c r="M68" i="15"/>
  <c r="M66" i="12"/>
  <c r="M63" i="10"/>
  <c r="I370" i="28" l="1"/>
  <c r="H370" i="28"/>
  <c r="Q370" i="28"/>
  <c r="P370" i="28"/>
  <c r="S370" i="28"/>
  <c r="J370" i="28"/>
  <c r="G370" i="28"/>
  <c r="L370" i="28"/>
  <c r="R370" i="28"/>
  <c r="DK69" i="2"/>
  <c r="F79" i="10"/>
  <c r="DR69" i="2"/>
  <c r="DQ69" i="2"/>
  <c r="DJ69" i="2"/>
  <c r="DP69" i="2"/>
  <c r="DL69" i="2"/>
  <c r="F77" i="25"/>
  <c r="F65" i="6"/>
  <c r="F65" i="5"/>
  <c r="F64" i="4"/>
  <c r="F66" i="13"/>
  <c r="F65" i="12"/>
  <c r="DD70" i="17"/>
  <c r="DE70" i="17"/>
  <c r="DD70" i="18"/>
  <c r="DE70" i="18"/>
  <c r="CP69" i="18"/>
  <c r="DE71" i="20"/>
  <c r="CP69" i="20"/>
  <c r="CO70" i="2"/>
  <c r="DD70" i="2"/>
  <c r="DD71" i="20"/>
  <c r="CY75" i="20"/>
  <c r="CR71" i="20"/>
  <c r="CU71" i="20"/>
  <c r="CQ71" i="20"/>
  <c r="CX71" i="20"/>
  <c r="CT71" i="20"/>
  <c r="CS71" i="20"/>
  <c r="CW71" i="20"/>
  <c r="CV71" i="20"/>
  <c r="CS71" i="18"/>
  <c r="CU71" i="18"/>
  <c r="CT71" i="18"/>
  <c r="CY71" i="18"/>
  <c r="DC71" i="18"/>
  <c r="CR71" i="18"/>
  <c r="CQ71" i="18"/>
  <c r="CZ71" i="18"/>
  <c r="CW71" i="18"/>
  <c r="CX71" i="18"/>
  <c r="DA71" i="18"/>
  <c r="CV71" i="18"/>
  <c r="DB71" i="18"/>
  <c r="CY71" i="17"/>
  <c r="CX71" i="17"/>
  <c r="CP71" i="17"/>
  <c r="DB71" i="17"/>
  <c r="CS71" i="17"/>
  <c r="DC71" i="17"/>
  <c r="CW71" i="17"/>
  <c r="DA71" i="17"/>
  <c r="CZ71" i="17"/>
  <c r="CU71" i="17"/>
  <c r="CR71" i="17"/>
  <c r="CQ71" i="17"/>
  <c r="CT71" i="17"/>
  <c r="CV71" i="17"/>
  <c r="CO70" i="20"/>
  <c r="CO70" i="18"/>
  <c r="CO69" i="17"/>
  <c r="DP70" i="2"/>
  <c r="DP2" i="2"/>
  <c r="DP3" i="2"/>
  <c r="DP4" i="2"/>
  <c r="DP5" i="2"/>
  <c r="DP6" i="2"/>
  <c r="DP7" i="2"/>
  <c r="DP8" i="2"/>
  <c r="DP9" i="2"/>
  <c r="DP10" i="2"/>
  <c r="DP11" i="2"/>
  <c r="DP12" i="2"/>
  <c r="DP13" i="2"/>
  <c r="DP14" i="2"/>
  <c r="DP15" i="2"/>
  <c r="DP16" i="2"/>
  <c r="DP17" i="2"/>
  <c r="DP18" i="2"/>
  <c r="DP19" i="2"/>
  <c r="DP20" i="2"/>
  <c r="DP21" i="2"/>
  <c r="DP22" i="2"/>
  <c r="DP23" i="2"/>
  <c r="DP24" i="2"/>
  <c r="DP25" i="2"/>
  <c r="DP26" i="2"/>
  <c r="DP27" i="2"/>
  <c r="DP28" i="2"/>
  <c r="DP29" i="2"/>
  <c r="DP30" i="2"/>
  <c r="DP31" i="2"/>
  <c r="DP32" i="2"/>
  <c r="DP33" i="2"/>
  <c r="DP34" i="2"/>
  <c r="DP35" i="2"/>
  <c r="DP36" i="2"/>
  <c r="DP37" i="2"/>
  <c r="DP38" i="2"/>
  <c r="DP39" i="2"/>
  <c r="DP40" i="2"/>
  <c r="DP41" i="2"/>
  <c r="DP42" i="2"/>
  <c r="DP43" i="2"/>
  <c r="DP44" i="2"/>
  <c r="DP45" i="2"/>
  <c r="DP46" i="2"/>
  <c r="DP47" i="2"/>
  <c r="DP48" i="2"/>
  <c r="DP49" i="2"/>
  <c r="DP50" i="2"/>
  <c r="DP51" i="2"/>
  <c r="DP52" i="2"/>
  <c r="DP53" i="2"/>
  <c r="DP54" i="2"/>
  <c r="DP55" i="2"/>
  <c r="DP56" i="2"/>
  <c r="DP57" i="2"/>
  <c r="DP58" i="2"/>
  <c r="DP59" i="2"/>
  <c r="DP60" i="2"/>
  <c r="DP61" i="2"/>
  <c r="DP62" i="2"/>
  <c r="DP63" i="2"/>
  <c r="DP64" i="2"/>
  <c r="DP65" i="2"/>
  <c r="DP66" i="2"/>
  <c r="DP67" i="2"/>
  <c r="DP68" i="2"/>
  <c r="DT70" i="2"/>
  <c r="DT2" i="2"/>
  <c r="DT3" i="2"/>
  <c r="DT4" i="2"/>
  <c r="DT5" i="2"/>
  <c r="DT6" i="2"/>
  <c r="DT7" i="2"/>
  <c r="DT8" i="2"/>
  <c r="DT9" i="2"/>
  <c r="DT10" i="2"/>
  <c r="DT11" i="2"/>
  <c r="DT12" i="2"/>
  <c r="DT13" i="2"/>
  <c r="DT14" i="2"/>
  <c r="DT15" i="2"/>
  <c r="DT16" i="2"/>
  <c r="DT17" i="2"/>
  <c r="DT18" i="2"/>
  <c r="DT19" i="2"/>
  <c r="DT20" i="2"/>
  <c r="DT21" i="2"/>
  <c r="DT22" i="2"/>
  <c r="DT23" i="2"/>
  <c r="DT24" i="2"/>
  <c r="DT25" i="2"/>
  <c r="DT26" i="2"/>
  <c r="DT27" i="2"/>
  <c r="DT28" i="2"/>
  <c r="DT29" i="2"/>
  <c r="DT30" i="2"/>
  <c r="DT31" i="2"/>
  <c r="DT32" i="2"/>
  <c r="DT33" i="2"/>
  <c r="DT34" i="2"/>
  <c r="DT35" i="2"/>
  <c r="DT36" i="2"/>
  <c r="DT37" i="2"/>
  <c r="DT38" i="2"/>
  <c r="DT39" i="2"/>
  <c r="DT40" i="2"/>
  <c r="DT41" i="2"/>
  <c r="DT42" i="2"/>
  <c r="DT43" i="2"/>
  <c r="DT44" i="2"/>
  <c r="DT45" i="2"/>
  <c r="DT46" i="2"/>
  <c r="DT47" i="2"/>
  <c r="DT48" i="2"/>
  <c r="DT49" i="2"/>
  <c r="DT50" i="2"/>
  <c r="DT51" i="2"/>
  <c r="DT52" i="2"/>
  <c r="DT53" i="2"/>
  <c r="DT54" i="2"/>
  <c r="DT55" i="2"/>
  <c r="DT56" i="2"/>
  <c r="DT57" i="2"/>
  <c r="DT58" i="2"/>
  <c r="DT59" i="2"/>
  <c r="DT60" i="2"/>
  <c r="DT61" i="2"/>
  <c r="DT62" i="2"/>
  <c r="DT63" i="2"/>
  <c r="DT64" i="2"/>
  <c r="DT65" i="2"/>
  <c r="DT66" i="2"/>
  <c r="DT67" i="2"/>
  <c r="DT68" i="2"/>
  <c r="DT69" i="2"/>
  <c r="DQ70" i="2"/>
  <c r="DQ2" i="2"/>
  <c r="DQ3" i="2"/>
  <c r="DQ4" i="2"/>
  <c r="DQ5" i="2"/>
  <c r="DQ6" i="2"/>
  <c r="DQ7" i="2"/>
  <c r="DQ8" i="2"/>
  <c r="DQ9" i="2"/>
  <c r="DQ10" i="2"/>
  <c r="DQ11" i="2"/>
  <c r="DQ12" i="2"/>
  <c r="DQ13" i="2"/>
  <c r="DQ14" i="2"/>
  <c r="DQ15" i="2"/>
  <c r="DQ16" i="2"/>
  <c r="DQ17" i="2"/>
  <c r="DQ18" i="2"/>
  <c r="DQ19" i="2"/>
  <c r="DQ20" i="2"/>
  <c r="DQ21" i="2"/>
  <c r="DQ22" i="2"/>
  <c r="DQ23" i="2"/>
  <c r="DQ24" i="2"/>
  <c r="DQ25" i="2"/>
  <c r="DQ26" i="2"/>
  <c r="DQ27" i="2"/>
  <c r="DQ28" i="2"/>
  <c r="DQ29" i="2"/>
  <c r="DQ30" i="2"/>
  <c r="DQ31" i="2"/>
  <c r="DQ32" i="2"/>
  <c r="DQ33" i="2"/>
  <c r="DQ34" i="2"/>
  <c r="DQ35" i="2"/>
  <c r="DQ36" i="2"/>
  <c r="DQ37" i="2"/>
  <c r="DQ38" i="2"/>
  <c r="DQ39" i="2"/>
  <c r="DQ40" i="2"/>
  <c r="DQ41" i="2"/>
  <c r="DQ42" i="2"/>
  <c r="DQ43" i="2"/>
  <c r="DQ44" i="2"/>
  <c r="DQ45" i="2"/>
  <c r="DQ46" i="2"/>
  <c r="DQ47" i="2"/>
  <c r="DQ48" i="2"/>
  <c r="DQ49" i="2"/>
  <c r="DQ50" i="2"/>
  <c r="DQ51" i="2"/>
  <c r="DQ52" i="2"/>
  <c r="DQ53" i="2"/>
  <c r="DQ54" i="2"/>
  <c r="DQ55" i="2"/>
  <c r="DQ56" i="2"/>
  <c r="DQ57" i="2"/>
  <c r="DQ58" i="2"/>
  <c r="DQ59" i="2"/>
  <c r="DQ60" i="2"/>
  <c r="DQ61" i="2"/>
  <c r="DQ62" i="2"/>
  <c r="DQ63" i="2"/>
  <c r="DQ64" i="2"/>
  <c r="DQ65" i="2"/>
  <c r="DQ66" i="2"/>
  <c r="DQ67" i="2"/>
  <c r="DQ68" i="2"/>
  <c r="DR70" i="2"/>
  <c r="DR2" i="2"/>
  <c r="DR3" i="2"/>
  <c r="DR4" i="2"/>
  <c r="DR5" i="2"/>
  <c r="DR6" i="2"/>
  <c r="DR7" i="2"/>
  <c r="DR8" i="2"/>
  <c r="DR9" i="2"/>
  <c r="DR10" i="2"/>
  <c r="DR11" i="2"/>
  <c r="DR12" i="2"/>
  <c r="DR13" i="2"/>
  <c r="DR14" i="2"/>
  <c r="DR15" i="2"/>
  <c r="DR16" i="2"/>
  <c r="DR17" i="2"/>
  <c r="DR18" i="2"/>
  <c r="DR19" i="2"/>
  <c r="DR20" i="2"/>
  <c r="DR21" i="2"/>
  <c r="DR22" i="2"/>
  <c r="DR23" i="2"/>
  <c r="DR24" i="2"/>
  <c r="DR25" i="2"/>
  <c r="DR26" i="2"/>
  <c r="DR27" i="2"/>
  <c r="DR28" i="2"/>
  <c r="DR29" i="2"/>
  <c r="DR30" i="2"/>
  <c r="DR31" i="2"/>
  <c r="DR32" i="2"/>
  <c r="DR33" i="2"/>
  <c r="DR34" i="2"/>
  <c r="DR35" i="2"/>
  <c r="DR36" i="2"/>
  <c r="DR37" i="2"/>
  <c r="DR38" i="2"/>
  <c r="DR39" i="2"/>
  <c r="DR40" i="2"/>
  <c r="DR41" i="2"/>
  <c r="DR42" i="2"/>
  <c r="DR43" i="2"/>
  <c r="DR44" i="2"/>
  <c r="DR45" i="2"/>
  <c r="DR46" i="2"/>
  <c r="DR47" i="2"/>
  <c r="DR48" i="2"/>
  <c r="DR49" i="2"/>
  <c r="DR50" i="2"/>
  <c r="DR51" i="2"/>
  <c r="DR52" i="2"/>
  <c r="DR53" i="2"/>
  <c r="DR54" i="2"/>
  <c r="DR55" i="2"/>
  <c r="DR56" i="2"/>
  <c r="DR57" i="2"/>
  <c r="DR58" i="2"/>
  <c r="DR59" i="2"/>
  <c r="DR60" i="2"/>
  <c r="DR61" i="2"/>
  <c r="DR62" i="2"/>
  <c r="DR63" i="2"/>
  <c r="DR64" i="2"/>
  <c r="DR65" i="2"/>
  <c r="DR66" i="2"/>
  <c r="DR67" i="2"/>
  <c r="DR68" i="2"/>
  <c r="DS70" i="2"/>
  <c r="DS2" i="2"/>
  <c r="DS3" i="2"/>
  <c r="DS4" i="2"/>
  <c r="DS5" i="2"/>
  <c r="DS6" i="2"/>
  <c r="DS7" i="2"/>
  <c r="DS8" i="2"/>
  <c r="DS9" i="2"/>
  <c r="DS10" i="2"/>
  <c r="DS11" i="2"/>
  <c r="DS12" i="2"/>
  <c r="DS13" i="2"/>
  <c r="DS14" i="2"/>
  <c r="DS15" i="2"/>
  <c r="DS16" i="2"/>
  <c r="DS17" i="2"/>
  <c r="DS18" i="2"/>
  <c r="DS19" i="2"/>
  <c r="DS20" i="2"/>
  <c r="DS21" i="2"/>
  <c r="DS22" i="2"/>
  <c r="DS23" i="2"/>
  <c r="DS24" i="2"/>
  <c r="DS25" i="2"/>
  <c r="DS26" i="2"/>
  <c r="DS27" i="2"/>
  <c r="DS28" i="2"/>
  <c r="DS29" i="2"/>
  <c r="DS30" i="2"/>
  <c r="DS31" i="2"/>
  <c r="DS32" i="2"/>
  <c r="DS33" i="2"/>
  <c r="DS34" i="2"/>
  <c r="DS35" i="2"/>
  <c r="DS36" i="2"/>
  <c r="DS37" i="2"/>
  <c r="DS38" i="2"/>
  <c r="DS39" i="2"/>
  <c r="DS40" i="2"/>
  <c r="DS41" i="2"/>
  <c r="DS42" i="2"/>
  <c r="DS43" i="2"/>
  <c r="DS44" i="2"/>
  <c r="DS45" i="2"/>
  <c r="DS46" i="2"/>
  <c r="DS47" i="2"/>
  <c r="DS48" i="2"/>
  <c r="DS49" i="2"/>
  <c r="DS50" i="2"/>
  <c r="DS51" i="2"/>
  <c r="DS52" i="2"/>
  <c r="DS53" i="2"/>
  <c r="DS54" i="2"/>
  <c r="DS55" i="2"/>
  <c r="DS56" i="2"/>
  <c r="DS57" i="2"/>
  <c r="DS58" i="2"/>
  <c r="DS59" i="2"/>
  <c r="DS60" i="2"/>
  <c r="DS61" i="2"/>
  <c r="DS62" i="2"/>
  <c r="DS63" i="2"/>
  <c r="DS64" i="2"/>
  <c r="DS65" i="2"/>
  <c r="DS66" i="2"/>
  <c r="DS67" i="2"/>
  <c r="DS68" i="2"/>
  <c r="DS69" i="2"/>
  <c r="DL70" i="2"/>
  <c r="DL2" i="2"/>
  <c r="DL3" i="2"/>
  <c r="DL4" i="2"/>
  <c r="DL5" i="2"/>
  <c r="DL6" i="2"/>
  <c r="DL7" i="2"/>
  <c r="DL8" i="2"/>
  <c r="DL9" i="2"/>
  <c r="DL10" i="2"/>
  <c r="DL11" i="2"/>
  <c r="DL12" i="2"/>
  <c r="DL13" i="2"/>
  <c r="DL14" i="2"/>
  <c r="DL15" i="2"/>
  <c r="DL16" i="2"/>
  <c r="DL17" i="2"/>
  <c r="DL18" i="2"/>
  <c r="DL19" i="2"/>
  <c r="DL20" i="2"/>
  <c r="DL21" i="2"/>
  <c r="DL22" i="2"/>
  <c r="DL23" i="2"/>
  <c r="DL24" i="2"/>
  <c r="DL25" i="2"/>
  <c r="DL26" i="2"/>
  <c r="DL27" i="2"/>
  <c r="DL28" i="2"/>
  <c r="DL29" i="2"/>
  <c r="DL30" i="2"/>
  <c r="DL31" i="2"/>
  <c r="DL32" i="2"/>
  <c r="DL33" i="2"/>
  <c r="DL34" i="2"/>
  <c r="DL35" i="2"/>
  <c r="DL36" i="2"/>
  <c r="DL37" i="2"/>
  <c r="DL38" i="2"/>
  <c r="DL39" i="2"/>
  <c r="DL40" i="2"/>
  <c r="DL41" i="2"/>
  <c r="DL42" i="2"/>
  <c r="DL43" i="2"/>
  <c r="DL44" i="2"/>
  <c r="DL45" i="2"/>
  <c r="DL46" i="2"/>
  <c r="DL47" i="2"/>
  <c r="DL48" i="2"/>
  <c r="DL49" i="2"/>
  <c r="DL50" i="2"/>
  <c r="DL51" i="2"/>
  <c r="DL52" i="2"/>
  <c r="DL53" i="2"/>
  <c r="DL54" i="2"/>
  <c r="DL55" i="2"/>
  <c r="DL56" i="2"/>
  <c r="DL57" i="2"/>
  <c r="DL58" i="2"/>
  <c r="DL59" i="2"/>
  <c r="DL60" i="2"/>
  <c r="DL61" i="2"/>
  <c r="DL62" i="2"/>
  <c r="DL63" i="2"/>
  <c r="DL64" i="2"/>
  <c r="DL65" i="2"/>
  <c r="DL66" i="2"/>
  <c r="DL67" i="2"/>
  <c r="DL68" i="2"/>
  <c r="DK70" i="2"/>
  <c r="DK2" i="2"/>
  <c r="DK3" i="2"/>
  <c r="DK4" i="2"/>
  <c r="DK5" i="2"/>
  <c r="DK6" i="2"/>
  <c r="DK7" i="2"/>
  <c r="DK8" i="2"/>
  <c r="DK9" i="2"/>
  <c r="DK10" i="2"/>
  <c r="DK11" i="2"/>
  <c r="DK12" i="2"/>
  <c r="DK13" i="2"/>
  <c r="DK14" i="2"/>
  <c r="DK15" i="2"/>
  <c r="DK16" i="2"/>
  <c r="DK17" i="2"/>
  <c r="DK18" i="2"/>
  <c r="DK19" i="2"/>
  <c r="DK20" i="2"/>
  <c r="DK21" i="2"/>
  <c r="DK22" i="2"/>
  <c r="DK23" i="2"/>
  <c r="DK24" i="2"/>
  <c r="DK25" i="2"/>
  <c r="DK26" i="2"/>
  <c r="DK27" i="2"/>
  <c r="DK28" i="2"/>
  <c r="DK29" i="2"/>
  <c r="DK30" i="2"/>
  <c r="DK31" i="2"/>
  <c r="DK32" i="2"/>
  <c r="DK33" i="2"/>
  <c r="DK34" i="2"/>
  <c r="DK35" i="2"/>
  <c r="DK36" i="2"/>
  <c r="DK37" i="2"/>
  <c r="DK38" i="2"/>
  <c r="DK39" i="2"/>
  <c r="DK40" i="2"/>
  <c r="DK41" i="2"/>
  <c r="DK42" i="2"/>
  <c r="DK43" i="2"/>
  <c r="DK44" i="2"/>
  <c r="DK45" i="2"/>
  <c r="DK46" i="2"/>
  <c r="DK47" i="2"/>
  <c r="DK48" i="2"/>
  <c r="DK49" i="2"/>
  <c r="DK50" i="2"/>
  <c r="DK51" i="2"/>
  <c r="DK52" i="2"/>
  <c r="DK53" i="2"/>
  <c r="DK54" i="2"/>
  <c r="DK55" i="2"/>
  <c r="DK56" i="2"/>
  <c r="DK57" i="2"/>
  <c r="DK58" i="2"/>
  <c r="DK59" i="2"/>
  <c r="DK60" i="2"/>
  <c r="DK61" i="2"/>
  <c r="DK62" i="2"/>
  <c r="DK63" i="2"/>
  <c r="DK64" i="2"/>
  <c r="DK65" i="2"/>
  <c r="DK66" i="2"/>
  <c r="DK67" i="2"/>
  <c r="DK68" i="2"/>
  <c r="DI70" i="2"/>
  <c r="DI2" i="2"/>
  <c r="DI3" i="2"/>
  <c r="DI4" i="2"/>
  <c r="DI5" i="2"/>
  <c r="DI6" i="2"/>
  <c r="DI7" i="2"/>
  <c r="DI8" i="2"/>
  <c r="DI9" i="2"/>
  <c r="DI10" i="2"/>
  <c r="DI11" i="2"/>
  <c r="DI12" i="2"/>
  <c r="DI13" i="2"/>
  <c r="DI14" i="2"/>
  <c r="DI15" i="2"/>
  <c r="DI16" i="2"/>
  <c r="DI17" i="2"/>
  <c r="DI18" i="2"/>
  <c r="DI19" i="2"/>
  <c r="DI20" i="2"/>
  <c r="DI21" i="2"/>
  <c r="DI22" i="2"/>
  <c r="DI23" i="2"/>
  <c r="DI24" i="2"/>
  <c r="DI25" i="2"/>
  <c r="DI26" i="2"/>
  <c r="DI27" i="2"/>
  <c r="DI28" i="2"/>
  <c r="DI29" i="2"/>
  <c r="DI30" i="2"/>
  <c r="DI31" i="2"/>
  <c r="DI32" i="2"/>
  <c r="DI33" i="2"/>
  <c r="DI34" i="2"/>
  <c r="DI35" i="2"/>
  <c r="DI36" i="2"/>
  <c r="DI37" i="2"/>
  <c r="DI38" i="2"/>
  <c r="DI39" i="2"/>
  <c r="DI40" i="2"/>
  <c r="DI41" i="2"/>
  <c r="DI42" i="2"/>
  <c r="DI43" i="2"/>
  <c r="DI44" i="2"/>
  <c r="DI45" i="2"/>
  <c r="DI46" i="2"/>
  <c r="DI47" i="2"/>
  <c r="DI48" i="2"/>
  <c r="DI49" i="2"/>
  <c r="DI50" i="2"/>
  <c r="DI51" i="2"/>
  <c r="DI52" i="2"/>
  <c r="DI53" i="2"/>
  <c r="DI54" i="2"/>
  <c r="DI55" i="2"/>
  <c r="DI56" i="2"/>
  <c r="DI57" i="2"/>
  <c r="DI58" i="2"/>
  <c r="DI59" i="2"/>
  <c r="DI60" i="2"/>
  <c r="DI61" i="2"/>
  <c r="DI62" i="2"/>
  <c r="DI63" i="2"/>
  <c r="DI64" i="2"/>
  <c r="DI65" i="2"/>
  <c r="DI66" i="2"/>
  <c r="DI67" i="2"/>
  <c r="DI68" i="2"/>
  <c r="DI69" i="2"/>
  <c r="DH70" i="2"/>
  <c r="DH2" i="2"/>
  <c r="DH3" i="2"/>
  <c r="DH4" i="2"/>
  <c r="DH5" i="2"/>
  <c r="DH6" i="2"/>
  <c r="DH7" i="2"/>
  <c r="DH8" i="2"/>
  <c r="DH9" i="2"/>
  <c r="DH10" i="2"/>
  <c r="DH11" i="2"/>
  <c r="DH12" i="2"/>
  <c r="DH13" i="2"/>
  <c r="DH14" i="2"/>
  <c r="DH15" i="2"/>
  <c r="DH16" i="2"/>
  <c r="DH17" i="2"/>
  <c r="DH18" i="2"/>
  <c r="DH19" i="2"/>
  <c r="DH20" i="2"/>
  <c r="DH21" i="2"/>
  <c r="DH22" i="2"/>
  <c r="DH23" i="2"/>
  <c r="DH24" i="2"/>
  <c r="DH25" i="2"/>
  <c r="DH26" i="2"/>
  <c r="DH27" i="2"/>
  <c r="DH28" i="2"/>
  <c r="DH29" i="2"/>
  <c r="DH30" i="2"/>
  <c r="DH31" i="2"/>
  <c r="DH32" i="2"/>
  <c r="DH33" i="2"/>
  <c r="DH34" i="2"/>
  <c r="DH35" i="2"/>
  <c r="DH36" i="2"/>
  <c r="DH37" i="2"/>
  <c r="DH38" i="2"/>
  <c r="DH39" i="2"/>
  <c r="DH40" i="2"/>
  <c r="DH41" i="2"/>
  <c r="DH42" i="2"/>
  <c r="DH43" i="2"/>
  <c r="DH44" i="2"/>
  <c r="DH45" i="2"/>
  <c r="DH46" i="2"/>
  <c r="DH47" i="2"/>
  <c r="DH48" i="2"/>
  <c r="DH49" i="2"/>
  <c r="DH50" i="2"/>
  <c r="DH51" i="2"/>
  <c r="DH52" i="2"/>
  <c r="DH53" i="2"/>
  <c r="DH54" i="2"/>
  <c r="DH55" i="2"/>
  <c r="DH56" i="2"/>
  <c r="DH57" i="2"/>
  <c r="DH58" i="2"/>
  <c r="DH59" i="2"/>
  <c r="DH60" i="2"/>
  <c r="DH61" i="2"/>
  <c r="DH62" i="2"/>
  <c r="DH63" i="2"/>
  <c r="DH64" i="2"/>
  <c r="DH65" i="2"/>
  <c r="DH66" i="2"/>
  <c r="DH67" i="2"/>
  <c r="DH68" i="2"/>
  <c r="DH69" i="2"/>
  <c r="DJ70" i="2"/>
  <c r="DJ2" i="2"/>
  <c r="DJ3" i="2"/>
  <c r="DJ4" i="2"/>
  <c r="DJ5" i="2"/>
  <c r="DJ6" i="2"/>
  <c r="DJ7" i="2"/>
  <c r="DJ8" i="2"/>
  <c r="DJ9" i="2"/>
  <c r="DJ10" i="2"/>
  <c r="DJ11" i="2"/>
  <c r="DJ12" i="2"/>
  <c r="DJ13" i="2"/>
  <c r="DJ14" i="2"/>
  <c r="DJ15" i="2"/>
  <c r="DJ16" i="2"/>
  <c r="DJ17" i="2"/>
  <c r="DJ18" i="2"/>
  <c r="DJ19" i="2"/>
  <c r="DJ20" i="2"/>
  <c r="DJ21" i="2"/>
  <c r="DJ22" i="2"/>
  <c r="DJ23" i="2"/>
  <c r="DJ24" i="2"/>
  <c r="DJ25" i="2"/>
  <c r="DJ26" i="2"/>
  <c r="DJ27" i="2"/>
  <c r="DJ28" i="2"/>
  <c r="DJ29" i="2"/>
  <c r="DJ30" i="2"/>
  <c r="DJ31" i="2"/>
  <c r="DJ32" i="2"/>
  <c r="DJ33" i="2"/>
  <c r="DJ34" i="2"/>
  <c r="DJ35" i="2"/>
  <c r="DJ36" i="2"/>
  <c r="DJ37" i="2"/>
  <c r="DJ38" i="2"/>
  <c r="DJ39" i="2"/>
  <c r="DJ40" i="2"/>
  <c r="DJ41" i="2"/>
  <c r="DJ42" i="2"/>
  <c r="DJ43" i="2"/>
  <c r="DJ44" i="2"/>
  <c r="DJ45" i="2"/>
  <c r="DJ46" i="2"/>
  <c r="DJ47" i="2"/>
  <c r="DJ48" i="2"/>
  <c r="DJ49" i="2"/>
  <c r="DJ50" i="2"/>
  <c r="DJ51" i="2"/>
  <c r="DJ52" i="2"/>
  <c r="DJ53" i="2"/>
  <c r="DJ54" i="2"/>
  <c r="DJ55" i="2"/>
  <c r="DJ56" i="2"/>
  <c r="DJ57" i="2"/>
  <c r="DJ58" i="2"/>
  <c r="DJ59" i="2"/>
  <c r="DJ60" i="2"/>
  <c r="DJ61" i="2"/>
  <c r="DJ62" i="2"/>
  <c r="DJ63" i="2"/>
  <c r="DJ64" i="2"/>
  <c r="DJ65" i="2"/>
  <c r="DJ66" i="2"/>
  <c r="DJ67" i="2"/>
  <c r="DJ68" i="2"/>
  <c r="DG70" i="2"/>
  <c r="DG2" i="2"/>
  <c r="DG3" i="2"/>
  <c r="DG4" i="2"/>
  <c r="DG5" i="2"/>
  <c r="DG6" i="2"/>
  <c r="DG7" i="2"/>
  <c r="DG8" i="2"/>
  <c r="DG9" i="2"/>
  <c r="DG10" i="2"/>
  <c r="DG11" i="2"/>
  <c r="DG12" i="2"/>
  <c r="DG13" i="2"/>
  <c r="DG14" i="2"/>
  <c r="DG15" i="2"/>
  <c r="DG16" i="2"/>
  <c r="DG17" i="2"/>
  <c r="DG18" i="2"/>
  <c r="DG19" i="2"/>
  <c r="DG20" i="2"/>
  <c r="DG21" i="2"/>
  <c r="DG22" i="2"/>
  <c r="DG23" i="2"/>
  <c r="DG24" i="2"/>
  <c r="DG25" i="2"/>
  <c r="DG26" i="2"/>
  <c r="DG27" i="2"/>
  <c r="DG28" i="2"/>
  <c r="DG29" i="2"/>
  <c r="DG30" i="2"/>
  <c r="DG31" i="2"/>
  <c r="DG32" i="2"/>
  <c r="DG33" i="2"/>
  <c r="DG34" i="2"/>
  <c r="DG35" i="2"/>
  <c r="DG36" i="2"/>
  <c r="DG37" i="2"/>
  <c r="DG38" i="2"/>
  <c r="DG39" i="2"/>
  <c r="DG40" i="2"/>
  <c r="DG41" i="2"/>
  <c r="DG42" i="2"/>
  <c r="DG43" i="2"/>
  <c r="DG44" i="2"/>
  <c r="DG45" i="2"/>
  <c r="DG46" i="2"/>
  <c r="DG47" i="2"/>
  <c r="DG48" i="2"/>
  <c r="DG49" i="2"/>
  <c r="DG50" i="2"/>
  <c r="DG51" i="2"/>
  <c r="DG52" i="2"/>
  <c r="DG53" i="2"/>
  <c r="DG54" i="2"/>
  <c r="DG55" i="2"/>
  <c r="DG56" i="2"/>
  <c r="DG57" i="2"/>
  <c r="DG58" i="2"/>
  <c r="DG59" i="2"/>
  <c r="DG60" i="2"/>
  <c r="DG61" i="2"/>
  <c r="DG62" i="2"/>
  <c r="DG63" i="2"/>
  <c r="DG64" i="2"/>
  <c r="DG65" i="2"/>
  <c r="DG66" i="2"/>
  <c r="DG67" i="2"/>
  <c r="DG68" i="2"/>
  <c r="DG69" i="2"/>
  <c r="M64" i="7"/>
  <c r="M72" i="25"/>
  <c r="M69" i="6"/>
  <c r="M69" i="5"/>
  <c r="M70" i="4"/>
  <c r="M69" i="15"/>
  <c r="M67" i="12"/>
  <c r="M64" i="10"/>
  <c r="G65" i="13" l="1"/>
  <c r="D405" i="28"/>
  <c r="E405" i="28" s="1"/>
  <c r="F405" i="28" s="1"/>
  <c r="G405" i="28" s="1"/>
  <c r="Y370" i="28"/>
  <c r="AA370" i="28" s="1"/>
  <c r="D390" i="28"/>
  <c r="D370" i="28"/>
  <c r="W370" i="28" s="1"/>
  <c r="U370" i="28"/>
  <c r="F390" i="28" s="1"/>
  <c r="F80" i="10"/>
  <c r="F78" i="25"/>
  <c r="F66" i="6"/>
  <c r="F66" i="5"/>
  <c r="F65" i="4"/>
  <c r="G66" i="13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F66" i="12"/>
  <c r="DE71" i="17"/>
  <c r="DD71" i="17"/>
  <c r="DE71" i="18"/>
  <c r="CP70" i="18"/>
  <c r="DD71" i="18"/>
  <c r="CP70" i="20"/>
  <c r="DE72" i="20"/>
  <c r="DU70" i="2"/>
  <c r="DU2" i="2"/>
  <c r="DU3" i="2"/>
  <c r="DU4" i="2"/>
  <c r="DU5" i="2"/>
  <c r="DU6" i="2"/>
  <c r="DU7" i="2"/>
  <c r="DU8" i="2"/>
  <c r="DU9" i="2"/>
  <c r="DU10" i="2"/>
  <c r="DU11" i="2"/>
  <c r="DU12" i="2"/>
  <c r="DU13" i="2"/>
  <c r="DU14" i="2"/>
  <c r="DU15" i="2"/>
  <c r="DU16" i="2"/>
  <c r="DU17" i="2"/>
  <c r="DU18" i="2"/>
  <c r="DU19" i="2"/>
  <c r="DU20" i="2"/>
  <c r="DU21" i="2"/>
  <c r="DU22" i="2"/>
  <c r="DU23" i="2"/>
  <c r="DU24" i="2"/>
  <c r="DU25" i="2"/>
  <c r="DU26" i="2"/>
  <c r="DU27" i="2"/>
  <c r="DU28" i="2"/>
  <c r="DU29" i="2"/>
  <c r="DU30" i="2"/>
  <c r="DU31" i="2"/>
  <c r="DU32" i="2"/>
  <c r="DU33" i="2"/>
  <c r="DU34" i="2"/>
  <c r="DU35" i="2"/>
  <c r="DU36" i="2"/>
  <c r="DU37" i="2"/>
  <c r="DU38" i="2"/>
  <c r="DU39" i="2"/>
  <c r="DU40" i="2"/>
  <c r="DU41" i="2"/>
  <c r="DU42" i="2"/>
  <c r="DU43" i="2"/>
  <c r="DU44" i="2"/>
  <c r="DU45" i="2"/>
  <c r="DU46" i="2"/>
  <c r="DU47" i="2"/>
  <c r="DU48" i="2"/>
  <c r="DU49" i="2"/>
  <c r="DU50" i="2"/>
  <c r="DU51" i="2"/>
  <c r="DU52" i="2"/>
  <c r="DU53" i="2"/>
  <c r="DU54" i="2"/>
  <c r="DU55" i="2"/>
  <c r="DU56" i="2"/>
  <c r="DU57" i="2"/>
  <c r="DU58" i="2"/>
  <c r="DU59" i="2"/>
  <c r="DU60" i="2"/>
  <c r="DU61" i="2"/>
  <c r="DU62" i="2"/>
  <c r="DU63" i="2"/>
  <c r="DU64" i="2"/>
  <c r="DU65" i="2"/>
  <c r="DU66" i="2"/>
  <c r="DU67" i="2"/>
  <c r="DU68" i="2"/>
  <c r="DU69" i="2"/>
  <c r="DF70" i="2"/>
  <c r="DF2" i="2"/>
  <c r="DF3" i="2"/>
  <c r="DF5" i="2"/>
  <c r="DF4" i="2"/>
  <c r="DF6" i="2"/>
  <c r="DF7" i="2"/>
  <c r="DF8" i="2"/>
  <c r="DF9" i="2"/>
  <c r="DF10" i="2"/>
  <c r="DF11" i="2"/>
  <c r="DF12" i="2"/>
  <c r="DF13" i="2"/>
  <c r="DF14" i="2"/>
  <c r="DF15" i="2"/>
  <c r="DF16" i="2"/>
  <c r="DF17" i="2"/>
  <c r="DF18" i="2"/>
  <c r="DF19" i="2"/>
  <c r="DF20" i="2"/>
  <c r="DF21" i="2"/>
  <c r="DF22" i="2"/>
  <c r="DF23" i="2"/>
  <c r="DF24" i="2"/>
  <c r="DF25" i="2"/>
  <c r="DF26" i="2"/>
  <c r="DF27" i="2"/>
  <c r="DF28" i="2"/>
  <c r="DF29" i="2"/>
  <c r="DF30" i="2"/>
  <c r="DF31" i="2"/>
  <c r="DF32" i="2"/>
  <c r="DF33" i="2"/>
  <c r="DF34" i="2"/>
  <c r="DF35" i="2"/>
  <c r="DF36" i="2"/>
  <c r="DF37" i="2"/>
  <c r="DF38" i="2"/>
  <c r="DF39" i="2"/>
  <c r="DF40" i="2"/>
  <c r="DF41" i="2"/>
  <c r="DF42" i="2"/>
  <c r="DF43" i="2"/>
  <c r="DF44" i="2"/>
  <c r="DF45" i="2"/>
  <c r="DF46" i="2"/>
  <c r="DF47" i="2"/>
  <c r="DF48" i="2"/>
  <c r="DF49" i="2"/>
  <c r="DF50" i="2"/>
  <c r="DF51" i="2"/>
  <c r="DF52" i="2"/>
  <c r="DF53" i="2"/>
  <c r="DF54" i="2"/>
  <c r="DF55" i="2"/>
  <c r="DF56" i="2"/>
  <c r="DF57" i="2"/>
  <c r="DF58" i="2"/>
  <c r="DF59" i="2"/>
  <c r="DF60" i="2"/>
  <c r="DF61" i="2"/>
  <c r="DF62" i="2"/>
  <c r="DF63" i="2"/>
  <c r="DF64" i="2"/>
  <c r="DF65" i="2"/>
  <c r="DF66" i="2"/>
  <c r="DF67" i="2"/>
  <c r="DF68" i="2"/>
  <c r="DF69" i="2"/>
  <c r="DD72" i="20"/>
  <c r="CY76" i="20"/>
  <c r="CX72" i="20"/>
  <c r="CV72" i="20"/>
  <c r="CQ72" i="20"/>
  <c r="CW72" i="20"/>
  <c r="CS72" i="20"/>
  <c r="CT72" i="20"/>
  <c r="CR72" i="20"/>
  <c r="CU72" i="20"/>
  <c r="CV72" i="18"/>
  <c r="CY72" i="18"/>
  <c r="CZ72" i="18"/>
  <c r="DA72" i="18"/>
  <c r="CQ72" i="18"/>
  <c r="CT72" i="18"/>
  <c r="CR72" i="18"/>
  <c r="CU72" i="18"/>
  <c r="CX72" i="18"/>
  <c r="DC72" i="18"/>
  <c r="CS72" i="18"/>
  <c r="DB72" i="18"/>
  <c r="CW72" i="18"/>
  <c r="DA72" i="17"/>
  <c r="DB72" i="17"/>
  <c r="CQ72" i="17"/>
  <c r="CR72" i="17"/>
  <c r="CW72" i="17"/>
  <c r="CP72" i="17"/>
  <c r="CV72" i="17"/>
  <c r="CU72" i="17"/>
  <c r="DC72" i="17"/>
  <c r="CX72" i="17"/>
  <c r="CT72" i="17"/>
  <c r="CS72" i="17"/>
  <c r="CZ72" i="17"/>
  <c r="CY72" i="17"/>
  <c r="CO71" i="20"/>
  <c r="CO71" i="18"/>
  <c r="CO70" i="17"/>
  <c r="M65" i="7"/>
  <c r="M73" i="25"/>
  <c r="M70" i="6"/>
  <c r="M70" i="5"/>
  <c r="M71" i="4"/>
  <c r="M70" i="15"/>
  <c r="M68" i="12"/>
  <c r="M65" i="10"/>
  <c r="Z370" i="28" l="1"/>
  <c r="AB370" i="28"/>
  <c r="AC370" i="28" s="1"/>
  <c r="E390" i="28"/>
  <c r="F408" i="28"/>
  <c r="G408" i="28" s="1"/>
  <c r="X370" i="28"/>
  <c r="E370" i="28"/>
  <c r="F81" i="10"/>
  <c r="F79" i="25"/>
  <c r="F67" i="6"/>
  <c r="F67" i="5"/>
  <c r="F66" i="4"/>
  <c r="F67" i="12"/>
  <c r="DD72" i="17"/>
  <c r="DE72" i="17"/>
  <c r="CP71" i="18"/>
  <c r="DD72" i="18"/>
  <c r="DE72" i="18"/>
  <c r="DE73" i="20"/>
  <c r="CP71" i="20"/>
  <c r="DD73" i="20"/>
  <c r="CY77" i="20"/>
  <c r="CU73" i="20"/>
  <c r="CT73" i="20"/>
  <c r="CQ73" i="20"/>
  <c r="CV73" i="20"/>
  <c r="CR73" i="20"/>
  <c r="CS73" i="20"/>
  <c r="CX73" i="20"/>
  <c r="CW73" i="20"/>
  <c r="DA73" i="18"/>
  <c r="CZ73" i="18"/>
  <c r="CV73" i="18"/>
  <c r="CU73" i="18"/>
  <c r="DB73" i="18"/>
  <c r="CS73" i="18"/>
  <c r="CR73" i="18"/>
  <c r="DC73" i="18"/>
  <c r="CT73" i="18"/>
  <c r="CY73" i="18"/>
  <c r="CW73" i="18"/>
  <c r="CX73" i="18"/>
  <c r="CQ73" i="18"/>
  <c r="CS73" i="17"/>
  <c r="CU73" i="17"/>
  <c r="CR73" i="17"/>
  <c r="CT73" i="17"/>
  <c r="CV73" i="17"/>
  <c r="CQ73" i="17"/>
  <c r="CY73" i="17"/>
  <c r="CX73" i="17"/>
  <c r="CP73" i="17"/>
  <c r="DB73" i="17"/>
  <c r="CZ73" i="17"/>
  <c r="CW73" i="17"/>
  <c r="DA73" i="17"/>
  <c r="DC73" i="17"/>
  <c r="CO72" i="20"/>
  <c r="CO72" i="18"/>
  <c r="CO71" i="17"/>
  <c r="M66" i="7"/>
  <c r="M74" i="25"/>
  <c r="M71" i="6"/>
  <c r="M71" i="5"/>
  <c r="M72" i="4"/>
  <c r="M71" i="15"/>
  <c r="M69" i="12"/>
  <c r="M66" i="10"/>
  <c r="F82" i="10" l="1"/>
  <c r="F80" i="25"/>
  <c r="F68" i="6"/>
  <c r="F68" i="5"/>
  <c r="F67" i="4"/>
  <c r="F68" i="12"/>
  <c r="DE73" i="17"/>
  <c r="DD73" i="17"/>
  <c r="DE73" i="18"/>
  <c r="DD73" i="18"/>
  <c r="CP72" i="18"/>
  <c r="CP72" i="20"/>
  <c r="DE74" i="20"/>
  <c r="DD74" i="20"/>
  <c r="CY78" i="20"/>
  <c r="CV74" i="20"/>
  <c r="CX74" i="20"/>
  <c r="CQ74" i="20"/>
  <c r="CT74" i="20"/>
  <c r="CS74" i="20"/>
  <c r="CR74" i="20"/>
  <c r="CU74" i="20"/>
  <c r="CW74" i="20"/>
  <c r="DC74" i="18"/>
  <c r="CV74" i="18"/>
  <c r="CY74" i="18"/>
  <c r="CZ74" i="18"/>
  <c r="CQ74" i="18"/>
  <c r="DA74" i="18"/>
  <c r="CX74" i="18"/>
  <c r="CU74" i="18"/>
  <c r="CW74" i="18"/>
  <c r="N372" i="28" s="1"/>
  <c r="CR74" i="18"/>
  <c r="CS74" i="18"/>
  <c r="CT74" i="18"/>
  <c r="K372" i="28" s="1"/>
  <c r="DB74" i="18"/>
  <c r="CR74" i="17"/>
  <c r="DB74" i="17"/>
  <c r="DC74" i="17"/>
  <c r="CU74" i="17"/>
  <c r="DA74" i="17"/>
  <c r="CP74" i="17"/>
  <c r="CV74" i="17"/>
  <c r="CS74" i="17"/>
  <c r="CX74" i="17"/>
  <c r="CW74" i="17"/>
  <c r="CT74" i="17"/>
  <c r="CZ74" i="17"/>
  <c r="CY74" i="17"/>
  <c r="CQ74" i="17"/>
  <c r="CO73" i="20"/>
  <c r="CO73" i="18"/>
  <c r="CO72" i="17"/>
  <c r="M67" i="7"/>
  <c r="M75" i="25"/>
  <c r="M72" i="6"/>
  <c r="M72" i="5"/>
  <c r="M73" i="4"/>
  <c r="M72" i="15"/>
  <c r="M70" i="12"/>
  <c r="M67" i="10"/>
  <c r="O372" i="28" l="1"/>
  <c r="S372" i="28"/>
  <c r="H372" i="28"/>
  <c r="J372" i="28"/>
  <c r="P372" i="28"/>
  <c r="T372" i="28"/>
  <c r="Q372" i="28"/>
  <c r="I372" i="28"/>
  <c r="M372" i="28"/>
  <c r="L372" i="28"/>
  <c r="R372" i="28"/>
  <c r="F83" i="10"/>
  <c r="DL73" i="18"/>
  <c r="DN73" i="18"/>
  <c r="DK73" i="18"/>
  <c r="DI73" i="18"/>
  <c r="DS73" i="18"/>
  <c r="F81" i="25"/>
  <c r="F69" i="6"/>
  <c r="F69" i="5"/>
  <c r="F68" i="4"/>
  <c r="F69" i="12"/>
  <c r="DD74" i="17"/>
  <c r="DE74" i="17"/>
  <c r="CP73" i="18"/>
  <c r="DD74" i="18"/>
  <c r="DE74" i="18"/>
  <c r="DE75" i="20"/>
  <c r="CP73" i="20"/>
  <c r="DD75" i="20"/>
  <c r="CY79" i="20"/>
  <c r="CT75" i="20"/>
  <c r="CW75" i="20"/>
  <c r="CQ75" i="20"/>
  <c r="CU75" i="20"/>
  <c r="CR75" i="20"/>
  <c r="CX75" i="20"/>
  <c r="CS75" i="20"/>
  <c r="CV75" i="20"/>
  <c r="DQ74" i="18"/>
  <c r="DQ2" i="18"/>
  <c r="DQ3" i="18"/>
  <c r="DQ4" i="18"/>
  <c r="DQ5" i="18"/>
  <c r="DQ6" i="18"/>
  <c r="DQ7" i="18"/>
  <c r="DQ8" i="18"/>
  <c r="DQ9" i="18"/>
  <c r="DQ10" i="18"/>
  <c r="DQ11" i="18"/>
  <c r="DQ12" i="18"/>
  <c r="DQ13" i="18"/>
  <c r="DQ14" i="18"/>
  <c r="DQ15" i="18"/>
  <c r="DQ16" i="18"/>
  <c r="DQ17" i="18"/>
  <c r="DQ18" i="18"/>
  <c r="DQ19" i="18"/>
  <c r="DQ20" i="18"/>
  <c r="DQ21" i="18"/>
  <c r="DQ22" i="18"/>
  <c r="DQ23" i="18"/>
  <c r="DQ24" i="18"/>
  <c r="DQ25" i="18"/>
  <c r="DQ26" i="18"/>
  <c r="DQ27" i="18"/>
  <c r="DQ28" i="18"/>
  <c r="DQ29" i="18"/>
  <c r="DQ30" i="18"/>
  <c r="DQ31" i="18"/>
  <c r="DQ32" i="18"/>
  <c r="DQ33" i="18"/>
  <c r="DQ34" i="18"/>
  <c r="DQ35" i="18"/>
  <c r="DQ36" i="18"/>
  <c r="DQ37" i="18"/>
  <c r="DQ38" i="18"/>
  <c r="DQ39" i="18"/>
  <c r="DQ40" i="18"/>
  <c r="DQ41" i="18"/>
  <c r="DQ42" i="18"/>
  <c r="DQ43" i="18"/>
  <c r="DQ44" i="18"/>
  <c r="DQ45" i="18"/>
  <c r="DQ46" i="18"/>
  <c r="DQ47" i="18"/>
  <c r="DQ48" i="18"/>
  <c r="DQ49" i="18"/>
  <c r="DQ50" i="18"/>
  <c r="DQ51" i="18"/>
  <c r="DQ52" i="18"/>
  <c r="DQ53" i="18"/>
  <c r="DQ54" i="18"/>
  <c r="DQ55" i="18"/>
  <c r="DQ56" i="18"/>
  <c r="DQ57" i="18"/>
  <c r="DQ58" i="18"/>
  <c r="DQ59" i="18"/>
  <c r="DQ60" i="18"/>
  <c r="DQ61" i="18"/>
  <c r="DQ62" i="18"/>
  <c r="DQ63" i="18"/>
  <c r="DQ64" i="18"/>
  <c r="DQ65" i="18"/>
  <c r="DQ66" i="18"/>
  <c r="DQ67" i="18"/>
  <c r="DQ68" i="18"/>
  <c r="DQ69" i="18"/>
  <c r="DQ70" i="18"/>
  <c r="DQ71" i="18"/>
  <c r="DQ72" i="18"/>
  <c r="DJ74" i="18"/>
  <c r="DJ2" i="18"/>
  <c r="DJ3" i="18"/>
  <c r="DJ4" i="18"/>
  <c r="DJ5" i="18"/>
  <c r="DJ6" i="18"/>
  <c r="DJ7" i="18"/>
  <c r="DJ8" i="18"/>
  <c r="DJ9" i="18"/>
  <c r="DJ10" i="18"/>
  <c r="DJ11" i="18"/>
  <c r="DJ12" i="18"/>
  <c r="DJ13" i="18"/>
  <c r="DJ14" i="18"/>
  <c r="DJ15" i="18"/>
  <c r="DJ16" i="18"/>
  <c r="DJ17" i="18"/>
  <c r="DJ18" i="18"/>
  <c r="DJ19" i="18"/>
  <c r="DJ20" i="18"/>
  <c r="DJ21" i="18"/>
  <c r="DJ22" i="18"/>
  <c r="DJ23" i="18"/>
  <c r="DJ24" i="18"/>
  <c r="DJ25" i="18"/>
  <c r="DJ26" i="18"/>
  <c r="DJ27" i="18"/>
  <c r="DJ28" i="18"/>
  <c r="DJ29" i="18"/>
  <c r="DJ30" i="18"/>
  <c r="DJ31" i="18"/>
  <c r="DJ32" i="18"/>
  <c r="DJ33" i="18"/>
  <c r="DJ34" i="18"/>
  <c r="DJ35" i="18"/>
  <c r="DJ36" i="18"/>
  <c r="DJ37" i="18"/>
  <c r="DJ38" i="18"/>
  <c r="DJ39" i="18"/>
  <c r="DJ40" i="18"/>
  <c r="DJ41" i="18"/>
  <c r="DJ42" i="18"/>
  <c r="DJ43" i="18"/>
  <c r="DJ44" i="18"/>
  <c r="DJ45" i="18"/>
  <c r="DJ46" i="18"/>
  <c r="DJ47" i="18"/>
  <c r="DJ48" i="18"/>
  <c r="DJ49" i="18"/>
  <c r="DJ50" i="18"/>
  <c r="DJ51" i="18"/>
  <c r="DJ52" i="18"/>
  <c r="DJ53" i="18"/>
  <c r="DJ54" i="18"/>
  <c r="DJ55" i="18"/>
  <c r="DJ56" i="18"/>
  <c r="DJ57" i="18"/>
  <c r="DJ58" i="18"/>
  <c r="DJ59" i="18"/>
  <c r="DJ60" i="18"/>
  <c r="DJ61" i="18"/>
  <c r="DJ62" i="18"/>
  <c r="DJ63" i="18"/>
  <c r="DJ64" i="18"/>
  <c r="DJ65" i="18"/>
  <c r="DJ66" i="18"/>
  <c r="DJ67" i="18"/>
  <c r="DJ68" i="18"/>
  <c r="DJ69" i="18"/>
  <c r="DJ70" i="18"/>
  <c r="DJ71" i="18"/>
  <c r="DJ72" i="18"/>
  <c r="DO74" i="18"/>
  <c r="DO2" i="18"/>
  <c r="DO3" i="18"/>
  <c r="DO4" i="18"/>
  <c r="DO5" i="18"/>
  <c r="DO6" i="18"/>
  <c r="DO7" i="18"/>
  <c r="DO8" i="18"/>
  <c r="DO9" i="18"/>
  <c r="DO10" i="18"/>
  <c r="DO11" i="18"/>
  <c r="DO12" i="18"/>
  <c r="DO13" i="18"/>
  <c r="DO14" i="18"/>
  <c r="DO15" i="18"/>
  <c r="DO16" i="18"/>
  <c r="DO17" i="18"/>
  <c r="DO18" i="18"/>
  <c r="DO19" i="18"/>
  <c r="DO20" i="18"/>
  <c r="DO21" i="18"/>
  <c r="DO22" i="18"/>
  <c r="DO23" i="18"/>
  <c r="DO24" i="18"/>
  <c r="DO25" i="18"/>
  <c r="DO26" i="18"/>
  <c r="DO27" i="18"/>
  <c r="DO28" i="18"/>
  <c r="DO29" i="18"/>
  <c r="DO30" i="18"/>
  <c r="DO31" i="18"/>
  <c r="DO32" i="18"/>
  <c r="DO33" i="18"/>
  <c r="DO34" i="18"/>
  <c r="DO35" i="18"/>
  <c r="DO36" i="18"/>
  <c r="DO37" i="18"/>
  <c r="DO38" i="18"/>
  <c r="DO39" i="18"/>
  <c r="DO40" i="18"/>
  <c r="DO41" i="18"/>
  <c r="DO42" i="18"/>
  <c r="DO43" i="18"/>
  <c r="DO44" i="18"/>
  <c r="DO45" i="18"/>
  <c r="DO46" i="18"/>
  <c r="DO47" i="18"/>
  <c r="DO48" i="18"/>
  <c r="DO49" i="18"/>
  <c r="DO50" i="18"/>
  <c r="DO51" i="18"/>
  <c r="DO52" i="18"/>
  <c r="DO53" i="18"/>
  <c r="DO54" i="18"/>
  <c r="DO55" i="18"/>
  <c r="DO56" i="18"/>
  <c r="DO57" i="18"/>
  <c r="DO58" i="18"/>
  <c r="DO59" i="18"/>
  <c r="DO60" i="18"/>
  <c r="DO61" i="18"/>
  <c r="DO62" i="18"/>
  <c r="DO63" i="18"/>
  <c r="DO64" i="18"/>
  <c r="DO65" i="18"/>
  <c r="DO66" i="18"/>
  <c r="DO67" i="18"/>
  <c r="DO68" i="18"/>
  <c r="DO69" i="18"/>
  <c r="DO70" i="18"/>
  <c r="DO71" i="18"/>
  <c r="DO72" i="18"/>
  <c r="DP74" i="18"/>
  <c r="DP2" i="18"/>
  <c r="DP3" i="18"/>
  <c r="DP4" i="18"/>
  <c r="DP5" i="18"/>
  <c r="DP6" i="18"/>
  <c r="DP7" i="18"/>
  <c r="DP8" i="18"/>
  <c r="DP9" i="18"/>
  <c r="DP10" i="18"/>
  <c r="DP11" i="18"/>
  <c r="DP12" i="18"/>
  <c r="DP13" i="18"/>
  <c r="DP14" i="18"/>
  <c r="DP15" i="18"/>
  <c r="DP16" i="18"/>
  <c r="DP17" i="18"/>
  <c r="DP18" i="18"/>
  <c r="DP19" i="18"/>
  <c r="DP20" i="18"/>
  <c r="DP21" i="18"/>
  <c r="DP22" i="18"/>
  <c r="DP23" i="18"/>
  <c r="DP24" i="18"/>
  <c r="DP25" i="18"/>
  <c r="DP26" i="18"/>
  <c r="DP27" i="18"/>
  <c r="DP28" i="18"/>
  <c r="DP29" i="18"/>
  <c r="DP30" i="18"/>
  <c r="DP31" i="18"/>
  <c r="DP32" i="18"/>
  <c r="DP33" i="18"/>
  <c r="DP34" i="18"/>
  <c r="DP35" i="18"/>
  <c r="DP36" i="18"/>
  <c r="DP37" i="18"/>
  <c r="DP38" i="18"/>
  <c r="DP39" i="18"/>
  <c r="DP40" i="18"/>
  <c r="DP41" i="18"/>
  <c r="DP42" i="18"/>
  <c r="DP43" i="18"/>
  <c r="DP44" i="18"/>
  <c r="DP45" i="18"/>
  <c r="DP46" i="18"/>
  <c r="DP47" i="18"/>
  <c r="DP48" i="18"/>
  <c r="DP49" i="18"/>
  <c r="DP50" i="18"/>
  <c r="DP51" i="18"/>
  <c r="DP52" i="18"/>
  <c r="DP53" i="18"/>
  <c r="DP54" i="18"/>
  <c r="DP55" i="18"/>
  <c r="DP56" i="18"/>
  <c r="DP57" i="18"/>
  <c r="DP58" i="18"/>
  <c r="DP59" i="18"/>
  <c r="DP60" i="18"/>
  <c r="DP61" i="18"/>
  <c r="DP62" i="18"/>
  <c r="DP63" i="18"/>
  <c r="DP64" i="18"/>
  <c r="DP65" i="18"/>
  <c r="DP66" i="18"/>
  <c r="DP67" i="18"/>
  <c r="DP68" i="18"/>
  <c r="DP69" i="18"/>
  <c r="DP70" i="18"/>
  <c r="DP71" i="18"/>
  <c r="DP72" i="18"/>
  <c r="DJ73" i="18"/>
  <c r="DO73" i="18"/>
  <c r="DP73" i="18"/>
  <c r="DR74" i="18"/>
  <c r="DR2" i="18"/>
  <c r="DR3" i="18"/>
  <c r="DR4" i="18"/>
  <c r="DR5" i="18"/>
  <c r="DR6" i="18"/>
  <c r="DR7" i="18"/>
  <c r="DR8" i="18"/>
  <c r="DR9" i="18"/>
  <c r="DR10" i="18"/>
  <c r="DR11" i="18"/>
  <c r="DR12" i="18"/>
  <c r="DR13" i="18"/>
  <c r="DR14" i="18"/>
  <c r="DR15" i="18"/>
  <c r="DR16" i="18"/>
  <c r="DR17" i="18"/>
  <c r="DR18" i="18"/>
  <c r="DR19" i="18"/>
  <c r="DR20" i="18"/>
  <c r="DR21" i="18"/>
  <c r="DR22" i="18"/>
  <c r="DR23" i="18"/>
  <c r="DR24" i="18"/>
  <c r="DR25" i="18"/>
  <c r="DR26" i="18"/>
  <c r="DR27" i="18"/>
  <c r="DR28" i="18"/>
  <c r="DR29" i="18"/>
  <c r="DR30" i="18"/>
  <c r="DR31" i="18"/>
  <c r="DR32" i="18"/>
  <c r="DR33" i="18"/>
  <c r="DR34" i="18"/>
  <c r="DR35" i="18"/>
  <c r="DR36" i="18"/>
  <c r="DR37" i="18"/>
  <c r="DR38" i="18"/>
  <c r="DR39" i="18"/>
  <c r="DR40" i="18"/>
  <c r="DR41" i="18"/>
  <c r="DR42" i="18"/>
  <c r="DR43" i="18"/>
  <c r="DR44" i="18"/>
  <c r="DR45" i="18"/>
  <c r="DR46" i="18"/>
  <c r="DR47" i="18"/>
  <c r="DR48" i="18"/>
  <c r="DR49" i="18"/>
  <c r="DR50" i="18"/>
  <c r="DR51" i="18"/>
  <c r="DR52" i="18"/>
  <c r="DR53" i="18"/>
  <c r="DR54" i="18"/>
  <c r="DR55" i="18"/>
  <c r="DR56" i="18"/>
  <c r="DR57" i="18"/>
  <c r="DR58" i="18"/>
  <c r="DR59" i="18"/>
  <c r="DR60" i="18"/>
  <c r="DR61" i="18"/>
  <c r="DR62" i="18"/>
  <c r="DR63" i="18"/>
  <c r="DR64" i="18"/>
  <c r="DR65" i="18"/>
  <c r="DR66" i="18"/>
  <c r="DR67" i="18"/>
  <c r="DR68" i="18"/>
  <c r="DR69" i="18"/>
  <c r="DR70" i="18"/>
  <c r="DR71" i="18"/>
  <c r="DR72" i="18"/>
  <c r="DM74" i="18"/>
  <c r="DM2" i="18"/>
  <c r="DM3" i="18"/>
  <c r="DM4" i="18"/>
  <c r="DM5" i="18"/>
  <c r="DM6" i="18"/>
  <c r="DM7" i="18"/>
  <c r="DM8" i="18"/>
  <c r="DM9" i="18"/>
  <c r="DM10" i="18"/>
  <c r="DM11" i="18"/>
  <c r="DM12" i="18"/>
  <c r="DM13" i="18"/>
  <c r="DM14" i="18"/>
  <c r="DM15" i="18"/>
  <c r="DM16" i="18"/>
  <c r="DM17" i="18"/>
  <c r="DM18" i="18"/>
  <c r="DM19" i="18"/>
  <c r="DM20" i="18"/>
  <c r="DM21" i="18"/>
  <c r="DM22" i="18"/>
  <c r="DM23" i="18"/>
  <c r="DM24" i="18"/>
  <c r="DM25" i="18"/>
  <c r="DM26" i="18"/>
  <c r="DM27" i="18"/>
  <c r="DM28" i="18"/>
  <c r="DM29" i="18"/>
  <c r="DM30" i="18"/>
  <c r="DM31" i="18"/>
  <c r="DM32" i="18"/>
  <c r="DM33" i="18"/>
  <c r="DM34" i="18"/>
  <c r="DM35" i="18"/>
  <c r="DM36" i="18"/>
  <c r="DM37" i="18"/>
  <c r="DM38" i="18"/>
  <c r="DM39" i="18"/>
  <c r="DM40" i="18"/>
  <c r="DM41" i="18"/>
  <c r="DM42" i="18"/>
  <c r="DM43" i="18"/>
  <c r="DM44" i="18"/>
  <c r="DM45" i="18"/>
  <c r="DM46" i="18"/>
  <c r="DM47" i="18"/>
  <c r="DM48" i="18"/>
  <c r="DM49" i="18"/>
  <c r="DM50" i="18"/>
  <c r="DM51" i="18"/>
  <c r="DM52" i="18"/>
  <c r="DM53" i="18"/>
  <c r="DM54" i="18"/>
  <c r="DM55" i="18"/>
  <c r="DM56" i="18"/>
  <c r="DM57" i="18"/>
  <c r="DM58" i="18"/>
  <c r="DM59" i="18"/>
  <c r="DM60" i="18"/>
  <c r="DM61" i="18"/>
  <c r="DM62" i="18"/>
  <c r="DM63" i="18"/>
  <c r="DM64" i="18"/>
  <c r="DM65" i="18"/>
  <c r="DM66" i="18"/>
  <c r="DM67" i="18"/>
  <c r="DM68" i="18"/>
  <c r="DM69" i="18"/>
  <c r="DM70" i="18"/>
  <c r="DM71" i="18"/>
  <c r="DM72" i="18"/>
  <c r="DI74" i="18"/>
  <c r="DI2" i="18"/>
  <c r="DI3" i="18"/>
  <c r="DI4" i="18"/>
  <c r="DI5" i="18"/>
  <c r="DI6" i="18"/>
  <c r="DI7" i="18"/>
  <c r="DI8" i="18"/>
  <c r="DI9" i="18"/>
  <c r="DI10" i="18"/>
  <c r="DI11" i="18"/>
  <c r="DI12" i="18"/>
  <c r="DI13" i="18"/>
  <c r="DI14" i="18"/>
  <c r="DI15" i="18"/>
  <c r="DI16" i="18"/>
  <c r="DI17" i="18"/>
  <c r="DI18" i="18"/>
  <c r="DI19" i="18"/>
  <c r="DI20" i="18"/>
  <c r="DI21" i="18"/>
  <c r="DI22" i="18"/>
  <c r="DI23" i="18"/>
  <c r="DI24" i="18"/>
  <c r="DI25" i="18"/>
  <c r="DI26" i="18"/>
  <c r="DI27" i="18"/>
  <c r="DI28" i="18"/>
  <c r="DI29" i="18"/>
  <c r="DI30" i="18"/>
  <c r="DI31" i="18"/>
  <c r="DI32" i="18"/>
  <c r="DI33" i="18"/>
  <c r="DI34" i="18"/>
  <c r="DI35" i="18"/>
  <c r="DI36" i="18"/>
  <c r="DI37" i="18"/>
  <c r="DI38" i="18"/>
  <c r="DI39" i="18"/>
  <c r="DI40" i="18"/>
  <c r="DI41" i="18"/>
  <c r="DI42" i="18"/>
  <c r="DI43" i="18"/>
  <c r="DI44" i="18"/>
  <c r="DI45" i="18"/>
  <c r="DI46" i="18"/>
  <c r="DI47" i="18"/>
  <c r="DI48" i="18"/>
  <c r="DI49" i="18"/>
  <c r="DI50" i="18"/>
  <c r="DI51" i="18"/>
  <c r="DI52" i="18"/>
  <c r="DI53" i="18"/>
  <c r="DI54" i="18"/>
  <c r="DI55" i="18"/>
  <c r="DI56" i="18"/>
  <c r="DI57" i="18"/>
  <c r="DI58" i="18"/>
  <c r="DI59" i="18"/>
  <c r="DI60" i="18"/>
  <c r="DI61" i="18"/>
  <c r="DI62" i="18"/>
  <c r="DI63" i="18"/>
  <c r="DI64" i="18"/>
  <c r="DI65" i="18"/>
  <c r="DI66" i="18"/>
  <c r="DI67" i="18"/>
  <c r="DI68" i="18"/>
  <c r="DI69" i="18"/>
  <c r="DI70" i="18"/>
  <c r="DI71" i="18"/>
  <c r="DI72" i="18"/>
  <c r="DR73" i="18"/>
  <c r="DM73" i="18"/>
  <c r="DH74" i="18"/>
  <c r="DH2" i="18"/>
  <c r="DH3" i="18"/>
  <c r="DH4" i="18"/>
  <c r="DH5" i="18"/>
  <c r="DH6" i="18"/>
  <c r="DH7" i="18"/>
  <c r="DH8" i="18"/>
  <c r="DH9" i="18"/>
  <c r="DH10" i="18"/>
  <c r="DH11" i="18"/>
  <c r="DH12" i="18"/>
  <c r="DH13" i="18"/>
  <c r="DH14" i="18"/>
  <c r="DH15" i="18"/>
  <c r="DH16" i="18"/>
  <c r="DH17" i="18"/>
  <c r="DH18" i="18"/>
  <c r="DH19" i="18"/>
  <c r="DH20" i="18"/>
  <c r="DH21" i="18"/>
  <c r="DH22" i="18"/>
  <c r="DH23" i="18"/>
  <c r="DH24" i="18"/>
  <c r="DH25" i="18"/>
  <c r="DH26" i="18"/>
  <c r="DH27" i="18"/>
  <c r="DH28" i="18"/>
  <c r="DH29" i="18"/>
  <c r="DH30" i="18"/>
  <c r="DH31" i="18"/>
  <c r="DH32" i="18"/>
  <c r="DH33" i="18"/>
  <c r="DH34" i="18"/>
  <c r="DH35" i="18"/>
  <c r="DH36" i="18"/>
  <c r="DH37" i="18"/>
  <c r="DH38" i="18"/>
  <c r="DH39" i="18"/>
  <c r="DH40" i="18"/>
  <c r="DH41" i="18"/>
  <c r="DH42" i="18"/>
  <c r="DH43" i="18"/>
  <c r="DH44" i="18"/>
  <c r="DH45" i="18"/>
  <c r="DH46" i="18"/>
  <c r="DH47" i="18"/>
  <c r="DH48" i="18"/>
  <c r="DH49" i="18"/>
  <c r="DH50" i="18"/>
  <c r="DH51" i="18"/>
  <c r="DH52" i="18"/>
  <c r="DH53" i="18"/>
  <c r="DH54" i="18"/>
  <c r="DH55" i="18"/>
  <c r="DH56" i="18"/>
  <c r="DH57" i="18"/>
  <c r="DH58" i="18"/>
  <c r="DH59" i="18"/>
  <c r="DH60" i="18"/>
  <c r="DH61" i="18"/>
  <c r="DH62" i="18"/>
  <c r="DH63" i="18"/>
  <c r="DH64" i="18"/>
  <c r="DH65" i="18"/>
  <c r="DH66" i="18"/>
  <c r="DH67" i="18"/>
  <c r="DH68" i="18"/>
  <c r="DH69" i="18"/>
  <c r="DH70" i="18"/>
  <c r="DH71" i="18"/>
  <c r="DH72" i="18"/>
  <c r="DT74" i="18"/>
  <c r="DT2" i="18"/>
  <c r="DT3" i="18"/>
  <c r="DT4" i="18"/>
  <c r="DT5" i="18"/>
  <c r="DT6" i="18"/>
  <c r="DT7" i="18"/>
  <c r="DT8" i="18"/>
  <c r="DT9" i="18"/>
  <c r="DT10" i="18"/>
  <c r="DT11" i="18"/>
  <c r="DT12" i="18"/>
  <c r="DT13" i="18"/>
  <c r="DT14" i="18"/>
  <c r="DT15" i="18"/>
  <c r="DT16" i="18"/>
  <c r="DT17" i="18"/>
  <c r="DT18" i="18"/>
  <c r="DT19" i="18"/>
  <c r="DT20" i="18"/>
  <c r="DT21" i="18"/>
  <c r="DT22" i="18"/>
  <c r="DT23" i="18"/>
  <c r="DT24" i="18"/>
  <c r="DT25" i="18"/>
  <c r="DT26" i="18"/>
  <c r="DT27" i="18"/>
  <c r="DT28" i="18"/>
  <c r="DT29" i="18"/>
  <c r="DT30" i="18"/>
  <c r="DT31" i="18"/>
  <c r="DT32" i="18"/>
  <c r="DT33" i="18"/>
  <c r="DT34" i="18"/>
  <c r="DT35" i="18"/>
  <c r="DT36" i="18"/>
  <c r="DT37" i="18"/>
  <c r="DT38" i="18"/>
  <c r="DT39" i="18"/>
  <c r="DT40" i="18"/>
  <c r="DT41" i="18"/>
  <c r="DT42" i="18"/>
  <c r="DT43" i="18"/>
  <c r="DT44" i="18"/>
  <c r="DT45" i="18"/>
  <c r="DT46" i="18"/>
  <c r="DT47" i="18"/>
  <c r="DT48" i="18"/>
  <c r="DT49" i="18"/>
  <c r="DT50" i="18"/>
  <c r="DT51" i="18"/>
  <c r="DT52" i="18"/>
  <c r="DT53" i="18"/>
  <c r="DT54" i="18"/>
  <c r="DT55" i="18"/>
  <c r="DT56" i="18"/>
  <c r="DT57" i="18"/>
  <c r="DT58" i="18"/>
  <c r="DT59" i="18"/>
  <c r="DT60" i="18"/>
  <c r="DT61" i="18"/>
  <c r="DT62" i="18"/>
  <c r="DT63" i="18"/>
  <c r="DT64" i="18"/>
  <c r="DT65" i="18"/>
  <c r="DT66" i="18"/>
  <c r="DT67" i="18"/>
  <c r="DT68" i="18"/>
  <c r="DT69" i="18"/>
  <c r="DT70" i="18"/>
  <c r="DT71" i="18"/>
  <c r="DT72" i="18"/>
  <c r="DS74" i="18"/>
  <c r="DS2" i="18"/>
  <c r="DS3" i="18"/>
  <c r="DS4" i="18"/>
  <c r="DS5" i="18"/>
  <c r="DS6" i="18"/>
  <c r="DS7" i="18"/>
  <c r="DS8" i="18"/>
  <c r="DS9" i="18"/>
  <c r="DS10" i="18"/>
  <c r="DS11" i="18"/>
  <c r="DS12" i="18"/>
  <c r="DS13" i="18"/>
  <c r="DS14" i="18"/>
  <c r="DS15" i="18"/>
  <c r="DS16" i="18"/>
  <c r="DS17" i="18"/>
  <c r="DS18" i="18"/>
  <c r="DS19" i="18"/>
  <c r="DS20" i="18"/>
  <c r="DS21" i="18"/>
  <c r="DS22" i="18"/>
  <c r="DS23" i="18"/>
  <c r="DS24" i="18"/>
  <c r="DS25" i="18"/>
  <c r="DS26" i="18"/>
  <c r="DS27" i="18"/>
  <c r="DS28" i="18"/>
  <c r="DS29" i="18"/>
  <c r="DS30" i="18"/>
  <c r="DS31" i="18"/>
  <c r="DS32" i="18"/>
  <c r="DS33" i="18"/>
  <c r="DS34" i="18"/>
  <c r="DS35" i="18"/>
  <c r="DS36" i="18"/>
  <c r="DS37" i="18"/>
  <c r="DS38" i="18"/>
  <c r="DS39" i="18"/>
  <c r="DS40" i="18"/>
  <c r="DS41" i="18"/>
  <c r="DS42" i="18"/>
  <c r="DS43" i="18"/>
  <c r="DS44" i="18"/>
  <c r="DS45" i="18"/>
  <c r="DS46" i="18"/>
  <c r="DS47" i="18"/>
  <c r="DS48" i="18"/>
  <c r="DS49" i="18"/>
  <c r="DS50" i="18"/>
  <c r="DS51" i="18"/>
  <c r="DS52" i="18"/>
  <c r="DS53" i="18"/>
  <c r="DS54" i="18"/>
  <c r="DS55" i="18"/>
  <c r="DS56" i="18"/>
  <c r="DS57" i="18"/>
  <c r="DS58" i="18"/>
  <c r="DS59" i="18"/>
  <c r="DS60" i="18"/>
  <c r="DS61" i="18"/>
  <c r="DS62" i="18"/>
  <c r="DS63" i="18"/>
  <c r="DS64" i="18"/>
  <c r="DS65" i="18"/>
  <c r="DS66" i="18"/>
  <c r="DS67" i="18"/>
  <c r="DS68" i="18"/>
  <c r="DS69" i="18"/>
  <c r="DS70" i="18"/>
  <c r="DS71" i="18"/>
  <c r="DS72" i="18"/>
  <c r="DN74" i="18"/>
  <c r="DN2" i="18"/>
  <c r="DN3" i="18"/>
  <c r="DN4" i="18"/>
  <c r="DN5" i="18"/>
  <c r="DN6" i="18"/>
  <c r="DN7" i="18"/>
  <c r="DN8" i="18"/>
  <c r="DN9" i="18"/>
  <c r="DN10" i="18"/>
  <c r="DN11" i="18"/>
  <c r="DN12" i="18"/>
  <c r="DN13" i="18"/>
  <c r="DN14" i="18"/>
  <c r="DN15" i="18"/>
  <c r="DN16" i="18"/>
  <c r="DN17" i="18"/>
  <c r="DN18" i="18"/>
  <c r="DN19" i="18"/>
  <c r="DN20" i="18"/>
  <c r="DN21" i="18"/>
  <c r="DN22" i="18"/>
  <c r="DN23" i="18"/>
  <c r="DN24" i="18"/>
  <c r="DN25" i="18"/>
  <c r="DN26" i="18"/>
  <c r="DN27" i="18"/>
  <c r="DN28" i="18"/>
  <c r="DN29" i="18"/>
  <c r="DN30" i="18"/>
  <c r="DN31" i="18"/>
  <c r="DN32" i="18"/>
  <c r="DN33" i="18"/>
  <c r="DN34" i="18"/>
  <c r="DN35" i="18"/>
  <c r="DN36" i="18"/>
  <c r="DN37" i="18"/>
  <c r="DN38" i="18"/>
  <c r="DN39" i="18"/>
  <c r="DN40" i="18"/>
  <c r="DN41" i="18"/>
  <c r="DN42" i="18"/>
  <c r="DN43" i="18"/>
  <c r="DN44" i="18"/>
  <c r="DN45" i="18"/>
  <c r="DN46" i="18"/>
  <c r="DN47" i="18"/>
  <c r="DN48" i="18"/>
  <c r="DN49" i="18"/>
  <c r="DN50" i="18"/>
  <c r="DN51" i="18"/>
  <c r="DN52" i="18"/>
  <c r="DN53" i="18"/>
  <c r="DN54" i="18"/>
  <c r="DN55" i="18"/>
  <c r="DN56" i="18"/>
  <c r="DN57" i="18"/>
  <c r="DN58" i="18"/>
  <c r="DN59" i="18"/>
  <c r="DN60" i="18"/>
  <c r="DN61" i="18"/>
  <c r="DN62" i="18"/>
  <c r="DN63" i="18"/>
  <c r="DN64" i="18"/>
  <c r="DN65" i="18"/>
  <c r="DN66" i="18"/>
  <c r="DN67" i="18"/>
  <c r="DN68" i="18"/>
  <c r="DN69" i="18"/>
  <c r="DN70" i="18"/>
  <c r="DN71" i="18"/>
  <c r="DN72" i="18"/>
  <c r="DH73" i="18"/>
  <c r="DT73" i="18"/>
  <c r="DK74" i="18"/>
  <c r="DK2" i="18"/>
  <c r="DK3" i="18"/>
  <c r="DK4" i="18"/>
  <c r="DK5" i="18"/>
  <c r="DK6" i="18"/>
  <c r="DK7" i="18"/>
  <c r="DK8" i="18"/>
  <c r="DK9" i="18"/>
  <c r="DK10" i="18"/>
  <c r="DK11" i="18"/>
  <c r="DK12" i="18"/>
  <c r="DK13" i="18"/>
  <c r="DK14" i="18"/>
  <c r="DK15" i="18"/>
  <c r="DK16" i="18"/>
  <c r="DK17" i="18"/>
  <c r="DK18" i="18"/>
  <c r="DK19" i="18"/>
  <c r="DK20" i="18"/>
  <c r="DK21" i="18"/>
  <c r="DK22" i="18"/>
  <c r="DK23" i="18"/>
  <c r="DK24" i="18"/>
  <c r="DK25" i="18"/>
  <c r="DK26" i="18"/>
  <c r="DK27" i="18"/>
  <c r="DK28" i="18"/>
  <c r="DK29" i="18"/>
  <c r="DK30" i="18"/>
  <c r="DK31" i="18"/>
  <c r="DK32" i="18"/>
  <c r="DK33" i="18"/>
  <c r="DK34" i="18"/>
  <c r="DK35" i="18"/>
  <c r="DK36" i="18"/>
  <c r="DK37" i="18"/>
  <c r="DK38" i="18"/>
  <c r="DK39" i="18"/>
  <c r="DK40" i="18"/>
  <c r="DK41" i="18"/>
  <c r="DK42" i="18"/>
  <c r="DK43" i="18"/>
  <c r="DK44" i="18"/>
  <c r="DK45" i="18"/>
  <c r="DK46" i="18"/>
  <c r="DK47" i="18"/>
  <c r="DK48" i="18"/>
  <c r="DK49" i="18"/>
  <c r="DK50" i="18"/>
  <c r="DK51" i="18"/>
  <c r="DK52" i="18"/>
  <c r="DK53" i="18"/>
  <c r="DK54" i="18"/>
  <c r="DK55" i="18"/>
  <c r="DK56" i="18"/>
  <c r="DK57" i="18"/>
  <c r="DK58" i="18"/>
  <c r="DK59" i="18"/>
  <c r="DK60" i="18"/>
  <c r="DK61" i="18"/>
  <c r="DK62" i="18"/>
  <c r="DK63" i="18"/>
  <c r="DK64" i="18"/>
  <c r="DK65" i="18"/>
  <c r="DK66" i="18"/>
  <c r="DK67" i="18"/>
  <c r="DK68" i="18"/>
  <c r="DK69" i="18"/>
  <c r="DK70" i="18"/>
  <c r="DK71" i="18"/>
  <c r="DK72" i="18"/>
  <c r="DL74" i="18"/>
  <c r="DL2" i="18"/>
  <c r="DL3" i="18"/>
  <c r="DL4" i="18"/>
  <c r="DL5" i="18"/>
  <c r="DL6" i="18"/>
  <c r="DL7" i="18"/>
  <c r="DL8" i="18"/>
  <c r="DL9" i="18"/>
  <c r="DL10" i="18"/>
  <c r="DL11" i="18"/>
  <c r="DL12" i="18"/>
  <c r="DL13" i="18"/>
  <c r="DL14" i="18"/>
  <c r="DL15" i="18"/>
  <c r="DL16" i="18"/>
  <c r="DL17" i="18"/>
  <c r="DL18" i="18"/>
  <c r="DL19" i="18"/>
  <c r="DL20" i="18"/>
  <c r="DL21" i="18"/>
  <c r="DL22" i="18"/>
  <c r="DL23" i="18"/>
  <c r="DL24" i="18"/>
  <c r="DL25" i="18"/>
  <c r="DL26" i="18"/>
  <c r="DL27" i="18"/>
  <c r="DL28" i="18"/>
  <c r="DL29" i="18"/>
  <c r="DL30" i="18"/>
  <c r="DL31" i="18"/>
  <c r="DL32" i="18"/>
  <c r="DL33" i="18"/>
  <c r="DL34" i="18"/>
  <c r="DL35" i="18"/>
  <c r="DL36" i="18"/>
  <c r="DL37" i="18"/>
  <c r="DL38" i="18"/>
  <c r="DL39" i="18"/>
  <c r="DL40" i="18"/>
  <c r="DL41" i="18"/>
  <c r="DL42" i="18"/>
  <c r="DL43" i="18"/>
  <c r="DL44" i="18"/>
  <c r="DL45" i="18"/>
  <c r="DL46" i="18"/>
  <c r="DL47" i="18"/>
  <c r="DL48" i="18"/>
  <c r="DL49" i="18"/>
  <c r="DL50" i="18"/>
  <c r="DL51" i="18"/>
  <c r="DL52" i="18"/>
  <c r="DL53" i="18"/>
  <c r="DL54" i="18"/>
  <c r="DL55" i="18"/>
  <c r="DL56" i="18"/>
  <c r="DL57" i="18"/>
  <c r="DL58" i="18"/>
  <c r="DL59" i="18"/>
  <c r="DL60" i="18"/>
  <c r="DL61" i="18"/>
  <c r="DL62" i="18"/>
  <c r="DL63" i="18"/>
  <c r="DL64" i="18"/>
  <c r="DL65" i="18"/>
  <c r="DL66" i="18"/>
  <c r="DL67" i="18"/>
  <c r="DL68" i="18"/>
  <c r="DL69" i="18"/>
  <c r="DL70" i="18"/>
  <c r="DL71" i="18"/>
  <c r="DL72" i="18"/>
  <c r="DQ73" i="18"/>
  <c r="CZ75" i="17"/>
  <c r="CT75" i="17"/>
  <c r="CV75" i="17"/>
  <c r="DC75" i="17"/>
  <c r="CQ75" i="17"/>
  <c r="CW75" i="17"/>
  <c r="CP75" i="17"/>
  <c r="DB75" i="17"/>
  <c r="CY75" i="17"/>
  <c r="CX75" i="17"/>
  <c r="DA75" i="17"/>
  <c r="CR75" i="17"/>
  <c r="CS75" i="17"/>
  <c r="CU75" i="17"/>
  <c r="CO74" i="20"/>
  <c r="CO74" i="18"/>
  <c r="CO73" i="17"/>
  <c r="M68" i="7"/>
  <c r="M76" i="25"/>
  <c r="M73" i="6"/>
  <c r="M73" i="5"/>
  <c r="M74" i="4"/>
  <c r="M73" i="15"/>
  <c r="M71" i="12"/>
  <c r="M68" i="10"/>
  <c r="V372" i="28" l="1"/>
  <c r="U372" i="28"/>
  <c r="D372" i="28"/>
  <c r="W372" i="28" s="1"/>
  <c r="F84" i="10"/>
  <c r="DV73" i="18"/>
  <c r="DU73" i="18"/>
  <c r="F82" i="25"/>
  <c r="F70" i="6"/>
  <c r="F70" i="5"/>
  <c r="F69" i="4"/>
  <c r="F70" i="12"/>
  <c r="DE75" i="17"/>
  <c r="DD75" i="17"/>
  <c r="DV74" i="18"/>
  <c r="DV2" i="18"/>
  <c r="DV3" i="18"/>
  <c r="DV4" i="18"/>
  <c r="DV5" i="18"/>
  <c r="DV6" i="18"/>
  <c r="DV7" i="18"/>
  <c r="DV8" i="18"/>
  <c r="DV9" i="18"/>
  <c r="DV10" i="18"/>
  <c r="DV11" i="18"/>
  <c r="DV12" i="18"/>
  <c r="DV13" i="18"/>
  <c r="DV14" i="18"/>
  <c r="DV15" i="18"/>
  <c r="DV16" i="18"/>
  <c r="DV17" i="18"/>
  <c r="DV18" i="18"/>
  <c r="DV19" i="18"/>
  <c r="DV20" i="18"/>
  <c r="DV21" i="18"/>
  <c r="DV22" i="18"/>
  <c r="DV23" i="18"/>
  <c r="DV24" i="18"/>
  <c r="DV25" i="18"/>
  <c r="DV26" i="18"/>
  <c r="DV27" i="18"/>
  <c r="DV28" i="18"/>
  <c r="DV29" i="18"/>
  <c r="DV30" i="18"/>
  <c r="DV31" i="18"/>
  <c r="DV32" i="18"/>
  <c r="DV33" i="18"/>
  <c r="DV34" i="18"/>
  <c r="DV35" i="18"/>
  <c r="DV36" i="18"/>
  <c r="DV37" i="18"/>
  <c r="DV38" i="18"/>
  <c r="DV39" i="18"/>
  <c r="DV40" i="18"/>
  <c r="DV41" i="18"/>
  <c r="DV42" i="18"/>
  <c r="DV43" i="18"/>
  <c r="DV44" i="18"/>
  <c r="DV45" i="18"/>
  <c r="DV46" i="18"/>
  <c r="DV47" i="18"/>
  <c r="DV48" i="18"/>
  <c r="DV49" i="18"/>
  <c r="DV50" i="18"/>
  <c r="DV51" i="18"/>
  <c r="DV52" i="18"/>
  <c r="DV53" i="18"/>
  <c r="DV54" i="18"/>
  <c r="DV55" i="18"/>
  <c r="DV56" i="18"/>
  <c r="DV57" i="18"/>
  <c r="DV58" i="18"/>
  <c r="DV59" i="18"/>
  <c r="DV60" i="18"/>
  <c r="DV61" i="18"/>
  <c r="DV62" i="18"/>
  <c r="DV63" i="18"/>
  <c r="DV64" i="18"/>
  <c r="DV65" i="18"/>
  <c r="DV66" i="18"/>
  <c r="DV67" i="18"/>
  <c r="DV68" i="18"/>
  <c r="DV69" i="18"/>
  <c r="DV70" i="18"/>
  <c r="DV71" i="18"/>
  <c r="DV72" i="18"/>
  <c r="DU74" i="18"/>
  <c r="DU2" i="18"/>
  <c r="DU3" i="18"/>
  <c r="DU4" i="18"/>
  <c r="DU5" i="18"/>
  <c r="DU6" i="18"/>
  <c r="DU7" i="18"/>
  <c r="DU8" i="18"/>
  <c r="DU9" i="18"/>
  <c r="DU10" i="18"/>
  <c r="DU11" i="18"/>
  <c r="DU12" i="18"/>
  <c r="DU13" i="18"/>
  <c r="DU14" i="18"/>
  <c r="DU15" i="18"/>
  <c r="DU16" i="18"/>
  <c r="DU17" i="18"/>
  <c r="DU18" i="18"/>
  <c r="DU19" i="18"/>
  <c r="DU20" i="18"/>
  <c r="DU21" i="18"/>
  <c r="DU22" i="18"/>
  <c r="DU23" i="18"/>
  <c r="DU24" i="18"/>
  <c r="DU25" i="18"/>
  <c r="DU26" i="18"/>
  <c r="DU27" i="18"/>
  <c r="DU28" i="18"/>
  <c r="DU29" i="18"/>
  <c r="DU30" i="18"/>
  <c r="DU31" i="18"/>
  <c r="DU32" i="18"/>
  <c r="DU33" i="18"/>
  <c r="DU34" i="18"/>
  <c r="DU35" i="18"/>
  <c r="DU36" i="18"/>
  <c r="DU37" i="18"/>
  <c r="DU38" i="18"/>
  <c r="DU39" i="18"/>
  <c r="DU40" i="18"/>
  <c r="DU41" i="18"/>
  <c r="DU42" i="18"/>
  <c r="DU43" i="18"/>
  <c r="DU44" i="18"/>
  <c r="DU45" i="18"/>
  <c r="DU46" i="18"/>
  <c r="DU47" i="18"/>
  <c r="DU48" i="18"/>
  <c r="DU49" i="18"/>
  <c r="DU50" i="18"/>
  <c r="DU51" i="18"/>
  <c r="DU52" i="18"/>
  <c r="DU53" i="18"/>
  <c r="DU54" i="18"/>
  <c r="DU55" i="18"/>
  <c r="DU56" i="18"/>
  <c r="DU57" i="18"/>
  <c r="DU58" i="18"/>
  <c r="DU59" i="18"/>
  <c r="DU60" i="18"/>
  <c r="DU61" i="18"/>
  <c r="DU62" i="18"/>
  <c r="DU63" i="18"/>
  <c r="DU64" i="18"/>
  <c r="DU65" i="18"/>
  <c r="DU66" i="18"/>
  <c r="DU67" i="18"/>
  <c r="DU68" i="18"/>
  <c r="DU69" i="18"/>
  <c r="DU70" i="18"/>
  <c r="DU71" i="18"/>
  <c r="DU72" i="18"/>
  <c r="CP74" i="18"/>
  <c r="CP74" i="20"/>
  <c r="DE76" i="20"/>
  <c r="DD76" i="20"/>
  <c r="CY80" i="20"/>
  <c r="CQ76" i="20"/>
  <c r="CU76" i="20"/>
  <c r="CV76" i="20"/>
  <c r="CS76" i="20"/>
  <c r="CX76" i="20"/>
  <c r="CW76" i="20"/>
  <c r="CR76" i="20"/>
  <c r="CT76" i="20"/>
  <c r="CR76" i="17"/>
  <c r="DB76" i="17"/>
  <c r="DC76" i="17"/>
  <c r="DA76" i="17"/>
  <c r="CP76" i="17"/>
  <c r="CV76" i="17"/>
  <c r="CW76" i="17"/>
  <c r="CT76" i="17"/>
  <c r="CU76" i="17"/>
  <c r="CX76" i="17"/>
  <c r="CS76" i="17"/>
  <c r="CQ76" i="17"/>
  <c r="CZ76" i="17"/>
  <c r="CY76" i="17"/>
  <c r="CO75" i="20"/>
  <c r="DF74" i="18"/>
  <c r="DF2" i="18"/>
  <c r="DF3" i="18"/>
  <c r="DF4" i="18"/>
  <c r="DF5" i="18"/>
  <c r="DF6" i="18"/>
  <c r="DF7" i="18"/>
  <c r="DF8" i="18"/>
  <c r="DF9" i="18"/>
  <c r="DF10" i="18"/>
  <c r="DF11" i="18"/>
  <c r="DF12" i="18"/>
  <c r="DF13" i="18"/>
  <c r="DF14" i="18"/>
  <c r="DF15" i="18"/>
  <c r="DF16" i="18"/>
  <c r="DF17" i="18"/>
  <c r="DF18" i="18"/>
  <c r="DF19" i="18"/>
  <c r="DF20" i="18"/>
  <c r="DF21" i="18"/>
  <c r="DF22" i="18"/>
  <c r="DF23" i="18"/>
  <c r="DF24" i="18"/>
  <c r="DF25" i="18"/>
  <c r="DF26" i="18"/>
  <c r="DF27" i="18"/>
  <c r="DF28" i="18"/>
  <c r="DF29" i="18"/>
  <c r="DF30" i="18"/>
  <c r="DF31" i="18"/>
  <c r="DF32" i="18"/>
  <c r="DF33" i="18"/>
  <c r="DF34" i="18"/>
  <c r="DF35" i="18"/>
  <c r="DF36" i="18"/>
  <c r="DF37" i="18"/>
  <c r="DF38" i="18"/>
  <c r="DF39" i="18"/>
  <c r="DF40" i="18"/>
  <c r="DF41" i="18"/>
  <c r="DF42" i="18"/>
  <c r="DF43" i="18"/>
  <c r="DF44" i="18"/>
  <c r="DF45" i="18"/>
  <c r="DF46" i="18"/>
  <c r="DF47" i="18"/>
  <c r="DF48" i="18"/>
  <c r="DF49" i="18"/>
  <c r="DF50" i="18"/>
  <c r="DF51" i="18"/>
  <c r="DF52" i="18"/>
  <c r="DF53" i="18"/>
  <c r="DF54" i="18"/>
  <c r="DF55" i="18"/>
  <c r="DF56" i="18"/>
  <c r="DF57" i="18"/>
  <c r="DF58" i="18"/>
  <c r="DF59" i="18"/>
  <c r="DF60" i="18"/>
  <c r="DF61" i="18"/>
  <c r="DF62" i="18"/>
  <c r="DF63" i="18"/>
  <c r="DF64" i="18"/>
  <c r="DF65" i="18"/>
  <c r="DF66" i="18"/>
  <c r="DF67" i="18"/>
  <c r="DF68" i="18"/>
  <c r="DF69" i="18"/>
  <c r="DF70" i="18"/>
  <c r="DF71" i="18"/>
  <c r="DF72" i="18"/>
  <c r="DF73" i="18"/>
  <c r="CO74" i="17"/>
  <c r="M69" i="7"/>
  <c r="M77" i="25"/>
  <c r="M74" i="6"/>
  <c r="M74" i="5"/>
  <c r="M75" i="4"/>
  <c r="M74" i="15"/>
  <c r="M72" i="12"/>
  <c r="M69" i="10"/>
  <c r="F392" i="28" l="1"/>
  <c r="AB372" i="28"/>
  <c r="AC372" i="28" s="1"/>
  <c r="E372" i="28"/>
  <c r="E392" i="28"/>
  <c r="F410" i="28"/>
  <c r="G410" i="28" s="1"/>
  <c r="G372" i="28"/>
  <c r="X372" i="28"/>
  <c r="F85" i="10"/>
  <c r="DG73" i="18"/>
  <c r="N73" i="15"/>
  <c r="D369" i="28"/>
  <c r="F83" i="25"/>
  <c r="F71" i="6"/>
  <c r="F71" i="5"/>
  <c r="F70" i="4"/>
  <c r="F71" i="12"/>
  <c r="DD76" i="17"/>
  <c r="DE76" i="17"/>
  <c r="DG74" i="18"/>
  <c r="DG2" i="18"/>
  <c r="DG3" i="18"/>
  <c r="DG4" i="18"/>
  <c r="DG5" i="18"/>
  <c r="DG6" i="18"/>
  <c r="DG7" i="18"/>
  <c r="DG8" i="18"/>
  <c r="DG9" i="18"/>
  <c r="DG10" i="18"/>
  <c r="DG11" i="18"/>
  <c r="DG12" i="18"/>
  <c r="DG13" i="18"/>
  <c r="DG14" i="18"/>
  <c r="DG15" i="18"/>
  <c r="DG16" i="18"/>
  <c r="DG17" i="18"/>
  <c r="DG18" i="18"/>
  <c r="DG19" i="18"/>
  <c r="DG20" i="18"/>
  <c r="DG21" i="18"/>
  <c r="DG22" i="18"/>
  <c r="DG23" i="18"/>
  <c r="DG24" i="18"/>
  <c r="DG25" i="18"/>
  <c r="DG26" i="18"/>
  <c r="DG27" i="18"/>
  <c r="DG28" i="18"/>
  <c r="DG29" i="18"/>
  <c r="DG30" i="18"/>
  <c r="DG31" i="18"/>
  <c r="DG32" i="18"/>
  <c r="DG33" i="18"/>
  <c r="DG34" i="18"/>
  <c r="DG35" i="18"/>
  <c r="DG36" i="18"/>
  <c r="DG37" i="18"/>
  <c r="DG38" i="18"/>
  <c r="DG39" i="18"/>
  <c r="DG40" i="18"/>
  <c r="DG41" i="18"/>
  <c r="DG42" i="18"/>
  <c r="DG43" i="18"/>
  <c r="DG44" i="18"/>
  <c r="DG45" i="18"/>
  <c r="DG46" i="18"/>
  <c r="DG47" i="18"/>
  <c r="DG48" i="18"/>
  <c r="DG49" i="18"/>
  <c r="DG50" i="18"/>
  <c r="DG51" i="18"/>
  <c r="DG52" i="18"/>
  <c r="DG53" i="18"/>
  <c r="DG54" i="18"/>
  <c r="DG55" i="18"/>
  <c r="DG56" i="18"/>
  <c r="DG57" i="18"/>
  <c r="DG58" i="18"/>
  <c r="DG59" i="18"/>
  <c r="DG60" i="18"/>
  <c r="DG61" i="18"/>
  <c r="DG62" i="18"/>
  <c r="DG63" i="18"/>
  <c r="DG64" i="18"/>
  <c r="DG65" i="18"/>
  <c r="DG66" i="18"/>
  <c r="DG67" i="18"/>
  <c r="DG68" i="18"/>
  <c r="DG69" i="18"/>
  <c r="DG70" i="18"/>
  <c r="DG71" i="18"/>
  <c r="DG72" i="18"/>
  <c r="DE77" i="20"/>
  <c r="CP75" i="20"/>
  <c r="DD77" i="20"/>
  <c r="CY81" i="20"/>
  <c r="CS77" i="20"/>
  <c r="CU77" i="20"/>
  <c r="CW77" i="20"/>
  <c r="CX77" i="20"/>
  <c r="CQ77" i="20"/>
  <c r="CT77" i="20"/>
  <c r="CR77" i="20"/>
  <c r="CV77" i="20"/>
  <c r="CS77" i="17"/>
  <c r="CW77" i="17"/>
  <c r="DC77" i="17"/>
  <c r="CY77" i="17"/>
  <c r="CX77" i="17"/>
  <c r="CV77" i="17"/>
  <c r="DB77" i="17"/>
  <c r="CZ77" i="17"/>
  <c r="CP77" i="17"/>
  <c r="CU77" i="17"/>
  <c r="CR77" i="17"/>
  <c r="CQ77" i="17"/>
  <c r="CT77" i="17"/>
  <c r="DA77" i="17"/>
  <c r="CO76" i="20"/>
  <c r="CO75" i="17"/>
  <c r="M70" i="7"/>
  <c r="M78" i="25"/>
  <c r="M75" i="6"/>
  <c r="M75" i="5"/>
  <c r="M76" i="4"/>
  <c r="N2" i="15"/>
  <c r="N3" i="15"/>
  <c r="N74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M73" i="12"/>
  <c r="M70" i="10"/>
  <c r="Y372" i="28" l="1"/>
  <c r="AA372" i="28" s="1"/>
  <c r="D392" i="28"/>
  <c r="Z372" i="28"/>
  <c r="F407" i="28"/>
  <c r="G407" i="28" s="1"/>
  <c r="E369" i="28"/>
  <c r="F86" i="10"/>
  <c r="F84" i="25"/>
  <c r="F72" i="6"/>
  <c r="F72" i="5"/>
  <c r="F71" i="4"/>
  <c r="F72" i="12"/>
  <c r="DE77" i="17"/>
  <c r="DD77" i="17"/>
  <c r="CP76" i="20"/>
  <c r="DE78" i="20"/>
  <c r="DD78" i="20"/>
  <c r="CY82" i="20"/>
  <c r="CV78" i="20"/>
  <c r="CX78" i="20"/>
  <c r="CR78" i="20"/>
  <c r="CQ78" i="20"/>
  <c r="CW78" i="20"/>
  <c r="CU78" i="20"/>
  <c r="CT78" i="20"/>
  <c r="CS78" i="20"/>
  <c r="CR78" i="17"/>
  <c r="DB78" i="17"/>
  <c r="DC78" i="17"/>
  <c r="DA78" i="17"/>
  <c r="CV78" i="17"/>
  <c r="CW78" i="17"/>
  <c r="CU78" i="17"/>
  <c r="CP78" i="17"/>
  <c r="CX78" i="17"/>
  <c r="CS78" i="17"/>
  <c r="CT78" i="17"/>
  <c r="CQ78" i="17"/>
  <c r="CZ78" i="17"/>
  <c r="CY78" i="17"/>
  <c r="CO77" i="20"/>
  <c r="CO76" i="17"/>
  <c r="M71" i="7"/>
  <c r="M79" i="25"/>
  <c r="M76" i="6"/>
  <c r="M76" i="5"/>
  <c r="M77" i="4"/>
  <c r="M74" i="12"/>
  <c r="M71" i="10"/>
  <c r="P374" i="28" l="1"/>
  <c r="N75" i="6"/>
  <c r="D377" i="28"/>
  <c r="F87" i="10"/>
  <c r="DP81" i="20"/>
  <c r="F85" i="25"/>
  <c r="F73" i="6"/>
  <c r="F73" i="5"/>
  <c r="F72" i="4"/>
  <c r="F73" i="12"/>
  <c r="DD78" i="17"/>
  <c r="DE78" i="17"/>
  <c r="CP77" i="20"/>
  <c r="DE79" i="20"/>
  <c r="DD79" i="20"/>
  <c r="DP2" i="20"/>
  <c r="DP3" i="20"/>
  <c r="DP4" i="20"/>
  <c r="DP5" i="20"/>
  <c r="DP82" i="20"/>
  <c r="DP6" i="20"/>
  <c r="DP7" i="20"/>
  <c r="DP8" i="20"/>
  <c r="DP9" i="20"/>
  <c r="DP10" i="20"/>
  <c r="DP11" i="20"/>
  <c r="DP12" i="20"/>
  <c r="DP13" i="20"/>
  <c r="DP14" i="20"/>
  <c r="DP15" i="20"/>
  <c r="DP16" i="20"/>
  <c r="DP17" i="20"/>
  <c r="DP18" i="20"/>
  <c r="DP19" i="20"/>
  <c r="DP20" i="20"/>
  <c r="DP21" i="20"/>
  <c r="DP22" i="20"/>
  <c r="DP23" i="20"/>
  <c r="DP24" i="20"/>
  <c r="DP25" i="20"/>
  <c r="DP26" i="20"/>
  <c r="DP27" i="20"/>
  <c r="DP28" i="20"/>
  <c r="DP29" i="20"/>
  <c r="DP30" i="20"/>
  <c r="DP31" i="20"/>
  <c r="DP32" i="20"/>
  <c r="DP33" i="20"/>
  <c r="DP34" i="20"/>
  <c r="DP35" i="20"/>
  <c r="DP36" i="20"/>
  <c r="DP37" i="20"/>
  <c r="DP38" i="20"/>
  <c r="DP39" i="20"/>
  <c r="DP40" i="20"/>
  <c r="DP41" i="20"/>
  <c r="DP42" i="20"/>
  <c r="DP43" i="20"/>
  <c r="DP44" i="20"/>
  <c r="DP45" i="20"/>
  <c r="DP46" i="20"/>
  <c r="DP47" i="20"/>
  <c r="DP48" i="20"/>
  <c r="DP49" i="20"/>
  <c r="DP50" i="20"/>
  <c r="DP51" i="20"/>
  <c r="DP52" i="20"/>
  <c r="DP53" i="20"/>
  <c r="DP54" i="20"/>
  <c r="DP55" i="20"/>
  <c r="DP56" i="20"/>
  <c r="DP57" i="20"/>
  <c r="DP58" i="20"/>
  <c r="DP59" i="20"/>
  <c r="DP60" i="20"/>
  <c r="DP61" i="20"/>
  <c r="DP62" i="20"/>
  <c r="DP63" i="20"/>
  <c r="DP64" i="20"/>
  <c r="DP65" i="20"/>
  <c r="DP66" i="20"/>
  <c r="DP67" i="20"/>
  <c r="DP68" i="20"/>
  <c r="DP69" i="20"/>
  <c r="DP70" i="20"/>
  <c r="DP71" i="20"/>
  <c r="DP72" i="20"/>
  <c r="DP73" i="20"/>
  <c r="DP74" i="20"/>
  <c r="DP75" i="20"/>
  <c r="DP76" i="20"/>
  <c r="DP77" i="20"/>
  <c r="DP78" i="20"/>
  <c r="DP79" i="20"/>
  <c r="DP80" i="20"/>
  <c r="CU79" i="20"/>
  <c r="CX79" i="20"/>
  <c r="CQ79" i="20"/>
  <c r="CT79" i="20"/>
  <c r="CS79" i="20"/>
  <c r="CR79" i="20"/>
  <c r="CW79" i="20"/>
  <c r="CV79" i="20"/>
  <c r="CQ79" i="17"/>
  <c r="DA79" i="17"/>
  <c r="DC79" i="17"/>
  <c r="CS79" i="17"/>
  <c r="CV79" i="17"/>
  <c r="CR79" i="17"/>
  <c r="CP79" i="17"/>
  <c r="CT79" i="17"/>
  <c r="CU79" i="17"/>
  <c r="DB79" i="17"/>
  <c r="CY79" i="17"/>
  <c r="CW79" i="17"/>
  <c r="CZ79" i="17"/>
  <c r="CX79" i="17"/>
  <c r="CO78" i="20"/>
  <c r="CO77" i="17"/>
  <c r="M72" i="7"/>
  <c r="M80" i="25"/>
  <c r="N5" i="6"/>
  <c r="N2" i="6"/>
  <c r="N76" i="6"/>
  <c r="N3" i="6"/>
  <c r="N4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M77" i="5"/>
  <c r="M78" i="4"/>
  <c r="M75" i="12"/>
  <c r="M72" i="10"/>
  <c r="E377" i="28" l="1"/>
  <c r="F88" i="10"/>
  <c r="F86" i="25"/>
  <c r="D417" i="28" s="1"/>
  <c r="E417" i="28" s="1"/>
  <c r="G85" i="25"/>
  <c r="F74" i="6"/>
  <c r="F74" i="5"/>
  <c r="F73" i="4"/>
  <c r="F74" i="12"/>
  <c r="DE79" i="17"/>
  <c r="DD79" i="17"/>
  <c r="DE80" i="20"/>
  <c r="CP78" i="20"/>
  <c r="DD80" i="20"/>
  <c r="CV80" i="20"/>
  <c r="CT80" i="20"/>
  <c r="CQ80" i="20"/>
  <c r="CW80" i="20"/>
  <c r="CR80" i="20"/>
  <c r="CX80" i="20"/>
  <c r="CU80" i="20"/>
  <c r="CS80" i="20"/>
  <c r="CY80" i="17"/>
  <c r="CP80" i="17"/>
  <c r="DC80" i="17"/>
  <c r="CX80" i="17"/>
  <c r="DA80" i="17"/>
  <c r="DB80" i="17"/>
  <c r="CR80" i="17"/>
  <c r="CZ80" i="17"/>
  <c r="CQ80" i="17"/>
  <c r="CU80" i="17"/>
  <c r="CV80" i="17"/>
  <c r="CW80" i="17"/>
  <c r="CT80" i="17"/>
  <c r="CS80" i="17"/>
  <c r="CO79" i="20"/>
  <c r="CO78" i="17"/>
  <c r="M73" i="7"/>
  <c r="M81" i="25"/>
  <c r="M78" i="5"/>
  <c r="M79" i="4"/>
  <c r="M76" i="12"/>
  <c r="M73" i="10"/>
  <c r="F89" i="10" l="1"/>
  <c r="G6" i="25"/>
  <c r="G86" i="25"/>
  <c r="G5" i="25"/>
  <c r="G3" i="25"/>
  <c r="G2" i="25"/>
  <c r="G4" i="25"/>
  <c r="G9" i="25"/>
  <c r="G11" i="25"/>
  <c r="G12" i="25"/>
  <c r="G7" i="25"/>
  <c r="G8" i="25"/>
  <c r="G10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3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F75" i="6"/>
  <c r="F75" i="5"/>
  <c r="F74" i="4"/>
  <c r="F75" i="12"/>
  <c r="DD80" i="17"/>
  <c r="DE80" i="17"/>
  <c r="CP79" i="20"/>
  <c r="DE81" i="20"/>
  <c r="DD81" i="20"/>
  <c r="CS81" i="20"/>
  <c r="CW81" i="20"/>
  <c r="CU81" i="20"/>
  <c r="CQ81" i="20"/>
  <c r="CX81" i="20"/>
  <c r="CT81" i="20"/>
  <c r="CR81" i="20"/>
  <c r="CV81" i="20"/>
  <c r="CZ81" i="17"/>
  <c r="CV81" i="17"/>
  <c r="CR81" i="17"/>
  <c r="DC81" i="17"/>
  <c r="CS81" i="17"/>
  <c r="CP81" i="17"/>
  <c r="CU81" i="17"/>
  <c r="DB81" i="17"/>
  <c r="CT81" i="17"/>
  <c r="DA81" i="17"/>
  <c r="CY81" i="17"/>
  <c r="CQ81" i="17"/>
  <c r="CW81" i="17"/>
  <c r="CX81" i="17"/>
  <c r="CO80" i="20"/>
  <c r="CO79" i="17"/>
  <c r="M74" i="7"/>
  <c r="M82" i="25"/>
  <c r="M79" i="5"/>
  <c r="M80" i="4"/>
  <c r="M77" i="12"/>
  <c r="M74" i="10"/>
  <c r="F90" i="10" l="1"/>
  <c r="F76" i="6"/>
  <c r="D415" i="28" s="1"/>
  <c r="E415" i="28" s="1"/>
  <c r="F415" i="28" s="1"/>
  <c r="G415" i="28" s="1"/>
  <c r="F76" i="5"/>
  <c r="F75" i="4"/>
  <c r="F76" i="12"/>
  <c r="DE81" i="17"/>
  <c r="DD81" i="17"/>
  <c r="CP80" i="20"/>
  <c r="DE82" i="20"/>
  <c r="DD82" i="20"/>
  <c r="CQ82" i="20"/>
  <c r="CV82" i="20"/>
  <c r="CR82" i="20"/>
  <c r="CU82" i="20"/>
  <c r="CT82" i="20"/>
  <c r="K374" i="28" s="1"/>
  <c r="CW82" i="20"/>
  <c r="N374" i="28" s="1"/>
  <c r="CX82" i="20"/>
  <c r="CS82" i="20"/>
  <c r="DB82" i="17"/>
  <c r="CQ82" i="17"/>
  <c r="DC82" i="17"/>
  <c r="CY82" i="17"/>
  <c r="CR82" i="17"/>
  <c r="CU82" i="17"/>
  <c r="CX82" i="17"/>
  <c r="DA82" i="17"/>
  <c r="CP82" i="17"/>
  <c r="CV82" i="17"/>
  <c r="CW82" i="17"/>
  <c r="CS82" i="17"/>
  <c r="CT82" i="17"/>
  <c r="CZ82" i="17"/>
  <c r="CO81" i="20"/>
  <c r="CO80" i="17"/>
  <c r="M75" i="7"/>
  <c r="M83" i="25"/>
  <c r="M80" i="5"/>
  <c r="M81" i="4"/>
  <c r="M78" i="12"/>
  <c r="M75" i="10"/>
  <c r="G75" i="6" l="1"/>
  <c r="I374" i="28"/>
  <c r="M374" i="28"/>
  <c r="L374" i="28"/>
  <c r="U374" i="28"/>
  <c r="H374" i="28"/>
  <c r="J374" i="28"/>
  <c r="O374" i="28"/>
  <c r="V374" i="28"/>
  <c r="F91" i="10"/>
  <c r="DK81" i="20"/>
  <c r="DL81" i="20"/>
  <c r="DI81" i="20"/>
  <c r="DH81" i="20"/>
  <c r="DJ81" i="20"/>
  <c r="DO81" i="20"/>
  <c r="DV81" i="20"/>
  <c r="DN81" i="20"/>
  <c r="G76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F77" i="5"/>
  <c r="F76" i="4"/>
  <c r="F77" i="12"/>
  <c r="DD82" i="17"/>
  <c r="DE82" i="17"/>
  <c r="DV82" i="20"/>
  <c r="DV2" i="20"/>
  <c r="DV3" i="20"/>
  <c r="DV4" i="20"/>
  <c r="DV5" i="20"/>
  <c r="DV6" i="20"/>
  <c r="DV7" i="20"/>
  <c r="DV8" i="20"/>
  <c r="DV9" i="20"/>
  <c r="DV10" i="20"/>
  <c r="DV11" i="20"/>
  <c r="DV12" i="20"/>
  <c r="DV13" i="20"/>
  <c r="DV14" i="20"/>
  <c r="DV15" i="20"/>
  <c r="DV16" i="20"/>
  <c r="DV17" i="20"/>
  <c r="DV18" i="20"/>
  <c r="DV19" i="20"/>
  <c r="DV20" i="20"/>
  <c r="DV21" i="20"/>
  <c r="DV22" i="20"/>
  <c r="DV23" i="20"/>
  <c r="DV24" i="20"/>
  <c r="DV25" i="20"/>
  <c r="DV26" i="20"/>
  <c r="DV27" i="20"/>
  <c r="DV28" i="20"/>
  <c r="DV29" i="20"/>
  <c r="DV30" i="20"/>
  <c r="DV31" i="20"/>
  <c r="DV32" i="20"/>
  <c r="DV33" i="20"/>
  <c r="DV34" i="20"/>
  <c r="DV35" i="20"/>
  <c r="DV36" i="20"/>
  <c r="DV37" i="20"/>
  <c r="DV38" i="20"/>
  <c r="DV39" i="20"/>
  <c r="DV40" i="20"/>
  <c r="DV41" i="20"/>
  <c r="DV42" i="20"/>
  <c r="DV43" i="20"/>
  <c r="DV44" i="20"/>
  <c r="DV45" i="20"/>
  <c r="DV46" i="20"/>
  <c r="DV47" i="20"/>
  <c r="DV48" i="20"/>
  <c r="DV49" i="20"/>
  <c r="DV50" i="20"/>
  <c r="DV51" i="20"/>
  <c r="DV52" i="20"/>
  <c r="DV53" i="20"/>
  <c r="DV54" i="20"/>
  <c r="DV55" i="20"/>
  <c r="DV56" i="20"/>
  <c r="DV57" i="20"/>
  <c r="DV58" i="20"/>
  <c r="DV59" i="20"/>
  <c r="DV60" i="20"/>
  <c r="DV61" i="20"/>
  <c r="DV62" i="20"/>
  <c r="DV63" i="20"/>
  <c r="DV64" i="20"/>
  <c r="DV65" i="20"/>
  <c r="DV66" i="20"/>
  <c r="DV67" i="20"/>
  <c r="DV68" i="20"/>
  <c r="DV69" i="20"/>
  <c r="DV70" i="20"/>
  <c r="DV71" i="20"/>
  <c r="DV72" i="20"/>
  <c r="DV73" i="20"/>
  <c r="DV74" i="20"/>
  <c r="DV75" i="20"/>
  <c r="DV76" i="20"/>
  <c r="DV77" i="20"/>
  <c r="DV78" i="20"/>
  <c r="DV79" i="20"/>
  <c r="DV80" i="20"/>
  <c r="CP81" i="20"/>
  <c r="DU82" i="20"/>
  <c r="DU2" i="20"/>
  <c r="DU3" i="20"/>
  <c r="DU4" i="20"/>
  <c r="DU5" i="20"/>
  <c r="DU6" i="20"/>
  <c r="DU7" i="20"/>
  <c r="DU8" i="20"/>
  <c r="DU9" i="20"/>
  <c r="DU10" i="20"/>
  <c r="DU11" i="20"/>
  <c r="DU12" i="20"/>
  <c r="DU13" i="20"/>
  <c r="DU14" i="20"/>
  <c r="DU15" i="20"/>
  <c r="DU16" i="20"/>
  <c r="DU17" i="20"/>
  <c r="DU18" i="20"/>
  <c r="DU19" i="20"/>
  <c r="DU20" i="20"/>
  <c r="DU21" i="20"/>
  <c r="DU22" i="20"/>
  <c r="DU23" i="20"/>
  <c r="DU24" i="20"/>
  <c r="DU25" i="20"/>
  <c r="DU26" i="20"/>
  <c r="DU27" i="20"/>
  <c r="DU28" i="20"/>
  <c r="DU29" i="20"/>
  <c r="DU30" i="20"/>
  <c r="DU31" i="20"/>
  <c r="DU32" i="20"/>
  <c r="DU33" i="20"/>
  <c r="DU34" i="20"/>
  <c r="DU35" i="20"/>
  <c r="DU36" i="20"/>
  <c r="DU37" i="20"/>
  <c r="DU38" i="20"/>
  <c r="DU39" i="20"/>
  <c r="DU40" i="20"/>
  <c r="DU41" i="20"/>
  <c r="DU42" i="20"/>
  <c r="DU43" i="20"/>
  <c r="DU44" i="20"/>
  <c r="DU45" i="20"/>
  <c r="DU46" i="20"/>
  <c r="DU47" i="20"/>
  <c r="DU48" i="20"/>
  <c r="DU49" i="20"/>
  <c r="DU50" i="20"/>
  <c r="DU51" i="20"/>
  <c r="DU52" i="20"/>
  <c r="DU53" i="20"/>
  <c r="DU54" i="20"/>
  <c r="DU55" i="20"/>
  <c r="DU56" i="20"/>
  <c r="DU57" i="20"/>
  <c r="DU58" i="20"/>
  <c r="DU59" i="20"/>
  <c r="DU60" i="20"/>
  <c r="DU61" i="20"/>
  <c r="DU62" i="20"/>
  <c r="DU63" i="20"/>
  <c r="DU64" i="20"/>
  <c r="DU65" i="20"/>
  <c r="DU66" i="20"/>
  <c r="DU67" i="20"/>
  <c r="DU68" i="20"/>
  <c r="DU69" i="20"/>
  <c r="DU70" i="20"/>
  <c r="DU71" i="20"/>
  <c r="DU72" i="20"/>
  <c r="DU73" i="20"/>
  <c r="DU74" i="20"/>
  <c r="DU75" i="20"/>
  <c r="DU76" i="20"/>
  <c r="DU77" i="20"/>
  <c r="DU78" i="20"/>
  <c r="DU79" i="20"/>
  <c r="DU80" i="20"/>
  <c r="DU81" i="20"/>
  <c r="DJ82" i="20"/>
  <c r="DJ2" i="20"/>
  <c r="DJ3" i="20"/>
  <c r="DJ4" i="20"/>
  <c r="DJ5" i="20"/>
  <c r="DJ6" i="20"/>
  <c r="DJ7" i="20"/>
  <c r="DJ8" i="20"/>
  <c r="DJ9" i="20"/>
  <c r="DJ10" i="20"/>
  <c r="DJ11" i="20"/>
  <c r="DJ12" i="20"/>
  <c r="DJ13" i="20"/>
  <c r="DJ14" i="20"/>
  <c r="DJ15" i="20"/>
  <c r="DJ16" i="20"/>
  <c r="DJ17" i="20"/>
  <c r="DJ18" i="20"/>
  <c r="DJ19" i="20"/>
  <c r="DJ20" i="20"/>
  <c r="DJ21" i="20"/>
  <c r="DJ22" i="20"/>
  <c r="DJ23" i="20"/>
  <c r="DJ24" i="20"/>
  <c r="DJ25" i="20"/>
  <c r="DJ26" i="20"/>
  <c r="DJ27" i="20"/>
  <c r="DJ28" i="20"/>
  <c r="DJ29" i="20"/>
  <c r="DJ30" i="20"/>
  <c r="DJ31" i="20"/>
  <c r="DJ32" i="20"/>
  <c r="DJ33" i="20"/>
  <c r="DJ34" i="20"/>
  <c r="DJ35" i="20"/>
  <c r="DJ36" i="20"/>
  <c r="DJ37" i="20"/>
  <c r="DJ38" i="20"/>
  <c r="DJ39" i="20"/>
  <c r="DJ40" i="20"/>
  <c r="DJ41" i="20"/>
  <c r="DJ42" i="20"/>
  <c r="DJ43" i="20"/>
  <c r="DJ44" i="20"/>
  <c r="DJ45" i="20"/>
  <c r="DJ46" i="20"/>
  <c r="DJ47" i="20"/>
  <c r="DJ48" i="20"/>
  <c r="DJ49" i="20"/>
  <c r="DJ50" i="20"/>
  <c r="DJ51" i="20"/>
  <c r="DJ52" i="20"/>
  <c r="DJ53" i="20"/>
  <c r="DJ54" i="20"/>
  <c r="DJ55" i="20"/>
  <c r="DJ56" i="20"/>
  <c r="DJ57" i="20"/>
  <c r="DJ58" i="20"/>
  <c r="DJ59" i="20"/>
  <c r="DJ60" i="20"/>
  <c r="DJ61" i="20"/>
  <c r="DJ62" i="20"/>
  <c r="DJ63" i="20"/>
  <c r="DJ64" i="20"/>
  <c r="DJ65" i="20"/>
  <c r="DJ66" i="20"/>
  <c r="DJ67" i="20"/>
  <c r="DJ68" i="20"/>
  <c r="DJ69" i="20"/>
  <c r="DJ70" i="20"/>
  <c r="DJ71" i="20"/>
  <c r="DJ72" i="20"/>
  <c r="DJ73" i="20"/>
  <c r="DJ74" i="20"/>
  <c r="DJ75" i="20"/>
  <c r="DJ76" i="20"/>
  <c r="DJ77" i="20"/>
  <c r="DJ78" i="20"/>
  <c r="DJ79" i="20"/>
  <c r="DJ80" i="20"/>
  <c r="DI82" i="20"/>
  <c r="DI2" i="20"/>
  <c r="DI3" i="20"/>
  <c r="DI4" i="20"/>
  <c r="DI5" i="20"/>
  <c r="DI6" i="20"/>
  <c r="DI7" i="20"/>
  <c r="DI8" i="20"/>
  <c r="DI9" i="20"/>
  <c r="DI10" i="20"/>
  <c r="DI11" i="20"/>
  <c r="DI12" i="20"/>
  <c r="DI13" i="20"/>
  <c r="DI14" i="20"/>
  <c r="DI15" i="20"/>
  <c r="DI16" i="20"/>
  <c r="DI17" i="20"/>
  <c r="DI18" i="20"/>
  <c r="DI19" i="20"/>
  <c r="DI20" i="20"/>
  <c r="DI21" i="20"/>
  <c r="DI22" i="20"/>
  <c r="DI23" i="20"/>
  <c r="DI24" i="20"/>
  <c r="DI25" i="20"/>
  <c r="DI26" i="20"/>
  <c r="DI27" i="20"/>
  <c r="DI28" i="20"/>
  <c r="DI29" i="20"/>
  <c r="DI30" i="20"/>
  <c r="DI31" i="20"/>
  <c r="DI32" i="20"/>
  <c r="DI33" i="20"/>
  <c r="DI34" i="20"/>
  <c r="DI35" i="20"/>
  <c r="DI36" i="20"/>
  <c r="DI37" i="20"/>
  <c r="DI38" i="20"/>
  <c r="DI39" i="20"/>
  <c r="DI40" i="20"/>
  <c r="DI41" i="20"/>
  <c r="DI42" i="20"/>
  <c r="DI43" i="20"/>
  <c r="DI44" i="20"/>
  <c r="DI45" i="20"/>
  <c r="DI46" i="20"/>
  <c r="DI47" i="20"/>
  <c r="DI48" i="20"/>
  <c r="DI49" i="20"/>
  <c r="DI50" i="20"/>
  <c r="DI51" i="20"/>
  <c r="DI52" i="20"/>
  <c r="DI53" i="20"/>
  <c r="DI54" i="20"/>
  <c r="DI55" i="20"/>
  <c r="DI56" i="20"/>
  <c r="DI57" i="20"/>
  <c r="DI58" i="20"/>
  <c r="DI59" i="20"/>
  <c r="DI60" i="20"/>
  <c r="DI61" i="20"/>
  <c r="DI62" i="20"/>
  <c r="DI63" i="20"/>
  <c r="DI64" i="20"/>
  <c r="DI65" i="20"/>
  <c r="DI66" i="20"/>
  <c r="DI67" i="20"/>
  <c r="DI68" i="20"/>
  <c r="DI69" i="20"/>
  <c r="DI70" i="20"/>
  <c r="DI71" i="20"/>
  <c r="DI72" i="20"/>
  <c r="DI73" i="20"/>
  <c r="DI74" i="20"/>
  <c r="DI75" i="20"/>
  <c r="DI76" i="20"/>
  <c r="DI77" i="20"/>
  <c r="DI78" i="20"/>
  <c r="DI79" i="20"/>
  <c r="DI80" i="20"/>
  <c r="DM82" i="20"/>
  <c r="DM2" i="20"/>
  <c r="DM3" i="20"/>
  <c r="DM4" i="20"/>
  <c r="DM5" i="20"/>
  <c r="DM6" i="20"/>
  <c r="DM7" i="20"/>
  <c r="DM8" i="20"/>
  <c r="DM9" i="20"/>
  <c r="DM10" i="20"/>
  <c r="DM11" i="20"/>
  <c r="DM12" i="20"/>
  <c r="DM13" i="20"/>
  <c r="DM14" i="20"/>
  <c r="DM15" i="20"/>
  <c r="DM16" i="20"/>
  <c r="DM17" i="20"/>
  <c r="DM18" i="20"/>
  <c r="DM19" i="20"/>
  <c r="DM20" i="20"/>
  <c r="DM21" i="20"/>
  <c r="DM22" i="20"/>
  <c r="DM23" i="20"/>
  <c r="DM24" i="20"/>
  <c r="DM25" i="20"/>
  <c r="DM26" i="20"/>
  <c r="DM27" i="20"/>
  <c r="DM28" i="20"/>
  <c r="DM29" i="20"/>
  <c r="DM30" i="20"/>
  <c r="DM31" i="20"/>
  <c r="DM32" i="20"/>
  <c r="DM33" i="20"/>
  <c r="DM34" i="20"/>
  <c r="DM35" i="20"/>
  <c r="DM36" i="20"/>
  <c r="DM37" i="20"/>
  <c r="DM38" i="20"/>
  <c r="DM39" i="20"/>
  <c r="DM40" i="20"/>
  <c r="DM41" i="20"/>
  <c r="DM42" i="20"/>
  <c r="DM43" i="20"/>
  <c r="DM44" i="20"/>
  <c r="DM45" i="20"/>
  <c r="DM46" i="20"/>
  <c r="DM47" i="20"/>
  <c r="DM48" i="20"/>
  <c r="DM49" i="20"/>
  <c r="DM50" i="20"/>
  <c r="DM51" i="20"/>
  <c r="DM52" i="20"/>
  <c r="DM53" i="20"/>
  <c r="DM54" i="20"/>
  <c r="DM55" i="20"/>
  <c r="DM56" i="20"/>
  <c r="DM57" i="20"/>
  <c r="DM58" i="20"/>
  <c r="DM59" i="20"/>
  <c r="DM60" i="20"/>
  <c r="DM61" i="20"/>
  <c r="DM62" i="20"/>
  <c r="DM63" i="20"/>
  <c r="DM64" i="20"/>
  <c r="DM65" i="20"/>
  <c r="DM66" i="20"/>
  <c r="DM67" i="20"/>
  <c r="DM68" i="20"/>
  <c r="DM69" i="20"/>
  <c r="DM70" i="20"/>
  <c r="DM71" i="20"/>
  <c r="DM72" i="20"/>
  <c r="DM73" i="20"/>
  <c r="DM74" i="20"/>
  <c r="DM75" i="20"/>
  <c r="DM76" i="20"/>
  <c r="DM77" i="20"/>
  <c r="DM78" i="20"/>
  <c r="DM79" i="20"/>
  <c r="DM80" i="20"/>
  <c r="DN82" i="20"/>
  <c r="DN2" i="20"/>
  <c r="DN3" i="20"/>
  <c r="DN4" i="20"/>
  <c r="DN5" i="20"/>
  <c r="DN6" i="20"/>
  <c r="DN7" i="20"/>
  <c r="DN8" i="20"/>
  <c r="DN9" i="20"/>
  <c r="DN10" i="20"/>
  <c r="DN11" i="20"/>
  <c r="DN12" i="20"/>
  <c r="DN13" i="20"/>
  <c r="DN14" i="20"/>
  <c r="DN15" i="20"/>
  <c r="DN16" i="20"/>
  <c r="DN17" i="20"/>
  <c r="DN18" i="20"/>
  <c r="DN19" i="20"/>
  <c r="DN20" i="20"/>
  <c r="DN21" i="20"/>
  <c r="DN22" i="20"/>
  <c r="DN23" i="20"/>
  <c r="DN24" i="20"/>
  <c r="DN25" i="20"/>
  <c r="DN26" i="20"/>
  <c r="DN27" i="20"/>
  <c r="DN28" i="20"/>
  <c r="DN29" i="20"/>
  <c r="DN30" i="20"/>
  <c r="DN31" i="20"/>
  <c r="DN32" i="20"/>
  <c r="DN33" i="20"/>
  <c r="DN34" i="20"/>
  <c r="DN35" i="20"/>
  <c r="DN36" i="20"/>
  <c r="DN37" i="20"/>
  <c r="DN38" i="20"/>
  <c r="DN39" i="20"/>
  <c r="DN40" i="20"/>
  <c r="DN41" i="20"/>
  <c r="DN42" i="20"/>
  <c r="DN43" i="20"/>
  <c r="DN44" i="20"/>
  <c r="DN45" i="20"/>
  <c r="DN46" i="20"/>
  <c r="DN47" i="20"/>
  <c r="DN48" i="20"/>
  <c r="DN49" i="20"/>
  <c r="DN50" i="20"/>
  <c r="DN51" i="20"/>
  <c r="DN52" i="20"/>
  <c r="DN53" i="20"/>
  <c r="DN54" i="20"/>
  <c r="DN55" i="20"/>
  <c r="DN56" i="20"/>
  <c r="DN57" i="20"/>
  <c r="DN58" i="20"/>
  <c r="DN59" i="20"/>
  <c r="DN60" i="20"/>
  <c r="DN61" i="20"/>
  <c r="DN62" i="20"/>
  <c r="DN63" i="20"/>
  <c r="DN64" i="20"/>
  <c r="DN65" i="20"/>
  <c r="DN66" i="20"/>
  <c r="DN67" i="20"/>
  <c r="DN68" i="20"/>
  <c r="DN69" i="20"/>
  <c r="DN70" i="20"/>
  <c r="DN71" i="20"/>
  <c r="DN72" i="20"/>
  <c r="DN73" i="20"/>
  <c r="DN74" i="20"/>
  <c r="DN75" i="20"/>
  <c r="DN76" i="20"/>
  <c r="DN77" i="20"/>
  <c r="DN78" i="20"/>
  <c r="DN79" i="20"/>
  <c r="DN80" i="20"/>
  <c r="DM81" i="20"/>
  <c r="DK82" i="20"/>
  <c r="DK2" i="20"/>
  <c r="DK3" i="20"/>
  <c r="DK4" i="20"/>
  <c r="DK5" i="20"/>
  <c r="DK6" i="20"/>
  <c r="DK7" i="20"/>
  <c r="DK8" i="20"/>
  <c r="DK9" i="20"/>
  <c r="DK10" i="20"/>
  <c r="DK11" i="20"/>
  <c r="DK12" i="20"/>
  <c r="DK13" i="20"/>
  <c r="DK14" i="20"/>
  <c r="DK15" i="20"/>
  <c r="DK16" i="20"/>
  <c r="DK17" i="20"/>
  <c r="DK18" i="20"/>
  <c r="DK19" i="20"/>
  <c r="DK20" i="20"/>
  <c r="DK21" i="20"/>
  <c r="DK22" i="20"/>
  <c r="DK23" i="20"/>
  <c r="DK24" i="20"/>
  <c r="DK25" i="20"/>
  <c r="DK26" i="20"/>
  <c r="DK27" i="20"/>
  <c r="DK28" i="20"/>
  <c r="DK29" i="20"/>
  <c r="DK30" i="20"/>
  <c r="DK31" i="20"/>
  <c r="DK32" i="20"/>
  <c r="DK33" i="20"/>
  <c r="DK34" i="20"/>
  <c r="DK35" i="20"/>
  <c r="DK36" i="20"/>
  <c r="DK37" i="20"/>
  <c r="DK38" i="20"/>
  <c r="DK39" i="20"/>
  <c r="DK40" i="20"/>
  <c r="DK41" i="20"/>
  <c r="DK42" i="20"/>
  <c r="DK43" i="20"/>
  <c r="DK44" i="20"/>
  <c r="DK45" i="20"/>
  <c r="DK46" i="20"/>
  <c r="DK47" i="20"/>
  <c r="DK48" i="20"/>
  <c r="DK49" i="20"/>
  <c r="DK50" i="20"/>
  <c r="DK51" i="20"/>
  <c r="DK52" i="20"/>
  <c r="DK53" i="20"/>
  <c r="DK54" i="20"/>
  <c r="DK55" i="20"/>
  <c r="DK56" i="20"/>
  <c r="DK57" i="20"/>
  <c r="DK58" i="20"/>
  <c r="DK59" i="20"/>
  <c r="DK60" i="20"/>
  <c r="DK61" i="20"/>
  <c r="DK62" i="20"/>
  <c r="DK63" i="20"/>
  <c r="DK64" i="20"/>
  <c r="DK65" i="20"/>
  <c r="DK66" i="20"/>
  <c r="DK67" i="20"/>
  <c r="DK68" i="20"/>
  <c r="DK69" i="20"/>
  <c r="DK70" i="20"/>
  <c r="DK71" i="20"/>
  <c r="DK72" i="20"/>
  <c r="DK73" i="20"/>
  <c r="DK74" i="20"/>
  <c r="DK75" i="20"/>
  <c r="DK76" i="20"/>
  <c r="DK77" i="20"/>
  <c r="DK78" i="20"/>
  <c r="DK79" i="20"/>
  <c r="DK80" i="20"/>
  <c r="DH82" i="20"/>
  <c r="DH2" i="20"/>
  <c r="DH3" i="20"/>
  <c r="DH4" i="20"/>
  <c r="DH5" i="20"/>
  <c r="DH6" i="20"/>
  <c r="DH7" i="20"/>
  <c r="DH8" i="20"/>
  <c r="DH9" i="20"/>
  <c r="DH10" i="20"/>
  <c r="DH11" i="20"/>
  <c r="DH12" i="20"/>
  <c r="DH13" i="20"/>
  <c r="DH14" i="20"/>
  <c r="DH15" i="20"/>
  <c r="DH16" i="20"/>
  <c r="DH17" i="20"/>
  <c r="DH18" i="20"/>
  <c r="DH19" i="20"/>
  <c r="DH20" i="20"/>
  <c r="DH21" i="20"/>
  <c r="DH22" i="20"/>
  <c r="DH23" i="20"/>
  <c r="DH24" i="20"/>
  <c r="DH25" i="20"/>
  <c r="DH26" i="20"/>
  <c r="DH27" i="20"/>
  <c r="DH28" i="20"/>
  <c r="DH29" i="20"/>
  <c r="DH30" i="20"/>
  <c r="DH31" i="20"/>
  <c r="DH32" i="20"/>
  <c r="DH33" i="20"/>
  <c r="DH34" i="20"/>
  <c r="DH35" i="20"/>
  <c r="DH36" i="20"/>
  <c r="DH37" i="20"/>
  <c r="DH38" i="20"/>
  <c r="DH39" i="20"/>
  <c r="DH40" i="20"/>
  <c r="DH41" i="20"/>
  <c r="DH42" i="20"/>
  <c r="DH43" i="20"/>
  <c r="DH44" i="20"/>
  <c r="DH45" i="20"/>
  <c r="DH46" i="20"/>
  <c r="DH47" i="20"/>
  <c r="DH48" i="20"/>
  <c r="DH49" i="20"/>
  <c r="DH50" i="20"/>
  <c r="DH51" i="20"/>
  <c r="DH52" i="20"/>
  <c r="DH53" i="20"/>
  <c r="DH54" i="20"/>
  <c r="DH55" i="20"/>
  <c r="DH56" i="20"/>
  <c r="DH57" i="20"/>
  <c r="DH58" i="20"/>
  <c r="DH59" i="20"/>
  <c r="DH60" i="20"/>
  <c r="DH61" i="20"/>
  <c r="DH62" i="20"/>
  <c r="DH63" i="20"/>
  <c r="DH64" i="20"/>
  <c r="DH65" i="20"/>
  <c r="DH66" i="20"/>
  <c r="DH67" i="20"/>
  <c r="DH68" i="20"/>
  <c r="DH69" i="20"/>
  <c r="DH70" i="20"/>
  <c r="DH71" i="20"/>
  <c r="DH72" i="20"/>
  <c r="DH73" i="20"/>
  <c r="DH74" i="20"/>
  <c r="DH75" i="20"/>
  <c r="DH76" i="20"/>
  <c r="DH77" i="20"/>
  <c r="DH78" i="20"/>
  <c r="DH79" i="20"/>
  <c r="DH80" i="20"/>
  <c r="DL82" i="20"/>
  <c r="DL2" i="20"/>
  <c r="DL3" i="20"/>
  <c r="DL4" i="20"/>
  <c r="DL5" i="20"/>
  <c r="DL6" i="20"/>
  <c r="DL7" i="20"/>
  <c r="DL8" i="20"/>
  <c r="DL9" i="20"/>
  <c r="DL10" i="20"/>
  <c r="DL11" i="20"/>
  <c r="DL12" i="20"/>
  <c r="DL13" i="20"/>
  <c r="DL14" i="20"/>
  <c r="DL15" i="20"/>
  <c r="DL16" i="20"/>
  <c r="DL17" i="20"/>
  <c r="DL18" i="20"/>
  <c r="DL19" i="20"/>
  <c r="DL20" i="20"/>
  <c r="DL21" i="20"/>
  <c r="DL22" i="20"/>
  <c r="DL23" i="20"/>
  <c r="DL24" i="20"/>
  <c r="DL25" i="20"/>
  <c r="DL26" i="20"/>
  <c r="DL27" i="20"/>
  <c r="DL28" i="20"/>
  <c r="DL29" i="20"/>
  <c r="DL30" i="20"/>
  <c r="DL31" i="20"/>
  <c r="DL32" i="20"/>
  <c r="DL33" i="20"/>
  <c r="DL34" i="20"/>
  <c r="DL35" i="20"/>
  <c r="DL36" i="20"/>
  <c r="DL37" i="20"/>
  <c r="DL38" i="20"/>
  <c r="DL39" i="20"/>
  <c r="DL40" i="20"/>
  <c r="DL41" i="20"/>
  <c r="DL42" i="20"/>
  <c r="DL43" i="20"/>
  <c r="DL44" i="20"/>
  <c r="DL45" i="20"/>
  <c r="DL46" i="20"/>
  <c r="DL47" i="20"/>
  <c r="DL48" i="20"/>
  <c r="DL49" i="20"/>
  <c r="DL50" i="20"/>
  <c r="DL51" i="20"/>
  <c r="DL52" i="20"/>
  <c r="DL53" i="20"/>
  <c r="DL54" i="20"/>
  <c r="DL55" i="20"/>
  <c r="DL56" i="20"/>
  <c r="DL57" i="20"/>
  <c r="DL58" i="20"/>
  <c r="DL59" i="20"/>
  <c r="DL60" i="20"/>
  <c r="DL61" i="20"/>
  <c r="DL62" i="20"/>
  <c r="DL63" i="20"/>
  <c r="DL64" i="20"/>
  <c r="DL65" i="20"/>
  <c r="DL66" i="20"/>
  <c r="DL67" i="20"/>
  <c r="DL68" i="20"/>
  <c r="DL69" i="20"/>
  <c r="DL70" i="20"/>
  <c r="DL71" i="20"/>
  <c r="DL72" i="20"/>
  <c r="DL73" i="20"/>
  <c r="DL74" i="20"/>
  <c r="DL75" i="20"/>
  <c r="DL76" i="20"/>
  <c r="DL77" i="20"/>
  <c r="DL78" i="20"/>
  <c r="DL79" i="20"/>
  <c r="DL80" i="20"/>
  <c r="DO82" i="20"/>
  <c r="DO2" i="20"/>
  <c r="DO3" i="20"/>
  <c r="DO4" i="20"/>
  <c r="DO5" i="20"/>
  <c r="DO6" i="20"/>
  <c r="DO7" i="20"/>
  <c r="DO8" i="20"/>
  <c r="DO9" i="20"/>
  <c r="DO10" i="20"/>
  <c r="DO11" i="20"/>
  <c r="DO12" i="20"/>
  <c r="DO13" i="20"/>
  <c r="DO14" i="20"/>
  <c r="DO15" i="20"/>
  <c r="DO16" i="20"/>
  <c r="DO17" i="20"/>
  <c r="DO18" i="20"/>
  <c r="DO19" i="20"/>
  <c r="DO20" i="20"/>
  <c r="DO21" i="20"/>
  <c r="DO22" i="20"/>
  <c r="DO23" i="20"/>
  <c r="DO24" i="20"/>
  <c r="DO25" i="20"/>
  <c r="DO26" i="20"/>
  <c r="DO27" i="20"/>
  <c r="DO28" i="20"/>
  <c r="DO29" i="20"/>
  <c r="DO30" i="20"/>
  <c r="DO31" i="20"/>
  <c r="DO32" i="20"/>
  <c r="DO33" i="20"/>
  <c r="DO34" i="20"/>
  <c r="DO35" i="20"/>
  <c r="DO36" i="20"/>
  <c r="DO37" i="20"/>
  <c r="DO38" i="20"/>
  <c r="DO39" i="20"/>
  <c r="DO40" i="20"/>
  <c r="DO41" i="20"/>
  <c r="DO42" i="20"/>
  <c r="DO43" i="20"/>
  <c r="DO44" i="20"/>
  <c r="DO45" i="20"/>
  <c r="DO46" i="20"/>
  <c r="DO47" i="20"/>
  <c r="DO48" i="20"/>
  <c r="DO49" i="20"/>
  <c r="DO50" i="20"/>
  <c r="DO51" i="20"/>
  <c r="DO52" i="20"/>
  <c r="DO53" i="20"/>
  <c r="DO54" i="20"/>
  <c r="DO55" i="20"/>
  <c r="DO56" i="20"/>
  <c r="DO57" i="20"/>
  <c r="DO58" i="20"/>
  <c r="DO59" i="20"/>
  <c r="DO60" i="20"/>
  <c r="DO61" i="20"/>
  <c r="DO62" i="20"/>
  <c r="DO63" i="20"/>
  <c r="DO64" i="20"/>
  <c r="DO65" i="20"/>
  <c r="DO66" i="20"/>
  <c r="DO67" i="20"/>
  <c r="DO68" i="20"/>
  <c r="DO69" i="20"/>
  <c r="DO70" i="20"/>
  <c r="DO71" i="20"/>
  <c r="DO72" i="20"/>
  <c r="DO73" i="20"/>
  <c r="DO74" i="20"/>
  <c r="DO75" i="20"/>
  <c r="DO76" i="20"/>
  <c r="DO77" i="20"/>
  <c r="DO78" i="20"/>
  <c r="DO79" i="20"/>
  <c r="DO80" i="20"/>
  <c r="DC83" i="17"/>
  <c r="CU83" i="17"/>
  <c r="CV83" i="17"/>
  <c r="CP83" i="17"/>
  <c r="CS83" i="17"/>
  <c r="DA83" i="17"/>
  <c r="CY83" i="17"/>
  <c r="CX83" i="17"/>
  <c r="CW83" i="17"/>
  <c r="CR83" i="17"/>
  <c r="DB83" i="17"/>
  <c r="CQ83" i="17"/>
  <c r="CZ83" i="17"/>
  <c r="CT83" i="17"/>
  <c r="CO82" i="20"/>
  <c r="CO81" i="17"/>
  <c r="M76" i="7"/>
  <c r="M84" i="25"/>
  <c r="M81" i="5"/>
  <c r="M82" i="4"/>
  <c r="M79" i="12"/>
  <c r="M76" i="10"/>
  <c r="F394" i="28" l="1"/>
  <c r="AB374" i="28"/>
  <c r="AC374" i="28" s="1"/>
  <c r="D374" i="28"/>
  <c r="W374" i="28" s="1"/>
  <c r="F92" i="10"/>
  <c r="F78" i="5"/>
  <c r="F77" i="4"/>
  <c r="F78" i="12"/>
  <c r="DE83" i="17"/>
  <c r="DD83" i="17"/>
  <c r="CP82" i="20"/>
  <c r="CQ84" i="17"/>
  <c r="CX84" i="17"/>
  <c r="CP84" i="17"/>
  <c r="DB84" i="17"/>
  <c r="CV84" i="17"/>
  <c r="CY84" i="17"/>
  <c r="CR84" i="17"/>
  <c r="DA84" i="17"/>
  <c r="CT84" i="17"/>
  <c r="CU84" i="17"/>
  <c r="CW84" i="17"/>
  <c r="CS84" i="17"/>
  <c r="CZ84" i="17"/>
  <c r="DC84" i="17"/>
  <c r="DF82" i="20"/>
  <c r="DF2" i="20"/>
  <c r="DF3" i="20"/>
  <c r="DF4" i="20"/>
  <c r="DF5" i="20"/>
  <c r="DF6" i="20"/>
  <c r="DF7" i="20"/>
  <c r="DF8" i="20"/>
  <c r="DF9" i="20"/>
  <c r="DF10" i="20"/>
  <c r="DF11" i="20"/>
  <c r="DF12" i="20"/>
  <c r="DF13" i="20"/>
  <c r="DF14" i="20"/>
  <c r="DF15" i="20"/>
  <c r="DF16" i="20"/>
  <c r="DF17" i="20"/>
  <c r="DF18" i="20"/>
  <c r="DF19" i="20"/>
  <c r="DF20" i="20"/>
  <c r="DF21" i="20"/>
  <c r="DF22" i="20"/>
  <c r="DF23" i="20"/>
  <c r="DF24" i="20"/>
  <c r="DF25" i="20"/>
  <c r="DF26" i="20"/>
  <c r="DF27" i="20"/>
  <c r="DF28" i="20"/>
  <c r="DF29" i="20"/>
  <c r="DF30" i="20"/>
  <c r="DF31" i="20"/>
  <c r="DF32" i="20"/>
  <c r="DF33" i="20"/>
  <c r="DF34" i="20"/>
  <c r="DF35" i="20"/>
  <c r="DF36" i="20"/>
  <c r="DF37" i="20"/>
  <c r="DF38" i="20"/>
  <c r="DF39" i="20"/>
  <c r="DF40" i="20"/>
  <c r="DF41" i="20"/>
  <c r="DF42" i="20"/>
  <c r="DF43" i="20"/>
  <c r="DF44" i="20"/>
  <c r="DF45" i="20"/>
  <c r="DF46" i="20"/>
  <c r="DF47" i="20"/>
  <c r="DF48" i="20"/>
  <c r="DF49" i="20"/>
  <c r="DF50" i="20"/>
  <c r="DF51" i="20"/>
  <c r="DF52" i="20"/>
  <c r="DF53" i="20"/>
  <c r="DF54" i="20"/>
  <c r="DF55" i="20"/>
  <c r="DF56" i="20"/>
  <c r="DF57" i="20"/>
  <c r="DF58" i="20"/>
  <c r="DF59" i="20"/>
  <c r="DF60" i="20"/>
  <c r="DF61" i="20"/>
  <c r="DF62" i="20"/>
  <c r="DF63" i="20"/>
  <c r="DF64" i="20"/>
  <c r="DF65" i="20"/>
  <c r="DF66" i="20"/>
  <c r="DF67" i="20"/>
  <c r="DF68" i="20"/>
  <c r="DF69" i="20"/>
  <c r="DF70" i="20"/>
  <c r="DF71" i="20"/>
  <c r="DF72" i="20"/>
  <c r="DF73" i="20"/>
  <c r="DF74" i="20"/>
  <c r="DF75" i="20"/>
  <c r="DF76" i="20"/>
  <c r="DF77" i="20"/>
  <c r="DF78" i="20"/>
  <c r="DF79" i="20"/>
  <c r="DF80" i="20"/>
  <c r="DF81" i="20"/>
  <c r="CO82" i="17"/>
  <c r="M77" i="7"/>
  <c r="M85" i="25"/>
  <c r="M82" i="5"/>
  <c r="M83" i="4"/>
  <c r="M80" i="12"/>
  <c r="M77" i="10"/>
  <c r="E374" i="28" l="1"/>
  <c r="E394" i="28"/>
  <c r="X374" i="28"/>
  <c r="F412" i="28"/>
  <c r="G412" i="28" s="1"/>
  <c r="G374" i="28"/>
  <c r="F93" i="10"/>
  <c r="DG81" i="20"/>
  <c r="F79" i="5"/>
  <c r="F78" i="4"/>
  <c r="F79" i="12"/>
  <c r="DD84" i="17"/>
  <c r="DE84" i="17"/>
  <c r="DG82" i="20"/>
  <c r="DG2" i="20"/>
  <c r="DG3" i="20"/>
  <c r="DG4" i="20"/>
  <c r="DG5" i="20"/>
  <c r="DG6" i="20"/>
  <c r="DG7" i="20"/>
  <c r="DG8" i="20"/>
  <c r="DG9" i="20"/>
  <c r="DG10" i="20"/>
  <c r="DG11" i="20"/>
  <c r="DG12" i="20"/>
  <c r="DG13" i="20"/>
  <c r="DG14" i="20"/>
  <c r="DG15" i="20"/>
  <c r="DG16" i="20"/>
  <c r="DG17" i="20"/>
  <c r="DG18" i="20"/>
  <c r="DG19" i="20"/>
  <c r="DG20" i="20"/>
  <c r="DG21" i="20"/>
  <c r="DG22" i="20"/>
  <c r="DG23" i="20"/>
  <c r="DG24" i="20"/>
  <c r="DG25" i="20"/>
  <c r="DG26" i="20"/>
  <c r="DG27" i="20"/>
  <c r="DG28" i="20"/>
  <c r="DG29" i="20"/>
  <c r="DG30" i="20"/>
  <c r="DG31" i="20"/>
  <c r="DG32" i="20"/>
  <c r="DG33" i="20"/>
  <c r="DG34" i="20"/>
  <c r="DG35" i="20"/>
  <c r="DG36" i="20"/>
  <c r="DG37" i="20"/>
  <c r="DG38" i="20"/>
  <c r="DG39" i="20"/>
  <c r="DG40" i="20"/>
  <c r="DG41" i="20"/>
  <c r="DG42" i="20"/>
  <c r="DG43" i="20"/>
  <c r="DG44" i="20"/>
  <c r="DG45" i="20"/>
  <c r="DG46" i="20"/>
  <c r="DG47" i="20"/>
  <c r="DG48" i="20"/>
  <c r="DG49" i="20"/>
  <c r="DG50" i="20"/>
  <c r="DG51" i="20"/>
  <c r="DG52" i="20"/>
  <c r="DG53" i="20"/>
  <c r="DG54" i="20"/>
  <c r="DG55" i="20"/>
  <c r="DG56" i="20"/>
  <c r="DG57" i="20"/>
  <c r="DG58" i="20"/>
  <c r="DG59" i="20"/>
  <c r="DG60" i="20"/>
  <c r="DG61" i="20"/>
  <c r="DG62" i="20"/>
  <c r="DG63" i="20"/>
  <c r="DG64" i="20"/>
  <c r="DG65" i="20"/>
  <c r="DG66" i="20"/>
  <c r="DG67" i="20"/>
  <c r="DG68" i="20"/>
  <c r="DG69" i="20"/>
  <c r="DG70" i="20"/>
  <c r="DG71" i="20"/>
  <c r="DG72" i="20"/>
  <c r="DG73" i="20"/>
  <c r="DG74" i="20"/>
  <c r="DG75" i="20"/>
  <c r="DG76" i="20"/>
  <c r="DG77" i="20"/>
  <c r="DG78" i="20"/>
  <c r="DG79" i="20"/>
  <c r="DG80" i="20"/>
  <c r="CS85" i="17"/>
  <c r="DA85" i="17"/>
  <c r="DB85" i="17"/>
  <c r="CW85" i="17"/>
  <c r="CP85" i="17"/>
  <c r="CR85" i="17"/>
  <c r="CY85" i="17"/>
  <c r="CX85" i="17"/>
  <c r="DC85" i="17"/>
  <c r="CU85" i="17"/>
  <c r="CZ85" i="17"/>
  <c r="CQ85" i="17"/>
  <c r="CT85" i="17"/>
  <c r="CV85" i="17"/>
  <c r="CO83" i="17"/>
  <c r="M78" i="7"/>
  <c r="M86" i="25"/>
  <c r="M83" i="5"/>
  <c r="M84" i="4"/>
  <c r="M81" i="12"/>
  <c r="M78" i="10"/>
  <c r="D394" i="28" l="1"/>
  <c r="Y374" i="28"/>
  <c r="AA374" i="28" s="1"/>
  <c r="F94" i="10"/>
  <c r="N85" i="25"/>
  <c r="D379" i="28"/>
  <c r="F80" i="5"/>
  <c r="F79" i="4"/>
  <c r="F80" i="12"/>
  <c r="DE85" i="17"/>
  <c r="DD85" i="17"/>
  <c r="CX86" i="17"/>
  <c r="CW86" i="17"/>
  <c r="CQ86" i="17"/>
  <c r="DB86" i="17"/>
  <c r="CZ86" i="17"/>
  <c r="DA86" i="17"/>
  <c r="CU86" i="17"/>
  <c r="CS86" i="17"/>
  <c r="CY86" i="17"/>
  <c r="CV86" i="17"/>
  <c r="CR86" i="17"/>
  <c r="CT86" i="17"/>
  <c r="DC86" i="17"/>
  <c r="CP86" i="17"/>
  <c r="CO84" i="17"/>
  <c r="M79" i="7"/>
  <c r="N3" i="25"/>
  <c r="N4" i="25"/>
  <c r="N5" i="25"/>
  <c r="N2" i="25"/>
  <c r="N86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M84" i="5"/>
  <c r="M85" i="4"/>
  <c r="M82" i="12"/>
  <c r="M79" i="10"/>
  <c r="G93" i="10" l="1"/>
  <c r="D402" i="28"/>
  <c r="E402" i="28" s="1"/>
  <c r="Z374" i="28"/>
  <c r="F417" i="28"/>
  <c r="G417" i="28" s="1"/>
  <c r="E379" i="28"/>
  <c r="G94" i="10"/>
  <c r="G13" i="10"/>
  <c r="G3" i="10"/>
  <c r="G17" i="10"/>
  <c r="G5" i="10"/>
  <c r="G16" i="10"/>
  <c r="G15" i="10"/>
  <c r="G9" i="10"/>
  <c r="G14" i="10"/>
  <c r="G10" i="10"/>
  <c r="G4" i="10"/>
  <c r="G7" i="10"/>
  <c r="G2" i="10"/>
  <c r="G8" i="10"/>
  <c r="G6" i="10"/>
  <c r="G11" i="10"/>
  <c r="G12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N81" i="12"/>
  <c r="D366" i="28"/>
  <c r="F81" i="5"/>
  <c r="F80" i="4"/>
  <c r="F81" i="12"/>
  <c r="DD86" i="17"/>
  <c r="DE86" i="17"/>
  <c r="DB87" i="17"/>
  <c r="CR87" i="17"/>
  <c r="CU87" i="17"/>
  <c r="CQ87" i="17"/>
  <c r="CP87" i="17"/>
  <c r="CV87" i="17"/>
  <c r="DA87" i="17"/>
  <c r="CW87" i="17"/>
  <c r="CY87" i="17"/>
  <c r="CZ87" i="17"/>
  <c r="CX87" i="17"/>
  <c r="DC87" i="17"/>
  <c r="CT87" i="17"/>
  <c r="CS87" i="17"/>
  <c r="CO85" i="17"/>
  <c r="M80" i="7"/>
  <c r="M85" i="5"/>
  <c r="M86" i="4"/>
  <c r="N3" i="12"/>
  <c r="N2" i="12"/>
  <c r="N82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M80" i="10"/>
  <c r="E366" i="28" l="1"/>
  <c r="F82" i="5"/>
  <c r="F81" i="4"/>
  <c r="F82" i="12"/>
  <c r="D404" i="28" s="1"/>
  <c r="E404" i="28" s="1"/>
  <c r="F404" i="28" s="1"/>
  <c r="G404" i="28" s="1"/>
  <c r="DE87" i="17"/>
  <c r="DD87" i="17"/>
  <c r="CW88" i="17"/>
  <c r="DC88" i="17"/>
  <c r="DA88" i="17"/>
  <c r="CX88" i="17"/>
  <c r="CU88" i="17"/>
  <c r="CS88" i="17"/>
  <c r="CR88" i="17"/>
  <c r="CZ88" i="17"/>
  <c r="CV88" i="17"/>
  <c r="CT88" i="17"/>
  <c r="DB88" i="17"/>
  <c r="CQ88" i="17"/>
  <c r="CY88" i="17"/>
  <c r="CP88" i="17"/>
  <c r="CO86" i="17"/>
  <c r="M81" i="7"/>
  <c r="M86" i="5"/>
  <c r="M87" i="4"/>
  <c r="M81" i="10"/>
  <c r="G81" i="12" l="1"/>
  <c r="F83" i="5"/>
  <c r="F82" i="4"/>
  <c r="G82" i="12"/>
  <c r="G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DD88" i="17"/>
  <c r="DE88" i="17"/>
  <c r="CZ89" i="17"/>
  <c r="DB89" i="17"/>
  <c r="CQ89" i="17"/>
  <c r="CR89" i="17"/>
  <c r="CS89" i="17"/>
  <c r="CW89" i="17"/>
  <c r="CX89" i="17"/>
  <c r="DA89" i="17"/>
  <c r="CP89" i="17"/>
  <c r="CT89" i="17"/>
  <c r="DC89" i="17"/>
  <c r="CY89" i="17"/>
  <c r="CV89" i="17"/>
  <c r="CU89" i="17"/>
  <c r="CO87" i="17"/>
  <c r="M82" i="7"/>
  <c r="M87" i="5"/>
  <c r="M88" i="4"/>
  <c r="M82" i="10"/>
  <c r="F84" i="5" l="1"/>
  <c r="F83" i="4"/>
  <c r="DE89" i="17"/>
  <c r="DD89" i="17"/>
  <c r="CY90" i="17"/>
  <c r="CX90" i="17"/>
  <c r="CQ90" i="17"/>
  <c r="DC90" i="17"/>
  <c r="CW90" i="17"/>
  <c r="DB90" i="17"/>
  <c r="CU90" i="17"/>
  <c r="CT90" i="17"/>
  <c r="CV90" i="17"/>
  <c r="CP90" i="17"/>
  <c r="CS90" i="17"/>
  <c r="CZ90" i="17"/>
  <c r="DA90" i="17"/>
  <c r="CR90" i="17"/>
  <c r="CO88" i="17"/>
  <c r="M83" i="7"/>
  <c r="M88" i="5"/>
  <c r="M89" i="4"/>
  <c r="M83" i="10"/>
  <c r="F85" i="5" l="1"/>
  <c r="F84" i="4"/>
  <c r="DD90" i="17"/>
  <c r="DE90" i="17"/>
  <c r="CQ91" i="17"/>
  <c r="CR91" i="17"/>
  <c r="CY91" i="17"/>
  <c r="CT91" i="17"/>
  <c r="CZ91" i="17"/>
  <c r="DC91" i="17"/>
  <c r="CS91" i="17"/>
  <c r="CU91" i="17"/>
  <c r="DB91" i="17"/>
  <c r="CX91" i="17"/>
  <c r="CP91" i="17"/>
  <c r="DA91" i="17"/>
  <c r="CV91" i="17"/>
  <c r="CW91" i="17"/>
  <c r="CO89" i="17"/>
  <c r="M84" i="7"/>
  <c r="M89" i="5"/>
  <c r="M90" i="4"/>
  <c r="M84" i="10"/>
  <c r="F86" i="5" l="1"/>
  <c r="F85" i="4"/>
  <c r="DE91" i="17"/>
  <c r="DD91" i="17"/>
  <c r="CU92" i="17"/>
  <c r="CT92" i="17"/>
  <c r="CP92" i="17"/>
  <c r="CS92" i="17"/>
  <c r="CY92" i="17"/>
  <c r="CW92" i="17"/>
  <c r="CR92" i="17"/>
  <c r="CX92" i="17"/>
  <c r="DC92" i="17"/>
  <c r="CV92" i="17"/>
  <c r="DB92" i="17"/>
  <c r="CZ92" i="17"/>
  <c r="CQ92" i="17"/>
  <c r="DA92" i="17"/>
  <c r="CO90" i="17"/>
  <c r="M85" i="7"/>
  <c r="M90" i="5"/>
  <c r="M91" i="4"/>
  <c r="M85" i="10"/>
  <c r="F87" i="5" l="1"/>
  <c r="F86" i="4"/>
  <c r="DE92" i="17"/>
  <c r="DD92" i="17"/>
  <c r="CX93" i="17"/>
  <c r="CS93" i="17"/>
  <c r="CZ93" i="17"/>
  <c r="DB93" i="17"/>
  <c r="CP93" i="17"/>
  <c r="CR93" i="17"/>
  <c r="DA93" i="17"/>
  <c r="CV93" i="17"/>
  <c r="CT93" i="17"/>
  <c r="CW93" i="17"/>
  <c r="CQ93" i="17"/>
  <c r="CY93" i="17"/>
  <c r="DC93" i="17"/>
  <c r="CU93" i="17"/>
  <c r="CO91" i="17"/>
  <c r="M86" i="7"/>
  <c r="M91" i="5"/>
  <c r="M92" i="4"/>
  <c r="M86" i="10"/>
  <c r="F88" i="5" l="1"/>
  <c r="F87" i="4"/>
  <c r="DD93" i="17"/>
  <c r="DE93" i="17"/>
  <c r="CQ94" i="17"/>
  <c r="DA94" i="17"/>
  <c r="CZ94" i="17"/>
  <c r="CW94" i="17"/>
  <c r="CR94" i="17"/>
  <c r="CS94" i="17"/>
  <c r="CU94" i="17"/>
  <c r="CP94" i="17"/>
  <c r="CX94" i="17"/>
  <c r="DC94" i="17"/>
  <c r="CT94" i="17"/>
  <c r="CY94" i="17"/>
  <c r="DB94" i="17"/>
  <c r="CV94" i="17"/>
  <c r="CO92" i="17"/>
  <c r="M87" i="7"/>
  <c r="M92" i="5"/>
  <c r="M93" i="4"/>
  <c r="M87" i="10"/>
  <c r="D375" i="28" l="1"/>
  <c r="E375" i="28" s="1"/>
  <c r="F89" i="5"/>
  <c r="F88" i="4"/>
  <c r="DE94" i="17"/>
  <c r="DD94" i="17"/>
  <c r="CY95" i="17"/>
  <c r="CP95" i="17"/>
  <c r="CW95" i="17"/>
  <c r="CT95" i="17"/>
  <c r="CU95" i="17"/>
  <c r="CZ95" i="17"/>
  <c r="CV95" i="17"/>
  <c r="CS95" i="17"/>
  <c r="DA95" i="17"/>
  <c r="DC95" i="17"/>
  <c r="CR95" i="17"/>
  <c r="CQ95" i="17"/>
  <c r="DB95" i="17"/>
  <c r="CX95" i="17"/>
  <c r="CO93" i="17"/>
  <c r="M88" i="7"/>
  <c r="M93" i="5"/>
  <c r="N2" i="4"/>
  <c r="N6" i="4"/>
  <c r="N3" i="4"/>
  <c r="N4" i="4"/>
  <c r="N93" i="4"/>
  <c r="N5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M88" i="10"/>
  <c r="F90" i="5" l="1"/>
  <c r="F89" i="4"/>
  <c r="DD95" i="17"/>
  <c r="DE95" i="17"/>
  <c r="CQ96" i="17"/>
  <c r="CS96" i="17"/>
  <c r="CT96" i="17"/>
  <c r="CV96" i="17"/>
  <c r="CW96" i="17"/>
  <c r="CR96" i="17"/>
  <c r="CX96" i="17"/>
  <c r="CZ96" i="17"/>
  <c r="DC96" i="17"/>
  <c r="CP96" i="17"/>
  <c r="DA96" i="17"/>
  <c r="DB96" i="17"/>
  <c r="CU96" i="17"/>
  <c r="CY96" i="17"/>
  <c r="CO94" i="17"/>
  <c r="M89" i="7"/>
  <c r="M94" i="5"/>
  <c r="M89" i="10"/>
  <c r="F91" i="5" l="1"/>
  <c r="F90" i="4"/>
  <c r="DE96" i="17"/>
  <c r="DD96" i="17"/>
  <c r="DB97" i="17"/>
  <c r="CZ97" i="17"/>
  <c r="CV97" i="17"/>
  <c r="DA97" i="17"/>
  <c r="CX97" i="17"/>
  <c r="CT97" i="17"/>
  <c r="CY97" i="17"/>
  <c r="CP97" i="17"/>
  <c r="CR97" i="17"/>
  <c r="CS97" i="17"/>
  <c r="CQ97" i="17"/>
  <c r="CU97" i="17"/>
  <c r="DC97" i="17"/>
  <c r="CW97" i="17"/>
  <c r="CO95" i="17"/>
  <c r="M90" i="7"/>
  <c r="M95" i="5"/>
  <c r="M90" i="10"/>
  <c r="F92" i="5" l="1"/>
  <c r="F91" i="4"/>
  <c r="DD97" i="17"/>
  <c r="DE97" i="17"/>
  <c r="CY98" i="17"/>
  <c r="P371" i="28" s="1"/>
  <c r="CV98" i="17"/>
  <c r="CQ98" i="17"/>
  <c r="CW98" i="17"/>
  <c r="N371" i="28" s="1"/>
  <c r="CS98" i="17"/>
  <c r="CT98" i="17"/>
  <c r="K371" i="28" s="1"/>
  <c r="CZ98" i="17"/>
  <c r="CR98" i="17"/>
  <c r="CX98" i="17"/>
  <c r="O371" i="28" s="1"/>
  <c r="DB98" i="17"/>
  <c r="DC98" i="17"/>
  <c r="CP98" i="17"/>
  <c r="DA98" i="17"/>
  <c r="CU98" i="17"/>
  <c r="CO96" i="17"/>
  <c r="M91" i="7"/>
  <c r="M96" i="5"/>
  <c r="M91" i="10"/>
  <c r="N382" i="28" l="1"/>
  <c r="N381" i="28"/>
  <c r="O382" i="28"/>
  <c r="O381" i="28"/>
  <c r="P382" i="28"/>
  <c r="P381" i="28"/>
  <c r="K382" i="28"/>
  <c r="K381" i="28"/>
  <c r="G371" i="28"/>
  <c r="H371" i="28"/>
  <c r="S371" i="28"/>
  <c r="T371" i="28"/>
  <c r="M371" i="28"/>
  <c r="I371" i="28"/>
  <c r="Q371" i="28"/>
  <c r="L371" i="28"/>
  <c r="R371" i="28"/>
  <c r="J371" i="28"/>
  <c r="DI97" i="17"/>
  <c r="DQ97" i="17"/>
  <c r="DK97" i="17"/>
  <c r="DG97" i="17"/>
  <c r="F93" i="5"/>
  <c r="F92" i="4"/>
  <c r="DE98" i="17"/>
  <c r="DD98" i="17"/>
  <c r="DN98" i="17"/>
  <c r="DN2" i="17"/>
  <c r="DN3" i="17"/>
  <c r="DN4" i="17"/>
  <c r="DN5" i="17"/>
  <c r="DN6" i="17"/>
  <c r="DN7" i="17"/>
  <c r="DN8" i="17"/>
  <c r="DN9" i="17"/>
  <c r="DN10" i="17"/>
  <c r="DN11" i="17"/>
  <c r="DN12" i="17"/>
  <c r="DN13" i="17"/>
  <c r="DN14" i="17"/>
  <c r="DN15" i="17"/>
  <c r="DN16" i="17"/>
  <c r="DN17" i="17"/>
  <c r="DN18" i="17"/>
  <c r="DN19" i="17"/>
  <c r="DN20" i="17"/>
  <c r="DN21" i="17"/>
  <c r="DN22" i="17"/>
  <c r="DN23" i="17"/>
  <c r="DN24" i="17"/>
  <c r="DN25" i="17"/>
  <c r="DN26" i="17"/>
  <c r="DN27" i="17"/>
  <c r="DN28" i="17"/>
  <c r="DN29" i="17"/>
  <c r="DN30" i="17"/>
  <c r="DN31" i="17"/>
  <c r="DN32" i="17"/>
  <c r="DN33" i="17"/>
  <c r="DN34" i="17"/>
  <c r="DN35" i="17"/>
  <c r="DN36" i="17"/>
  <c r="DN37" i="17"/>
  <c r="DN38" i="17"/>
  <c r="DN39" i="17"/>
  <c r="DN40" i="17"/>
  <c r="DN41" i="17"/>
  <c r="DN42" i="17"/>
  <c r="DN43" i="17"/>
  <c r="DN44" i="17"/>
  <c r="DN45" i="17"/>
  <c r="DN46" i="17"/>
  <c r="DN47" i="17"/>
  <c r="DN48" i="17"/>
  <c r="DN49" i="17"/>
  <c r="DN50" i="17"/>
  <c r="DN51" i="17"/>
  <c r="DN52" i="17"/>
  <c r="DN53" i="17"/>
  <c r="DN54" i="17"/>
  <c r="DN55" i="17"/>
  <c r="DN56" i="17"/>
  <c r="DN57" i="17"/>
  <c r="DN58" i="17"/>
  <c r="DN59" i="17"/>
  <c r="DN60" i="17"/>
  <c r="DN61" i="17"/>
  <c r="DN62" i="17"/>
  <c r="DN63" i="17"/>
  <c r="DN64" i="17"/>
  <c r="DN65" i="17"/>
  <c r="DN66" i="17"/>
  <c r="DN67" i="17"/>
  <c r="DN68" i="17"/>
  <c r="DN69" i="17"/>
  <c r="DN70" i="17"/>
  <c r="DN71" i="17"/>
  <c r="DN72" i="17"/>
  <c r="DN73" i="17"/>
  <c r="DN74" i="17"/>
  <c r="DN75" i="17"/>
  <c r="DN76" i="17"/>
  <c r="DN77" i="17"/>
  <c r="DN78" i="17"/>
  <c r="DN79" i="17"/>
  <c r="DN80" i="17"/>
  <c r="DN81" i="17"/>
  <c r="DN82" i="17"/>
  <c r="DN83" i="17"/>
  <c r="DN84" i="17"/>
  <c r="DN85" i="17"/>
  <c r="DN86" i="17"/>
  <c r="DN87" i="17"/>
  <c r="DN88" i="17"/>
  <c r="DN89" i="17"/>
  <c r="DN90" i="17"/>
  <c r="DN91" i="17"/>
  <c r="DN92" i="17"/>
  <c r="DN93" i="17"/>
  <c r="DN94" i="17"/>
  <c r="DN95" i="17"/>
  <c r="DN96" i="17"/>
  <c r="DT98" i="17"/>
  <c r="DT2" i="17"/>
  <c r="DT3" i="17"/>
  <c r="DT4" i="17"/>
  <c r="DT5" i="17"/>
  <c r="DT6" i="17"/>
  <c r="DT7" i="17"/>
  <c r="DT8" i="17"/>
  <c r="DT9" i="17"/>
  <c r="DT10" i="17"/>
  <c r="DT11" i="17"/>
  <c r="DT12" i="17"/>
  <c r="DT13" i="17"/>
  <c r="DT14" i="17"/>
  <c r="DT15" i="17"/>
  <c r="DT16" i="17"/>
  <c r="DT17" i="17"/>
  <c r="DT18" i="17"/>
  <c r="DT19" i="17"/>
  <c r="DT20" i="17"/>
  <c r="DT21" i="17"/>
  <c r="DT22" i="17"/>
  <c r="DT23" i="17"/>
  <c r="DT24" i="17"/>
  <c r="DT25" i="17"/>
  <c r="DT26" i="17"/>
  <c r="DT27" i="17"/>
  <c r="DT28" i="17"/>
  <c r="DT29" i="17"/>
  <c r="DT30" i="17"/>
  <c r="DT31" i="17"/>
  <c r="DT32" i="17"/>
  <c r="DT33" i="17"/>
  <c r="DT34" i="17"/>
  <c r="DT35" i="17"/>
  <c r="DT36" i="17"/>
  <c r="DT37" i="17"/>
  <c r="DT38" i="17"/>
  <c r="DT39" i="17"/>
  <c r="DT40" i="17"/>
  <c r="DT41" i="17"/>
  <c r="DT42" i="17"/>
  <c r="DT43" i="17"/>
  <c r="DT44" i="17"/>
  <c r="DT45" i="17"/>
  <c r="DT46" i="17"/>
  <c r="DT47" i="17"/>
  <c r="DT48" i="17"/>
  <c r="DT49" i="17"/>
  <c r="DT50" i="17"/>
  <c r="DT51" i="17"/>
  <c r="DT52" i="17"/>
  <c r="DT53" i="17"/>
  <c r="DT54" i="17"/>
  <c r="DT55" i="17"/>
  <c r="DT56" i="17"/>
  <c r="DT57" i="17"/>
  <c r="DT58" i="17"/>
  <c r="DT59" i="17"/>
  <c r="DT60" i="17"/>
  <c r="DT61" i="17"/>
  <c r="DT62" i="17"/>
  <c r="DT63" i="17"/>
  <c r="DT64" i="17"/>
  <c r="DT65" i="17"/>
  <c r="DT66" i="17"/>
  <c r="DT67" i="17"/>
  <c r="DT68" i="17"/>
  <c r="DT69" i="17"/>
  <c r="DT70" i="17"/>
  <c r="DT71" i="17"/>
  <c r="DT72" i="17"/>
  <c r="DT73" i="17"/>
  <c r="DT74" i="17"/>
  <c r="DT75" i="17"/>
  <c r="DT76" i="17"/>
  <c r="DT77" i="17"/>
  <c r="DT78" i="17"/>
  <c r="DT79" i="17"/>
  <c r="DT80" i="17"/>
  <c r="DT81" i="17"/>
  <c r="DT82" i="17"/>
  <c r="DT83" i="17"/>
  <c r="DT84" i="17"/>
  <c r="DT85" i="17"/>
  <c r="DT86" i="17"/>
  <c r="DT87" i="17"/>
  <c r="DT88" i="17"/>
  <c r="DT89" i="17"/>
  <c r="DT90" i="17"/>
  <c r="DT91" i="17"/>
  <c r="DT92" i="17"/>
  <c r="DT93" i="17"/>
  <c r="DT94" i="17"/>
  <c r="DT95" i="17"/>
  <c r="DT96" i="17"/>
  <c r="DH98" i="17"/>
  <c r="DH2" i="17"/>
  <c r="DH3" i="17"/>
  <c r="DH4" i="17"/>
  <c r="DH5" i="17"/>
  <c r="DH6" i="17"/>
  <c r="DH7" i="17"/>
  <c r="DH8" i="17"/>
  <c r="DH9" i="17"/>
  <c r="DH10" i="17"/>
  <c r="DH11" i="17"/>
  <c r="DH12" i="17"/>
  <c r="DH13" i="17"/>
  <c r="DH14" i="17"/>
  <c r="DH15" i="17"/>
  <c r="DH16" i="17"/>
  <c r="DH17" i="17"/>
  <c r="DH18" i="17"/>
  <c r="DH19" i="17"/>
  <c r="DH20" i="17"/>
  <c r="DH21" i="17"/>
  <c r="DH22" i="17"/>
  <c r="DH23" i="17"/>
  <c r="DH24" i="17"/>
  <c r="DH25" i="17"/>
  <c r="DH26" i="17"/>
  <c r="DH27" i="17"/>
  <c r="DH28" i="17"/>
  <c r="DH29" i="17"/>
  <c r="DH30" i="17"/>
  <c r="DH31" i="17"/>
  <c r="DH32" i="17"/>
  <c r="DH33" i="17"/>
  <c r="DH34" i="17"/>
  <c r="DH35" i="17"/>
  <c r="DH36" i="17"/>
  <c r="DH37" i="17"/>
  <c r="DH38" i="17"/>
  <c r="DH39" i="17"/>
  <c r="DH40" i="17"/>
  <c r="DH41" i="17"/>
  <c r="DH42" i="17"/>
  <c r="DH43" i="17"/>
  <c r="DH44" i="17"/>
  <c r="DH45" i="17"/>
  <c r="DH46" i="17"/>
  <c r="DH47" i="17"/>
  <c r="DH48" i="17"/>
  <c r="DH49" i="17"/>
  <c r="DH50" i="17"/>
  <c r="DH51" i="17"/>
  <c r="DH52" i="17"/>
  <c r="DH53" i="17"/>
  <c r="DH54" i="17"/>
  <c r="DH55" i="17"/>
  <c r="DH56" i="17"/>
  <c r="DH57" i="17"/>
  <c r="DH58" i="17"/>
  <c r="DH59" i="17"/>
  <c r="DH60" i="17"/>
  <c r="DH61" i="17"/>
  <c r="DH62" i="17"/>
  <c r="DH63" i="17"/>
  <c r="DH64" i="17"/>
  <c r="DH65" i="17"/>
  <c r="DH66" i="17"/>
  <c r="DH67" i="17"/>
  <c r="DH68" i="17"/>
  <c r="DH69" i="17"/>
  <c r="DH70" i="17"/>
  <c r="DH71" i="17"/>
  <c r="DH72" i="17"/>
  <c r="DH73" i="17"/>
  <c r="DH74" i="17"/>
  <c r="DH75" i="17"/>
  <c r="DH76" i="17"/>
  <c r="DH77" i="17"/>
  <c r="DH78" i="17"/>
  <c r="DH79" i="17"/>
  <c r="DH80" i="17"/>
  <c r="DH81" i="17"/>
  <c r="DH82" i="17"/>
  <c r="DH83" i="17"/>
  <c r="DH84" i="17"/>
  <c r="DH85" i="17"/>
  <c r="DH86" i="17"/>
  <c r="DH87" i="17"/>
  <c r="DH88" i="17"/>
  <c r="DH89" i="17"/>
  <c r="DH90" i="17"/>
  <c r="DH91" i="17"/>
  <c r="DH92" i="17"/>
  <c r="DH93" i="17"/>
  <c r="DH94" i="17"/>
  <c r="DH95" i="17"/>
  <c r="DH96" i="17"/>
  <c r="DT97" i="17"/>
  <c r="DQ98" i="17"/>
  <c r="DQ2" i="17"/>
  <c r="DQ3" i="17"/>
  <c r="DQ4" i="17"/>
  <c r="DQ5" i="17"/>
  <c r="DQ6" i="17"/>
  <c r="DQ7" i="17"/>
  <c r="DQ8" i="17"/>
  <c r="DQ9" i="17"/>
  <c r="DQ10" i="17"/>
  <c r="DQ11" i="17"/>
  <c r="DQ12" i="17"/>
  <c r="DQ13" i="17"/>
  <c r="DQ14" i="17"/>
  <c r="DQ15" i="17"/>
  <c r="DQ16" i="17"/>
  <c r="DQ17" i="17"/>
  <c r="DQ18" i="17"/>
  <c r="DQ19" i="17"/>
  <c r="DQ20" i="17"/>
  <c r="DQ21" i="17"/>
  <c r="DQ22" i="17"/>
  <c r="DQ23" i="17"/>
  <c r="DQ24" i="17"/>
  <c r="DQ25" i="17"/>
  <c r="DQ26" i="17"/>
  <c r="DQ27" i="17"/>
  <c r="DQ28" i="17"/>
  <c r="DQ29" i="17"/>
  <c r="DQ30" i="17"/>
  <c r="DQ31" i="17"/>
  <c r="DQ32" i="17"/>
  <c r="DQ33" i="17"/>
  <c r="DQ34" i="17"/>
  <c r="DQ35" i="17"/>
  <c r="DQ36" i="17"/>
  <c r="DQ37" i="17"/>
  <c r="DQ38" i="17"/>
  <c r="DQ39" i="17"/>
  <c r="DQ40" i="17"/>
  <c r="DQ41" i="17"/>
  <c r="DQ42" i="17"/>
  <c r="DQ43" i="17"/>
  <c r="DQ44" i="17"/>
  <c r="DQ45" i="17"/>
  <c r="DQ46" i="17"/>
  <c r="DQ47" i="17"/>
  <c r="DQ48" i="17"/>
  <c r="DQ49" i="17"/>
  <c r="DQ50" i="17"/>
  <c r="DQ51" i="17"/>
  <c r="DQ52" i="17"/>
  <c r="DQ53" i="17"/>
  <c r="DQ54" i="17"/>
  <c r="DQ55" i="17"/>
  <c r="DQ56" i="17"/>
  <c r="DQ57" i="17"/>
  <c r="DQ58" i="17"/>
  <c r="DQ59" i="17"/>
  <c r="DQ60" i="17"/>
  <c r="DQ61" i="17"/>
  <c r="DQ62" i="17"/>
  <c r="DQ63" i="17"/>
  <c r="DQ64" i="17"/>
  <c r="DQ65" i="17"/>
  <c r="DQ66" i="17"/>
  <c r="DQ67" i="17"/>
  <c r="DQ68" i="17"/>
  <c r="DQ69" i="17"/>
  <c r="DQ70" i="17"/>
  <c r="DQ71" i="17"/>
  <c r="DQ72" i="17"/>
  <c r="DQ73" i="17"/>
  <c r="DQ74" i="17"/>
  <c r="DQ75" i="17"/>
  <c r="DQ76" i="17"/>
  <c r="DQ77" i="17"/>
  <c r="DQ78" i="17"/>
  <c r="DQ79" i="17"/>
  <c r="DQ80" i="17"/>
  <c r="DQ81" i="17"/>
  <c r="DQ82" i="17"/>
  <c r="DQ83" i="17"/>
  <c r="DQ84" i="17"/>
  <c r="DQ85" i="17"/>
  <c r="DQ86" i="17"/>
  <c r="DQ87" i="17"/>
  <c r="DQ88" i="17"/>
  <c r="DQ89" i="17"/>
  <c r="DQ90" i="17"/>
  <c r="DQ91" i="17"/>
  <c r="DQ92" i="17"/>
  <c r="DQ93" i="17"/>
  <c r="DQ94" i="17"/>
  <c r="DQ95" i="17"/>
  <c r="DQ96" i="17"/>
  <c r="DH97" i="17"/>
  <c r="DL98" i="17"/>
  <c r="DL2" i="17"/>
  <c r="DL3" i="17"/>
  <c r="DL4" i="17"/>
  <c r="DL5" i="17"/>
  <c r="DL6" i="17"/>
  <c r="DL7" i="17"/>
  <c r="DL8" i="17"/>
  <c r="DL9" i="17"/>
  <c r="DL10" i="17"/>
  <c r="DL11" i="17"/>
  <c r="DL12" i="17"/>
  <c r="DL13" i="17"/>
  <c r="DL14" i="17"/>
  <c r="DL15" i="17"/>
  <c r="DL16" i="17"/>
  <c r="DL17" i="17"/>
  <c r="DL18" i="17"/>
  <c r="DL19" i="17"/>
  <c r="DL20" i="17"/>
  <c r="DL21" i="17"/>
  <c r="DL22" i="17"/>
  <c r="DL23" i="17"/>
  <c r="DL24" i="17"/>
  <c r="DL25" i="17"/>
  <c r="DL26" i="17"/>
  <c r="DL27" i="17"/>
  <c r="DL28" i="17"/>
  <c r="DL29" i="17"/>
  <c r="DL30" i="17"/>
  <c r="DL31" i="17"/>
  <c r="DL32" i="17"/>
  <c r="DL33" i="17"/>
  <c r="DL34" i="17"/>
  <c r="DL35" i="17"/>
  <c r="DL36" i="17"/>
  <c r="DL37" i="17"/>
  <c r="DL38" i="17"/>
  <c r="DL39" i="17"/>
  <c r="DL40" i="17"/>
  <c r="DL41" i="17"/>
  <c r="DL42" i="17"/>
  <c r="DL43" i="17"/>
  <c r="DL44" i="17"/>
  <c r="DL45" i="17"/>
  <c r="DL46" i="17"/>
  <c r="DL47" i="17"/>
  <c r="DL48" i="17"/>
  <c r="DL49" i="17"/>
  <c r="DL50" i="17"/>
  <c r="DL51" i="17"/>
  <c r="DL52" i="17"/>
  <c r="DL53" i="17"/>
  <c r="DL54" i="17"/>
  <c r="DL55" i="17"/>
  <c r="DL56" i="17"/>
  <c r="DL57" i="17"/>
  <c r="DL58" i="17"/>
  <c r="DL59" i="17"/>
  <c r="DL60" i="17"/>
  <c r="DL61" i="17"/>
  <c r="DL62" i="17"/>
  <c r="DL63" i="17"/>
  <c r="DL64" i="17"/>
  <c r="DL65" i="17"/>
  <c r="DL66" i="17"/>
  <c r="DL67" i="17"/>
  <c r="DL68" i="17"/>
  <c r="DL69" i="17"/>
  <c r="DL70" i="17"/>
  <c r="DL71" i="17"/>
  <c r="DL72" i="17"/>
  <c r="DL73" i="17"/>
  <c r="DL74" i="17"/>
  <c r="DL75" i="17"/>
  <c r="DL76" i="17"/>
  <c r="DL77" i="17"/>
  <c r="DL78" i="17"/>
  <c r="DL79" i="17"/>
  <c r="DL80" i="17"/>
  <c r="DL81" i="17"/>
  <c r="DL82" i="17"/>
  <c r="DL83" i="17"/>
  <c r="DL84" i="17"/>
  <c r="DL85" i="17"/>
  <c r="DL86" i="17"/>
  <c r="DL87" i="17"/>
  <c r="DL88" i="17"/>
  <c r="DL89" i="17"/>
  <c r="DL90" i="17"/>
  <c r="DL91" i="17"/>
  <c r="DL92" i="17"/>
  <c r="DL93" i="17"/>
  <c r="DL94" i="17"/>
  <c r="DL95" i="17"/>
  <c r="DL96" i="17"/>
  <c r="DS98" i="17"/>
  <c r="DS2" i="17"/>
  <c r="DS3" i="17"/>
  <c r="DS4" i="17"/>
  <c r="DS5" i="17"/>
  <c r="DS6" i="17"/>
  <c r="DS7" i="17"/>
  <c r="DS8" i="17"/>
  <c r="DS9" i="17"/>
  <c r="DS10" i="17"/>
  <c r="DS11" i="17"/>
  <c r="DS12" i="17"/>
  <c r="DS13" i="17"/>
  <c r="DS14" i="17"/>
  <c r="DS15" i="17"/>
  <c r="DS16" i="17"/>
  <c r="DS17" i="17"/>
  <c r="DS18" i="17"/>
  <c r="DS19" i="17"/>
  <c r="DS20" i="17"/>
  <c r="DS21" i="17"/>
  <c r="DS22" i="17"/>
  <c r="DS23" i="17"/>
  <c r="DS24" i="17"/>
  <c r="DS25" i="17"/>
  <c r="DS26" i="17"/>
  <c r="DS27" i="17"/>
  <c r="DS28" i="17"/>
  <c r="DS29" i="17"/>
  <c r="DS30" i="17"/>
  <c r="DS31" i="17"/>
  <c r="DS32" i="17"/>
  <c r="DS33" i="17"/>
  <c r="DS34" i="17"/>
  <c r="DS35" i="17"/>
  <c r="DS36" i="17"/>
  <c r="DS37" i="17"/>
  <c r="DS38" i="17"/>
  <c r="DS39" i="17"/>
  <c r="DS40" i="17"/>
  <c r="DS41" i="17"/>
  <c r="DS42" i="17"/>
  <c r="DS43" i="17"/>
  <c r="DS44" i="17"/>
  <c r="DS45" i="17"/>
  <c r="DS46" i="17"/>
  <c r="DS47" i="17"/>
  <c r="DS48" i="17"/>
  <c r="DS49" i="17"/>
  <c r="DS50" i="17"/>
  <c r="DS51" i="17"/>
  <c r="DS52" i="17"/>
  <c r="DS53" i="17"/>
  <c r="DS54" i="17"/>
  <c r="DS55" i="17"/>
  <c r="DS56" i="17"/>
  <c r="DS57" i="17"/>
  <c r="DS58" i="17"/>
  <c r="DS59" i="17"/>
  <c r="DS60" i="17"/>
  <c r="DS61" i="17"/>
  <c r="DS62" i="17"/>
  <c r="DS63" i="17"/>
  <c r="DS64" i="17"/>
  <c r="DS65" i="17"/>
  <c r="DS66" i="17"/>
  <c r="DS67" i="17"/>
  <c r="DS68" i="17"/>
  <c r="DS69" i="17"/>
  <c r="DS70" i="17"/>
  <c r="DS71" i="17"/>
  <c r="DS72" i="17"/>
  <c r="DS73" i="17"/>
  <c r="DS74" i="17"/>
  <c r="DS75" i="17"/>
  <c r="DS76" i="17"/>
  <c r="DS77" i="17"/>
  <c r="DS78" i="17"/>
  <c r="DS79" i="17"/>
  <c r="DS80" i="17"/>
  <c r="DS81" i="17"/>
  <c r="DS82" i="17"/>
  <c r="DS83" i="17"/>
  <c r="DS84" i="17"/>
  <c r="DS85" i="17"/>
  <c r="DS86" i="17"/>
  <c r="DS87" i="17"/>
  <c r="DS88" i="17"/>
  <c r="DS89" i="17"/>
  <c r="DS90" i="17"/>
  <c r="DS91" i="17"/>
  <c r="DS92" i="17"/>
  <c r="DS93" i="17"/>
  <c r="DS94" i="17"/>
  <c r="DS95" i="17"/>
  <c r="DS96" i="17"/>
  <c r="DM98" i="17"/>
  <c r="DM2" i="17"/>
  <c r="DM3" i="17"/>
  <c r="DM4" i="17"/>
  <c r="DM5" i="17"/>
  <c r="DM6" i="17"/>
  <c r="DM7" i="17"/>
  <c r="DM8" i="17"/>
  <c r="DM9" i="17"/>
  <c r="DM10" i="17"/>
  <c r="DM11" i="17"/>
  <c r="DM12" i="17"/>
  <c r="DM13" i="17"/>
  <c r="DM14" i="17"/>
  <c r="DM15" i="17"/>
  <c r="DM16" i="17"/>
  <c r="DM17" i="17"/>
  <c r="DM18" i="17"/>
  <c r="DM19" i="17"/>
  <c r="DM20" i="17"/>
  <c r="DM21" i="17"/>
  <c r="DM22" i="17"/>
  <c r="DM23" i="17"/>
  <c r="DM24" i="17"/>
  <c r="DM25" i="17"/>
  <c r="DM26" i="17"/>
  <c r="DM27" i="17"/>
  <c r="DM28" i="17"/>
  <c r="DM29" i="17"/>
  <c r="DM30" i="17"/>
  <c r="DM31" i="17"/>
  <c r="DM32" i="17"/>
  <c r="DM33" i="17"/>
  <c r="DM34" i="17"/>
  <c r="DM35" i="17"/>
  <c r="DM36" i="17"/>
  <c r="DM37" i="17"/>
  <c r="DM38" i="17"/>
  <c r="DM39" i="17"/>
  <c r="DM40" i="17"/>
  <c r="DM41" i="17"/>
  <c r="DM42" i="17"/>
  <c r="DM43" i="17"/>
  <c r="DM44" i="17"/>
  <c r="DM45" i="17"/>
  <c r="DM46" i="17"/>
  <c r="DM47" i="17"/>
  <c r="DM48" i="17"/>
  <c r="DM49" i="17"/>
  <c r="DM50" i="17"/>
  <c r="DM51" i="17"/>
  <c r="DM52" i="17"/>
  <c r="DM53" i="17"/>
  <c r="DM54" i="17"/>
  <c r="DM55" i="17"/>
  <c r="DM56" i="17"/>
  <c r="DM57" i="17"/>
  <c r="DM58" i="17"/>
  <c r="DM59" i="17"/>
  <c r="DM60" i="17"/>
  <c r="DM61" i="17"/>
  <c r="DM62" i="17"/>
  <c r="DM63" i="17"/>
  <c r="DM64" i="17"/>
  <c r="DM65" i="17"/>
  <c r="DM66" i="17"/>
  <c r="DM67" i="17"/>
  <c r="DM68" i="17"/>
  <c r="DM69" i="17"/>
  <c r="DM70" i="17"/>
  <c r="DM71" i="17"/>
  <c r="DM72" i="17"/>
  <c r="DM73" i="17"/>
  <c r="DM74" i="17"/>
  <c r="DM75" i="17"/>
  <c r="DM76" i="17"/>
  <c r="DM77" i="17"/>
  <c r="DM78" i="17"/>
  <c r="DM79" i="17"/>
  <c r="DM80" i="17"/>
  <c r="DM81" i="17"/>
  <c r="DM82" i="17"/>
  <c r="DM83" i="17"/>
  <c r="DM84" i="17"/>
  <c r="DM85" i="17"/>
  <c r="DM86" i="17"/>
  <c r="DM87" i="17"/>
  <c r="DM88" i="17"/>
  <c r="DM89" i="17"/>
  <c r="DM90" i="17"/>
  <c r="DM91" i="17"/>
  <c r="DM92" i="17"/>
  <c r="DM93" i="17"/>
  <c r="DM94" i="17"/>
  <c r="DM95" i="17"/>
  <c r="DM96" i="17"/>
  <c r="DL97" i="17"/>
  <c r="DS97" i="17"/>
  <c r="DK98" i="17"/>
  <c r="DK2" i="17"/>
  <c r="DK3" i="17"/>
  <c r="DK4" i="17"/>
  <c r="DK5" i="17"/>
  <c r="DK6" i="17"/>
  <c r="DK7" i="17"/>
  <c r="DK8" i="17"/>
  <c r="DK9" i="17"/>
  <c r="DK10" i="17"/>
  <c r="DK11" i="17"/>
  <c r="DK12" i="17"/>
  <c r="DK13" i="17"/>
  <c r="DK14" i="17"/>
  <c r="DK15" i="17"/>
  <c r="DK16" i="17"/>
  <c r="DK17" i="17"/>
  <c r="DK18" i="17"/>
  <c r="DK19" i="17"/>
  <c r="DK20" i="17"/>
  <c r="DK21" i="17"/>
  <c r="DK22" i="17"/>
  <c r="DK23" i="17"/>
  <c r="DK24" i="17"/>
  <c r="DK25" i="17"/>
  <c r="DK26" i="17"/>
  <c r="DK27" i="17"/>
  <c r="DK28" i="17"/>
  <c r="DK29" i="17"/>
  <c r="DK30" i="17"/>
  <c r="DK31" i="17"/>
  <c r="DK32" i="17"/>
  <c r="DK33" i="17"/>
  <c r="DK34" i="17"/>
  <c r="DK35" i="17"/>
  <c r="DK36" i="17"/>
  <c r="DK37" i="17"/>
  <c r="DK38" i="17"/>
  <c r="DK39" i="17"/>
  <c r="DK40" i="17"/>
  <c r="DK41" i="17"/>
  <c r="DK42" i="17"/>
  <c r="DK43" i="17"/>
  <c r="DK44" i="17"/>
  <c r="DK45" i="17"/>
  <c r="DK46" i="17"/>
  <c r="DK47" i="17"/>
  <c r="DK48" i="17"/>
  <c r="DK49" i="17"/>
  <c r="DK50" i="17"/>
  <c r="DK51" i="17"/>
  <c r="DK52" i="17"/>
  <c r="DK53" i="17"/>
  <c r="DK54" i="17"/>
  <c r="DK55" i="17"/>
  <c r="DK56" i="17"/>
  <c r="DK57" i="17"/>
  <c r="DK58" i="17"/>
  <c r="DK59" i="17"/>
  <c r="DK60" i="17"/>
  <c r="DK61" i="17"/>
  <c r="DK62" i="17"/>
  <c r="DK63" i="17"/>
  <c r="DK64" i="17"/>
  <c r="DK65" i="17"/>
  <c r="DK66" i="17"/>
  <c r="DK67" i="17"/>
  <c r="DK68" i="17"/>
  <c r="DK69" i="17"/>
  <c r="DK70" i="17"/>
  <c r="DK71" i="17"/>
  <c r="DK72" i="17"/>
  <c r="DK73" i="17"/>
  <c r="DK74" i="17"/>
  <c r="DK75" i="17"/>
  <c r="DK76" i="17"/>
  <c r="DK77" i="17"/>
  <c r="DK78" i="17"/>
  <c r="DK79" i="17"/>
  <c r="DK80" i="17"/>
  <c r="DK81" i="17"/>
  <c r="DK82" i="17"/>
  <c r="DK83" i="17"/>
  <c r="DK84" i="17"/>
  <c r="DK85" i="17"/>
  <c r="DK86" i="17"/>
  <c r="DK87" i="17"/>
  <c r="DK88" i="17"/>
  <c r="DK89" i="17"/>
  <c r="DK90" i="17"/>
  <c r="DK91" i="17"/>
  <c r="DK92" i="17"/>
  <c r="DK93" i="17"/>
  <c r="DK94" i="17"/>
  <c r="DK95" i="17"/>
  <c r="DK96" i="17"/>
  <c r="DM97" i="17"/>
  <c r="DR98" i="17"/>
  <c r="DR2" i="17"/>
  <c r="DR3" i="17"/>
  <c r="DR4" i="17"/>
  <c r="DR5" i="17"/>
  <c r="DR6" i="17"/>
  <c r="DR7" i="17"/>
  <c r="DR8" i="17"/>
  <c r="DR9" i="17"/>
  <c r="DR10" i="17"/>
  <c r="DR11" i="17"/>
  <c r="DR12" i="17"/>
  <c r="DR13" i="17"/>
  <c r="DR14" i="17"/>
  <c r="DR15" i="17"/>
  <c r="DR16" i="17"/>
  <c r="DR17" i="17"/>
  <c r="DR18" i="17"/>
  <c r="DR19" i="17"/>
  <c r="DR20" i="17"/>
  <c r="DR21" i="17"/>
  <c r="DR22" i="17"/>
  <c r="DR23" i="17"/>
  <c r="DR24" i="17"/>
  <c r="DR25" i="17"/>
  <c r="DR26" i="17"/>
  <c r="DR27" i="17"/>
  <c r="DR28" i="17"/>
  <c r="DR29" i="17"/>
  <c r="DR30" i="17"/>
  <c r="DR31" i="17"/>
  <c r="DR32" i="17"/>
  <c r="DR33" i="17"/>
  <c r="DR34" i="17"/>
  <c r="DR35" i="17"/>
  <c r="DR36" i="17"/>
  <c r="DR37" i="17"/>
  <c r="DR38" i="17"/>
  <c r="DR39" i="17"/>
  <c r="DR40" i="17"/>
  <c r="DR41" i="17"/>
  <c r="DR42" i="17"/>
  <c r="DR43" i="17"/>
  <c r="DR44" i="17"/>
  <c r="DR45" i="17"/>
  <c r="DR46" i="17"/>
  <c r="DR47" i="17"/>
  <c r="DR48" i="17"/>
  <c r="DR49" i="17"/>
  <c r="DR50" i="17"/>
  <c r="DR51" i="17"/>
  <c r="DR52" i="17"/>
  <c r="DR53" i="17"/>
  <c r="DR54" i="17"/>
  <c r="DR55" i="17"/>
  <c r="DR56" i="17"/>
  <c r="DR57" i="17"/>
  <c r="DR58" i="17"/>
  <c r="DR59" i="17"/>
  <c r="DR60" i="17"/>
  <c r="DR61" i="17"/>
  <c r="DR62" i="17"/>
  <c r="DR63" i="17"/>
  <c r="DR64" i="17"/>
  <c r="DR65" i="17"/>
  <c r="DR66" i="17"/>
  <c r="DR67" i="17"/>
  <c r="DR68" i="17"/>
  <c r="DR69" i="17"/>
  <c r="DR70" i="17"/>
  <c r="DR71" i="17"/>
  <c r="DR72" i="17"/>
  <c r="DR73" i="17"/>
  <c r="DR74" i="17"/>
  <c r="DR75" i="17"/>
  <c r="DR76" i="17"/>
  <c r="DR77" i="17"/>
  <c r="DR78" i="17"/>
  <c r="DR79" i="17"/>
  <c r="DR80" i="17"/>
  <c r="DR81" i="17"/>
  <c r="DR82" i="17"/>
  <c r="DR83" i="17"/>
  <c r="DR84" i="17"/>
  <c r="DR85" i="17"/>
  <c r="DR86" i="17"/>
  <c r="DR87" i="17"/>
  <c r="DR88" i="17"/>
  <c r="DR89" i="17"/>
  <c r="DR90" i="17"/>
  <c r="DR91" i="17"/>
  <c r="DR92" i="17"/>
  <c r="DR93" i="17"/>
  <c r="DR94" i="17"/>
  <c r="DR95" i="17"/>
  <c r="DR96" i="17"/>
  <c r="DO98" i="17"/>
  <c r="DO2" i="17"/>
  <c r="DO3" i="17"/>
  <c r="DO4" i="17"/>
  <c r="DO5" i="17"/>
  <c r="DO6" i="17"/>
  <c r="DO7" i="17"/>
  <c r="DO8" i="17"/>
  <c r="DO9" i="17"/>
  <c r="DO10" i="17"/>
  <c r="DO11" i="17"/>
  <c r="DO12" i="17"/>
  <c r="DO13" i="17"/>
  <c r="DO14" i="17"/>
  <c r="DO15" i="17"/>
  <c r="DO16" i="17"/>
  <c r="DO17" i="17"/>
  <c r="DO18" i="17"/>
  <c r="DO19" i="17"/>
  <c r="DO20" i="17"/>
  <c r="DO21" i="17"/>
  <c r="DO22" i="17"/>
  <c r="DO23" i="17"/>
  <c r="DO24" i="17"/>
  <c r="DO25" i="17"/>
  <c r="DO26" i="17"/>
  <c r="DO27" i="17"/>
  <c r="DO28" i="17"/>
  <c r="DO29" i="17"/>
  <c r="DO30" i="17"/>
  <c r="DO31" i="17"/>
  <c r="DO32" i="17"/>
  <c r="DO33" i="17"/>
  <c r="DO34" i="17"/>
  <c r="DO35" i="17"/>
  <c r="DO36" i="17"/>
  <c r="DO37" i="17"/>
  <c r="DO38" i="17"/>
  <c r="DO39" i="17"/>
  <c r="DO40" i="17"/>
  <c r="DO41" i="17"/>
  <c r="DO42" i="17"/>
  <c r="DO43" i="17"/>
  <c r="DO44" i="17"/>
  <c r="DO45" i="17"/>
  <c r="DO46" i="17"/>
  <c r="DO47" i="17"/>
  <c r="DO48" i="17"/>
  <c r="DO49" i="17"/>
  <c r="DO50" i="17"/>
  <c r="DO51" i="17"/>
  <c r="DO52" i="17"/>
  <c r="DO53" i="17"/>
  <c r="DO54" i="17"/>
  <c r="DO55" i="17"/>
  <c r="DO56" i="17"/>
  <c r="DO57" i="17"/>
  <c r="DO58" i="17"/>
  <c r="DO59" i="17"/>
  <c r="DO60" i="17"/>
  <c r="DO61" i="17"/>
  <c r="DO62" i="17"/>
  <c r="DO63" i="17"/>
  <c r="DO64" i="17"/>
  <c r="DO65" i="17"/>
  <c r="DO66" i="17"/>
  <c r="DO67" i="17"/>
  <c r="DO68" i="17"/>
  <c r="DO69" i="17"/>
  <c r="DO70" i="17"/>
  <c r="DO71" i="17"/>
  <c r="DO72" i="17"/>
  <c r="DO73" i="17"/>
  <c r="DO74" i="17"/>
  <c r="DO75" i="17"/>
  <c r="DO76" i="17"/>
  <c r="DO77" i="17"/>
  <c r="DO78" i="17"/>
  <c r="DO79" i="17"/>
  <c r="DO80" i="17"/>
  <c r="DO81" i="17"/>
  <c r="DO82" i="17"/>
  <c r="DO83" i="17"/>
  <c r="DO84" i="17"/>
  <c r="DO85" i="17"/>
  <c r="DO86" i="17"/>
  <c r="DO87" i="17"/>
  <c r="DO88" i="17"/>
  <c r="DO89" i="17"/>
  <c r="DO90" i="17"/>
  <c r="DO91" i="17"/>
  <c r="DO92" i="17"/>
  <c r="DO93" i="17"/>
  <c r="DO94" i="17"/>
  <c r="DO95" i="17"/>
  <c r="DO96" i="17"/>
  <c r="DJ98" i="17"/>
  <c r="DJ2" i="17"/>
  <c r="DJ3" i="17"/>
  <c r="DJ4" i="17"/>
  <c r="DJ5" i="17"/>
  <c r="DJ6" i="17"/>
  <c r="DJ7" i="17"/>
  <c r="DJ8" i="17"/>
  <c r="DJ9" i="17"/>
  <c r="DJ10" i="17"/>
  <c r="DJ11" i="17"/>
  <c r="DJ12" i="17"/>
  <c r="DJ13" i="17"/>
  <c r="DJ14" i="17"/>
  <c r="DJ15" i="17"/>
  <c r="DJ16" i="17"/>
  <c r="DJ17" i="17"/>
  <c r="DJ18" i="17"/>
  <c r="DJ19" i="17"/>
  <c r="DJ20" i="17"/>
  <c r="DJ21" i="17"/>
  <c r="DJ22" i="17"/>
  <c r="DJ23" i="17"/>
  <c r="DJ24" i="17"/>
  <c r="DJ25" i="17"/>
  <c r="DJ26" i="17"/>
  <c r="DJ27" i="17"/>
  <c r="DJ28" i="17"/>
  <c r="DJ29" i="17"/>
  <c r="DJ30" i="17"/>
  <c r="DJ31" i="17"/>
  <c r="DJ32" i="17"/>
  <c r="DJ33" i="17"/>
  <c r="DJ34" i="17"/>
  <c r="DJ35" i="17"/>
  <c r="DJ36" i="17"/>
  <c r="DJ37" i="17"/>
  <c r="DJ38" i="17"/>
  <c r="DJ39" i="17"/>
  <c r="DJ40" i="17"/>
  <c r="DJ41" i="17"/>
  <c r="DJ42" i="17"/>
  <c r="DJ43" i="17"/>
  <c r="DJ44" i="17"/>
  <c r="DJ45" i="17"/>
  <c r="DJ46" i="17"/>
  <c r="DJ47" i="17"/>
  <c r="DJ48" i="17"/>
  <c r="DJ49" i="17"/>
  <c r="DJ50" i="17"/>
  <c r="DJ51" i="17"/>
  <c r="DJ52" i="17"/>
  <c r="DJ53" i="17"/>
  <c r="DJ54" i="17"/>
  <c r="DJ55" i="17"/>
  <c r="DJ56" i="17"/>
  <c r="DJ57" i="17"/>
  <c r="DJ58" i="17"/>
  <c r="DJ59" i="17"/>
  <c r="DJ60" i="17"/>
  <c r="DJ61" i="17"/>
  <c r="DJ62" i="17"/>
  <c r="DJ63" i="17"/>
  <c r="DJ64" i="17"/>
  <c r="DJ65" i="17"/>
  <c r="DJ66" i="17"/>
  <c r="DJ67" i="17"/>
  <c r="DJ68" i="17"/>
  <c r="DJ69" i="17"/>
  <c r="DJ70" i="17"/>
  <c r="DJ71" i="17"/>
  <c r="DJ72" i="17"/>
  <c r="DJ73" i="17"/>
  <c r="DJ74" i="17"/>
  <c r="DJ75" i="17"/>
  <c r="DJ76" i="17"/>
  <c r="DJ77" i="17"/>
  <c r="DJ78" i="17"/>
  <c r="DJ79" i="17"/>
  <c r="DJ80" i="17"/>
  <c r="DJ81" i="17"/>
  <c r="DJ82" i="17"/>
  <c r="DJ83" i="17"/>
  <c r="DJ84" i="17"/>
  <c r="DJ85" i="17"/>
  <c r="DJ86" i="17"/>
  <c r="DJ87" i="17"/>
  <c r="DJ88" i="17"/>
  <c r="DJ89" i="17"/>
  <c r="DJ90" i="17"/>
  <c r="DJ91" i="17"/>
  <c r="DJ92" i="17"/>
  <c r="DJ93" i="17"/>
  <c r="DJ94" i="17"/>
  <c r="DJ95" i="17"/>
  <c r="DJ96" i="17"/>
  <c r="DP98" i="17"/>
  <c r="DP2" i="17"/>
  <c r="DP3" i="17"/>
  <c r="DP4" i="17"/>
  <c r="DP5" i="17"/>
  <c r="DP6" i="17"/>
  <c r="DP7" i="17"/>
  <c r="DP8" i="17"/>
  <c r="DP9" i="17"/>
  <c r="DP10" i="17"/>
  <c r="DP11" i="17"/>
  <c r="DP12" i="17"/>
  <c r="DP13" i="17"/>
  <c r="DP14" i="17"/>
  <c r="DP15" i="17"/>
  <c r="DP16" i="17"/>
  <c r="DP17" i="17"/>
  <c r="DP18" i="17"/>
  <c r="DP19" i="17"/>
  <c r="DP20" i="17"/>
  <c r="DP21" i="17"/>
  <c r="DP22" i="17"/>
  <c r="DP23" i="17"/>
  <c r="DP24" i="17"/>
  <c r="DP25" i="17"/>
  <c r="DP26" i="17"/>
  <c r="DP27" i="17"/>
  <c r="DP28" i="17"/>
  <c r="DP29" i="17"/>
  <c r="DP30" i="17"/>
  <c r="DP31" i="17"/>
  <c r="DP32" i="17"/>
  <c r="DP33" i="17"/>
  <c r="DP34" i="17"/>
  <c r="DP35" i="17"/>
  <c r="DP36" i="17"/>
  <c r="DP37" i="17"/>
  <c r="DP38" i="17"/>
  <c r="DP39" i="17"/>
  <c r="DP40" i="17"/>
  <c r="DP41" i="17"/>
  <c r="DP42" i="17"/>
  <c r="DP43" i="17"/>
  <c r="DP44" i="17"/>
  <c r="DP45" i="17"/>
  <c r="DP46" i="17"/>
  <c r="DP47" i="17"/>
  <c r="DP48" i="17"/>
  <c r="DP49" i="17"/>
  <c r="DP50" i="17"/>
  <c r="DP51" i="17"/>
  <c r="DP52" i="17"/>
  <c r="DP53" i="17"/>
  <c r="DP54" i="17"/>
  <c r="DP55" i="17"/>
  <c r="DP56" i="17"/>
  <c r="DP57" i="17"/>
  <c r="DP58" i="17"/>
  <c r="DP59" i="17"/>
  <c r="DP60" i="17"/>
  <c r="DP61" i="17"/>
  <c r="DP62" i="17"/>
  <c r="DP63" i="17"/>
  <c r="DP64" i="17"/>
  <c r="DP65" i="17"/>
  <c r="DP66" i="17"/>
  <c r="DP67" i="17"/>
  <c r="DP68" i="17"/>
  <c r="DP69" i="17"/>
  <c r="DP70" i="17"/>
  <c r="DP71" i="17"/>
  <c r="DP72" i="17"/>
  <c r="DP73" i="17"/>
  <c r="DP74" i="17"/>
  <c r="DP75" i="17"/>
  <c r="DP76" i="17"/>
  <c r="DP77" i="17"/>
  <c r="DP78" i="17"/>
  <c r="DP79" i="17"/>
  <c r="DP80" i="17"/>
  <c r="DP81" i="17"/>
  <c r="DP82" i="17"/>
  <c r="DP83" i="17"/>
  <c r="DP84" i="17"/>
  <c r="DP85" i="17"/>
  <c r="DP86" i="17"/>
  <c r="DP87" i="17"/>
  <c r="DP88" i="17"/>
  <c r="DP89" i="17"/>
  <c r="DP90" i="17"/>
  <c r="DP91" i="17"/>
  <c r="DP92" i="17"/>
  <c r="DP93" i="17"/>
  <c r="DP94" i="17"/>
  <c r="DP95" i="17"/>
  <c r="DP96" i="17"/>
  <c r="DR97" i="17"/>
  <c r="DO97" i="17"/>
  <c r="DJ97" i="17"/>
  <c r="DP97" i="17"/>
  <c r="DG98" i="17"/>
  <c r="DG2" i="17"/>
  <c r="DG3" i="17"/>
  <c r="DG4" i="17"/>
  <c r="DG5" i="17"/>
  <c r="DG6" i="17"/>
  <c r="DG7" i="17"/>
  <c r="DG8" i="17"/>
  <c r="DG9" i="17"/>
  <c r="DG10" i="17"/>
  <c r="DG11" i="17"/>
  <c r="DG12" i="17"/>
  <c r="DG13" i="17"/>
  <c r="DG14" i="17"/>
  <c r="DG15" i="17"/>
  <c r="DG16" i="17"/>
  <c r="DG17" i="17"/>
  <c r="DG18" i="17"/>
  <c r="DG19" i="17"/>
  <c r="DG20" i="17"/>
  <c r="DG21" i="17"/>
  <c r="DG22" i="17"/>
  <c r="DG23" i="17"/>
  <c r="DG24" i="17"/>
  <c r="DG25" i="17"/>
  <c r="DG26" i="17"/>
  <c r="DG27" i="17"/>
  <c r="DG28" i="17"/>
  <c r="DG29" i="17"/>
  <c r="DG30" i="17"/>
  <c r="DG31" i="17"/>
  <c r="DG32" i="17"/>
  <c r="DG33" i="17"/>
  <c r="DG34" i="17"/>
  <c r="DG35" i="17"/>
  <c r="DG36" i="17"/>
  <c r="DG37" i="17"/>
  <c r="DG38" i="17"/>
  <c r="DG39" i="17"/>
  <c r="DG40" i="17"/>
  <c r="DG41" i="17"/>
  <c r="DG42" i="17"/>
  <c r="DG43" i="17"/>
  <c r="DG44" i="17"/>
  <c r="DG45" i="17"/>
  <c r="DG46" i="17"/>
  <c r="DG47" i="17"/>
  <c r="DG48" i="17"/>
  <c r="DG49" i="17"/>
  <c r="DG50" i="17"/>
  <c r="DG51" i="17"/>
  <c r="DG52" i="17"/>
  <c r="DG53" i="17"/>
  <c r="DG54" i="17"/>
  <c r="DG55" i="17"/>
  <c r="DG56" i="17"/>
  <c r="DG57" i="17"/>
  <c r="DG58" i="17"/>
  <c r="DG59" i="17"/>
  <c r="DG60" i="17"/>
  <c r="DG61" i="17"/>
  <c r="DG62" i="17"/>
  <c r="DG63" i="17"/>
  <c r="DG64" i="17"/>
  <c r="DG65" i="17"/>
  <c r="DG66" i="17"/>
  <c r="DG67" i="17"/>
  <c r="DG68" i="17"/>
  <c r="DG69" i="17"/>
  <c r="DG70" i="17"/>
  <c r="DG71" i="17"/>
  <c r="DG72" i="17"/>
  <c r="DG73" i="17"/>
  <c r="DG74" i="17"/>
  <c r="DG75" i="17"/>
  <c r="DG76" i="17"/>
  <c r="DG77" i="17"/>
  <c r="DG78" i="17"/>
  <c r="DG79" i="17"/>
  <c r="DG80" i="17"/>
  <c r="DG81" i="17"/>
  <c r="DG82" i="17"/>
  <c r="DG83" i="17"/>
  <c r="DG84" i="17"/>
  <c r="DG85" i="17"/>
  <c r="DG86" i="17"/>
  <c r="DG87" i="17"/>
  <c r="DG88" i="17"/>
  <c r="DG89" i="17"/>
  <c r="DG90" i="17"/>
  <c r="DG91" i="17"/>
  <c r="DG92" i="17"/>
  <c r="DG93" i="17"/>
  <c r="DG94" i="17"/>
  <c r="DG95" i="17"/>
  <c r="DG96" i="17"/>
  <c r="DI98" i="17"/>
  <c r="DI2" i="17"/>
  <c r="DI3" i="17"/>
  <c r="DI4" i="17"/>
  <c r="DI5" i="17"/>
  <c r="DI6" i="17"/>
  <c r="DI7" i="17"/>
  <c r="DI8" i="17"/>
  <c r="DI9" i="17"/>
  <c r="DI10" i="17"/>
  <c r="DI11" i="17"/>
  <c r="DI12" i="17"/>
  <c r="DI13" i="17"/>
  <c r="DI14" i="17"/>
  <c r="DI15" i="17"/>
  <c r="DI16" i="17"/>
  <c r="DI17" i="17"/>
  <c r="DI18" i="17"/>
  <c r="DI19" i="17"/>
  <c r="DI20" i="17"/>
  <c r="DI21" i="17"/>
  <c r="DI22" i="17"/>
  <c r="DI23" i="17"/>
  <c r="DI24" i="17"/>
  <c r="DI25" i="17"/>
  <c r="DI26" i="17"/>
  <c r="DI27" i="17"/>
  <c r="DI28" i="17"/>
  <c r="DI29" i="17"/>
  <c r="DI30" i="17"/>
  <c r="DI31" i="17"/>
  <c r="DI32" i="17"/>
  <c r="DI33" i="17"/>
  <c r="DI34" i="17"/>
  <c r="DI35" i="17"/>
  <c r="DI36" i="17"/>
  <c r="DI37" i="17"/>
  <c r="DI38" i="17"/>
  <c r="DI39" i="17"/>
  <c r="DI40" i="17"/>
  <c r="DI41" i="17"/>
  <c r="DI42" i="17"/>
  <c r="DI43" i="17"/>
  <c r="DI44" i="17"/>
  <c r="DI45" i="17"/>
  <c r="DI46" i="17"/>
  <c r="DI47" i="17"/>
  <c r="DI48" i="17"/>
  <c r="DI49" i="17"/>
  <c r="DI50" i="17"/>
  <c r="DI51" i="17"/>
  <c r="DI52" i="17"/>
  <c r="DI53" i="17"/>
  <c r="DI54" i="17"/>
  <c r="DI55" i="17"/>
  <c r="DI56" i="17"/>
  <c r="DI57" i="17"/>
  <c r="DI58" i="17"/>
  <c r="DI59" i="17"/>
  <c r="DI60" i="17"/>
  <c r="DI61" i="17"/>
  <c r="DI62" i="17"/>
  <c r="DI63" i="17"/>
  <c r="DI64" i="17"/>
  <c r="DI65" i="17"/>
  <c r="DI66" i="17"/>
  <c r="DI67" i="17"/>
  <c r="DI68" i="17"/>
  <c r="DI69" i="17"/>
  <c r="DI70" i="17"/>
  <c r="DI71" i="17"/>
  <c r="DI72" i="17"/>
  <c r="DI73" i="17"/>
  <c r="DI74" i="17"/>
  <c r="DI75" i="17"/>
  <c r="DI76" i="17"/>
  <c r="DI77" i="17"/>
  <c r="DI78" i="17"/>
  <c r="DI79" i="17"/>
  <c r="DI80" i="17"/>
  <c r="DI81" i="17"/>
  <c r="DI82" i="17"/>
  <c r="DI83" i="17"/>
  <c r="DI84" i="17"/>
  <c r="DI85" i="17"/>
  <c r="DI86" i="17"/>
  <c r="DI87" i="17"/>
  <c r="DI88" i="17"/>
  <c r="DI89" i="17"/>
  <c r="DI90" i="17"/>
  <c r="DI91" i="17"/>
  <c r="DI92" i="17"/>
  <c r="DI93" i="17"/>
  <c r="DI94" i="17"/>
  <c r="DI95" i="17"/>
  <c r="DI96" i="17"/>
  <c r="DN97" i="17"/>
  <c r="CO97" i="17"/>
  <c r="M92" i="7"/>
  <c r="M97" i="5"/>
  <c r="M92" i="10"/>
  <c r="Y371" i="28" l="1"/>
  <c r="Z371" i="28" s="1"/>
  <c r="G382" i="28"/>
  <c r="G381" i="28"/>
  <c r="L382" i="28"/>
  <c r="L381" i="28"/>
  <c r="T382" i="28"/>
  <c r="T381" i="28"/>
  <c r="Q381" i="28"/>
  <c r="Q382" i="28"/>
  <c r="S382" i="28"/>
  <c r="S381" i="28"/>
  <c r="J382" i="28"/>
  <c r="J381" i="28"/>
  <c r="I382" i="28"/>
  <c r="I381" i="28"/>
  <c r="H382" i="28"/>
  <c r="H381" i="28"/>
  <c r="R382" i="28"/>
  <c r="R381" i="28"/>
  <c r="M381" i="28"/>
  <c r="M382" i="28"/>
  <c r="D391" i="28"/>
  <c r="U371" i="28"/>
  <c r="V371" i="28"/>
  <c r="DU97" i="17"/>
  <c r="F94" i="5"/>
  <c r="F93" i="4"/>
  <c r="D413" i="28" s="1"/>
  <c r="E413" i="28" s="1"/>
  <c r="F413" i="28" s="1"/>
  <c r="G413" i="28" s="1"/>
  <c r="DU98" i="17"/>
  <c r="DU2" i="17"/>
  <c r="DU3" i="17"/>
  <c r="DU4" i="17"/>
  <c r="DU5" i="17"/>
  <c r="DU6" i="17"/>
  <c r="DU7" i="17"/>
  <c r="DU8" i="17"/>
  <c r="DU9" i="17"/>
  <c r="DU10" i="17"/>
  <c r="DU11" i="17"/>
  <c r="DU12" i="17"/>
  <c r="DU13" i="17"/>
  <c r="DU14" i="17"/>
  <c r="DU15" i="17"/>
  <c r="DU16" i="17"/>
  <c r="DU17" i="17"/>
  <c r="DU18" i="17"/>
  <c r="DU19" i="17"/>
  <c r="DU20" i="17"/>
  <c r="DU21" i="17"/>
  <c r="DU22" i="17"/>
  <c r="DU23" i="17"/>
  <c r="DU24" i="17"/>
  <c r="DU25" i="17"/>
  <c r="DU26" i="17"/>
  <c r="DU27" i="17"/>
  <c r="DU28" i="17"/>
  <c r="DU29" i="17"/>
  <c r="DU30" i="17"/>
  <c r="DU31" i="17"/>
  <c r="DU32" i="17"/>
  <c r="DU33" i="17"/>
  <c r="DU34" i="17"/>
  <c r="DU35" i="17"/>
  <c r="DU36" i="17"/>
  <c r="DU37" i="17"/>
  <c r="DU38" i="17"/>
  <c r="DU39" i="17"/>
  <c r="DU40" i="17"/>
  <c r="DU41" i="17"/>
  <c r="DU42" i="17"/>
  <c r="DU43" i="17"/>
  <c r="DU44" i="17"/>
  <c r="DU45" i="17"/>
  <c r="DU46" i="17"/>
  <c r="DU47" i="17"/>
  <c r="DU48" i="17"/>
  <c r="DU49" i="17"/>
  <c r="DU50" i="17"/>
  <c r="DU51" i="17"/>
  <c r="DU52" i="17"/>
  <c r="DU53" i="17"/>
  <c r="DU54" i="17"/>
  <c r="DU55" i="17"/>
  <c r="DU56" i="17"/>
  <c r="DU57" i="17"/>
  <c r="DU58" i="17"/>
  <c r="DU59" i="17"/>
  <c r="DU60" i="17"/>
  <c r="DU61" i="17"/>
  <c r="DU62" i="17"/>
  <c r="DU63" i="17"/>
  <c r="DU64" i="17"/>
  <c r="DU65" i="17"/>
  <c r="DU66" i="17"/>
  <c r="DU67" i="17"/>
  <c r="DU68" i="17"/>
  <c r="DU69" i="17"/>
  <c r="DU70" i="17"/>
  <c r="DU71" i="17"/>
  <c r="DU72" i="17"/>
  <c r="DU73" i="17"/>
  <c r="DU74" i="17"/>
  <c r="DU75" i="17"/>
  <c r="DU76" i="17"/>
  <c r="DU77" i="17"/>
  <c r="DU78" i="17"/>
  <c r="DU79" i="17"/>
  <c r="DU80" i="17"/>
  <c r="DU81" i="17"/>
  <c r="DU82" i="17"/>
  <c r="DU83" i="17"/>
  <c r="DU84" i="17"/>
  <c r="DU85" i="17"/>
  <c r="DU86" i="17"/>
  <c r="DU87" i="17"/>
  <c r="DU88" i="17"/>
  <c r="DU89" i="17"/>
  <c r="DU90" i="17"/>
  <c r="DU91" i="17"/>
  <c r="DU92" i="17"/>
  <c r="DU93" i="17"/>
  <c r="DU94" i="17"/>
  <c r="DU95" i="17"/>
  <c r="DU96" i="17"/>
  <c r="DV98" i="17"/>
  <c r="DV2" i="17"/>
  <c r="DV3" i="17"/>
  <c r="DV4" i="17"/>
  <c r="DV5" i="17"/>
  <c r="DV6" i="17"/>
  <c r="DV7" i="17"/>
  <c r="DV8" i="17"/>
  <c r="DV9" i="17"/>
  <c r="DV10" i="17"/>
  <c r="DV11" i="17"/>
  <c r="DV12" i="17"/>
  <c r="DV13" i="17"/>
  <c r="DV14" i="17"/>
  <c r="DV15" i="17"/>
  <c r="DV16" i="17"/>
  <c r="DV17" i="17"/>
  <c r="DV18" i="17"/>
  <c r="DV19" i="17"/>
  <c r="DV20" i="17"/>
  <c r="DV21" i="17"/>
  <c r="DV22" i="17"/>
  <c r="DV23" i="17"/>
  <c r="DV24" i="17"/>
  <c r="DV25" i="17"/>
  <c r="DV26" i="17"/>
  <c r="DV27" i="17"/>
  <c r="DV28" i="17"/>
  <c r="DV29" i="17"/>
  <c r="DV30" i="17"/>
  <c r="DV31" i="17"/>
  <c r="DV32" i="17"/>
  <c r="DV33" i="17"/>
  <c r="DV34" i="17"/>
  <c r="DV35" i="17"/>
  <c r="DV36" i="17"/>
  <c r="DV37" i="17"/>
  <c r="DV38" i="17"/>
  <c r="DV39" i="17"/>
  <c r="DV40" i="17"/>
  <c r="DV41" i="17"/>
  <c r="DV42" i="17"/>
  <c r="DV43" i="17"/>
  <c r="DV44" i="17"/>
  <c r="DV45" i="17"/>
  <c r="DV46" i="17"/>
  <c r="DV47" i="17"/>
  <c r="DV48" i="17"/>
  <c r="DV49" i="17"/>
  <c r="DV50" i="17"/>
  <c r="DV51" i="17"/>
  <c r="DV52" i="17"/>
  <c r="DV53" i="17"/>
  <c r="DV54" i="17"/>
  <c r="DV55" i="17"/>
  <c r="DV56" i="17"/>
  <c r="DV57" i="17"/>
  <c r="DV58" i="17"/>
  <c r="DV59" i="17"/>
  <c r="DV60" i="17"/>
  <c r="DV61" i="17"/>
  <c r="DV62" i="17"/>
  <c r="DV63" i="17"/>
  <c r="DV64" i="17"/>
  <c r="DV65" i="17"/>
  <c r="DV66" i="17"/>
  <c r="DV67" i="17"/>
  <c r="DV68" i="17"/>
  <c r="DV69" i="17"/>
  <c r="DV70" i="17"/>
  <c r="DV71" i="17"/>
  <c r="DV72" i="17"/>
  <c r="DV73" i="17"/>
  <c r="DV74" i="17"/>
  <c r="DV75" i="17"/>
  <c r="DV76" i="17"/>
  <c r="DV77" i="17"/>
  <c r="DV78" i="17"/>
  <c r="DV79" i="17"/>
  <c r="DV80" i="17"/>
  <c r="DV81" i="17"/>
  <c r="DV82" i="17"/>
  <c r="DV83" i="17"/>
  <c r="DV84" i="17"/>
  <c r="DV85" i="17"/>
  <c r="DV86" i="17"/>
  <c r="DV87" i="17"/>
  <c r="DV88" i="17"/>
  <c r="DV89" i="17"/>
  <c r="DV90" i="17"/>
  <c r="DV91" i="17"/>
  <c r="DV92" i="17"/>
  <c r="DV93" i="17"/>
  <c r="DV94" i="17"/>
  <c r="DV95" i="17"/>
  <c r="DV96" i="17"/>
  <c r="DV97" i="17"/>
  <c r="CO98" i="17"/>
  <c r="M93" i="7"/>
  <c r="M98" i="5"/>
  <c r="M93" i="10"/>
  <c r="G92" i="4" l="1"/>
  <c r="AB371" i="28"/>
  <c r="AB382" i="28"/>
  <c r="AB381" i="28"/>
  <c r="Y382" i="28"/>
  <c r="Y381" i="28"/>
  <c r="AA371" i="28"/>
  <c r="F391" i="28"/>
  <c r="F397" i="28" s="1"/>
  <c r="AC371" i="28"/>
  <c r="D397" i="28"/>
  <c r="D396" i="28"/>
  <c r="U381" i="28"/>
  <c r="U382" i="28"/>
  <c r="V382" i="28"/>
  <c r="V381" i="28"/>
  <c r="D371" i="28"/>
  <c r="N97" i="5"/>
  <c r="D376" i="28"/>
  <c r="F95" i="5"/>
  <c r="G93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DF98" i="17"/>
  <c r="DF2" i="17"/>
  <c r="DF3" i="17"/>
  <c r="DF4" i="17"/>
  <c r="DF5" i="17"/>
  <c r="DF6" i="17"/>
  <c r="DF7" i="17"/>
  <c r="DF8" i="17"/>
  <c r="DF9" i="17"/>
  <c r="DF10" i="17"/>
  <c r="DF11" i="17"/>
  <c r="DF12" i="17"/>
  <c r="DF13" i="17"/>
  <c r="DF14" i="17"/>
  <c r="DF15" i="17"/>
  <c r="DF16" i="17"/>
  <c r="DF17" i="17"/>
  <c r="DF18" i="17"/>
  <c r="DF19" i="17"/>
  <c r="DF20" i="17"/>
  <c r="DF21" i="17"/>
  <c r="DF22" i="17"/>
  <c r="DF23" i="17"/>
  <c r="DF24" i="17"/>
  <c r="DF25" i="17"/>
  <c r="DF26" i="17"/>
  <c r="DF27" i="17"/>
  <c r="DF28" i="17"/>
  <c r="DF29" i="17"/>
  <c r="DF30" i="17"/>
  <c r="DF31" i="17"/>
  <c r="DF32" i="17"/>
  <c r="DF33" i="17"/>
  <c r="DF34" i="17"/>
  <c r="DF35" i="17"/>
  <c r="DF36" i="17"/>
  <c r="DF37" i="17"/>
  <c r="DF38" i="17"/>
  <c r="DF39" i="17"/>
  <c r="DF40" i="17"/>
  <c r="DF41" i="17"/>
  <c r="DF42" i="17"/>
  <c r="DF43" i="17"/>
  <c r="DF44" i="17"/>
  <c r="DF45" i="17"/>
  <c r="DF46" i="17"/>
  <c r="DF47" i="17"/>
  <c r="DF48" i="17"/>
  <c r="DF49" i="17"/>
  <c r="DF50" i="17"/>
  <c r="DF51" i="17"/>
  <c r="DF52" i="17"/>
  <c r="DF53" i="17"/>
  <c r="DF54" i="17"/>
  <c r="DF55" i="17"/>
  <c r="DF56" i="17"/>
  <c r="DF57" i="17"/>
  <c r="DF58" i="17"/>
  <c r="DF59" i="17"/>
  <c r="DF60" i="17"/>
  <c r="DF61" i="17"/>
  <c r="DF62" i="17"/>
  <c r="DF63" i="17"/>
  <c r="DF64" i="17"/>
  <c r="DF65" i="17"/>
  <c r="DF66" i="17"/>
  <c r="DF67" i="17"/>
  <c r="DF68" i="17"/>
  <c r="DF69" i="17"/>
  <c r="DF70" i="17"/>
  <c r="DF71" i="17"/>
  <c r="DF72" i="17"/>
  <c r="DF73" i="17"/>
  <c r="DF74" i="17"/>
  <c r="DF75" i="17"/>
  <c r="DF76" i="17"/>
  <c r="DF77" i="17"/>
  <c r="DF78" i="17"/>
  <c r="DF79" i="17"/>
  <c r="DF80" i="17"/>
  <c r="DF81" i="17"/>
  <c r="DF82" i="17"/>
  <c r="DF83" i="17"/>
  <c r="DF84" i="17"/>
  <c r="DF85" i="17"/>
  <c r="DF86" i="17"/>
  <c r="DF87" i="17"/>
  <c r="DF88" i="17"/>
  <c r="DF89" i="17"/>
  <c r="DF90" i="17"/>
  <c r="DF91" i="17"/>
  <c r="DF92" i="17"/>
  <c r="DF93" i="17"/>
  <c r="DF94" i="17"/>
  <c r="DF95" i="17"/>
  <c r="DF96" i="17"/>
  <c r="DF97" i="17"/>
  <c r="M94" i="7"/>
  <c r="N2" i="5"/>
  <c r="N98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M94" i="10"/>
  <c r="W371" i="28" l="1"/>
  <c r="D382" i="28"/>
  <c r="D381" i="28"/>
  <c r="F396" i="28"/>
  <c r="E371" i="28"/>
  <c r="E391" i="28"/>
  <c r="F409" i="28"/>
  <c r="G409" i="28" s="1"/>
  <c r="D364" i="28"/>
  <c r="E364" i="28" s="1"/>
  <c r="X371" i="28"/>
  <c r="E376" i="28"/>
  <c r="F96" i="5"/>
  <c r="M95" i="7"/>
  <c r="N94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W382" i="28" l="1"/>
  <c r="W381" i="28"/>
  <c r="F402" i="28"/>
  <c r="G402" i="28" s="1"/>
  <c r="E397" i="28"/>
  <c r="E396" i="28"/>
  <c r="F97" i="5"/>
  <c r="M96" i="7"/>
  <c r="F98" i="5" l="1"/>
  <c r="M97" i="7"/>
  <c r="I94" i="9"/>
  <c r="J96" i="9" s="1"/>
  <c r="I90" i="9"/>
  <c r="J90" i="9" s="1"/>
  <c r="I86" i="9"/>
  <c r="J88" i="9" s="1"/>
  <c r="I82" i="9"/>
  <c r="J82" i="9" s="1"/>
  <c r="I78" i="9"/>
  <c r="J78" i="9" s="1"/>
  <c r="I74" i="9"/>
  <c r="J74" i="9" s="1"/>
  <c r="I70" i="9"/>
  <c r="J70" i="9" s="1"/>
  <c r="I66" i="9"/>
  <c r="J66" i="9" s="1"/>
  <c r="I62" i="9"/>
  <c r="J64" i="9" s="1"/>
  <c r="I58" i="9"/>
  <c r="J58" i="9" s="1"/>
  <c r="I54" i="9"/>
  <c r="J56" i="9" s="1"/>
  <c r="I50" i="9"/>
  <c r="J50" i="9" s="1"/>
  <c r="I46" i="9"/>
  <c r="J47" i="9" s="1"/>
  <c r="I42" i="9"/>
  <c r="J42" i="9" s="1"/>
  <c r="I38" i="9"/>
  <c r="J38" i="9" s="1"/>
  <c r="I34" i="9"/>
  <c r="J34" i="9" s="1"/>
  <c r="I30" i="9"/>
  <c r="J32" i="9" s="1"/>
  <c r="I26" i="9"/>
  <c r="J26" i="9" s="1"/>
  <c r="I22" i="9"/>
  <c r="J24" i="9" s="1"/>
  <c r="I18" i="9"/>
  <c r="J18" i="9" s="1"/>
  <c r="I14" i="9"/>
  <c r="J14" i="9" s="1"/>
  <c r="I10" i="9"/>
  <c r="J10" i="9" s="1"/>
  <c r="I6" i="9"/>
  <c r="J7" i="9" s="1"/>
  <c r="I2" i="9"/>
  <c r="J2" i="9" s="1"/>
  <c r="G97" i="5" l="1"/>
  <c r="D414" i="28"/>
  <c r="E414" i="28" s="1"/>
  <c r="F414" i="28" s="1"/>
  <c r="G414" i="28" s="1"/>
  <c r="D378" i="28"/>
  <c r="F416" i="28" s="1"/>
  <c r="G416" i="28" s="1"/>
  <c r="L18" i="9"/>
  <c r="M18" i="9" s="1"/>
  <c r="L50" i="9"/>
  <c r="M50" i="9" s="1"/>
  <c r="L82" i="9"/>
  <c r="M82" i="9" s="1"/>
  <c r="L24" i="9"/>
  <c r="M24" i="9" s="1"/>
  <c r="L56" i="9"/>
  <c r="M56" i="9" s="1"/>
  <c r="L88" i="9"/>
  <c r="M88" i="9" s="1"/>
  <c r="L26" i="9"/>
  <c r="M26" i="9" s="1"/>
  <c r="L58" i="9"/>
  <c r="M58" i="9" s="1"/>
  <c r="L90" i="9"/>
  <c r="M90" i="9" s="1"/>
  <c r="L32" i="9"/>
  <c r="M32" i="9" s="1"/>
  <c r="L64" i="9"/>
  <c r="M64" i="9" s="1"/>
  <c r="L96" i="9"/>
  <c r="M96" i="9" s="1"/>
  <c r="L34" i="9"/>
  <c r="M34" i="9" s="1"/>
  <c r="L66" i="9"/>
  <c r="M66" i="9" s="1"/>
  <c r="L7" i="9"/>
  <c r="M7" i="9" s="1"/>
  <c r="L38" i="9"/>
  <c r="M38" i="9" s="1"/>
  <c r="L70" i="9"/>
  <c r="M70" i="9" s="1"/>
  <c r="L10" i="9"/>
  <c r="M10" i="9" s="1"/>
  <c r="L42" i="9"/>
  <c r="M42" i="9" s="1"/>
  <c r="L74" i="9"/>
  <c r="M74" i="9" s="1"/>
  <c r="L14" i="9"/>
  <c r="M14" i="9" s="1"/>
  <c r="L47" i="9"/>
  <c r="M47" i="9" s="1"/>
  <c r="L78" i="9"/>
  <c r="M78" i="9" s="1"/>
  <c r="G3" i="5"/>
  <c r="G98" i="5"/>
  <c r="G2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J55" i="9"/>
  <c r="J29" i="9"/>
  <c r="J57" i="9"/>
  <c r="J97" i="9"/>
  <c r="J54" i="9"/>
  <c r="J87" i="9"/>
  <c r="J25" i="9"/>
  <c r="J94" i="9"/>
  <c r="J86" i="9"/>
  <c r="J23" i="9"/>
  <c r="J95" i="9"/>
  <c r="J30" i="9"/>
  <c r="J61" i="9"/>
  <c r="N97" i="7"/>
  <c r="N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J31" i="9"/>
  <c r="J65" i="9"/>
  <c r="J39" i="9"/>
  <c r="J22" i="9"/>
  <c r="J5" i="9"/>
  <c r="L5" i="9" s="1"/>
  <c r="J71" i="9"/>
  <c r="J45" i="9"/>
  <c r="J93" i="9"/>
  <c r="J63" i="9"/>
  <c r="J37" i="9"/>
  <c r="J13" i="9"/>
  <c r="J3" i="9"/>
  <c r="J77" i="9"/>
  <c r="J69" i="9"/>
  <c r="J89" i="9"/>
  <c r="J62" i="9"/>
  <c r="J33" i="9"/>
  <c r="J81" i="9"/>
  <c r="J73" i="9"/>
  <c r="J49" i="9"/>
  <c r="J41" i="9"/>
  <c r="J17" i="9"/>
  <c r="J4" i="9"/>
  <c r="J80" i="9"/>
  <c r="J72" i="9"/>
  <c r="J48" i="9"/>
  <c r="J40" i="9"/>
  <c r="J16" i="9"/>
  <c r="J6" i="9"/>
  <c r="J46" i="9"/>
  <c r="J53" i="9"/>
  <c r="J21" i="9"/>
  <c r="J8" i="9"/>
  <c r="J92" i="9"/>
  <c r="J84" i="9"/>
  <c r="J76" i="9"/>
  <c r="J68" i="9"/>
  <c r="J60" i="9"/>
  <c r="J52" i="9"/>
  <c r="J44" i="9"/>
  <c r="J36" i="9"/>
  <c r="J28" i="9"/>
  <c r="J20" i="9"/>
  <c r="J12" i="9"/>
  <c r="L12" i="9" s="1"/>
  <c r="J79" i="9"/>
  <c r="J15" i="9"/>
  <c r="J85" i="9"/>
  <c r="J9" i="9"/>
  <c r="J91" i="9"/>
  <c r="J83" i="9"/>
  <c r="J75" i="9"/>
  <c r="J67" i="9"/>
  <c r="J59" i="9"/>
  <c r="J51" i="9"/>
  <c r="J43" i="9"/>
  <c r="J35" i="9"/>
  <c r="J27" i="9"/>
  <c r="J19" i="9"/>
  <c r="J11" i="9"/>
  <c r="F2" i="9"/>
  <c r="E378" i="28" l="1"/>
  <c r="K17" i="9"/>
  <c r="K64" i="9"/>
  <c r="K24" i="9"/>
  <c r="L67" i="9"/>
  <c r="M67" i="9" s="1"/>
  <c r="K67" i="9"/>
  <c r="L76" i="9"/>
  <c r="M76" i="9" s="1"/>
  <c r="K76" i="9"/>
  <c r="L22" i="9"/>
  <c r="M22" i="9" s="1"/>
  <c r="K22" i="9"/>
  <c r="K96" i="9"/>
  <c r="L75" i="9"/>
  <c r="M75" i="9" s="1"/>
  <c r="K75" i="9"/>
  <c r="L73" i="9"/>
  <c r="M73" i="9" s="1"/>
  <c r="K73" i="9"/>
  <c r="L28" i="9"/>
  <c r="M28" i="9" s="1"/>
  <c r="K28" i="9"/>
  <c r="L81" i="9"/>
  <c r="M81" i="9" s="1"/>
  <c r="K81" i="9"/>
  <c r="L16" i="9"/>
  <c r="M16" i="9" s="1"/>
  <c r="K16" i="9"/>
  <c r="L86" i="9"/>
  <c r="M86" i="9" s="1"/>
  <c r="K86" i="9"/>
  <c r="K58" i="9"/>
  <c r="L20" i="9"/>
  <c r="M20" i="9" s="1"/>
  <c r="K20" i="9"/>
  <c r="L13" i="9"/>
  <c r="M13" i="9" s="1"/>
  <c r="K13" i="9"/>
  <c r="K78" i="9"/>
  <c r="L92" i="9"/>
  <c r="M92" i="9" s="1"/>
  <c r="K92" i="9"/>
  <c r="L65" i="9"/>
  <c r="M65" i="9" s="1"/>
  <c r="K65" i="9"/>
  <c r="L3" i="9"/>
  <c r="M3" i="9" s="1"/>
  <c r="K3" i="9"/>
  <c r="L11" i="9"/>
  <c r="M11" i="9" s="1"/>
  <c r="K11" i="9"/>
  <c r="L84" i="9"/>
  <c r="M84" i="9" s="1"/>
  <c r="K84" i="9"/>
  <c r="L39" i="9"/>
  <c r="M39" i="9" s="1"/>
  <c r="K39" i="9"/>
  <c r="L94" i="9"/>
  <c r="M94" i="9" s="1"/>
  <c r="K94" i="9"/>
  <c r="K42" i="9"/>
  <c r="K7" i="9"/>
  <c r="L83" i="9"/>
  <c r="M83" i="9" s="1"/>
  <c r="K83" i="9"/>
  <c r="L37" i="9"/>
  <c r="M37" i="9" s="1"/>
  <c r="K37" i="9"/>
  <c r="K26" i="9"/>
  <c r="L63" i="9"/>
  <c r="M63" i="9" s="1"/>
  <c r="K63" i="9"/>
  <c r="M12" i="9"/>
  <c r="K12" i="9"/>
  <c r="L49" i="9"/>
  <c r="M49" i="9" s="1"/>
  <c r="K49" i="9"/>
  <c r="L55" i="9"/>
  <c r="M55" i="9" s="1"/>
  <c r="K55" i="9"/>
  <c r="L40" i="9"/>
  <c r="M40" i="9" s="1"/>
  <c r="K40" i="9"/>
  <c r="L19" i="9"/>
  <c r="M19" i="9" s="1"/>
  <c r="K19" i="9"/>
  <c r="L48" i="9"/>
  <c r="M48" i="9" s="1"/>
  <c r="K48" i="9"/>
  <c r="L25" i="9"/>
  <c r="M25" i="9" s="1"/>
  <c r="K25" i="9"/>
  <c r="K82" i="9"/>
  <c r="L27" i="9"/>
  <c r="M27" i="9" s="1"/>
  <c r="K27" i="9"/>
  <c r="L91" i="9"/>
  <c r="M91" i="9" s="1"/>
  <c r="K91" i="9"/>
  <c r="L36" i="9"/>
  <c r="M36" i="9" s="1"/>
  <c r="K36" i="9"/>
  <c r="L8" i="9"/>
  <c r="M8" i="9" s="1"/>
  <c r="K8" i="9"/>
  <c r="L72" i="9"/>
  <c r="M72" i="9" s="1"/>
  <c r="K72" i="9"/>
  <c r="L33" i="9"/>
  <c r="M33" i="9" s="1"/>
  <c r="K33" i="9"/>
  <c r="L31" i="9"/>
  <c r="M31" i="9" s="1"/>
  <c r="K31" i="9"/>
  <c r="L87" i="9"/>
  <c r="M87" i="9" s="1"/>
  <c r="K87" i="9"/>
  <c r="K47" i="9"/>
  <c r="K10" i="9"/>
  <c r="K66" i="9"/>
  <c r="L35" i="9"/>
  <c r="M35" i="9" s="1"/>
  <c r="K35" i="9"/>
  <c r="L9" i="9"/>
  <c r="M9" i="9" s="1"/>
  <c r="K9" i="9"/>
  <c r="L44" i="9"/>
  <c r="M44" i="9" s="1"/>
  <c r="K44" i="9"/>
  <c r="L21" i="9"/>
  <c r="M21" i="9" s="1"/>
  <c r="K21" i="9"/>
  <c r="L80" i="9"/>
  <c r="M80" i="9" s="1"/>
  <c r="K80" i="9"/>
  <c r="L62" i="9"/>
  <c r="M62" i="9" s="1"/>
  <c r="K62" i="9"/>
  <c r="L93" i="9"/>
  <c r="M93" i="9" s="1"/>
  <c r="K93" i="9"/>
  <c r="L61" i="9"/>
  <c r="M61" i="9" s="1"/>
  <c r="K61" i="9"/>
  <c r="L54" i="9"/>
  <c r="M54" i="9" s="1"/>
  <c r="K54" i="9"/>
  <c r="K32" i="9"/>
  <c r="K88" i="9"/>
  <c r="K50" i="9"/>
  <c r="L43" i="9"/>
  <c r="M43" i="9" s="1"/>
  <c r="K43" i="9"/>
  <c r="L85" i="9"/>
  <c r="M85" i="9" s="1"/>
  <c r="K85" i="9"/>
  <c r="L52" i="9"/>
  <c r="M52" i="9" s="1"/>
  <c r="K52" i="9"/>
  <c r="L53" i="9"/>
  <c r="M53" i="9" s="1"/>
  <c r="K53" i="9"/>
  <c r="L4" i="9"/>
  <c r="M4" i="9" s="1"/>
  <c r="K4" i="9"/>
  <c r="L89" i="9"/>
  <c r="M89" i="9" s="1"/>
  <c r="K89" i="9"/>
  <c r="L45" i="9"/>
  <c r="M45" i="9" s="1"/>
  <c r="K45" i="9"/>
  <c r="L30" i="9"/>
  <c r="M30" i="9" s="1"/>
  <c r="K30" i="9"/>
  <c r="L97" i="9"/>
  <c r="M97" i="9" s="1"/>
  <c r="K97" i="9"/>
  <c r="K14" i="9"/>
  <c r="K70" i="9"/>
  <c r="K34" i="9"/>
  <c r="L51" i="9"/>
  <c r="M51" i="9" s="1"/>
  <c r="K51" i="9"/>
  <c r="L15" i="9"/>
  <c r="M15" i="9" s="1"/>
  <c r="K15" i="9"/>
  <c r="L60" i="9"/>
  <c r="M60" i="9" s="1"/>
  <c r="K60" i="9"/>
  <c r="L46" i="9"/>
  <c r="M46" i="9" s="1"/>
  <c r="K46" i="9"/>
  <c r="L17" i="9"/>
  <c r="M17" i="9" s="1"/>
  <c r="L69" i="9"/>
  <c r="M69" i="9" s="1"/>
  <c r="K69" i="9"/>
  <c r="L71" i="9"/>
  <c r="M71" i="9" s="1"/>
  <c r="K71" i="9"/>
  <c r="L95" i="9"/>
  <c r="M95" i="9" s="1"/>
  <c r="K95" i="9"/>
  <c r="L57" i="9"/>
  <c r="M57" i="9" s="1"/>
  <c r="K57" i="9"/>
  <c r="K90" i="9"/>
  <c r="K56" i="9"/>
  <c r="K18" i="9"/>
  <c r="L59" i="9"/>
  <c r="M59" i="9" s="1"/>
  <c r="K59" i="9"/>
  <c r="L79" i="9"/>
  <c r="M79" i="9" s="1"/>
  <c r="K79" i="9"/>
  <c r="L68" i="9"/>
  <c r="M68" i="9" s="1"/>
  <c r="K68" i="9"/>
  <c r="L6" i="9"/>
  <c r="M6" i="9" s="1"/>
  <c r="K6" i="9"/>
  <c r="L41" i="9"/>
  <c r="M41" i="9" s="1"/>
  <c r="K41" i="9"/>
  <c r="L77" i="9"/>
  <c r="M77" i="9" s="1"/>
  <c r="K77" i="9"/>
  <c r="M5" i="9"/>
  <c r="K5" i="9"/>
  <c r="L23" i="9"/>
  <c r="M23" i="9" s="1"/>
  <c r="K23" i="9"/>
  <c r="L29" i="9"/>
  <c r="M29" i="9" s="1"/>
  <c r="K29" i="9"/>
  <c r="K74" i="9"/>
  <c r="K38" i="9"/>
  <c r="K2" i="9"/>
  <c r="G2" i="9"/>
  <c r="G3" i="9" s="1"/>
  <c r="G4" i="9" s="1"/>
  <c r="G5" i="9" s="1"/>
  <c r="G6" i="9" s="1"/>
  <c r="G7" i="9" s="1"/>
  <c r="L2" i="9"/>
  <c r="M2" i="9" s="1"/>
  <c r="N2" i="9" s="1"/>
  <c r="G8" i="9" l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4" i="9" s="1"/>
  <c r="G55" i="9" s="1"/>
  <c r="G56" i="9" s="1"/>
  <c r="G57" i="9" s="1"/>
  <c r="G58" i="9" s="1"/>
  <c r="G59" i="9" s="1"/>
  <c r="G60" i="9" s="1"/>
  <c r="G61" i="9" s="1"/>
  <c r="G62" i="9" s="1"/>
  <c r="G63" i="9" s="1"/>
  <c r="G64" i="9" s="1"/>
  <c r="G65" i="9" s="1"/>
  <c r="G66" i="9" s="1"/>
  <c r="G67" i="9" s="1"/>
  <c r="G68" i="9" s="1"/>
  <c r="G69" i="9" s="1"/>
  <c r="G70" i="9" s="1"/>
  <c r="G71" i="9" s="1"/>
  <c r="G72" i="9" s="1"/>
  <c r="G73" i="9" s="1"/>
  <c r="G74" i="9" s="1"/>
  <c r="G75" i="9" s="1"/>
  <c r="G76" i="9" s="1"/>
  <c r="G77" i="9" s="1"/>
  <c r="G78" i="9" s="1"/>
  <c r="G79" i="9" s="1"/>
  <c r="G80" i="9" s="1"/>
  <c r="G81" i="9" s="1"/>
  <c r="G82" i="9" s="1"/>
  <c r="G83" i="9" s="1"/>
  <c r="G84" i="9" s="1"/>
  <c r="G85" i="9" s="1"/>
  <c r="G86" i="9" s="1"/>
  <c r="G87" i="9" s="1"/>
  <c r="G88" i="9" s="1"/>
  <c r="G89" i="9" s="1"/>
  <c r="G90" i="9" s="1"/>
  <c r="G91" i="9" s="1"/>
  <c r="G92" i="9" s="1"/>
  <c r="G93" i="9" s="1"/>
  <c r="G94" i="9" s="1"/>
  <c r="G95" i="9" s="1"/>
  <c r="G96" i="9" s="1"/>
  <c r="G97" i="9" s="1"/>
  <c r="G98" i="9" s="1"/>
  <c r="N3" i="9"/>
  <c r="N4" i="9" s="1"/>
  <c r="N5" i="9" s="1"/>
  <c r="N6" i="9" s="1"/>
  <c r="D401" i="28" l="1"/>
  <c r="E401" i="28" s="1"/>
  <c r="N7" i="9"/>
  <c r="N8" i="9" l="1"/>
  <c r="N9" i="9" l="1"/>
  <c r="N10" i="9" l="1"/>
  <c r="N11" i="9" l="1"/>
  <c r="N12" i="9" l="1"/>
  <c r="N13" i="9" l="1"/>
  <c r="N14" i="9" l="1"/>
  <c r="N15" i="9" l="1"/>
  <c r="N16" i="9" l="1"/>
  <c r="N17" i="9" l="1"/>
  <c r="N18" i="9" l="1"/>
  <c r="N19" i="9" l="1"/>
  <c r="N20" i="9" l="1"/>
  <c r="N21" i="9" l="1"/>
  <c r="N22" i="9" l="1"/>
  <c r="N23" i="9" l="1"/>
  <c r="N24" i="9" l="1"/>
  <c r="N25" i="9" l="1"/>
  <c r="N26" i="9" l="1"/>
  <c r="N27" i="9" l="1"/>
  <c r="N28" i="9" l="1"/>
  <c r="N29" i="9" l="1"/>
  <c r="N30" i="9" l="1"/>
  <c r="N31" i="9" l="1"/>
  <c r="N32" i="9" l="1"/>
  <c r="N33" i="9" l="1"/>
  <c r="N34" i="9" l="1"/>
  <c r="N35" i="9" l="1"/>
  <c r="N36" i="9" l="1"/>
  <c r="N37" i="9" l="1"/>
  <c r="N38" i="9" l="1"/>
  <c r="N39" i="9" l="1"/>
  <c r="N40" i="9" l="1"/>
  <c r="N41" i="9" l="1"/>
  <c r="N42" i="9" l="1"/>
  <c r="N43" i="9" l="1"/>
  <c r="N44" i="9" l="1"/>
  <c r="N45" i="9" l="1"/>
  <c r="N46" i="9" l="1"/>
  <c r="N47" i="9" l="1"/>
  <c r="N48" i="9" l="1"/>
  <c r="N49" i="9" l="1"/>
  <c r="N50" i="9" l="1"/>
  <c r="N51" i="9" l="1"/>
  <c r="N52" i="9" l="1"/>
  <c r="N53" i="9" l="1"/>
  <c r="N54" i="9" l="1"/>
  <c r="N55" i="9" l="1"/>
  <c r="N56" i="9" l="1"/>
  <c r="N57" i="9" l="1"/>
  <c r="N58" i="9" l="1"/>
  <c r="N59" i="9" l="1"/>
  <c r="N60" i="9" l="1"/>
  <c r="N61" i="9" l="1"/>
  <c r="N62" i="9" l="1"/>
  <c r="N63" i="9" l="1"/>
  <c r="N64" i="9" l="1"/>
  <c r="N65" i="9" l="1"/>
  <c r="N66" i="9" l="1"/>
  <c r="N67" i="9" l="1"/>
  <c r="N68" i="9" l="1"/>
  <c r="N69" i="9" l="1"/>
  <c r="N70" i="9" l="1"/>
  <c r="N71" i="9" l="1"/>
  <c r="N72" i="9" l="1"/>
  <c r="N73" i="9" l="1"/>
  <c r="N74" i="9" l="1"/>
  <c r="N75" i="9" l="1"/>
  <c r="N76" i="9" l="1"/>
  <c r="N77" i="9" l="1"/>
  <c r="N78" i="9" l="1"/>
  <c r="N79" i="9" l="1"/>
  <c r="N80" i="9" l="1"/>
  <c r="N81" i="9" l="1"/>
  <c r="N82" i="9" l="1"/>
  <c r="N83" i="9" l="1"/>
  <c r="N84" i="9" l="1"/>
  <c r="N85" i="9" l="1"/>
  <c r="N86" i="9" l="1"/>
  <c r="N87" i="9" l="1"/>
  <c r="N88" i="9" l="1"/>
  <c r="N89" i="9" l="1"/>
  <c r="N90" i="9" l="1"/>
  <c r="N91" i="9" l="1"/>
  <c r="N92" i="9" l="1"/>
  <c r="N93" i="9" l="1"/>
  <c r="N94" i="9" l="1"/>
  <c r="N95" i="9" l="1"/>
  <c r="N96" i="9" l="1"/>
  <c r="N97" i="9" l="1"/>
  <c r="N98" i="9" s="1"/>
  <c r="D363" i="28" l="1"/>
  <c r="O97" i="9"/>
  <c r="O98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D384" i="28" l="1"/>
  <c r="D385" i="28"/>
  <c r="F401" i="28"/>
  <c r="G401" i="28" s="1"/>
  <c r="G419" i="28" s="1"/>
  <c r="E363" i="28"/>
  <c r="D386" i="28"/>
  <c r="G421" i="28"/>
  <c r="G420" i="28"/>
  <c r="H2" i="9"/>
  <c r="H98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E386" i="28" l="1"/>
  <c r="E385" i="28"/>
  <c r="E384" i="28"/>
</calcChain>
</file>

<file path=xl/sharedStrings.xml><?xml version="1.0" encoding="utf-8"?>
<sst xmlns="http://schemas.openxmlformats.org/spreadsheetml/2006/main" count="2401" uniqueCount="209">
  <si>
    <t>6PPD</t>
  </si>
  <si>
    <t>7PPD</t>
  </si>
  <si>
    <t>IPPD</t>
  </si>
  <si>
    <t>77PD</t>
  </si>
  <si>
    <t>DNP</t>
  </si>
  <si>
    <t>DPPD</t>
  </si>
  <si>
    <t>DTPD</t>
  </si>
  <si>
    <t>6PPDQ</t>
  </si>
  <si>
    <t>7PPDQ</t>
  </si>
  <si>
    <t>IPPDQ</t>
  </si>
  <si>
    <t>DPPDQ</t>
  </si>
  <si>
    <t>DTPDQ</t>
  </si>
  <si>
    <t>Date/Sampling Start Time</t>
  </si>
  <si>
    <t>Composite Mid-point Time</t>
  </si>
  <si>
    <t>6PPD-Q (ng/L)</t>
  </si>
  <si>
    <t>date.time</t>
  </si>
  <si>
    <t>conc.sampled.ngL_6PPDQ</t>
  </si>
  <si>
    <t>conc.ngL_6PPDQ</t>
  </si>
  <si>
    <t>mass.rate.mgmin_6PPDQ</t>
  </si>
  <si>
    <t>mass.per.15min.mg_6PPDQ</t>
  </si>
  <si>
    <t>cum.mass.mg_6PPDQ</t>
  </si>
  <si>
    <t>percent.total.mass_6PPDQ</t>
  </si>
  <si>
    <t>conc.sampled.ngL_6PPD</t>
  </si>
  <si>
    <t>conc.sampled.ngL_7PPD</t>
  </si>
  <si>
    <t>conc.sampled.ngL_IPPD</t>
  </si>
  <si>
    <t>conc.sampled.ngL_77PD</t>
  </si>
  <si>
    <t>conc.sampled.ngL_DNP</t>
  </si>
  <si>
    <t>conc.sampled.ngL_DPPD</t>
  </si>
  <si>
    <t>conc.sampled.ngL_DTPD</t>
  </si>
  <si>
    <t>conc.sampled.ngL_7PPDQ</t>
  </si>
  <si>
    <t>conc.sampled.ngL_IPPDQ</t>
  </si>
  <si>
    <t>conc.sampled.ngL_DPPDQ</t>
  </si>
  <si>
    <t>conc.sampled.ngL_DTPDQ</t>
  </si>
  <si>
    <t>conc.ngL_6PPD</t>
  </si>
  <si>
    <t>conc.ngL_7PPD</t>
  </si>
  <si>
    <t>conc.ngL_IPPD</t>
  </si>
  <si>
    <t>conc.ngL_77PD</t>
  </si>
  <si>
    <t>conc.ngL_DNP</t>
  </si>
  <si>
    <t>conc.ngL_DPPD</t>
  </si>
  <si>
    <t>conc.ngL_DTPD</t>
  </si>
  <si>
    <t>conc.ngL_7PPDQ</t>
  </si>
  <si>
    <t>conc.ngL_IPPDQ</t>
  </si>
  <si>
    <t>conc.ngL_DPPDQ</t>
  </si>
  <si>
    <t>conc.ngL_DTPDQ</t>
  </si>
  <si>
    <t>mass.rate.mgmin_6PPD</t>
  </si>
  <si>
    <t>mass.rate.mgmin_7PPD</t>
  </si>
  <si>
    <t>mass.rate.mgmin_IPPD</t>
  </si>
  <si>
    <t>mass.rate.mgmin_77PD</t>
  </si>
  <si>
    <t>mass.rate.mgmin_DNP</t>
  </si>
  <si>
    <t>mass.rate.mgmin_DPPD</t>
  </si>
  <si>
    <t>mass.rate.mgmin_DTPD</t>
  </si>
  <si>
    <t>mass.rate.mgmin_7PPDQ</t>
  </si>
  <si>
    <t>mass.rate.mgmin_IPPDQ</t>
  </si>
  <si>
    <t>mass.rate.mgmin_DPPDQ</t>
  </si>
  <si>
    <t>mass.rate.mgmin_DTPDQ</t>
  </si>
  <si>
    <t>mass.per.15min.mg_6PPD</t>
  </si>
  <si>
    <t>mass.per.15min.mg_7PPD</t>
  </si>
  <si>
    <t>mass.per.15min.mg_IPPD</t>
  </si>
  <si>
    <t>mass.per.15min.mg_77PD</t>
  </si>
  <si>
    <t>mass.per.15min.mg_DNP</t>
  </si>
  <si>
    <t>mass.per.15min.mg_DPPD</t>
  </si>
  <si>
    <t>mass.per.15min.mg_DTPD</t>
  </si>
  <si>
    <t>mass.per.15min.mg_7PPDQ</t>
  </si>
  <si>
    <t>mass.per.15min.mg_IPPDQ</t>
  </si>
  <si>
    <t>mass.per.15min.mg_DPPDQ</t>
  </si>
  <si>
    <t>mass.per.15min.mg_DTPDQ</t>
  </si>
  <si>
    <t>cum.mass.mg_6PPD</t>
  </si>
  <si>
    <t>cum.mass.mg_7PPD</t>
  </si>
  <si>
    <t>cum.mass.mg_IPPD</t>
  </si>
  <si>
    <t>cum.mass.mg_77PD</t>
  </si>
  <si>
    <t>cum.mass.mg_DNP</t>
  </si>
  <si>
    <t>cum.mass.mg_DPPD</t>
  </si>
  <si>
    <t>cum.mass.mg_DTPD</t>
  </si>
  <si>
    <t>cum.mass.mg_7PPDQ</t>
  </si>
  <si>
    <t>cum.mass.mg_IPPDQ</t>
  </si>
  <si>
    <t>cum.mass.mg_DPPDQ</t>
  </si>
  <si>
    <t>cum.mass.mg_DTPDQ</t>
  </si>
  <si>
    <t>percent.total.mass_6PPD</t>
  </si>
  <si>
    <t>percent.total.mass_7PPD</t>
  </si>
  <si>
    <t>percent.total.mass_IPPD</t>
  </si>
  <si>
    <t>percent.total.mass_77PD</t>
  </si>
  <si>
    <t>percent.total.mass_DNP</t>
  </si>
  <si>
    <t>percent.total.mass_DPPD</t>
  </si>
  <si>
    <t>percent.total.mass_DTPD</t>
  </si>
  <si>
    <t>percent.total.mass_7PPDQ</t>
  </si>
  <si>
    <t>percent.total.mass_IPPDQ</t>
  </si>
  <si>
    <t>percent.total.mass_DPPDQ</t>
  </si>
  <si>
    <t>percent.total.mass_DTPDQ</t>
  </si>
  <si>
    <t>event</t>
  </si>
  <si>
    <t>10.21.2021</t>
  </si>
  <si>
    <t>10.27.2021</t>
  </si>
  <si>
    <t>11.3.2021</t>
  </si>
  <si>
    <t>11.11.2021</t>
  </si>
  <si>
    <t>11.18.2021</t>
  </si>
  <si>
    <t>2.20.2022</t>
  </si>
  <si>
    <t>2.26.2022</t>
  </si>
  <si>
    <t>4.18.2022</t>
  </si>
  <si>
    <t>10.21.2022</t>
  </si>
  <si>
    <t>2.3.2023</t>
  </si>
  <si>
    <t>4.23.2021</t>
  </si>
  <si>
    <t>3.18.2021</t>
  </si>
  <si>
    <t>3.4.2021</t>
  </si>
  <si>
    <t>11.12.2020</t>
  </si>
  <si>
    <t>11.3.2020</t>
  </si>
  <si>
    <t>10.23.2020</t>
  </si>
  <si>
    <t>10.9.2020</t>
  </si>
  <si>
    <t>discharge.cfs_</t>
  </si>
  <si>
    <t>discharge.m3s_</t>
  </si>
  <si>
    <t>cum.runoff.vol.m3_</t>
  </si>
  <si>
    <t>percent.total.runoff.vol_</t>
  </si>
  <si>
    <t>13DMBA</t>
  </si>
  <si>
    <t>conc.sampled.ngL_13DMBA</t>
  </si>
  <si>
    <t>conc.ngL_13DMBA</t>
  </si>
  <si>
    <t>mass.rate.mgmin_13DMBA</t>
  </si>
  <si>
    <t>mass.per.15min.mg_13DMBA</t>
  </si>
  <si>
    <t>cum.mass.mg_13DMBA</t>
  </si>
  <si>
    <t>percent.total.mass_13DMBA</t>
  </si>
  <si>
    <t>4HDPA</t>
  </si>
  <si>
    <t>conc.sampled.ngL_4HDPA</t>
  </si>
  <si>
    <t>conc.ngL_4HDPA</t>
  </si>
  <si>
    <t>mass.rate.mgmin_4HDPA</t>
  </si>
  <si>
    <t>mass.per.15min.mg_4HDPA</t>
  </si>
  <si>
    <t>cum.mass.mg_4HDPA</t>
  </si>
  <si>
    <t>percent.total.mass_4HDPA</t>
  </si>
  <si>
    <t>4ADPA</t>
  </si>
  <si>
    <t>conc.sampled.ngL_4ADPA</t>
  </si>
  <si>
    <t>conc.ngL_4ADPA</t>
  </si>
  <si>
    <t>mass.rate.mgmin_4ADPA</t>
  </si>
  <si>
    <t>mass.per.15min.mg_4ADPA</t>
  </si>
  <si>
    <t>cum.mass.mg_4ADPA</t>
  </si>
  <si>
    <t>percent.total.mass_4ADPA</t>
  </si>
  <si>
    <t>4sDPA</t>
  </si>
  <si>
    <t>conc.sampled.ngL_4sDPA</t>
  </si>
  <si>
    <t>conc.ngL_4sDPA</t>
  </si>
  <si>
    <t>mass.rate.mgmin_4sDPA</t>
  </si>
  <si>
    <t>mass.per.15min.mg_4sDPA</t>
  </si>
  <si>
    <t>cum.mass.mg_4sDPA</t>
  </si>
  <si>
    <t>percent.total.mass_4sDPA</t>
  </si>
  <si>
    <t>4NDPA</t>
  </si>
  <si>
    <t>conc.sampled.ngL_4NDPA</t>
  </si>
  <si>
    <t>conc.ngL_4NDPA</t>
  </si>
  <si>
    <t>mass.rate.mgmin_4NDPA</t>
  </si>
  <si>
    <t>mass.per.15min.mg_4NDPA</t>
  </si>
  <si>
    <t>cum.mass.mg_4NDPA</t>
  </si>
  <si>
    <t>percent.total.mass_4NDPA</t>
  </si>
  <si>
    <t>percent.total.conc_6PPDQ</t>
  </si>
  <si>
    <t>percent.total.conc_6PPD</t>
  </si>
  <si>
    <t>percent.total.conc_7PPD</t>
  </si>
  <si>
    <t>percent.total.conc_IPPD</t>
  </si>
  <si>
    <t>percent.total.conc_77PD</t>
  </si>
  <si>
    <t>percent.total.conc_DNP</t>
  </si>
  <si>
    <t>percent.total.conc_DPPD</t>
  </si>
  <si>
    <t>percent.total.conc_DTPD</t>
  </si>
  <si>
    <t>percent.total.conc_7PPDQ</t>
  </si>
  <si>
    <t>percent.total.conc_IPPDQ</t>
  </si>
  <si>
    <t>percent.total.conc_DPPDQ</t>
  </si>
  <si>
    <t>percent.total.conc_DTPDQ</t>
  </si>
  <si>
    <t>percent.total.conc_13DMBA</t>
  </si>
  <si>
    <t>percent.total.conc_4HDPA</t>
  </si>
  <si>
    <t>percent.total.conc_4ADPA</t>
  </si>
  <si>
    <t>percent.total.conc_4sDPA</t>
  </si>
  <si>
    <t>percent.total.conc_4NDPA</t>
  </si>
  <si>
    <t>6PPDQ - AVG</t>
  </si>
  <si>
    <t>Date</t>
  </si>
  <si>
    <t>Season</t>
  </si>
  <si>
    <t>Fall</t>
  </si>
  <si>
    <t>Spring</t>
  </si>
  <si>
    <t>Winter</t>
  </si>
  <si>
    <t>date.time.mid</t>
  </si>
  <si>
    <t>TPs</t>
  </si>
  <si>
    <t>Cumulative Runoff Vol (m3)</t>
  </si>
  <si>
    <t>vol (L)</t>
  </si>
  <si>
    <t>mg/L 6PPDQ</t>
  </si>
  <si>
    <t>ng/L 6PPDQ</t>
  </si>
  <si>
    <t>5.15 ug 6PPDQ / g TWP = 5.15 mg 6PPDQ / kg TWP</t>
  </si>
  <si>
    <t>TWP (kg)</t>
  </si>
  <si>
    <t>6PPDQ/PPDQs</t>
  </si>
  <si>
    <t>sumPPDs</t>
  </si>
  <si>
    <t>6PPD/PPDs</t>
  </si>
  <si>
    <t>DTPD/PPDs</t>
  </si>
  <si>
    <t>13DMBA/TPs</t>
  </si>
  <si>
    <t>min</t>
  </si>
  <si>
    <t>max</t>
  </si>
  <si>
    <t>med</t>
  </si>
  <si>
    <t>Single analyte method</t>
  </si>
  <si>
    <t>Multi-analyte method</t>
  </si>
  <si>
    <t xml:space="preserve">peak conc </t>
  </si>
  <si>
    <t>min peak (fall 2021)</t>
  </si>
  <si>
    <t>max peak (fall 2021)</t>
  </si>
  <si>
    <t>Fall, 6PPDQ peak</t>
  </si>
  <si>
    <t>Spring, 6PPDQ peak</t>
  </si>
  <si>
    <t>Winter, 6PPDQ peak</t>
  </si>
  <si>
    <t>All 6PPDQ peak</t>
  </si>
  <si>
    <t>All 6PPDQ</t>
  </si>
  <si>
    <t>Load (mg)</t>
  </si>
  <si>
    <t>fall 2021 load</t>
  </si>
  <si>
    <t>all storms 6PPDQ load</t>
  </si>
  <si>
    <t>all storms TWP load (from 6PPDQ)</t>
  </si>
  <si>
    <t>sumPPDs load fall 2021</t>
  </si>
  <si>
    <t>sumPPDQs load fall 2021</t>
  </si>
  <si>
    <t>sumTPs load fall 2021</t>
  </si>
  <si>
    <t>Both methods (averaged)</t>
  </si>
  <si>
    <t>NQ</t>
  </si>
  <si>
    <t>median</t>
  </si>
  <si>
    <t>count &gt;95 ng/L</t>
  </si>
  <si>
    <t>count</t>
  </si>
  <si>
    <t>series</t>
  </si>
  <si>
    <t>sum PPDQ</t>
  </si>
  <si>
    <t>sumOtherTPs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</si>
</sst>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"/>
    <numFmt numFmtId="166" formatCode="0.000"/>
    <numFmt numFmtId="167" formatCode="0.000000"/>
  </numFmts>
  <fonts count="20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sz val="12"/>
      <color rgb="FF3F3F7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0" fontId="16" fillId="3" borderId="3" applyNumberFormat="0" applyAlignment="0" applyProtection="0"/>
  </cellStyleXfs>
  <cellXfs count="135">
    <xf numFmtId="0" fontId="0" fillId="0" borderId="0" xfId="0"/>
    <xf numFmtId="22" fontId="2" fillId="0" borderId="0" xfId="0" applyNumberFormat="1" applyFont="1" applyAlignment="1">
      <alignment horizontal="center"/>
    </xf>
    <xf numFmtId="22" fontId="2" fillId="0" borderId="1" xfId="0" applyNumberFormat="1" applyFont="1" applyBorder="1" applyAlignment="1">
      <alignment horizontal="center"/>
    </xf>
    <xf numFmtId="22" fontId="3" fillId="0" borderId="1" xfId="0" applyNumberFormat="1" applyFont="1" applyBorder="1" applyAlignment="1">
      <alignment horizontal="center"/>
    </xf>
    <xf numFmtId="22" fontId="5" fillId="0" borderId="0" xfId="2" applyNumberFormat="1" applyFont="1"/>
    <xf numFmtId="0" fontId="5" fillId="0" borderId="0" xfId="2" applyFont="1"/>
    <xf numFmtId="22" fontId="0" fillId="0" borderId="0" xfId="0" applyNumberFormat="1"/>
    <xf numFmtId="0" fontId="4" fillId="0" borderId="0" xfId="2"/>
    <xf numFmtId="22" fontId="4" fillId="0" borderId="0" xfId="2" applyNumberFormat="1"/>
    <xf numFmtId="22" fontId="9" fillId="0" borderId="0" xfId="0" applyNumberFormat="1" applyFont="1"/>
    <xf numFmtId="165" fontId="10" fillId="0" borderId="1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65" fontId="14" fillId="0" borderId="1" xfId="1" applyNumberFormat="1" applyFont="1" applyBorder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22" fontId="3" fillId="0" borderId="0" xfId="0" applyNumberFormat="1" applyFont="1" applyAlignment="1">
      <alignment horizontal="center"/>
    </xf>
    <xf numFmtId="165" fontId="14" fillId="0" borderId="0" xfId="1" applyNumberFormat="1" applyFont="1" applyAlignment="1">
      <alignment horizontal="center"/>
    </xf>
    <xf numFmtId="165" fontId="14" fillId="0" borderId="1" xfId="1" applyNumberFormat="1" applyFont="1" applyBorder="1" applyAlignment="1">
      <alignment horizontal="center" vertical="top"/>
    </xf>
    <xf numFmtId="165" fontId="14" fillId="0" borderId="1" xfId="2" applyNumberFormat="1" applyFont="1" applyBorder="1" applyAlignment="1">
      <alignment horizontal="center" vertical="top"/>
    </xf>
    <xf numFmtId="164" fontId="14" fillId="0" borderId="0" xfId="1" applyNumberFormat="1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3" applyFont="1" applyAlignment="1">
      <alignment horizontal="center"/>
    </xf>
    <xf numFmtId="166" fontId="0" fillId="0" borderId="0" xfId="0" applyNumberFormat="1" applyAlignment="1">
      <alignment horizontal="center"/>
    </xf>
    <xf numFmtId="2" fontId="8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3" applyFont="1" applyBorder="1" applyAlignment="1">
      <alignment horizontal="center"/>
    </xf>
    <xf numFmtId="0" fontId="16" fillId="3" borderId="1" xfId="5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 vertical="center"/>
    </xf>
    <xf numFmtId="165" fontId="0" fillId="0" borderId="0" xfId="0" applyNumberFormat="1"/>
    <xf numFmtId="165" fontId="2" fillId="0" borderId="0" xfId="0" applyNumberFormat="1" applyFont="1" applyAlignment="1">
      <alignment horizontal="center"/>
    </xf>
    <xf numFmtId="2" fontId="14" fillId="0" borderId="0" xfId="1" applyNumberFormat="1" applyFont="1" applyAlignment="1">
      <alignment horizontal="center"/>
    </xf>
    <xf numFmtId="1" fontId="14" fillId="0" borderId="0" xfId="1" applyNumberFormat="1" applyFont="1" applyAlignment="1">
      <alignment horizontal="center"/>
    </xf>
    <xf numFmtId="9" fontId="8" fillId="0" borderId="0" xfId="3" applyFont="1" applyAlignment="1">
      <alignment horizontal="center" vertical="center" wrapText="1"/>
    </xf>
    <xf numFmtId="9" fontId="0" fillId="0" borderId="0" xfId="3" applyFont="1"/>
    <xf numFmtId="1" fontId="0" fillId="0" borderId="0" xfId="0" applyNumberFormat="1"/>
    <xf numFmtId="164" fontId="2" fillId="0" borderId="0" xfId="0" applyNumberFormat="1" applyFont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4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1" fontId="14" fillId="0" borderId="1" xfId="1" applyNumberFormat="1" applyFont="1" applyBorder="1" applyAlignment="1">
      <alignment horizontal="center"/>
    </xf>
    <xf numFmtId="1" fontId="0" fillId="0" borderId="1" xfId="0" applyNumberFormat="1" applyBorder="1"/>
    <xf numFmtId="9" fontId="0" fillId="0" borderId="1" xfId="3" applyFont="1" applyBorder="1"/>
    <xf numFmtId="1" fontId="2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165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12" fillId="9" borderId="1" xfId="1" applyNumberFormat="1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165" fontId="13" fillId="0" borderId="1" xfId="1" applyNumberFormat="1" applyFont="1" applyBorder="1" applyAlignment="1">
      <alignment horizontal="center" vertical="top"/>
    </xf>
    <xf numFmtId="1" fontId="13" fillId="0" borderId="1" xfId="1" applyNumberFormat="1" applyFont="1" applyBorder="1" applyAlignment="1">
      <alignment horizontal="center" vertical="top"/>
    </xf>
    <xf numFmtId="0" fontId="19" fillId="0" borderId="0" xfId="0" applyFont="1" applyAlignment="1">
      <alignment horizontal="center"/>
    </xf>
    <xf numFmtId="165" fontId="13" fillId="0" borderId="1" xfId="2" applyNumberFormat="1" applyFont="1" applyBorder="1" applyAlignment="1">
      <alignment horizontal="center" vertical="top"/>
    </xf>
    <xf numFmtId="165" fontId="13" fillId="0" borderId="2" xfId="2" applyNumberFormat="1" applyFont="1" applyBorder="1" applyAlignment="1">
      <alignment horizontal="center" vertical="top"/>
    </xf>
    <xf numFmtId="1" fontId="3" fillId="0" borderId="1" xfId="1" applyNumberFormat="1" applyFont="1" applyBorder="1" applyAlignment="1">
      <alignment horizontal="center" vertical="top"/>
    </xf>
    <xf numFmtId="165" fontId="3" fillId="0" borderId="1" xfId="1" applyNumberFormat="1" applyFont="1" applyBorder="1" applyAlignment="1">
      <alignment horizontal="center" vertical="top"/>
    </xf>
    <xf numFmtId="1" fontId="19" fillId="0" borderId="0" xfId="0" applyNumberFormat="1" applyFont="1" applyAlignment="1">
      <alignment horizontal="center"/>
    </xf>
    <xf numFmtId="1" fontId="3" fillId="0" borderId="1" xfId="1" applyNumberFormat="1" applyFont="1" applyBorder="1" applyAlignment="1">
      <alignment horizontal="center"/>
    </xf>
    <xf numFmtId="165" fontId="19" fillId="0" borderId="0" xfId="0" applyNumberFormat="1" applyFont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5" fontId="14" fillId="8" borderId="1" xfId="1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2" fillId="10" borderId="0" xfId="0" applyFont="1" applyFill="1" applyAlignment="1">
      <alignment horizontal="center"/>
    </xf>
    <xf numFmtId="0" fontId="11" fillId="10" borderId="5" xfId="0" applyFont="1" applyFill="1" applyBorder="1" applyAlignment="1">
      <alignment horizontal="center" vertical="center"/>
    </xf>
    <xf numFmtId="0" fontId="0" fillId="10" borderId="0" xfId="0" applyFill="1"/>
    <xf numFmtId="1" fontId="14" fillId="10" borderId="1" xfId="1" applyNumberFormat="1" applyFont="1" applyFill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1" fontId="14" fillId="10" borderId="0" xfId="1" applyNumberFormat="1" applyFont="1" applyFill="1" applyAlignment="1">
      <alignment horizontal="center"/>
    </xf>
    <xf numFmtId="165" fontId="14" fillId="10" borderId="1" xfId="1" applyNumberFormat="1" applyFont="1" applyFill="1" applyBorder="1" applyAlignment="1">
      <alignment horizontal="center"/>
    </xf>
    <xf numFmtId="2" fontId="14" fillId="10" borderId="1" xfId="1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2" fontId="8" fillId="6" borderId="0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0" fillId="0" borderId="0" xfId="0" applyBorder="1"/>
    <xf numFmtId="22" fontId="5" fillId="0" borderId="0" xfId="2" applyNumberFormat="1" applyFont="1" applyBorder="1"/>
    <xf numFmtId="0" fontId="5" fillId="0" borderId="0" xfId="2" applyFont="1" applyBorder="1"/>
    <xf numFmtId="0" fontId="0" fillId="0" borderId="0" xfId="0" applyBorder="1" applyAlignment="1">
      <alignment horizontal="center"/>
    </xf>
    <xf numFmtId="9" fontId="0" fillId="0" borderId="0" xfId="3" applyFont="1" applyBorder="1" applyAlignment="1">
      <alignment horizontal="center"/>
    </xf>
    <xf numFmtId="0" fontId="16" fillId="3" borderId="0" xfId="5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9" fontId="0" fillId="2" borderId="0" xfId="3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9" fontId="0" fillId="7" borderId="0" xfId="3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2" borderId="0" xfId="0" applyFill="1" applyBorder="1"/>
    <xf numFmtId="0" fontId="5" fillId="0" borderId="0" xfId="4" applyFont="1" applyBorder="1"/>
    <xf numFmtId="22" fontId="5" fillId="0" borderId="0" xfId="4" applyNumberFormat="1" applyFont="1" applyBorder="1"/>
    <xf numFmtId="167" fontId="5" fillId="0" borderId="0" xfId="4" applyNumberFormat="1" applyFont="1" applyBorder="1"/>
    <xf numFmtId="0" fontId="5" fillId="5" borderId="0" xfId="4" applyFont="1" applyFill="1" applyBorder="1"/>
    <xf numFmtId="0" fontId="5" fillId="6" borderId="0" xfId="4" applyFont="1" applyFill="1" applyBorder="1"/>
    <xf numFmtId="0" fontId="5" fillId="7" borderId="0" xfId="4" applyFont="1" applyFill="1" applyBorder="1"/>
    <xf numFmtId="22" fontId="9" fillId="0" borderId="0" xfId="0" applyNumberFormat="1" applyFont="1" applyBorder="1"/>
    <xf numFmtId="1" fontId="5" fillId="0" borderId="0" xfId="2" applyNumberFormat="1" applyFont="1" applyBorder="1"/>
    <xf numFmtId="0" fontId="5" fillId="5" borderId="0" xfId="2" applyFont="1" applyFill="1" applyBorder="1"/>
    <xf numFmtId="0" fontId="5" fillId="6" borderId="0" xfId="2" applyFont="1" applyFill="1" applyBorder="1"/>
    <xf numFmtId="0" fontId="5" fillId="7" borderId="0" xfId="2" applyFont="1" applyFill="1" applyBorder="1"/>
    <xf numFmtId="22" fontId="4" fillId="0" borderId="0" xfId="2" applyNumberFormat="1" applyBorder="1"/>
    <xf numFmtId="0" fontId="4" fillId="0" borderId="0" xfId="2" applyBorder="1"/>
    <xf numFmtId="2" fontId="0" fillId="0" borderId="0" xfId="0" applyNumberFormat="1" applyBorder="1"/>
    <xf numFmtId="22" fontId="0" fillId="0" borderId="0" xfId="0" applyNumberFormat="1" applyBorder="1"/>
    <xf numFmtId="0" fontId="4" fillId="5" borderId="0" xfId="2" applyFill="1" applyBorder="1"/>
    <xf numFmtId="0" fontId="4" fillId="6" borderId="0" xfId="2" applyFill="1" applyBorder="1"/>
    <xf numFmtId="0" fontId="4" fillId="7" borderId="0" xfId="2" applyFill="1" applyBorder="1"/>
  </cellXfs>
  <cellStyles count="6">
    <cellStyle name="Input" xfId="5" builtinId="20"/>
    <cellStyle name="Normal" xfId="0" builtinId="0"/>
    <cellStyle name="Normal 2" xfId="2" xr:uid="{6C2F4900-D824-CB43-A2FD-F53496D829C6}"/>
    <cellStyle name="Normal 2 2" xfId="1" xr:uid="{13B27EE0-8348-AA49-9DD8-3E36F0F59485}"/>
    <cellStyle name="Normal 3" xfId="4" xr:uid="{5FB18891-601E-FB4A-A388-1E0D5590019C}"/>
    <cellStyle name="Percent" xfId="3" builtinId="5"/>
  </cellStyles>
  <dxfs count="56"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  <dxf>
      <font>
        <color auto="1"/>
      </font>
      <fill>
        <patternFill>
          <bgColor rgb="FFFFE699"/>
        </patternFill>
      </fill>
    </dxf>
    <dxf>
      <font>
        <color rgb="FFC00000"/>
      </font>
      <fill>
        <patternFill>
          <bgColor rgb="FFD9D9D9"/>
        </patternFill>
      </fill>
    </dxf>
  </dxfs>
  <tableStyles count="0" defaultTableStyle="TableStyleMedium2" defaultPivotStyle="PivotStyleLight16"/>
  <colors>
    <mruColors>
      <color rgb="FFFBCD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EC48-EF5B-414E-93DC-41F0B1A8DE1C}">
  <sheetPr codeName="Sheet2"/>
  <dimension ref="A1:AC421"/>
  <sheetViews>
    <sheetView zoomScale="106" workbookViewId="0">
      <pane xSplit="3" ySplit="5" topLeftCell="O353" activePane="bottomRight" state="frozen"/>
      <selection pane="topRight" activeCell="D1" sqref="D1"/>
      <selection pane="bottomLeft" activeCell="A6" sqref="A6"/>
      <selection pane="bottomRight" activeCell="AA371" sqref="AA371"/>
    </sheetView>
  </sheetViews>
  <sheetFormatPr baseColWidth="10" defaultColWidth="11" defaultRowHeight="16" x14ac:dyDescent="0.2"/>
  <cols>
    <col min="2" max="2" width="23.33203125" style="14" bestFit="1" customWidth="1"/>
    <col min="3" max="3" width="23.33203125" style="14" customWidth="1"/>
    <col min="4" max="4" width="24.6640625" style="21" bestFit="1" customWidth="1"/>
    <col min="5" max="5" width="20.1640625" style="25" customWidth="1"/>
    <col min="6" max="6" width="13.1640625" bestFit="1" customWidth="1"/>
    <col min="7" max="22" width="11" customWidth="1"/>
    <col min="23" max="23" width="21" bestFit="1" customWidth="1"/>
  </cols>
  <sheetData>
    <row r="1" spans="1:25" x14ac:dyDescent="0.2">
      <c r="D1" s="66" t="s">
        <v>184</v>
      </c>
    </row>
    <row r="2" spans="1:25" x14ac:dyDescent="0.2">
      <c r="D2" s="22" t="s">
        <v>185</v>
      </c>
    </row>
    <row r="3" spans="1:25" x14ac:dyDescent="0.2">
      <c r="D3" s="68" t="s">
        <v>201</v>
      </c>
    </row>
    <row r="4" spans="1:25" x14ac:dyDescent="0.2">
      <c r="D4"/>
    </row>
    <row r="5" spans="1:25" x14ac:dyDescent="0.2">
      <c r="B5" s="16" t="s">
        <v>12</v>
      </c>
      <c r="C5" s="16" t="s">
        <v>13</v>
      </c>
      <c r="D5" s="66" t="s">
        <v>14</v>
      </c>
      <c r="E5" s="22" t="s">
        <v>7</v>
      </c>
      <c r="F5" s="36" t="s">
        <v>162</v>
      </c>
      <c r="G5" s="23" t="s">
        <v>0</v>
      </c>
      <c r="H5" s="23" t="s">
        <v>1</v>
      </c>
      <c r="I5" s="23" t="s">
        <v>2</v>
      </c>
      <c r="J5" s="22" t="s">
        <v>3</v>
      </c>
      <c r="K5" s="22" t="s">
        <v>4</v>
      </c>
      <c r="L5" s="22" t="s">
        <v>5</v>
      </c>
      <c r="M5" s="22" t="s">
        <v>6</v>
      </c>
      <c r="N5" s="22" t="s">
        <v>8</v>
      </c>
      <c r="O5" s="22" t="s">
        <v>9</v>
      </c>
      <c r="P5" s="22" t="s">
        <v>10</v>
      </c>
      <c r="Q5" s="22" t="s">
        <v>11</v>
      </c>
      <c r="R5" s="23" t="s">
        <v>110</v>
      </c>
      <c r="S5" s="22" t="s">
        <v>117</v>
      </c>
      <c r="T5" s="22" t="s">
        <v>124</v>
      </c>
      <c r="U5" s="22" t="s">
        <v>131</v>
      </c>
      <c r="V5" s="22" t="s">
        <v>138</v>
      </c>
      <c r="W5" s="46" t="s">
        <v>207</v>
      </c>
      <c r="X5" s="46" t="s">
        <v>177</v>
      </c>
      <c r="Y5" s="46" t="s">
        <v>208</v>
      </c>
    </row>
    <row r="6" spans="1:25" x14ac:dyDescent="0.2">
      <c r="A6">
        <v>1</v>
      </c>
      <c r="B6" s="2">
        <v>44113.659722222219</v>
      </c>
      <c r="C6" s="2">
        <v>44113.680555555555</v>
      </c>
      <c r="D6" s="69">
        <v>0</v>
      </c>
    </row>
    <row r="7" spans="1:25" x14ac:dyDescent="0.2">
      <c r="A7">
        <v>2</v>
      </c>
      <c r="B7" s="2">
        <v>44113.701388888891</v>
      </c>
      <c r="C7" s="2">
        <v>44113.722222222219</v>
      </c>
      <c r="D7" s="69">
        <v>0</v>
      </c>
    </row>
    <row r="8" spans="1:25" x14ac:dyDescent="0.2">
      <c r="A8">
        <v>3</v>
      </c>
      <c r="B8" s="2">
        <v>44113.743055613428</v>
      </c>
      <c r="C8" s="2">
        <v>44113.763888831018</v>
      </c>
      <c r="D8" s="69">
        <v>0</v>
      </c>
    </row>
    <row r="9" spans="1:25" x14ac:dyDescent="0.2">
      <c r="A9">
        <v>4</v>
      </c>
      <c r="B9" s="2">
        <v>44113.784722337965</v>
      </c>
      <c r="C9" s="2">
        <v>44113.805555497682</v>
      </c>
      <c r="D9" s="69">
        <v>0</v>
      </c>
    </row>
    <row r="10" spans="1:25" x14ac:dyDescent="0.2">
      <c r="A10">
        <v>5</v>
      </c>
      <c r="B10" s="2">
        <v>44113.826389062502</v>
      </c>
      <c r="C10" s="2">
        <v>44113.847222164353</v>
      </c>
      <c r="D10" s="12">
        <v>10.199999999999999</v>
      </c>
    </row>
    <row r="11" spans="1:25" x14ac:dyDescent="0.2">
      <c r="A11">
        <v>6</v>
      </c>
      <c r="B11" s="2">
        <v>44113.868055787039</v>
      </c>
      <c r="C11" s="2">
        <v>44113.888888831018</v>
      </c>
      <c r="D11" s="69">
        <v>0</v>
      </c>
    </row>
    <row r="12" spans="1:25" x14ac:dyDescent="0.2">
      <c r="A12">
        <v>7</v>
      </c>
      <c r="B12" s="2">
        <v>44113.909722511577</v>
      </c>
      <c r="C12" s="2">
        <v>44113.930555497682</v>
      </c>
      <c r="D12" s="69">
        <v>0</v>
      </c>
    </row>
    <row r="13" spans="1:25" x14ac:dyDescent="0.2">
      <c r="A13">
        <v>8</v>
      </c>
      <c r="B13" s="2">
        <v>44113.951389236114</v>
      </c>
      <c r="C13" s="2">
        <v>44113.972222164353</v>
      </c>
      <c r="D13" s="12">
        <v>14.9</v>
      </c>
    </row>
    <row r="14" spans="1:25" x14ac:dyDescent="0.2">
      <c r="A14">
        <v>9</v>
      </c>
      <c r="B14" s="2">
        <v>44113.993055960651</v>
      </c>
      <c r="C14" s="2">
        <v>44114.013888831018</v>
      </c>
      <c r="D14" s="12">
        <v>40.4</v>
      </c>
    </row>
    <row r="15" spans="1:25" x14ac:dyDescent="0.2">
      <c r="A15">
        <v>10</v>
      </c>
      <c r="B15" s="2">
        <v>44114.034722685188</v>
      </c>
      <c r="C15" s="2">
        <v>44114.055555497682</v>
      </c>
      <c r="D15" s="12">
        <v>29.1</v>
      </c>
    </row>
    <row r="16" spans="1:25" x14ac:dyDescent="0.2">
      <c r="A16">
        <v>11</v>
      </c>
      <c r="B16" s="2">
        <v>44114.076389409725</v>
      </c>
      <c r="C16" s="2">
        <v>44114.097222164353</v>
      </c>
      <c r="D16" s="12">
        <v>28.1</v>
      </c>
    </row>
    <row r="17" spans="1:4" x14ac:dyDescent="0.2">
      <c r="A17">
        <v>12</v>
      </c>
      <c r="B17" s="2">
        <v>44114.118056134263</v>
      </c>
      <c r="C17" s="2">
        <v>44114.138888831018</v>
      </c>
      <c r="D17" s="12">
        <v>25.1</v>
      </c>
    </row>
    <row r="18" spans="1:4" x14ac:dyDescent="0.2">
      <c r="A18">
        <v>13</v>
      </c>
      <c r="B18" s="2">
        <v>44114.1597228588</v>
      </c>
      <c r="C18" s="2">
        <v>44114.180555497682</v>
      </c>
      <c r="D18" s="12">
        <v>17.600000000000001</v>
      </c>
    </row>
    <row r="19" spans="1:4" x14ac:dyDescent="0.2">
      <c r="A19">
        <v>14</v>
      </c>
      <c r="B19" s="2">
        <v>44114.20138958333</v>
      </c>
      <c r="C19" s="2">
        <v>44114.222222164353</v>
      </c>
      <c r="D19" s="12">
        <v>13</v>
      </c>
    </row>
    <row r="20" spans="1:4" x14ac:dyDescent="0.2">
      <c r="A20">
        <v>15</v>
      </c>
      <c r="B20" s="2">
        <v>44114.243056307867</v>
      </c>
      <c r="C20" s="2">
        <v>44114.263888831018</v>
      </c>
      <c r="D20" s="12">
        <v>14.1</v>
      </c>
    </row>
    <row r="21" spans="1:4" x14ac:dyDescent="0.2">
      <c r="A21">
        <v>16</v>
      </c>
      <c r="B21" s="2">
        <v>44114.284723032404</v>
      </c>
      <c r="C21" s="2">
        <v>44114.305555497682</v>
      </c>
      <c r="D21" s="12">
        <v>13.9</v>
      </c>
    </row>
    <row r="22" spans="1:4" x14ac:dyDescent="0.2">
      <c r="A22">
        <v>17</v>
      </c>
      <c r="B22" s="2">
        <v>44114.326389756941</v>
      </c>
      <c r="C22" s="2">
        <v>44114.347222164353</v>
      </c>
      <c r="D22" s="12">
        <v>22.5</v>
      </c>
    </row>
    <row r="23" spans="1:4" x14ac:dyDescent="0.2">
      <c r="A23">
        <v>18</v>
      </c>
      <c r="B23" s="2">
        <v>44114.368056481479</v>
      </c>
      <c r="C23" s="2">
        <v>44114.388888831018</v>
      </c>
      <c r="D23" s="12">
        <v>9.86</v>
      </c>
    </row>
    <row r="24" spans="1:4" x14ac:dyDescent="0.2">
      <c r="A24">
        <v>19</v>
      </c>
      <c r="B24" s="2">
        <v>44114.409723206016</v>
      </c>
      <c r="C24" s="2">
        <v>44114.430555497682</v>
      </c>
      <c r="D24" s="12">
        <v>9.17</v>
      </c>
    </row>
    <row r="25" spans="1:4" x14ac:dyDescent="0.2">
      <c r="A25">
        <v>20</v>
      </c>
      <c r="B25" s="2">
        <v>44114.451389930553</v>
      </c>
      <c r="C25" s="2">
        <v>44114.472222164353</v>
      </c>
      <c r="D25" s="12">
        <v>6.23</v>
      </c>
    </row>
    <row r="26" spans="1:4" x14ac:dyDescent="0.2">
      <c r="A26">
        <v>21</v>
      </c>
      <c r="B26" s="2">
        <v>44114.49305665509</v>
      </c>
      <c r="C26" s="2">
        <v>44114.513888831018</v>
      </c>
      <c r="D26" s="12">
        <v>5.64</v>
      </c>
    </row>
    <row r="27" spans="1:4" x14ac:dyDescent="0.2">
      <c r="A27">
        <v>22</v>
      </c>
      <c r="B27" s="2">
        <v>44114.534723379627</v>
      </c>
      <c r="C27" s="2">
        <v>44114.555555497682</v>
      </c>
      <c r="D27" s="82">
        <v>0</v>
      </c>
    </row>
    <row r="28" spans="1:4" x14ac:dyDescent="0.2">
      <c r="A28">
        <v>23</v>
      </c>
      <c r="B28" s="2">
        <v>44114.576390104165</v>
      </c>
      <c r="C28" s="2">
        <v>44114.597222164353</v>
      </c>
      <c r="D28" s="82">
        <v>0</v>
      </c>
    </row>
    <row r="29" spans="1:4" x14ac:dyDescent="0.2">
      <c r="A29">
        <v>24</v>
      </c>
      <c r="B29" s="2">
        <v>44114.618056828702</v>
      </c>
      <c r="C29" s="2">
        <v>44114.638888831018</v>
      </c>
      <c r="D29" s="82">
        <v>0</v>
      </c>
    </row>
    <row r="30" spans="1:4" x14ac:dyDescent="0.2">
      <c r="D30" s="11"/>
    </row>
    <row r="31" spans="1:4" x14ac:dyDescent="0.2">
      <c r="A31">
        <v>1</v>
      </c>
      <c r="B31" s="2">
        <v>44127.326388888891</v>
      </c>
      <c r="C31" s="2">
        <v>44127.347222222219</v>
      </c>
      <c r="D31" s="69">
        <v>0</v>
      </c>
    </row>
    <row r="32" spans="1:4" x14ac:dyDescent="0.2">
      <c r="A32">
        <v>2</v>
      </c>
      <c r="B32" s="2">
        <v>44127.368055555555</v>
      </c>
      <c r="C32" s="2">
        <v>44127.388888888891</v>
      </c>
      <c r="D32" s="69">
        <v>0</v>
      </c>
    </row>
    <row r="33" spans="1:4" x14ac:dyDescent="0.2">
      <c r="A33">
        <v>3</v>
      </c>
      <c r="B33" s="2">
        <v>44127.40972210648</v>
      </c>
      <c r="C33" s="2">
        <v>44127.430555613428</v>
      </c>
      <c r="D33" s="69">
        <v>0</v>
      </c>
    </row>
    <row r="34" spans="1:4" x14ac:dyDescent="0.2">
      <c r="A34">
        <v>4</v>
      </c>
      <c r="B34" s="2">
        <v>44127.451388715279</v>
      </c>
      <c r="C34" s="2">
        <v>44127.472222337965</v>
      </c>
      <c r="D34" s="69">
        <v>0</v>
      </c>
    </row>
    <row r="35" spans="1:4" x14ac:dyDescent="0.2">
      <c r="A35">
        <v>5</v>
      </c>
      <c r="B35" s="2">
        <v>44127.493055324077</v>
      </c>
      <c r="C35" s="2">
        <v>44127.513889062502</v>
      </c>
      <c r="D35" s="82">
        <v>0</v>
      </c>
    </row>
    <row r="36" spans="1:4" x14ac:dyDescent="0.2">
      <c r="A36">
        <v>6</v>
      </c>
      <c r="B36" s="2">
        <v>44127.534721932869</v>
      </c>
      <c r="C36" s="2">
        <v>44127.555555787039</v>
      </c>
      <c r="D36" s="12">
        <v>12.2</v>
      </c>
    </row>
    <row r="37" spans="1:4" x14ac:dyDescent="0.2">
      <c r="A37">
        <v>7</v>
      </c>
      <c r="B37" s="2">
        <v>44127.576388541667</v>
      </c>
      <c r="C37" s="2">
        <v>44127.597222511577</v>
      </c>
      <c r="D37" s="12">
        <v>11.6</v>
      </c>
    </row>
    <row r="38" spans="1:4" x14ac:dyDescent="0.2">
      <c r="A38">
        <v>8</v>
      </c>
      <c r="B38" s="2">
        <v>44127.618055150466</v>
      </c>
      <c r="C38" s="2">
        <v>44127.638889236114</v>
      </c>
      <c r="D38" s="12">
        <v>11.1</v>
      </c>
    </row>
    <row r="39" spans="1:4" x14ac:dyDescent="0.2">
      <c r="A39">
        <v>9</v>
      </c>
      <c r="B39" s="2">
        <v>44127.659721759257</v>
      </c>
      <c r="C39" s="2">
        <v>44127.680555960651</v>
      </c>
      <c r="D39" s="12">
        <v>12.9</v>
      </c>
    </row>
    <row r="40" spans="1:4" x14ac:dyDescent="0.2">
      <c r="A40">
        <v>10</v>
      </c>
      <c r="B40" s="2">
        <v>44127.701388368056</v>
      </c>
      <c r="C40" s="2">
        <v>44127.722222685188</v>
      </c>
      <c r="D40" s="12">
        <v>10.4</v>
      </c>
    </row>
    <row r="41" spans="1:4" x14ac:dyDescent="0.2">
      <c r="A41">
        <v>11</v>
      </c>
      <c r="B41" s="2">
        <v>44127.743054976854</v>
      </c>
      <c r="C41" s="2">
        <v>44127.763889409725</v>
      </c>
      <c r="D41" s="12">
        <v>7.92</v>
      </c>
    </row>
    <row r="42" spans="1:4" x14ac:dyDescent="0.2">
      <c r="A42">
        <v>12</v>
      </c>
      <c r="B42" s="2">
        <v>44127.784721585645</v>
      </c>
      <c r="C42" s="2">
        <v>44127.805556134263</v>
      </c>
      <c r="D42" s="12">
        <v>7.01</v>
      </c>
    </row>
    <row r="43" spans="1:4" x14ac:dyDescent="0.2">
      <c r="A43">
        <v>13</v>
      </c>
      <c r="B43" s="2">
        <v>44127.868054803243</v>
      </c>
      <c r="C43" s="2">
        <v>44127.8472228588</v>
      </c>
      <c r="D43" s="12">
        <v>7.5</v>
      </c>
    </row>
    <row r="44" spans="1:4" x14ac:dyDescent="0.2">
      <c r="A44">
        <v>14</v>
      </c>
      <c r="B44" s="2">
        <v>44127.909721412034</v>
      </c>
      <c r="C44" s="2">
        <v>44127.88888958333</v>
      </c>
      <c r="D44" s="12">
        <v>6.92</v>
      </c>
    </row>
    <row r="45" spans="1:4" x14ac:dyDescent="0.2">
      <c r="A45">
        <v>15</v>
      </c>
      <c r="B45" s="2">
        <v>44127.951388020832</v>
      </c>
      <c r="C45" s="2">
        <v>44127.930556307867</v>
      </c>
      <c r="D45" s="12">
        <v>33.200000000000003</v>
      </c>
    </row>
    <row r="46" spans="1:4" x14ac:dyDescent="0.2">
      <c r="A46">
        <v>16</v>
      </c>
      <c r="B46" s="2">
        <v>44127.993054629631</v>
      </c>
      <c r="C46" s="2">
        <v>44127.972223032404</v>
      </c>
      <c r="D46" s="12">
        <v>29.5</v>
      </c>
    </row>
    <row r="47" spans="1:4" x14ac:dyDescent="0.2">
      <c r="A47">
        <v>17</v>
      </c>
      <c r="B47" s="2">
        <v>44128.034721238429</v>
      </c>
      <c r="C47" s="2">
        <v>44128.013889756941</v>
      </c>
      <c r="D47" s="12">
        <v>18.899999999999999</v>
      </c>
    </row>
    <row r="48" spans="1:4" x14ac:dyDescent="0.2">
      <c r="A48">
        <v>18</v>
      </c>
      <c r="B48" s="2">
        <v>44128.076387847221</v>
      </c>
      <c r="C48" s="2">
        <v>44128.055556481479</v>
      </c>
      <c r="D48" s="12">
        <v>18.5</v>
      </c>
    </row>
    <row r="49" spans="1:4" x14ac:dyDescent="0.2">
      <c r="A49">
        <v>19</v>
      </c>
      <c r="B49" s="2">
        <v>44128.118054456019</v>
      </c>
      <c r="C49" s="2">
        <v>44128.097223206016</v>
      </c>
      <c r="D49" s="12">
        <v>18.399999999999999</v>
      </c>
    </row>
    <row r="50" spans="1:4" x14ac:dyDescent="0.2">
      <c r="A50">
        <v>20</v>
      </c>
      <c r="B50" s="2">
        <v>44128.159721064818</v>
      </c>
      <c r="C50" s="2">
        <v>44128.138889930553</v>
      </c>
      <c r="D50" s="12">
        <v>16.5</v>
      </c>
    </row>
    <row r="51" spans="1:4" x14ac:dyDescent="0.2">
      <c r="A51">
        <v>21</v>
      </c>
      <c r="B51" s="2">
        <v>44128.201387673609</v>
      </c>
      <c r="C51" s="2">
        <v>44128.18055665509</v>
      </c>
      <c r="D51" s="12">
        <v>14.8</v>
      </c>
    </row>
    <row r="52" spans="1:4" x14ac:dyDescent="0.2">
      <c r="A52">
        <v>22</v>
      </c>
      <c r="B52" s="2">
        <v>44128.243054282408</v>
      </c>
      <c r="C52" s="2">
        <v>44128.222223379627</v>
      </c>
      <c r="D52" s="12">
        <v>9.91</v>
      </c>
    </row>
    <row r="53" spans="1:4" x14ac:dyDescent="0.2">
      <c r="A53">
        <v>23</v>
      </c>
      <c r="B53" s="2">
        <v>44128.284720949072</v>
      </c>
      <c r="C53" s="2">
        <v>44128.263890104165</v>
      </c>
      <c r="D53" s="12">
        <v>10.7</v>
      </c>
    </row>
    <row r="54" spans="1:4" x14ac:dyDescent="0.2">
      <c r="D54" s="11"/>
    </row>
    <row r="55" spans="1:4" x14ac:dyDescent="0.2">
      <c r="A55">
        <v>1</v>
      </c>
      <c r="B55" s="2">
        <v>44138.097222222219</v>
      </c>
      <c r="C55" s="2">
        <v>44138.118055555555</v>
      </c>
      <c r="D55" s="69">
        <v>0</v>
      </c>
    </row>
    <row r="56" spans="1:4" x14ac:dyDescent="0.2">
      <c r="A56">
        <v>2</v>
      </c>
      <c r="B56" s="2">
        <v>44138.138888888891</v>
      </c>
      <c r="C56" s="2">
        <v>44138.159722222219</v>
      </c>
      <c r="D56" s="69">
        <v>0</v>
      </c>
    </row>
    <row r="57" spans="1:4" x14ac:dyDescent="0.2">
      <c r="A57">
        <v>3</v>
      </c>
      <c r="B57" s="2">
        <v>44138.180555613428</v>
      </c>
      <c r="C57" s="2">
        <v>44138.201388831018</v>
      </c>
      <c r="D57" s="69">
        <v>0</v>
      </c>
    </row>
    <row r="58" spans="1:4" x14ac:dyDescent="0.2">
      <c r="A58">
        <v>4</v>
      </c>
      <c r="B58" s="2">
        <v>44138.222222337965</v>
      </c>
      <c r="C58" s="2">
        <v>44138.243055497682</v>
      </c>
      <c r="D58" s="69">
        <v>0</v>
      </c>
    </row>
    <row r="59" spans="1:4" x14ac:dyDescent="0.2">
      <c r="A59">
        <v>5</v>
      </c>
      <c r="B59" s="2">
        <v>44138.263889062502</v>
      </c>
      <c r="C59" s="2">
        <v>44138.284722164353</v>
      </c>
      <c r="D59" s="69">
        <v>0</v>
      </c>
    </row>
    <row r="60" spans="1:4" x14ac:dyDescent="0.2">
      <c r="A60">
        <v>6</v>
      </c>
      <c r="B60" s="2">
        <v>44138.305555787039</v>
      </c>
      <c r="C60" s="2">
        <v>44138.326388831018</v>
      </c>
      <c r="D60" s="69">
        <v>0</v>
      </c>
    </row>
    <row r="61" spans="1:4" x14ac:dyDescent="0.2">
      <c r="A61">
        <v>7</v>
      </c>
      <c r="B61" s="2">
        <v>44138.347222511577</v>
      </c>
      <c r="C61" s="2">
        <v>44138.368055497682</v>
      </c>
      <c r="D61" s="82">
        <v>0</v>
      </c>
    </row>
    <row r="62" spans="1:4" x14ac:dyDescent="0.2">
      <c r="A62">
        <v>8</v>
      </c>
      <c r="B62" s="2">
        <v>44138.388889236114</v>
      </c>
      <c r="C62" s="2">
        <v>44138.409722164353</v>
      </c>
      <c r="D62" s="12">
        <v>37.1</v>
      </c>
    </row>
    <row r="63" spans="1:4" x14ac:dyDescent="0.2">
      <c r="A63">
        <v>9</v>
      </c>
      <c r="B63" s="2">
        <v>44138.430555960651</v>
      </c>
      <c r="C63" s="2">
        <v>44138.451388831018</v>
      </c>
      <c r="D63" s="12">
        <v>66.599999999999994</v>
      </c>
    </row>
    <row r="64" spans="1:4" x14ac:dyDescent="0.2">
      <c r="D64" s="70"/>
    </row>
    <row r="65" spans="1:4" x14ac:dyDescent="0.2">
      <c r="A65">
        <v>1</v>
      </c>
      <c r="B65" s="3">
        <v>44147.506944444445</v>
      </c>
      <c r="C65" s="3">
        <v>44147.527777777781</v>
      </c>
      <c r="D65" s="69">
        <v>0</v>
      </c>
    </row>
    <row r="66" spans="1:4" x14ac:dyDescent="0.2">
      <c r="A66">
        <v>2</v>
      </c>
      <c r="B66" s="3">
        <v>44147.548611111109</v>
      </c>
      <c r="C66" s="3">
        <v>44147.569444444445</v>
      </c>
      <c r="D66" s="82">
        <v>0</v>
      </c>
    </row>
    <row r="67" spans="1:4" x14ac:dyDescent="0.2">
      <c r="A67">
        <v>3</v>
      </c>
      <c r="B67" s="3">
        <v>44147.590277662035</v>
      </c>
      <c r="C67" s="3">
        <v>44147.611111111109</v>
      </c>
      <c r="D67" s="82">
        <v>0</v>
      </c>
    </row>
    <row r="68" spans="1:4" x14ac:dyDescent="0.2">
      <c r="A68">
        <v>4</v>
      </c>
      <c r="B68" s="3">
        <v>44147.631944270834</v>
      </c>
      <c r="C68" s="3">
        <v>44147.652777777781</v>
      </c>
      <c r="D68" s="69">
        <v>0</v>
      </c>
    </row>
    <row r="69" spans="1:4" x14ac:dyDescent="0.2">
      <c r="A69">
        <v>5</v>
      </c>
      <c r="B69" s="3">
        <v>44147.673610879632</v>
      </c>
      <c r="C69" s="3">
        <v>44147.694444444445</v>
      </c>
      <c r="D69" s="69">
        <v>0</v>
      </c>
    </row>
    <row r="70" spans="1:4" x14ac:dyDescent="0.2">
      <c r="A70">
        <v>6</v>
      </c>
      <c r="B70" s="3">
        <v>44147.715277488423</v>
      </c>
      <c r="C70" s="3">
        <v>44147.736111111109</v>
      </c>
      <c r="D70" s="82">
        <v>0</v>
      </c>
    </row>
    <row r="71" spans="1:4" x14ac:dyDescent="0.2">
      <c r="A71">
        <v>7</v>
      </c>
      <c r="B71" s="3">
        <v>44147.756944097222</v>
      </c>
      <c r="C71" s="3">
        <v>44147.777777777781</v>
      </c>
      <c r="D71" s="12">
        <v>23.1</v>
      </c>
    </row>
    <row r="72" spans="1:4" x14ac:dyDescent="0.2">
      <c r="A72">
        <v>8</v>
      </c>
      <c r="B72" s="3">
        <v>44147.798610706021</v>
      </c>
      <c r="C72" s="3">
        <v>44147.819444444445</v>
      </c>
      <c r="D72" s="12">
        <v>48.3</v>
      </c>
    </row>
    <row r="73" spans="1:4" x14ac:dyDescent="0.2">
      <c r="A73">
        <v>9</v>
      </c>
      <c r="B73" s="3">
        <v>44147.840277314812</v>
      </c>
      <c r="C73" s="3">
        <v>44147.861111111109</v>
      </c>
      <c r="D73" s="12">
        <v>46</v>
      </c>
    </row>
    <row r="74" spans="1:4" x14ac:dyDescent="0.2">
      <c r="A74">
        <v>10</v>
      </c>
      <c r="B74" s="3">
        <v>44147.88194392361</v>
      </c>
      <c r="C74" s="3">
        <v>44147.902777777781</v>
      </c>
      <c r="D74" s="12">
        <v>58.7</v>
      </c>
    </row>
    <row r="75" spans="1:4" x14ac:dyDescent="0.2">
      <c r="A75">
        <v>11</v>
      </c>
      <c r="B75" s="3">
        <v>44147.923610532409</v>
      </c>
      <c r="C75" s="3">
        <v>44147.944444444445</v>
      </c>
      <c r="D75" s="12">
        <v>47.2</v>
      </c>
    </row>
    <row r="76" spans="1:4" x14ac:dyDescent="0.2">
      <c r="A76">
        <v>12</v>
      </c>
      <c r="B76" s="3">
        <v>44147.9652771412</v>
      </c>
      <c r="C76" s="3">
        <v>44147.986111111109</v>
      </c>
      <c r="D76" s="12">
        <v>48.6</v>
      </c>
    </row>
    <row r="77" spans="1:4" x14ac:dyDescent="0.2">
      <c r="A77">
        <v>13</v>
      </c>
      <c r="B77" s="3">
        <v>44148.006943749999</v>
      </c>
      <c r="C77" s="3">
        <v>44148.027777777781</v>
      </c>
      <c r="D77" s="12">
        <v>38.799999999999997</v>
      </c>
    </row>
    <row r="78" spans="1:4" x14ac:dyDescent="0.2">
      <c r="A78">
        <v>14</v>
      </c>
      <c r="B78" s="3">
        <v>44148.048610358797</v>
      </c>
      <c r="C78" s="3">
        <v>44148.069444444445</v>
      </c>
      <c r="D78" s="12">
        <v>31.4</v>
      </c>
    </row>
    <row r="79" spans="1:4" x14ac:dyDescent="0.2">
      <c r="A79">
        <v>15</v>
      </c>
      <c r="B79" s="3">
        <v>44148.090276967596</v>
      </c>
      <c r="C79" s="3">
        <v>44148.111111111109</v>
      </c>
      <c r="D79" s="12">
        <v>26.4</v>
      </c>
    </row>
    <row r="80" spans="1:4" x14ac:dyDescent="0.2">
      <c r="A80">
        <v>16</v>
      </c>
      <c r="B80" s="3">
        <v>44148.131943576387</v>
      </c>
      <c r="C80" s="3">
        <v>44148.152777777781</v>
      </c>
      <c r="D80" s="12">
        <v>26.1</v>
      </c>
    </row>
    <row r="81" spans="1:4" x14ac:dyDescent="0.2">
      <c r="A81">
        <v>17</v>
      </c>
      <c r="B81" s="3">
        <v>44148.173610185186</v>
      </c>
      <c r="C81" s="3">
        <v>44148.194444444445</v>
      </c>
      <c r="D81" s="12">
        <v>25.9</v>
      </c>
    </row>
    <row r="82" spans="1:4" x14ac:dyDescent="0.2">
      <c r="A82">
        <v>18</v>
      </c>
      <c r="B82" s="3">
        <v>44148.215276793984</v>
      </c>
      <c r="C82" s="3">
        <v>44148.236111111109</v>
      </c>
      <c r="D82" s="12">
        <v>21.2</v>
      </c>
    </row>
    <row r="83" spans="1:4" x14ac:dyDescent="0.2">
      <c r="A83">
        <v>19</v>
      </c>
      <c r="B83" s="3">
        <v>44148.256943402776</v>
      </c>
      <c r="C83" s="3">
        <v>44148.277777777781</v>
      </c>
      <c r="D83" s="12">
        <v>20.3</v>
      </c>
    </row>
    <row r="84" spans="1:4" x14ac:dyDescent="0.2">
      <c r="A84">
        <v>20</v>
      </c>
      <c r="B84" s="3">
        <v>44148.298610011574</v>
      </c>
      <c r="C84" s="3">
        <v>44148.319444444445</v>
      </c>
      <c r="D84" s="12">
        <v>21</v>
      </c>
    </row>
    <row r="85" spans="1:4" x14ac:dyDescent="0.2">
      <c r="D85" s="11"/>
    </row>
    <row r="86" spans="1:4" x14ac:dyDescent="0.2">
      <c r="A86">
        <v>1</v>
      </c>
      <c r="B86" s="3">
        <v>44259.520833333336</v>
      </c>
      <c r="C86" s="3">
        <v>44259.541666666664</v>
      </c>
      <c r="D86" s="69">
        <v>0</v>
      </c>
    </row>
    <row r="87" spans="1:4" x14ac:dyDescent="0.2">
      <c r="A87">
        <v>2</v>
      </c>
      <c r="B87" s="3">
        <v>44259.5625</v>
      </c>
      <c r="C87" s="3">
        <v>44259.583333333336</v>
      </c>
      <c r="D87" s="69">
        <v>0</v>
      </c>
    </row>
    <row r="88" spans="1:4" x14ac:dyDescent="0.2">
      <c r="A88">
        <v>3</v>
      </c>
      <c r="B88" s="3">
        <v>44259.604166666664</v>
      </c>
      <c r="C88" s="3">
        <v>44259.625000057873</v>
      </c>
      <c r="D88" s="69">
        <v>0</v>
      </c>
    </row>
    <row r="89" spans="1:4" x14ac:dyDescent="0.2">
      <c r="A89">
        <v>4</v>
      </c>
      <c r="B89" s="3">
        <v>44259.645833333336</v>
      </c>
      <c r="C89" s="3">
        <v>44259.66666678241</v>
      </c>
      <c r="D89" s="69">
        <v>0</v>
      </c>
    </row>
    <row r="90" spans="1:4" x14ac:dyDescent="0.2">
      <c r="A90">
        <v>5</v>
      </c>
      <c r="B90" s="3">
        <v>44259.6875</v>
      </c>
      <c r="C90" s="3">
        <v>44259.708333506947</v>
      </c>
      <c r="D90" s="82">
        <v>0</v>
      </c>
    </row>
    <row r="91" spans="1:4" x14ac:dyDescent="0.2">
      <c r="A91">
        <v>6</v>
      </c>
      <c r="B91" s="3">
        <v>44259.729166666664</v>
      </c>
      <c r="C91" s="3">
        <v>44259.750000231485</v>
      </c>
      <c r="D91" s="12">
        <v>51.7</v>
      </c>
    </row>
    <row r="92" spans="1:4" x14ac:dyDescent="0.2">
      <c r="A92">
        <v>7</v>
      </c>
      <c r="B92" s="3">
        <v>44259.770833333336</v>
      </c>
      <c r="C92" s="3">
        <v>44259.791666956022</v>
      </c>
      <c r="D92" s="12">
        <v>84.9</v>
      </c>
    </row>
    <row r="93" spans="1:4" x14ac:dyDescent="0.2">
      <c r="A93">
        <v>8</v>
      </c>
      <c r="B93" s="3">
        <v>44259.8125</v>
      </c>
      <c r="C93" s="3">
        <v>44259.833333680559</v>
      </c>
      <c r="D93" s="12">
        <v>96.7</v>
      </c>
    </row>
    <row r="94" spans="1:4" x14ac:dyDescent="0.2">
      <c r="A94">
        <v>9</v>
      </c>
      <c r="B94" s="3">
        <v>44259.854166666664</v>
      </c>
      <c r="C94" s="3">
        <v>44259.875000405096</v>
      </c>
      <c r="D94" s="12">
        <v>75.8</v>
      </c>
    </row>
    <row r="95" spans="1:4" x14ac:dyDescent="0.2">
      <c r="A95">
        <v>10</v>
      </c>
      <c r="B95" s="3">
        <v>44259.895833333336</v>
      </c>
      <c r="C95" s="3">
        <v>44259.916667129626</v>
      </c>
      <c r="D95" s="12">
        <v>55.9</v>
      </c>
    </row>
    <row r="96" spans="1:4" x14ac:dyDescent="0.2">
      <c r="A96">
        <v>11</v>
      </c>
      <c r="B96" s="3">
        <v>44259.9375</v>
      </c>
      <c r="C96" s="3">
        <v>44259.958333854163</v>
      </c>
      <c r="D96" s="12">
        <v>49.2</v>
      </c>
    </row>
    <row r="97" spans="1:4" x14ac:dyDescent="0.2">
      <c r="A97">
        <v>12</v>
      </c>
      <c r="B97" s="3">
        <v>44259.979166666664</v>
      </c>
      <c r="C97" s="3">
        <v>44260.000000578701</v>
      </c>
      <c r="D97" s="12">
        <v>37</v>
      </c>
    </row>
    <row r="98" spans="1:4" x14ac:dyDescent="0.2">
      <c r="A98">
        <v>13</v>
      </c>
      <c r="B98" s="3">
        <v>44260.020833333336</v>
      </c>
      <c r="C98" s="3">
        <v>44260.041667303238</v>
      </c>
      <c r="D98" s="12">
        <v>23.2</v>
      </c>
    </row>
    <row r="99" spans="1:4" x14ac:dyDescent="0.2">
      <c r="A99">
        <v>14</v>
      </c>
      <c r="B99" s="3">
        <v>44260.0625</v>
      </c>
      <c r="C99" s="3">
        <v>44260.083334027775</v>
      </c>
      <c r="D99" s="12">
        <v>17.899999999999999</v>
      </c>
    </row>
    <row r="100" spans="1:4" x14ac:dyDescent="0.2">
      <c r="A100">
        <v>15</v>
      </c>
      <c r="B100" s="3">
        <v>44260.104166666664</v>
      </c>
      <c r="C100" s="3">
        <v>44260.125000752312</v>
      </c>
      <c r="D100" s="12">
        <v>13.5</v>
      </c>
    </row>
    <row r="101" spans="1:4" x14ac:dyDescent="0.2">
      <c r="A101">
        <v>16</v>
      </c>
      <c r="B101" s="3">
        <v>44260.145833333336</v>
      </c>
      <c r="C101" s="3">
        <v>44260.166667476849</v>
      </c>
      <c r="D101" s="12">
        <v>10.1</v>
      </c>
    </row>
    <row r="102" spans="1:4" x14ac:dyDescent="0.2">
      <c r="D102" s="70"/>
    </row>
    <row r="103" spans="1:4" x14ac:dyDescent="0.2">
      <c r="A103">
        <v>1</v>
      </c>
      <c r="B103" s="3">
        <v>44273.590277777781</v>
      </c>
      <c r="C103" s="3">
        <v>44273.611111111109</v>
      </c>
      <c r="D103" s="69">
        <v>0</v>
      </c>
    </row>
    <row r="104" spans="1:4" x14ac:dyDescent="0.2">
      <c r="A104">
        <v>2</v>
      </c>
      <c r="B104" s="3">
        <v>44273.631944444445</v>
      </c>
      <c r="C104" s="3">
        <v>44273.652777777781</v>
      </c>
      <c r="D104" s="69">
        <v>0</v>
      </c>
    </row>
    <row r="105" spans="1:4" x14ac:dyDescent="0.2">
      <c r="A105">
        <v>3</v>
      </c>
      <c r="B105" s="3">
        <v>44273.673611111109</v>
      </c>
      <c r="C105" s="3">
        <v>44273.694444502318</v>
      </c>
      <c r="D105" s="69">
        <v>0</v>
      </c>
    </row>
    <row r="106" spans="1:4" x14ac:dyDescent="0.2">
      <c r="A106">
        <v>4</v>
      </c>
      <c r="B106" s="3">
        <v>44273.715277777781</v>
      </c>
      <c r="C106" s="3">
        <v>44273.736111226855</v>
      </c>
      <c r="D106" s="12">
        <v>6.42</v>
      </c>
    </row>
    <row r="107" spans="1:4" x14ac:dyDescent="0.2">
      <c r="A107">
        <v>5</v>
      </c>
      <c r="B107" s="3">
        <v>44273.756944444445</v>
      </c>
      <c r="C107" s="3">
        <v>44273.777777951385</v>
      </c>
      <c r="D107" s="82">
        <v>0</v>
      </c>
    </row>
    <row r="108" spans="1:4" x14ac:dyDescent="0.2">
      <c r="A108">
        <v>6</v>
      </c>
      <c r="B108" s="3">
        <v>44273.798611111109</v>
      </c>
      <c r="C108" s="3">
        <v>44273.819444675923</v>
      </c>
      <c r="D108" s="12">
        <v>72.3</v>
      </c>
    </row>
    <row r="109" spans="1:4" x14ac:dyDescent="0.2">
      <c r="A109">
        <v>7</v>
      </c>
      <c r="B109" s="3">
        <v>44273.840277777781</v>
      </c>
      <c r="C109" s="3">
        <v>44273.86111140046</v>
      </c>
      <c r="D109" s="12">
        <v>63.7</v>
      </c>
    </row>
    <row r="110" spans="1:4" x14ac:dyDescent="0.2">
      <c r="A110">
        <v>8</v>
      </c>
      <c r="B110" s="3">
        <v>44273.881944444445</v>
      </c>
      <c r="C110" s="3">
        <v>44273.902778124997</v>
      </c>
      <c r="D110" s="12">
        <v>44.6</v>
      </c>
    </row>
    <row r="111" spans="1:4" x14ac:dyDescent="0.2">
      <c r="A111">
        <v>9</v>
      </c>
      <c r="B111" s="3">
        <v>44273.923611111109</v>
      </c>
      <c r="C111" s="3">
        <v>44273.944444849534</v>
      </c>
      <c r="D111" s="12">
        <v>32.5</v>
      </c>
    </row>
    <row r="112" spans="1:4" x14ac:dyDescent="0.2">
      <c r="A112">
        <v>10</v>
      </c>
      <c r="B112" s="3">
        <v>44273.965277777781</v>
      </c>
      <c r="C112" s="3">
        <v>44273.986111574071</v>
      </c>
      <c r="D112" s="12">
        <v>22.3</v>
      </c>
    </row>
    <row r="113" spans="1:4" x14ac:dyDescent="0.2">
      <c r="A113">
        <v>11</v>
      </c>
      <c r="B113" s="3">
        <v>44274.006944444445</v>
      </c>
      <c r="C113" s="3">
        <v>44274.027778298609</v>
      </c>
      <c r="D113" s="12">
        <v>22.4</v>
      </c>
    </row>
    <row r="114" spans="1:4" x14ac:dyDescent="0.2">
      <c r="A114">
        <v>12</v>
      </c>
      <c r="B114" s="3">
        <v>44274.048611111109</v>
      </c>
      <c r="C114" s="3">
        <v>44274.069445023146</v>
      </c>
      <c r="D114" s="12">
        <v>14.7</v>
      </c>
    </row>
    <row r="115" spans="1:4" x14ac:dyDescent="0.2">
      <c r="B115" s="17"/>
      <c r="C115" s="17"/>
      <c r="D115" s="18"/>
    </row>
    <row r="116" spans="1:4" x14ac:dyDescent="0.2">
      <c r="A116">
        <v>1</v>
      </c>
      <c r="B116" s="3">
        <v>44309.916666666664</v>
      </c>
      <c r="C116" s="3">
        <v>44309.9375</v>
      </c>
      <c r="D116" s="12">
        <v>6.5023070995916497</v>
      </c>
    </row>
    <row r="117" spans="1:4" x14ac:dyDescent="0.2">
      <c r="A117">
        <v>2</v>
      </c>
      <c r="B117" s="3">
        <v>44309.958333333336</v>
      </c>
      <c r="C117" s="3">
        <v>44309.979166666664</v>
      </c>
      <c r="D117" s="69">
        <v>0</v>
      </c>
    </row>
    <row r="118" spans="1:4" x14ac:dyDescent="0.2">
      <c r="A118">
        <v>3</v>
      </c>
      <c r="B118" s="3">
        <v>44310.000000057873</v>
      </c>
      <c r="C118" s="3">
        <v>44310.02083321759</v>
      </c>
      <c r="D118" s="69">
        <v>0</v>
      </c>
    </row>
    <row r="119" spans="1:4" x14ac:dyDescent="0.2">
      <c r="A119">
        <v>4</v>
      </c>
      <c r="B119" s="3">
        <v>44310.04166678241</v>
      </c>
      <c r="C119" s="3">
        <v>44310.062499826388</v>
      </c>
      <c r="D119" s="69">
        <v>0</v>
      </c>
    </row>
    <row r="120" spans="1:4" x14ac:dyDescent="0.2">
      <c r="A120">
        <v>5</v>
      </c>
      <c r="B120" s="3">
        <v>44310.083333506947</v>
      </c>
      <c r="C120" s="3">
        <v>44310.104166435187</v>
      </c>
      <c r="D120" s="69">
        <v>0</v>
      </c>
    </row>
    <row r="121" spans="1:4" x14ac:dyDescent="0.2">
      <c r="A121">
        <v>6</v>
      </c>
      <c r="B121" s="3">
        <v>44310.125000231485</v>
      </c>
      <c r="C121" s="3">
        <v>44310.145833043978</v>
      </c>
      <c r="D121" s="69">
        <v>0</v>
      </c>
    </row>
    <row r="122" spans="1:4" x14ac:dyDescent="0.2">
      <c r="A122">
        <v>7</v>
      </c>
      <c r="B122" s="3">
        <v>44310.166666956022</v>
      </c>
      <c r="C122" s="3">
        <v>44310.187499652777</v>
      </c>
      <c r="D122" s="69">
        <v>0</v>
      </c>
    </row>
    <row r="123" spans="1:4" x14ac:dyDescent="0.2">
      <c r="A123">
        <v>8</v>
      </c>
      <c r="B123" s="3">
        <v>44310.208333680559</v>
      </c>
      <c r="C123" s="3">
        <v>44310.229166261575</v>
      </c>
      <c r="D123" s="69">
        <v>0</v>
      </c>
    </row>
    <row r="124" spans="1:4" x14ac:dyDescent="0.2">
      <c r="A124">
        <v>9</v>
      </c>
      <c r="B124" s="3">
        <v>44310.250000405096</v>
      </c>
      <c r="C124" s="3">
        <v>44310.270832870374</v>
      </c>
      <c r="D124" s="12">
        <v>6.5144648659325002</v>
      </c>
    </row>
    <row r="125" spans="1:4" x14ac:dyDescent="0.2">
      <c r="A125">
        <v>10</v>
      </c>
      <c r="B125" s="3">
        <v>44310.291667129626</v>
      </c>
      <c r="C125" s="3">
        <v>44310.312499479165</v>
      </c>
      <c r="D125" s="12">
        <v>18.793013432944353</v>
      </c>
    </row>
    <row r="126" spans="1:4" x14ac:dyDescent="0.2">
      <c r="A126">
        <v>11</v>
      </c>
      <c r="B126" s="3">
        <v>44310.333333854163</v>
      </c>
      <c r="C126" s="3">
        <v>44310.354166087964</v>
      </c>
      <c r="D126" s="12">
        <v>12.612047163137202</v>
      </c>
    </row>
    <row r="127" spans="1:4" x14ac:dyDescent="0.2">
      <c r="A127">
        <v>12</v>
      </c>
      <c r="B127" s="3">
        <v>44310.375000578701</v>
      </c>
      <c r="C127" s="3">
        <v>44310.395832696762</v>
      </c>
      <c r="D127" s="12">
        <v>15.2416856525605</v>
      </c>
    </row>
    <row r="128" spans="1:4" x14ac:dyDescent="0.2">
      <c r="A128">
        <v>13</v>
      </c>
      <c r="B128" s="3">
        <v>44310.416667303238</v>
      </c>
      <c r="C128" s="3">
        <v>44310.437499305554</v>
      </c>
      <c r="D128" s="12">
        <v>14.497744369871</v>
      </c>
    </row>
    <row r="129" spans="1:25" x14ac:dyDescent="0.2">
      <c r="A129">
        <v>14</v>
      </c>
      <c r="B129" s="3">
        <v>44310.458334027775</v>
      </c>
      <c r="C129" s="3">
        <v>44310.479165914352</v>
      </c>
      <c r="D129" s="12">
        <v>15.683589734653451</v>
      </c>
    </row>
    <row r="130" spans="1:25" x14ac:dyDescent="0.2">
      <c r="A130">
        <v>15</v>
      </c>
      <c r="B130" s="3">
        <v>44310.500000752312</v>
      </c>
      <c r="C130" s="3">
        <v>44310.520832523151</v>
      </c>
      <c r="D130" s="12">
        <v>25.396009043417397</v>
      </c>
    </row>
    <row r="131" spans="1:25" x14ac:dyDescent="0.2">
      <c r="A131">
        <v>16</v>
      </c>
      <c r="B131" s="3">
        <v>44310.541667476849</v>
      </c>
      <c r="C131" s="3">
        <v>44310.562499131942</v>
      </c>
      <c r="D131" s="12">
        <v>29.762783644217404</v>
      </c>
    </row>
    <row r="132" spans="1:25" x14ac:dyDescent="0.2">
      <c r="A132">
        <v>17</v>
      </c>
      <c r="B132" s="3">
        <v>44310.583334201387</v>
      </c>
      <c r="C132" s="3">
        <v>44310.60416574074</v>
      </c>
      <c r="D132" s="12">
        <v>39.507323296074752</v>
      </c>
    </row>
    <row r="133" spans="1:25" x14ac:dyDescent="0.2">
      <c r="A133">
        <v>18</v>
      </c>
      <c r="B133" s="3">
        <v>44310.625000925924</v>
      </c>
      <c r="C133" s="3">
        <v>44310.645832349539</v>
      </c>
      <c r="D133" s="12">
        <v>39.984275569525749</v>
      </c>
    </row>
    <row r="134" spans="1:25" x14ac:dyDescent="0.2">
      <c r="B134" s="17"/>
      <c r="C134" s="17"/>
      <c r="D134" s="18"/>
    </row>
    <row r="135" spans="1:25" x14ac:dyDescent="0.2">
      <c r="A135">
        <v>1</v>
      </c>
      <c r="B135" s="1">
        <v>44490.708333333336</v>
      </c>
      <c r="C135" s="1">
        <v>44490.729166666664</v>
      </c>
      <c r="D135" s="19">
        <v>6.0343613999087999</v>
      </c>
      <c r="E135" s="71">
        <v>5.0937165140875926</v>
      </c>
      <c r="F135" s="10">
        <f>AVERAGE(D135:E135)</f>
        <v>5.5640389569981963</v>
      </c>
      <c r="G135" s="69">
        <v>0</v>
      </c>
      <c r="H135" s="69">
        <v>0</v>
      </c>
      <c r="I135" s="69">
        <v>0</v>
      </c>
      <c r="J135" s="82">
        <v>0</v>
      </c>
      <c r="K135" s="69">
        <v>0</v>
      </c>
      <c r="L135" s="69">
        <v>0</v>
      </c>
      <c r="M135" s="71">
        <v>2.5693114457311812</v>
      </c>
      <c r="N135" s="69">
        <v>0</v>
      </c>
      <c r="O135" s="69">
        <v>0</v>
      </c>
      <c r="P135" s="69">
        <v>0</v>
      </c>
      <c r="Q135" s="82">
        <v>0</v>
      </c>
      <c r="R135" s="71">
        <v>41.421458783584903</v>
      </c>
      <c r="S135" s="69">
        <v>0</v>
      </c>
      <c r="T135" s="69">
        <v>0</v>
      </c>
      <c r="U135" s="71">
        <v>1.9202410858180301</v>
      </c>
      <c r="V135" s="69">
        <v>0</v>
      </c>
      <c r="W135" s="63">
        <f>SUM(D135,N135:Q135)</f>
        <v>6.0343613999087999</v>
      </c>
      <c r="X135" s="63">
        <f>SUM(G135:M135)</f>
        <v>2.5693114457311812</v>
      </c>
      <c r="Y135" s="63">
        <f>SUM(R135:V135)</f>
        <v>43.34169986940293</v>
      </c>
    </row>
    <row r="136" spans="1:25" x14ac:dyDescent="0.2">
      <c r="A136">
        <v>2</v>
      </c>
      <c r="B136" s="1">
        <v>44490.75</v>
      </c>
      <c r="C136" s="1">
        <v>44490.770833333336</v>
      </c>
      <c r="D136" s="19">
        <v>6.4261281768039504</v>
      </c>
      <c r="E136" s="71">
        <v>5.7564473748722929</v>
      </c>
      <c r="F136" s="10">
        <f t="shared" ref="F136:F199" si="0">AVERAGE(D136:E136)</f>
        <v>6.0912877758381221</v>
      </c>
      <c r="G136" s="71">
        <v>11.470146447623444</v>
      </c>
      <c r="H136" s="69">
        <v>0</v>
      </c>
      <c r="I136" s="69">
        <v>0</v>
      </c>
      <c r="J136" s="82">
        <v>0</v>
      </c>
      <c r="K136" s="69">
        <v>0</v>
      </c>
      <c r="L136" s="69">
        <v>0</v>
      </c>
      <c r="M136" s="71">
        <v>2.7794716931889067</v>
      </c>
      <c r="N136" s="69">
        <v>0</v>
      </c>
      <c r="O136" s="69">
        <v>0</v>
      </c>
      <c r="P136" s="69">
        <v>0</v>
      </c>
      <c r="Q136" s="82">
        <v>0</v>
      </c>
      <c r="R136" s="71">
        <v>38.610884383734394</v>
      </c>
      <c r="S136" s="69">
        <v>0</v>
      </c>
      <c r="T136" s="69">
        <v>0</v>
      </c>
      <c r="U136" s="71">
        <v>1.5465386061620552</v>
      </c>
      <c r="V136" s="69">
        <v>0</v>
      </c>
      <c r="W136" s="63">
        <f t="shared" ref="W136:W151" si="1">SUM(D136,N136:Q136)</f>
        <v>6.4261281768039504</v>
      </c>
      <c r="X136" s="63">
        <f t="shared" ref="X136:X151" si="2">SUM(G136:M136)</f>
        <v>14.24961814081235</v>
      </c>
      <c r="Y136" s="63">
        <f t="shared" ref="Y136:Y151" si="3">SUM(R136:V136)</f>
        <v>40.157422989896446</v>
      </c>
    </row>
    <row r="137" spans="1:25" x14ac:dyDescent="0.2">
      <c r="A137">
        <v>3</v>
      </c>
      <c r="B137" s="1">
        <v>44490.791666666664</v>
      </c>
      <c r="C137" s="1">
        <v>44490.812500057873</v>
      </c>
      <c r="D137" s="19">
        <v>5.8338597400047005</v>
      </c>
      <c r="E137" s="71">
        <v>4.0623562843147418</v>
      </c>
      <c r="F137" s="10">
        <f t="shared" si="0"/>
        <v>4.9481080121597216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71">
        <v>2.0388078190549819</v>
      </c>
      <c r="N137" s="69">
        <v>0</v>
      </c>
      <c r="O137" s="69">
        <v>0</v>
      </c>
      <c r="P137" s="69">
        <v>0</v>
      </c>
      <c r="Q137" s="82">
        <v>0</v>
      </c>
      <c r="R137" s="71">
        <v>30.416453635290495</v>
      </c>
      <c r="S137" s="69">
        <v>0</v>
      </c>
      <c r="T137" s="69">
        <v>0</v>
      </c>
      <c r="U137" s="71">
        <v>1.2402027826499451</v>
      </c>
      <c r="V137" s="69">
        <v>0</v>
      </c>
      <c r="W137" s="63">
        <f t="shared" si="1"/>
        <v>5.8338597400047005</v>
      </c>
      <c r="X137" s="63">
        <f t="shared" si="2"/>
        <v>2.0388078190549819</v>
      </c>
      <c r="Y137" s="63">
        <f t="shared" si="3"/>
        <v>31.656656417940439</v>
      </c>
    </row>
    <row r="138" spans="1:25" x14ac:dyDescent="0.2">
      <c r="A138">
        <v>4</v>
      </c>
      <c r="B138" s="1">
        <v>44490.833333333336</v>
      </c>
      <c r="C138" s="1">
        <v>44490.85416678241</v>
      </c>
      <c r="D138" s="19">
        <v>5.8508552244656</v>
      </c>
      <c r="E138" s="71">
        <v>4.0874408721750424</v>
      </c>
      <c r="F138" s="10">
        <f t="shared" si="0"/>
        <v>4.9691480483203208</v>
      </c>
      <c r="G138" s="69">
        <v>0</v>
      </c>
      <c r="H138" s="69">
        <v>0</v>
      </c>
      <c r="I138" s="69">
        <v>0</v>
      </c>
      <c r="J138" s="71">
        <v>1.8785831226568055</v>
      </c>
      <c r="K138" s="69">
        <v>0</v>
      </c>
      <c r="L138" s="69">
        <v>0</v>
      </c>
      <c r="M138" s="71">
        <v>1.9379937231949769</v>
      </c>
      <c r="N138" s="69">
        <v>0</v>
      </c>
      <c r="O138" s="69">
        <v>0</v>
      </c>
      <c r="P138" s="69">
        <v>0</v>
      </c>
      <c r="Q138" s="82">
        <v>0</v>
      </c>
      <c r="R138" s="71">
        <v>48.805058412347407</v>
      </c>
      <c r="S138" s="69">
        <v>0</v>
      </c>
      <c r="T138" s="69">
        <v>0</v>
      </c>
      <c r="U138" s="71">
        <v>1.340997643998765</v>
      </c>
      <c r="V138" s="69">
        <v>0</v>
      </c>
      <c r="W138" s="63">
        <f t="shared" si="1"/>
        <v>5.8508552244656</v>
      </c>
      <c r="X138" s="63">
        <f t="shared" si="2"/>
        <v>3.8165768458517824</v>
      </c>
      <c r="Y138" s="63">
        <f t="shared" si="3"/>
        <v>50.146056056346168</v>
      </c>
    </row>
    <row r="139" spans="1:25" x14ac:dyDescent="0.2">
      <c r="A139">
        <v>5</v>
      </c>
      <c r="B139" s="1">
        <v>44490.875</v>
      </c>
      <c r="C139" s="1">
        <v>44490.895833506947</v>
      </c>
      <c r="D139" s="19">
        <v>53.0867685467475</v>
      </c>
      <c r="E139" s="72">
        <v>53.513060848700242</v>
      </c>
      <c r="F139" s="10">
        <f t="shared" si="0"/>
        <v>53.299914697723871</v>
      </c>
      <c r="G139" s="71">
        <v>56.217333780018237</v>
      </c>
      <c r="H139" s="69">
        <v>0</v>
      </c>
      <c r="I139" s="69">
        <v>0</v>
      </c>
      <c r="J139" s="71">
        <v>5.2878761521792104</v>
      </c>
      <c r="K139" s="69">
        <v>0</v>
      </c>
      <c r="L139" s="82">
        <v>0</v>
      </c>
      <c r="M139" s="71">
        <v>18.148127340024896</v>
      </c>
      <c r="N139" s="69">
        <v>0</v>
      </c>
      <c r="O139" s="69">
        <v>0</v>
      </c>
      <c r="P139" s="69">
        <v>0</v>
      </c>
      <c r="Q139" s="71">
        <v>3.2270969417608404</v>
      </c>
      <c r="R139" s="71">
        <v>1034.9049501890308</v>
      </c>
      <c r="S139" s="69">
        <v>0</v>
      </c>
      <c r="T139" s="69">
        <v>0</v>
      </c>
      <c r="U139" s="71">
        <v>11.753801926961049</v>
      </c>
      <c r="V139" s="71">
        <v>10.331474010745197</v>
      </c>
      <c r="W139" s="63">
        <f t="shared" si="1"/>
        <v>56.313865488508341</v>
      </c>
      <c r="X139" s="63">
        <f t="shared" si="2"/>
        <v>79.653337272222345</v>
      </c>
      <c r="Y139" s="63">
        <f t="shared" si="3"/>
        <v>1056.9902261267373</v>
      </c>
    </row>
    <row r="140" spans="1:25" x14ac:dyDescent="0.2">
      <c r="A140">
        <v>6</v>
      </c>
      <c r="B140" s="1">
        <v>44490.916666666664</v>
      </c>
      <c r="C140" s="1">
        <v>44490.937500231485</v>
      </c>
      <c r="D140" s="19">
        <v>115.2065077673015</v>
      </c>
      <c r="E140" s="72">
        <v>100.67046172941623</v>
      </c>
      <c r="F140" s="10">
        <f t="shared" si="0"/>
        <v>107.93848474835886</v>
      </c>
      <c r="G140" s="71">
        <v>83.284094400846243</v>
      </c>
      <c r="H140" s="69">
        <v>0</v>
      </c>
      <c r="I140" s="69">
        <v>0</v>
      </c>
      <c r="J140" s="71">
        <v>2.5655225250860654</v>
      </c>
      <c r="K140" s="69">
        <v>0</v>
      </c>
      <c r="L140" s="82">
        <v>0</v>
      </c>
      <c r="M140" s="71">
        <v>31.763160503224945</v>
      </c>
      <c r="N140" s="69">
        <v>0</v>
      </c>
      <c r="O140" s="69">
        <v>0</v>
      </c>
      <c r="P140" s="69">
        <v>0</v>
      </c>
      <c r="Q140" s="71">
        <v>4.7101745467313849</v>
      </c>
      <c r="R140" s="71">
        <v>3109.4003901474607</v>
      </c>
      <c r="S140" s="69">
        <v>0</v>
      </c>
      <c r="T140" s="69">
        <v>0</v>
      </c>
      <c r="U140" s="71">
        <v>25.24538852081545</v>
      </c>
      <c r="V140" s="71">
        <v>21.812360629644292</v>
      </c>
      <c r="W140" s="63">
        <f t="shared" si="1"/>
        <v>119.91668231403288</v>
      </c>
      <c r="X140" s="63">
        <f t="shared" si="2"/>
        <v>117.61277742915726</v>
      </c>
      <c r="Y140" s="63">
        <f t="shared" si="3"/>
        <v>3156.4581392979208</v>
      </c>
    </row>
    <row r="141" spans="1:25" x14ac:dyDescent="0.2">
      <c r="A141">
        <v>7</v>
      </c>
      <c r="B141" s="1">
        <v>44490.958333333336</v>
      </c>
      <c r="C141" s="1">
        <v>44490.979166956022</v>
      </c>
      <c r="D141" s="19">
        <v>78.190057463735002</v>
      </c>
      <c r="E141" s="72">
        <v>75.508666173966247</v>
      </c>
      <c r="F141" s="10">
        <f t="shared" si="0"/>
        <v>76.849361818850625</v>
      </c>
      <c r="G141" s="71">
        <v>32.007450743132999</v>
      </c>
      <c r="H141" s="69">
        <v>0</v>
      </c>
      <c r="I141" s="69">
        <v>0</v>
      </c>
      <c r="J141" s="71">
        <v>1.185368355409665</v>
      </c>
      <c r="K141" s="69">
        <v>0</v>
      </c>
      <c r="L141" s="82">
        <v>0</v>
      </c>
      <c r="M141" s="71">
        <v>19.187848843594097</v>
      </c>
      <c r="N141" s="69">
        <v>0</v>
      </c>
      <c r="O141" s="69">
        <v>0</v>
      </c>
      <c r="P141" s="69">
        <v>0</v>
      </c>
      <c r="Q141" s="71">
        <v>3.2132595882250548</v>
      </c>
      <c r="R141" s="71">
        <v>1933.220042678596</v>
      </c>
      <c r="S141" s="69">
        <v>0</v>
      </c>
      <c r="T141" s="69">
        <v>0</v>
      </c>
      <c r="U141" s="71">
        <v>17.793171938372502</v>
      </c>
      <c r="V141" s="71">
        <v>19.295727239713944</v>
      </c>
      <c r="W141" s="63">
        <f t="shared" si="1"/>
        <v>81.403317051960059</v>
      </c>
      <c r="X141" s="63">
        <f t="shared" si="2"/>
        <v>52.38066794213676</v>
      </c>
      <c r="Y141" s="63">
        <f t="shared" si="3"/>
        <v>1970.3089418566824</v>
      </c>
    </row>
    <row r="142" spans="1:25" x14ac:dyDescent="0.2">
      <c r="A142">
        <v>8</v>
      </c>
      <c r="B142" s="1">
        <v>44491</v>
      </c>
      <c r="C142" s="1">
        <v>44491.020833680559</v>
      </c>
      <c r="D142" s="19">
        <v>60.197934558668997</v>
      </c>
      <c r="E142" s="72">
        <v>59.379491233355736</v>
      </c>
      <c r="F142" s="10">
        <f t="shared" si="0"/>
        <v>59.78871289601237</v>
      </c>
      <c r="G142" s="71">
        <v>25.691207536660194</v>
      </c>
      <c r="H142" s="69">
        <v>0</v>
      </c>
      <c r="I142" s="69">
        <v>0</v>
      </c>
      <c r="J142" s="82">
        <v>0</v>
      </c>
      <c r="K142" s="69">
        <v>0</v>
      </c>
      <c r="L142" s="82">
        <v>0</v>
      </c>
      <c r="M142" s="71">
        <v>14.710686605427746</v>
      </c>
      <c r="N142" s="69">
        <v>0</v>
      </c>
      <c r="O142" s="69">
        <v>0</v>
      </c>
      <c r="P142" s="69">
        <v>0</v>
      </c>
      <c r="Q142" s="82">
        <v>0</v>
      </c>
      <c r="R142" s="71">
        <v>1445.0675823340509</v>
      </c>
      <c r="S142" s="69">
        <v>0</v>
      </c>
      <c r="T142" s="69">
        <v>0</v>
      </c>
      <c r="U142" s="71">
        <v>14.505633989793649</v>
      </c>
      <c r="V142" s="71">
        <v>16.970325556043893</v>
      </c>
      <c r="W142" s="63">
        <f t="shared" si="1"/>
        <v>60.197934558668997</v>
      </c>
      <c r="X142" s="63">
        <f t="shared" si="2"/>
        <v>40.40189414208794</v>
      </c>
      <c r="Y142" s="63">
        <f t="shared" si="3"/>
        <v>1476.5435418798886</v>
      </c>
    </row>
    <row r="143" spans="1:25" x14ac:dyDescent="0.2">
      <c r="A143">
        <v>9</v>
      </c>
      <c r="B143" s="1">
        <v>44491.041666666664</v>
      </c>
      <c r="C143" s="1">
        <v>44491.062500405096</v>
      </c>
      <c r="D143" s="19">
        <v>56.806321178255999</v>
      </c>
      <c r="E143" s="72">
        <v>55.851182372909236</v>
      </c>
      <c r="F143" s="10">
        <f t="shared" si="0"/>
        <v>56.328751775582617</v>
      </c>
      <c r="G143" s="71">
        <v>14.152249923329896</v>
      </c>
      <c r="H143" s="69">
        <v>0</v>
      </c>
      <c r="I143" s="69">
        <v>0</v>
      </c>
      <c r="J143" s="82">
        <v>0</v>
      </c>
      <c r="K143" s="69">
        <v>0</v>
      </c>
      <c r="L143" s="69">
        <v>0</v>
      </c>
      <c r="M143" s="71">
        <v>13.270758062377446</v>
      </c>
      <c r="N143" s="69">
        <v>0</v>
      </c>
      <c r="O143" s="69">
        <v>0</v>
      </c>
      <c r="P143" s="69">
        <v>0</v>
      </c>
      <c r="Q143" s="82">
        <v>0</v>
      </c>
      <c r="R143" s="71">
        <v>1252.9567628445059</v>
      </c>
      <c r="S143" s="69">
        <v>0</v>
      </c>
      <c r="T143" s="69">
        <v>0</v>
      </c>
      <c r="U143" s="71">
        <v>12.507820922206502</v>
      </c>
      <c r="V143" s="71">
        <v>15.824069171177895</v>
      </c>
      <c r="W143" s="63">
        <f t="shared" si="1"/>
        <v>56.806321178255999</v>
      </c>
      <c r="X143" s="63">
        <f t="shared" si="2"/>
        <v>27.423007985707343</v>
      </c>
      <c r="Y143" s="63">
        <f t="shared" si="3"/>
        <v>1281.2886529378902</v>
      </c>
    </row>
    <row r="144" spans="1:25" x14ac:dyDescent="0.2">
      <c r="A144">
        <v>10</v>
      </c>
      <c r="B144" s="1">
        <v>44491.083333333336</v>
      </c>
      <c r="C144" s="1">
        <v>44491.104167129626</v>
      </c>
      <c r="D144" s="19">
        <v>50.372933022025002</v>
      </c>
      <c r="E144" s="72">
        <v>46.64881187004184</v>
      </c>
      <c r="F144" s="10">
        <f t="shared" si="0"/>
        <v>48.510872446033417</v>
      </c>
      <c r="G144" s="71">
        <v>11.232113818344295</v>
      </c>
      <c r="H144" s="69">
        <v>0</v>
      </c>
      <c r="I144" s="69">
        <v>0</v>
      </c>
      <c r="J144" s="82">
        <v>0</v>
      </c>
      <c r="K144" s="69">
        <v>0</v>
      </c>
      <c r="L144" s="69">
        <v>0</v>
      </c>
      <c r="M144" s="71">
        <v>10.953701821836898</v>
      </c>
      <c r="N144" s="69">
        <v>0</v>
      </c>
      <c r="O144" s="69">
        <v>0</v>
      </c>
      <c r="P144" s="69">
        <v>0</v>
      </c>
      <c r="Q144" s="82">
        <v>0</v>
      </c>
      <c r="R144" s="71">
        <v>935.63405459001092</v>
      </c>
      <c r="S144" s="69">
        <v>0</v>
      </c>
      <c r="T144" s="69">
        <v>0</v>
      </c>
      <c r="U144" s="71">
        <v>10.37057944842665</v>
      </c>
      <c r="V144" s="71">
        <v>13.705238177261844</v>
      </c>
      <c r="W144" s="63">
        <f t="shared" si="1"/>
        <v>50.372933022025002</v>
      </c>
      <c r="X144" s="63">
        <f t="shared" si="2"/>
        <v>22.185815640181193</v>
      </c>
      <c r="Y144" s="63">
        <f t="shared" si="3"/>
        <v>959.70987221569942</v>
      </c>
    </row>
    <row r="145" spans="1:25" x14ac:dyDescent="0.2">
      <c r="A145">
        <v>11</v>
      </c>
      <c r="B145" s="1">
        <v>44491.125</v>
      </c>
      <c r="C145" s="1">
        <v>44491.145833854163</v>
      </c>
      <c r="D145" s="19">
        <v>48.484891818125952</v>
      </c>
      <c r="E145" s="72">
        <v>47.479263545889687</v>
      </c>
      <c r="F145" s="10">
        <f t="shared" si="0"/>
        <v>47.982077682007819</v>
      </c>
      <c r="G145" s="71">
        <v>14.549006888233196</v>
      </c>
      <c r="H145" s="69">
        <v>0</v>
      </c>
      <c r="I145" s="69">
        <v>0</v>
      </c>
      <c r="J145" s="82">
        <v>0</v>
      </c>
      <c r="K145" s="69">
        <v>0</v>
      </c>
      <c r="L145" s="69">
        <v>0</v>
      </c>
      <c r="M145" s="71">
        <v>11.698024444808047</v>
      </c>
      <c r="N145" s="69">
        <v>0</v>
      </c>
      <c r="O145" s="69">
        <v>0</v>
      </c>
      <c r="P145" s="69">
        <v>0</v>
      </c>
      <c r="Q145" s="82">
        <v>0</v>
      </c>
      <c r="R145" s="71">
        <v>962.49454360741095</v>
      </c>
      <c r="S145" s="69">
        <v>0</v>
      </c>
      <c r="T145" s="69">
        <v>0</v>
      </c>
      <c r="U145" s="71">
        <v>10.32455901684915</v>
      </c>
      <c r="V145" s="71">
        <v>14.714113049514845</v>
      </c>
      <c r="W145" s="63">
        <f t="shared" si="1"/>
        <v>48.484891818125952</v>
      </c>
      <c r="X145" s="63">
        <f t="shared" si="2"/>
        <v>26.247031333041242</v>
      </c>
      <c r="Y145" s="63">
        <f t="shared" si="3"/>
        <v>987.53321567377486</v>
      </c>
    </row>
    <row r="146" spans="1:25" x14ac:dyDescent="0.2">
      <c r="A146">
        <v>12</v>
      </c>
      <c r="B146" s="1">
        <v>44491.166666666664</v>
      </c>
      <c r="C146" s="1">
        <v>44491.187500578701</v>
      </c>
      <c r="D146" s="19">
        <v>38.304770922608995</v>
      </c>
      <c r="E146" s="72">
        <v>37.833315425684944</v>
      </c>
      <c r="F146" s="10">
        <f t="shared" si="0"/>
        <v>38.069043174146969</v>
      </c>
      <c r="G146" s="71">
        <v>11.489328142102593</v>
      </c>
      <c r="H146" s="69">
        <v>0</v>
      </c>
      <c r="I146" s="69">
        <v>0</v>
      </c>
      <c r="J146" s="82">
        <v>0</v>
      </c>
      <c r="K146" s="69">
        <v>0</v>
      </c>
      <c r="L146" s="69">
        <v>0</v>
      </c>
      <c r="M146" s="71">
        <v>10.002889902545995</v>
      </c>
      <c r="N146" s="69">
        <v>0</v>
      </c>
      <c r="O146" s="69">
        <v>0</v>
      </c>
      <c r="P146" s="69">
        <v>0</v>
      </c>
      <c r="Q146" s="82">
        <v>0</v>
      </c>
      <c r="R146" s="71">
        <v>676.43958011735583</v>
      </c>
      <c r="S146" s="69">
        <v>0</v>
      </c>
      <c r="T146" s="69">
        <v>0</v>
      </c>
      <c r="U146" s="71">
        <v>7.5226086315385494</v>
      </c>
      <c r="V146" s="71">
        <v>11.209074338564594</v>
      </c>
      <c r="W146" s="63">
        <f t="shared" si="1"/>
        <v>38.304770922608995</v>
      </c>
      <c r="X146" s="63">
        <f t="shared" si="2"/>
        <v>21.492218044648588</v>
      </c>
      <c r="Y146" s="63">
        <f t="shared" si="3"/>
        <v>695.17126308745901</v>
      </c>
    </row>
    <row r="147" spans="1:25" x14ac:dyDescent="0.2">
      <c r="A147">
        <v>13</v>
      </c>
      <c r="B147" s="1">
        <v>44491.208333333336</v>
      </c>
      <c r="C147" s="1">
        <v>44491.229167303238</v>
      </c>
      <c r="D147" s="19">
        <v>29.274365207869952</v>
      </c>
      <c r="E147" s="72">
        <v>28.767297053349392</v>
      </c>
      <c r="F147" s="10">
        <f t="shared" si="0"/>
        <v>29.020831130609672</v>
      </c>
      <c r="G147" s="82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71">
        <v>8.1370703938918467</v>
      </c>
      <c r="N147" s="69">
        <v>0</v>
      </c>
      <c r="O147" s="69">
        <v>0</v>
      </c>
      <c r="P147" s="69">
        <v>0</v>
      </c>
      <c r="Q147" s="82">
        <v>0</v>
      </c>
      <c r="R147" s="71">
        <v>627.31344126372585</v>
      </c>
      <c r="S147" s="69">
        <v>0</v>
      </c>
      <c r="T147" s="69">
        <v>0</v>
      </c>
      <c r="U147" s="71">
        <v>7.4616549903976503</v>
      </c>
      <c r="V147" s="71">
        <v>8.7053866881626956</v>
      </c>
      <c r="W147" s="63">
        <f t="shared" si="1"/>
        <v>29.274365207869952</v>
      </c>
      <c r="X147" s="63">
        <f t="shared" si="2"/>
        <v>8.1370703938918467</v>
      </c>
      <c r="Y147" s="63">
        <f t="shared" si="3"/>
        <v>643.48048294228613</v>
      </c>
    </row>
    <row r="148" spans="1:25" x14ac:dyDescent="0.2">
      <c r="A148">
        <v>14</v>
      </c>
      <c r="B148" s="1">
        <v>44491.25</v>
      </c>
      <c r="C148" s="1">
        <v>44491.270834027775</v>
      </c>
      <c r="D148" s="19">
        <v>23.944629624021697</v>
      </c>
      <c r="E148" s="72">
        <v>23.975861435723342</v>
      </c>
      <c r="F148" s="10">
        <f t="shared" si="0"/>
        <v>23.96024552987252</v>
      </c>
      <c r="G148" s="82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71">
        <v>6.8818450173770467</v>
      </c>
      <c r="N148" s="69">
        <v>0</v>
      </c>
      <c r="O148" s="69">
        <v>0</v>
      </c>
      <c r="P148" s="69">
        <v>0</v>
      </c>
      <c r="Q148" s="82">
        <v>0</v>
      </c>
      <c r="R148" s="71">
        <v>395.28619406507488</v>
      </c>
      <c r="S148" s="69">
        <v>0</v>
      </c>
      <c r="T148" s="69">
        <v>0</v>
      </c>
      <c r="U148" s="71">
        <v>5.9569014330735506</v>
      </c>
      <c r="V148" s="82">
        <v>0</v>
      </c>
      <c r="W148" s="63">
        <f t="shared" si="1"/>
        <v>23.944629624021697</v>
      </c>
      <c r="X148" s="63">
        <f t="shared" si="2"/>
        <v>6.8818450173770467</v>
      </c>
      <c r="Y148" s="63">
        <f t="shared" si="3"/>
        <v>401.24309549814842</v>
      </c>
    </row>
    <row r="149" spans="1:25" x14ac:dyDescent="0.2">
      <c r="A149">
        <v>15</v>
      </c>
      <c r="B149" s="1">
        <v>44491.291666666664</v>
      </c>
      <c r="C149" s="1">
        <v>44491.312500752312</v>
      </c>
      <c r="D149" s="19">
        <v>19.34002859163995</v>
      </c>
      <c r="E149" s="72">
        <v>18.417706514201992</v>
      </c>
      <c r="F149" s="10">
        <f t="shared" si="0"/>
        <v>18.878867552920973</v>
      </c>
      <c r="G149" s="82">
        <v>0</v>
      </c>
      <c r="H149" s="69">
        <v>0</v>
      </c>
      <c r="I149" s="69">
        <v>0</v>
      </c>
      <c r="J149" s="82">
        <v>0</v>
      </c>
      <c r="K149" s="69">
        <v>0</v>
      </c>
      <c r="L149" s="69">
        <v>0</v>
      </c>
      <c r="M149" s="71">
        <v>5.6049072644234963</v>
      </c>
      <c r="N149" s="69">
        <v>0</v>
      </c>
      <c r="O149" s="69">
        <v>0</v>
      </c>
      <c r="P149" s="69">
        <v>0</v>
      </c>
      <c r="Q149" s="82">
        <v>0</v>
      </c>
      <c r="R149" s="71">
        <v>297.58629261769994</v>
      </c>
      <c r="S149" s="69">
        <v>0</v>
      </c>
      <c r="T149" s="69">
        <v>0</v>
      </c>
      <c r="U149" s="71">
        <v>4.6908743285736847</v>
      </c>
      <c r="V149" s="82">
        <v>0</v>
      </c>
      <c r="W149" s="63">
        <f t="shared" si="1"/>
        <v>19.34002859163995</v>
      </c>
      <c r="X149" s="63">
        <f t="shared" si="2"/>
        <v>5.6049072644234963</v>
      </c>
      <c r="Y149" s="63">
        <f t="shared" si="3"/>
        <v>302.27716694627361</v>
      </c>
    </row>
    <row r="150" spans="1:25" x14ac:dyDescent="0.2">
      <c r="A150">
        <v>16</v>
      </c>
      <c r="B150" s="1">
        <v>44491.333333333336</v>
      </c>
      <c r="C150" s="1">
        <v>44491.354167476849</v>
      </c>
      <c r="D150" s="19">
        <v>15.924412233789601</v>
      </c>
      <c r="E150" s="72">
        <v>11.962502446281242</v>
      </c>
      <c r="F150" s="10">
        <f t="shared" si="0"/>
        <v>13.943457340035422</v>
      </c>
      <c r="G150" s="82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71">
        <v>4.6861879329885969</v>
      </c>
      <c r="N150" s="69">
        <v>0</v>
      </c>
      <c r="O150" s="69">
        <v>0</v>
      </c>
      <c r="P150" s="69">
        <v>0</v>
      </c>
      <c r="Q150" s="82">
        <v>0</v>
      </c>
      <c r="R150" s="71">
        <v>234.48075025028493</v>
      </c>
      <c r="S150" s="69">
        <v>0</v>
      </c>
      <c r="T150" s="69">
        <v>0</v>
      </c>
      <c r="U150" s="71">
        <v>4.606302986100645</v>
      </c>
      <c r="V150" s="82">
        <v>0</v>
      </c>
      <c r="W150" s="63">
        <f t="shared" si="1"/>
        <v>15.924412233789601</v>
      </c>
      <c r="X150" s="63">
        <f t="shared" si="2"/>
        <v>4.6861879329885969</v>
      </c>
      <c r="Y150" s="63">
        <f t="shared" si="3"/>
        <v>239.08705323638557</v>
      </c>
    </row>
    <row r="151" spans="1:25" x14ac:dyDescent="0.2">
      <c r="A151">
        <v>17</v>
      </c>
      <c r="B151" s="1">
        <v>44491.375</v>
      </c>
      <c r="C151" s="1">
        <v>44491.395834201387</v>
      </c>
      <c r="D151" s="19">
        <v>13.0290459040295</v>
      </c>
      <c r="E151" s="72">
        <v>12.675194711384345</v>
      </c>
      <c r="F151" s="10">
        <f t="shared" si="0"/>
        <v>12.852120307706922</v>
      </c>
      <c r="G151" s="82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71">
        <v>11.941643464524645</v>
      </c>
      <c r="N151" s="69">
        <v>0</v>
      </c>
      <c r="O151" s="69">
        <v>0</v>
      </c>
      <c r="P151" s="69">
        <v>0</v>
      </c>
      <c r="Q151" s="82">
        <v>0</v>
      </c>
      <c r="R151" s="71">
        <v>189.65135396992889</v>
      </c>
      <c r="S151" s="69">
        <v>0</v>
      </c>
      <c r="T151" s="69">
        <v>0</v>
      </c>
      <c r="U151" s="71">
        <v>3.5674216435169197</v>
      </c>
      <c r="V151" s="82">
        <v>0</v>
      </c>
      <c r="W151" s="63">
        <f t="shared" si="1"/>
        <v>13.0290459040295</v>
      </c>
      <c r="X151" s="63">
        <f t="shared" si="2"/>
        <v>11.941643464524645</v>
      </c>
      <c r="Y151" s="63">
        <f t="shared" si="3"/>
        <v>193.21877561344581</v>
      </c>
    </row>
    <row r="152" spans="1:25" x14ac:dyDescent="0.2">
      <c r="D152" s="70"/>
      <c r="E152" s="73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</row>
    <row r="153" spans="1:25" x14ac:dyDescent="0.2">
      <c r="A153">
        <v>1</v>
      </c>
      <c r="B153" s="2">
        <v>44496.5</v>
      </c>
      <c r="C153" s="2">
        <v>44496.520833333336</v>
      </c>
      <c r="D153" s="19">
        <v>12.469578925113549</v>
      </c>
      <c r="E153" s="72">
        <v>12.268835410543099</v>
      </c>
      <c r="F153" s="10">
        <f>AVERAGE(D153:E153)</f>
        <v>12.369207167828325</v>
      </c>
      <c r="G153" s="82">
        <v>0</v>
      </c>
      <c r="H153" s="69">
        <v>0</v>
      </c>
      <c r="I153" s="69">
        <v>0</v>
      </c>
      <c r="J153" s="69">
        <v>0</v>
      </c>
      <c r="K153" s="69">
        <v>0</v>
      </c>
      <c r="L153" s="71">
        <v>0.17273528339681948</v>
      </c>
      <c r="M153" s="71">
        <v>4.3676006889038028</v>
      </c>
      <c r="N153" s="69">
        <v>0</v>
      </c>
      <c r="O153" s="69">
        <v>0</v>
      </c>
      <c r="P153" s="69">
        <v>0</v>
      </c>
      <c r="Q153" s="69">
        <v>0</v>
      </c>
      <c r="R153" s="71">
        <v>86.390653145315127</v>
      </c>
      <c r="S153" s="69">
        <v>0</v>
      </c>
      <c r="T153" s="69">
        <v>0</v>
      </c>
      <c r="U153" s="82">
        <v>0</v>
      </c>
      <c r="V153" s="82">
        <v>0</v>
      </c>
      <c r="W153" s="63">
        <f>SUM(D153,N153:Q153)</f>
        <v>12.469578925113549</v>
      </c>
      <c r="X153" s="63">
        <f>SUM(G153:M153)</f>
        <v>4.540335972300622</v>
      </c>
      <c r="Y153" s="63">
        <f>SUM(R153:V153)</f>
        <v>86.390653145315127</v>
      </c>
    </row>
    <row r="154" spans="1:25" x14ac:dyDescent="0.2">
      <c r="A154">
        <v>2</v>
      </c>
      <c r="B154" s="2">
        <v>44496.541666666664</v>
      </c>
      <c r="C154" s="2">
        <v>44496.5625</v>
      </c>
      <c r="D154" s="19">
        <v>9.0984225110872003</v>
      </c>
      <c r="E154" s="71">
        <v>8.6955596096364989</v>
      </c>
      <c r="F154" s="10">
        <f t="shared" si="0"/>
        <v>8.8969910603618487</v>
      </c>
      <c r="G154" s="82">
        <v>0</v>
      </c>
      <c r="H154" s="69">
        <v>0</v>
      </c>
      <c r="I154" s="69">
        <v>0</v>
      </c>
      <c r="J154" s="69">
        <v>0</v>
      </c>
      <c r="K154" s="69">
        <v>0</v>
      </c>
      <c r="L154" s="71">
        <v>0.10781857492616452</v>
      </c>
      <c r="M154" s="71">
        <v>3.4677252066542383</v>
      </c>
      <c r="N154" s="69">
        <v>0</v>
      </c>
      <c r="O154" s="69">
        <v>0</v>
      </c>
      <c r="P154" s="69">
        <v>0</v>
      </c>
      <c r="Q154" s="69">
        <v>0</v>
      </c>
      <c r="R154" s="71">
        <v>74.625964745379122</v>
      </c>
      <c r="S154" s="69">
        <v>0</v>
      </c>
      <c r="T154" s="69">
        <v>0</v>
      </c>
      <c r="U154" s="82">
        <v>0</v>
      </c>
      <c r="V154" s="82">
        <v>0</v>
      </c>
      <c r="W154" s="63">
        <f t="shared" ref="W154:W169" si="4">SUM(D154,N154:Q154)</f>
        <v>9.0984225110872003</v>
      </c>
      <c r="X154" s="63">
        <f t="shared" ref="X154:X169" si="5">SUM(G154:M154)</f>
        <v>3.5755437815804028</v>
      </c>
      <c r="Y154" s="63">
        <f t="shared" ref="Y154:Y169" si="6">SUM(R154:V154)</f>
        <v>74.625964745379122</v>
      </c>
    </row>
    <row r="155" spans="1:25" x14ac:dyDescent="0.2">
      <c r="A155">
        <v>3</v>
      </c>
      <c r="B155" s="2">
        <v>44496.58333321759</v>
      </c>
      <c r="C155" s="2">
        <v>44496.604166666664</v>
      </c>
      <c r="D155" s="19">
        <v>8.3234408351742992</v>
      </c>
      <c r="E155" s="72">
        <v>9.550106562316401</v>
      </c>
      <c r="F155" s="10">
        <f t="shared" si="0"/>
        <v>8.9367736987453501</v>
      </c>
      <c r="G155" s="82">
        <v>0</v>
      </c>
      <c r="H155" s="69">
        <v>0</v>
      </c>
      <c r="I155" s="69">
        <v>0</v>
      </c>
      <c r="J155" s="69">
        <v>0</v>
      </c>
      <c r="K155" s="69">
        <v>0</v>
      </c>
      <c r="L155" s="71">
        <v>9.3228415794515004E-2</v>
      </c>
      <c r="M155" s="71">
        <v>3.2219824168959681</v>
      </c>
      <c r="N155" s="69">
        <v>0</v>
      </c>
      <c r="O155" s="69">
        <v>0</v>
      </c>
      <c r="P155" s="69">
        <v>0</v>
      </c>
      <c r="Q155" s="69">
        <v>0</v>
      </c>
      <c r="R155" s="71">
        <v>67.358133900974138</v>
      </c>
      <c r="S155" s="69">
        <v>0</v>
      </c>
      <c r="T155" s="69">
        <v>0</v>
      </c>
      <c r="U155" s="82">
        <v>0</v>
      </c>
      <c r="V155" s="82">
        <v>0</v>
      </c>
      <c r="W155" s="63">
        <f t="shared" si="4"/>
        <v>8.3234408351742992</v>
      </c>
      <c r="X155" s="63">
        <f t="shared" si="5"/>
        <v>3.3152108326904832</v>
      </c>
      <c r="Y155" s="63">
        <f t="shared" si="6"/>
        <v>67.358133900974138</v>
      </c>
    </row>
    <row r="156" spans="1:25" x14ac:dyDescent="0.2">
      <c r="A156">
        <v>4</v>
      </c>
      <c r="B156" s="2">
        <v>44496.624999826388</v>
      </c>
      <c r="C156" s="2">
        <v>44496.645833333336</v>
      </c>
      <c r="D156" s="19">
        <v>8.6476041128995487</v>
      </c>
      <c r="E156" s="71">
        <v>8.864604067343052</v>
      </c>
      <c r="F156" s="10">
        <f t="shared" si="0"/>
        <v>8.7561040901213012</v>
      </c>
      <c r="G156" s="82">
        <v>0</v>
      </c>
      <c r="H156" s="69">
        <v>0</v>
      </c>
      <c r="I156" s="69">
        <v>0</v>
      </c>
      <c r="J156" s="69">
        <v>0</v>
      </c>
      <c r="K156" s="69">
        <v>0</v>
      </c>
      <c r="L156" s="71">
        <v>7.8566614464059006E-2</v>
      </c>
      <c r="M156" s="71">
        <v>3.1805947218113682</v>
      </c>
      <c r="N156" s="69">
        <v>0</v>
      </c>
      <c r="O156" s="69">
        <v>0</v>
      </c>
      <c r="P156" s="69">
        <v>0</v>
      </c>
      <c r="Q156" s="69">
        <v>0</v>
      </c>
      <c r="R156" s="71">
        <v>64.313663647802628</v>
      </c>
      <c r="S156" s="69">
        <v>0</v>
      </c>
      <c r="T156" s="69">
        <v>0</v>
      </c>
      <c r="U156" s="82">
        <v>0</v>
      </c>
      <c r="V156" s="82">
        <v>0</v>
      </c>
      <c r="W156" s="63">
        <f t="shared" si="4"/>
        <v>8.6476041128995487</v>
      </c>
      <c r="X156" s="63">
        <f t="shared" si="5"/>
        <v>3.2591613362754273</v>
      </c>
      <c r="Y156" s="63">
        <f t="shared" si="6"/>
        <v>64.313663647802628</v>
      </c>
    </row>
    <row r="157" spans="1:25" x14ac:dyDescent="0.2">
      <c r="A157">
        <v>5</v>
      </c>
      <c r="B157" s="2">
        <v>44496.666666435187</v>
      </c>
      <c r="C157" s="2">
        <v>44496.6875</v>
      </c>
      <c r="D157" s="19">
        <v>7.90354496518255</v>
      </c>
      <c r="E157" s="71">
        <v>7.9367235129403495</v>
      </c>
      <c r="F157" s="10">
        <f t="shared" si="0"/>
        <v>7.9201342390614498</v>
      </c>
      <c r="G157" s="82">
        <v>0</v>
      </c>
      <c r="H157" s="69">
        <v>0</v>
      </c>
      <c r="I157" s="69">
        <v>0</v>
      </c>
      <c r="J157" s="69">
        <v>0</v>
      </c>
      <c r="K157" s="69">
        <v>0</v>
      </c>
      <c r="L157" s="71">
        <v>0.13107892144711647</v>
      </c>
      <c r="M157" s="71">
        <v>2.7937968404568179</v>
      </c>
      <c r="N157" s="69">
        <v>0</v>
      </c>
      <c r="O157" s="69">
        <v>0</v>
      </c>
      <c r="P157" s="69">
        <v>0</v>
      </c>
      <c r="Q157" s="69">
        <v>0</v>
      </c>
      <c r="R157" s="71">
        <v>62.267971802196627</v>
      </c>
      <c r="S157" s="69">
        <v>0</v>
      </c>
      <c r="T157" s="69">
        <v>0</v>
      </c>
      <c r="U157" s="69">
        <v>0</v>
      </c>
      <c r="V157" s="82">
        <v>0</v>
      </c>
      <c r="W157" s="63">
        <f t="shared" si="4"/>
        <v>7.90354496518255</v>
      </c>
      <c r="X157" s="63">
        <f t="shared" si="5"/>
        <v>2.9248757619039343</v>
      </c>
      <c r="Y157" s="63">
        <f t="shared" si="6"/>
        <v>62.267971802196627</v>
      </c>
    </row>
    <row r="158" spans="1:25" x14ac:dyDescent="0.2">
      <c r="A158">
        <v>6</v>
      </c>
      <c r="B158" s="2">
        <v>44496.708333043978</v>
      </c>
      <c r="C158" s="2">
        <v>44496.729166666664</v>
      </c>
      <c r="D158" s="19">
        <v>7.7586112717369504</v>
      </c>
      <c r="E158" s="71">
        <v>7.5487754687926998</v>
      </c>
      <c r="F158" s="10">
        <f t="shared" si="0"/>
        <v>7.6536933702648255</v>
      </c>
      <c r="G158" s="82">
        <v>0</v>
      </c>
      <c r="H158" s="69">
        <v>0</v>
      </c>
      <c r="I158" s="69">
        <v>0</v>
      </c>
      <c r="J158" s="69">
        <v>0</v>
      </c>
      <c r="K158" s="69">
        <v>0</v>
      </c>
      <c r="L158" s="71">
        <v>0.38375244363843203</v>
      </c>
      <c r="M158" s="71">
        <v>2.7308131744836635</v>
      </c>
      <c r="N158" s="69">
        <v>0</v>
      </c>
      <c r="O158" s="69">
        <v>0</v>
      </c>
      <c r="P158" s="69">
        <v>0</v>
      </c>
      <c r="Q158" s="69">
        <v>0</v>
      </c>
      <c r="R158" s="71">
        <v>48.76338532705762</v>
      </c>
      <c r="S158" s="69">
        <v>0</v>
      </c>
      <c r="T158" s="69">
        <v>0</v>
      </c>
      <c r="U158" s="69">
        <v>0</v>
      </c>
      <c r="V158" s="82">
        <v>0</v>
      </c>
      <c r="W158" s="63">
        <f t="shared" si="4"/>
        <v>7.7586112717369504</v>
      </c>
      <c r="X158" s="63">
        <f t="shared" si="5"/>
        <v>3.1145656181220955</v>
      </c>
      <c r="Y158" s="63">
        <f t="shared" si="6"/>
        <v>48.76338532705762</v>
      </c>
    </row>
    <row r="159" spans="1:25" x14ac:dyDescent="0.2">
      <c r="A159">
        <v>7</v>
      </c>
      <c r="B159" s="2">
        <v>44496.749999652777</v>
      </c>
      <c r="C159" s="2">
        <v>44496.770833333336</v>
      </c>
      <c r="D159" s="19">
        <v>7.5894027000101509</v>
      </c>
      <c r="E159" s="71">
        <v>7.2832871478331498</v>
      </c>
      <c r="F159" s="10">
        <f t="shared" si="0"/>
        <v>7.4363449239216504</v>
      </c>
      <c r="G159" s="82">
        <v>0</v>
      </c>
      <c r="H159" s="69">
        <v>0</v>
      </c>
      <c r="I159" s="69">
        <v>0</v>
      </c>
      <c r="J159" s="69">
        <v>0</v>
      </c>
      <c r="K159" s="69">
        <v>0</v>
      </c>
      <c r="L159" s="71">
        <v>5.9176690904454501E-2</v>
      </c>
      <c r="M159" s="71">
        <v>2.6372614057149177</v>
      </c>
      <c r="N159" s="69">
        <v>0</v>
      </c>
      <c r="O159" s="69">
        <v>0</v>
      </c>
      <c r="P159" s="69">
        <v>0</v>
      </c>
      <c r="Q159" s="69">
        <v>0</v>
      </c>
      <c r="R159" s="71">
        <v>56.886482861665641</v>
      </c>
      <c r="S159" s="69">
        <v>0</v>
      </c>
      <c r="T159" s="69">
        <v>0</v>
      </c>
      <c r="U159" s="82">
        <v>0</v>
      </c>
      <c r="V159" s="82">
        <v>0</v>
      </c>
      <c r="W159" s="63">
        <f t="shared" si="4"/>
        <v>7.5894027000101509</v>
      </c>
      <c r="X159" s="63">
        <f t="shared" si="5"/>
        <v>2.6964380966193722</v>
      </c>
      <c r="Y159" s="63">
        <f t="shared" si="6"/>
        <v>56.886482861665641</v>
      </c>
    </row>
    <row r="160" spans="1:25" x14ac:dyDescent="0.2">
      <c r="A160">
        <v>8</v>
      </c>
      <c r="B160" s="2">
        <v>44496.791666261575</v>
      </c>
      <c r="C160" s="2">
        <v>44496.8125</v>
      </c>
      <c r="D160" s="19">
        <v>7.41669627317295</v>
      </c>
      <c r="E160" s="71">
        <v>6.9500491316598501</v>
      </c>
      <c r="F160" s="10">
        <f t="shared" si="0"/>
        <v>7.1833727024164</v>
      </c>
      <c r="G160" s="82">
        <v>0</v>
      </c>
      <c r="H160" s="69">
        <v>0</v>
      </c>
      <c r="I160" s="69">
        <v>0</v>
      </c>
      <c r="J160" s="69">
        <v>0</v>
      </c>
      <c r="K160" s="69">
        <v>0</v>
      </c>
      <c r="L160" s="71">
        <v>1.6378761364372187</v>
      </c>
      <c r="M160" s="71">
        <v>2.5177083943075078</v>
      </c>
      <c r="N160" s="69">
        <v>0</v>
      </c>
      <c r="O160" s="69">
        <v>0</v>
      </c>
      <c r="P160" s="69">
        <v>0</v>
      </c>
      <c r="Q160" s="69">
        <v>0</v>
      </c>
      <c r="R160" s="71">
        <v>48.785807470252124</v>
      </c>
      <c r="S160" s="69">
        <v>0</v>
      </c>
      <c r="T160" s="69">
        <v>0</v>
      </c>
      <c r="U160" s="69">
        <v>0</v>
      </c>
      <c r="V160" s="69">
        <v>0</v>
      </c>
      <c r="W160" s="63">
        <f t="shared" si="4"/>
        <v>7.41669627317295</v>
      </c>
      <c r="X160" s="63">
        <f t="shared" si="5"/>
        <v>4.1555845307447266</v>
      </c>
      <c r="Y160" s="63">
        <f t="shared" si="6"/>
        <v>48.785807470252124</v>
      </c>
    </row>
    <row r="161" spans="1:25" x14ac:dyDescent="0.2">
      <c r="A161">
        <v>9</v>
      </c>
      <c r="B161" s="2">
        <v>44496.833332870374</v>
      </c>
      <c r="C161" s="2">
        <v>44496.854166666664</v>
      </c>
      <c r="D161" s="19">
        <v>7.2952068121264002</v>
      </c>
      <c r="E161" s="71">
        <v>7.3582883574098501</v>
      </c>
      <c r="F161" s="10">
        <f t="shared" si="0"/>
        <v>7.3267475847681247</v>
      </c>
      <c r="G161" s="82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71">
        <v>2.6062400747543029</v>
      </c>
      <c r="N161" s="69">
        <v>0</v>
      </c>
      <c r="O161" s="69">
        <v>0</v>
      </c>
      <c r="P161" s="69">
        <v>0</v>
      </c>
      <c r="Q161" s="69">
        <v>0</v>
      </c>
      <c r="R161" s="71">
        <v>47.057716589246624</v>
      </c>
      <c r="S161" s="69">
        <v>0</v>
      </c>
      <c r="T161" s="69">
        <v>0</v>
      </c>
      <c r="U161" s="69">
        <v>0</v>
      </c>
      <c r="V161" s="82">
        <v>0</v>
      </c>
      <c r="W161" s="63">
        <f t="shared" si="4"/>
        <v>7.2952068121264002</v>
      </c>
      <c r="X161" s="63">
        <f t="shared" si="5"/>
        <v>2.6062400747543029</v>
      </c>
      <c r="Y161" s="63">
        <f t="shared" si="6"/>
        <v>47.057716589246624</v>
      </c>
    </row>
    <row r="162" spans="1:25" x14ac:dyDescent="0.2">
      <c r="A162">
        <v>10</v>
      </c>
      <c r="B162" s="2">
        <v>44496.874999479165</v>
      </c>
      <c r="C162" s="2">
        <v>44496.895833333336</v>
      </c>
      <c r="D162" s="19">
        <v>7.2953340717318502</v>
      </c>
      <c r="E162" s="71">
        <v>6.7210152417820508</v>
      </c>
      <c r="F162" s="10">
        <f t="shared" si="0"/>
        <v>7.0081746567569505</v>
      </c>
      <c r="G162" s="82">
        <v>0</v>
      </c>
      <c r="H162" s="69">
        <v>0</v>
      </c>
      <c r="I162" s="69">
        <v>0</v>
      </c>
      <c r="J162" s="69">
        <v>0</v>
      </c>
      <c r="K162" s="69">
        <v>0</v>
      </c>
      <c r="L162" s="71">
        <v>4.4226949767045998E-2</v>
      </c>
      <c r="M162" s="71">
        <v>2.8037474860962575</v>
      </c>
      <c r="N162" s="69">
        <v>0</v>
      </c>
      <c r="O162" s="69">
        <v>0</v>
      </c>
      <c r="P162" s="69">
        <v>0</v>
      </c>
      <c r="Q162" s="69">
        <v>0</v>
      </c>
      <c r="R162" s="71">
        <v>45.399040891645626</v>
      </c>
      <c r="S162" s="69">
        <v>0</v>
      </c>
      <c r="T162" s="69">
        <v>0</v>
      </c>
      <c r="U162" s="69">
        <v>0</v>
      </c>
      <c r="V162" s="82">
        <v>0</v>
      </c>
      <c r="W162" s="63">
        <f t="shared" si="4"/>
        <v>7.2953340717318502</v>
      </c>
      <c r="X162" s="63">
        <f t="shared" si="5"/>
        <v>2.8479744358633035</v>
      </c>
      <c r="Y162" s="63">
        <f t="shared" si="6"/>
        <v>45.399040891645626</v>
      </c>
    </row>
    <row r="163" spans="1:25" x14ac:dyDescent="0.2">
      <c r="A163">
        <v>11</v>
      </c>
      <c r="B163" s="2">
        <v>44496.916666087964</v>
      </c>
      <c r="C163" s="2">
        <v>44496.9375</v>
      </c>
      <c r="D163" s="19">
        <v>8.84722855753785</v>
      </c>
      <c r="E163" s="71">
        <v>8.5230701860256985</v>
      </c>
      <c r="F163" s="10">
        <f t="shared" si="0"/>
        <v>8.6851493717817743</v>
      </c>
      <c r="G163" s="71">
        <v>3.733353374185902</v>
      </c>
      <c r="H163" s="69">
        <v>0</v>
      </c>
      <c r="I163" s="69">
        <v>0</v>
      </c>
      <c r="J163" s="69">
        <v>0</v>
      </c>
      <c r="K163" s="69">
        <v>0</v>
      </c>
      <c r="L163" s="71">
        <v>0.27643559810652951</v>
      </c>
      <c r="M163" s="71">
        <v>2.7224040041129829</v>
      </c>
      <c r="N163" s="69">
        <v>0</v>
      </c>
      <c r="O163" s="69">
        <v>0</v>
      </c>
      <c r="P163" s="69">
        <v>0</v>
      </c>
      <c r="Q163" s="69">
        <v>0</v>
      </c>
      <c r="R163" s="71">
        <v>68.173157311538631</v>
      </c>
      <c r="S163" s="69">
        <v>0</v>
      </c>
      <c r="T163" s="69">
        <v>0</v>
      </c>
      <c r="U163" s="82">
        <v>0</v>
      </c>
      <c r="V163" s="82">
        <v>0</v>
      </c>
      <c r="W163" s="63">
        <f t="shared" si="4"/>
        <v>8.84722855753785</v>
      </c>
      <c r="X163" s="63">
        <f t="shared" si="5"/>
        <v>6.7321929764054147</v>
      </c>
      <c r="Y163" s="63">
        <f t="shared" si="6"/>
        <v>68.173157311538631</v>
      </c>
    </row>
    <row r="164" spans="1:25" x14ac:dyDescent="0.2">
      <c r="A164">
        <v>12</v>
      </c>
      <c r="B164" s="2">
        <v>44496.958332696762</v>
      </c>
      <c r="C164" s="2">
        <v>44496.979166666664</v>
      </c>
      <c r="D164" s="19">
        <v>23.806659546331051</v>
      </c>
      <c r="E164" s="72">
        <v>25.852303940954997</v>
      </c>
      <c r="F164" s="10">
        <f t="shared" si="0"/>
        <v>24.829481743643022</v>
      </c>
      <c r="G164" s="71">
        <v>36.321923520386704</v>
      </c>
      <c r="H164" s="69">
        <v>0</v>
      </c>
      <c r="I164" s="69">
        <v>0</v>
      </c>
      <c r="J164" s="69">
        <v>0</v>
      </c>
      <c r="K164" s="69">
        <v>0</v>
      </c>
      <c r="L164" s="71">
        <v>0.8428750909081284</v>
      </c>
      <c r="M164" s="71">
        <v>6.8208764923144782</v>
      </c>
      <c r="N164" s="69">
        <v>0</v>
      </c>
      <c r="O164" s="69">
        <v>0</v>
      </c>
      <c r="P164" s="69">
        <v>0</v>
      </c>
      <c r="Q164" s="69">
        <v>0</v>
      </c>
      <c r="R164" s="71">
        <v>605.56275320011002</v>
      </c>
      <c r="S164" s="69">
        <v>0</v>
      </c>
      <c r="T164" s="69">
        <v>0</v>
      </c>
      <c r="U164" s="71">
        <v>8.619911593784753</v>
      </c>
      <c r="V164" s="71">
        <v>3.3200548992309495</v>
      </c>
      <c r="W164" s="63">
        <f t="shared" si="4"/>
        <v>23.806659546331051</v>
      </c>
      <c r="X164" s="63">
        <f t="shared" si="5"/>
        <v>43.98567510360931</v>
      </c>
      <c r="Y164" s="63">
        <f t="shared" si="6"/>
        <v>617.50271969312575</v>
      </c>
    </row>
    <row r="165" spans="1:25" x14ac:dyDescent="0.2">
      <c r="A165">
        <v>13</v>
      </c>
      <c r="B165" s="2">
        <v>44496.999999305554</v>
      </c>
      <c r="C165" s="2">
        <v>44497.020833333336</v>
      </c>
      <c r="D165" s="19">
        <v>33.017706848109</v>
      </c>
      <c r="E165" s="72">
        <v>36.765978299071449</v>
      </c>
      <c r="F165" s="10">
        <f t="shared" si="0"/>
        <v>34.891842573590225</v>
      </c>
      <c r="G165" s="71">
        <v>41.014905457738003</v>
      </c>
      <c r="H165" s="69">
        <v>0</v>
      </c>
      <c r="I165" s="69">
        <v>0</v>
      </c>
      <c r="J165" s="69">
        <v>0</v>
      </c>
      <c r="K165" s="69">
        <v>0</v>
      </c>
      <c r="L165" s="71">
        <v>1.1000374788475638</v>
      </c>
      <c r="M165" s="71">
        <v>9.8249059745292779</v>
      </c>
      <c r="N165" s="69">
        <v>0</v>
      </c>
      <c r="O165" s="69">
        <v>0</v>
      </c>
      <c r="P165" s="69">
        <v>0</v>
      </c>
      <c r="Q165" s="69">
        <v>0</v>
      </c>
      <c r="R165" s="71">
        <v>874.37595896614505</v>
      </c>
      <c r="S165" s="69">
        <v>0</v>
      </c>
      <c r="T165" s="69">
        <v>0</v>
      </c>
      <c r="U165" s="71">
        <v>11.508963642114152</v>
      </c>
      <c r="V165" s="71">
        <v>4.8104857810670758</v>
      </c>
      <c r="W165" s="63">
        <f t="shared" si="4"/>
        <v>33.017706848109</v>
      </c>
      <c r="X165" s="63">
        <f t="shared" si="5"/>
        <v>51.939848911114844</v>
      </c>
      <c r="Y165" s="63">
        <f t="shared" si="6"/>
        <v>890.6954083893263</v>
      </c>
    </row>
    <row r="166" spans="1:25" x14ac:dyDescent="0.2">
      <c r="A166">
        <v>14</v>
      </c>
      <c r="B166" s="2">
        <v>44497.041665914352</v>
      </c>
      <c r="C166" s="2">
        <v>44497.0625</v>
      </c>
      <c r="D166" s="19">
        <v>43.22850687269915</v>
      </c>
      <c r="E166" s="72">
        <v>46.085352259085148</v>
      </c>
      <c r="F166" s="10">
        <f t="shared" si="0"/>
        <v>44.656929565892149</v>
      </c>
      <c r="G166" s="71">
        <v>26.516669534481306</v>
      </c>
      <c r="H166" s="69">
        <v>0</v>
      </c>
      <c r="I166" s="69">
        <v>0</v>
      </c>
      <c r="J166" s="82">
        <v>0</v>
      </c>
      <c r="K166" s="69">
        <v>0</v>
      </c>
      <c r="L166" s="71">
        <v>1.3256123467642436</v>
      </c>
      <c r="M166" s="71">
        <v>10.051686369077379</v>
      </c>
      <c r="N166" s="69">
        <v>0</v>
      </c>
      <c r="O166" s="69">
        <v>0</v>
      </c>
      <c r="P166" s="69">
        <v>0</v>
      </c>
      <c r="Q166" s="69">
        <v>0</v>
      </c>
      <c r="R166" s="71">
        <v>1165.4030895659002</v>
      </c>
      <c r="S166" s="69">
        <v>0</v>
      </c>
      <c r="T166" s="69">
        <v>0</v>
      </c>
      <c r="U166" s="71">
        <v>15.093146813687202</v>
      </c>
      <c r="V166" s="71">
        <v>6.2251777751365243</v>
      </c>
      <c r="W166" s="63">
        <f t="shared" si="4"/>
        <v>43.22850687269915</v>
      </c>
      <c r="X166" s="63">
        <f t="shared" si="5"/>
        <v>37.893968250322928</v>
      </c>
      <c r="Y166" s="63">
        <f t="shared" si="6"/>
        <v>1186.7214141547238</v>
      </c>
    </row>
    <row r="167" spans="1:25" x14ac:dyDescent="0.2">
      <c r="A167">
        <v>15</v>
      </c>
      <c r="B167" s="2">
        <v>44497.083332523151</v>
      </c>
      <c r="C167" s="2">
        <v>44497.104166666664</v>
      </c>
      <c r="D167" s="19">
        <v>43.698185096756156</v>
      </c>
      <c r="E167" s="72">
        <v>36.154545489377497</v>
      </c>
      <c r="F167" s="10">
        <f t="shared" si="0"/>
        <v>39.926365293066823</v>
      </c>
      <c r="G167" s="71">
        <v>31.648290834471258</v>
      </c>
      <c r="H167" s="69">
        <v>0</v>
      </c>
      <c r="I167" s="69">
        <v>0</v>
      </c>
      <c r="J167" s="82">
        <v>0</v>
      </c>
      <c r="K167" s="69">
        <v>0</v>
      </c>
      <c r="L167" s="71">
        <v>1.0409258003378536</v>
      </c>
      <c r="M167" s="71">
        <v>10.702209550994828</v>
      </c>
      <c r="N167" s="69">
        <v>0</v>
      </c>
      <c r="O167" s="69">
        <v>0</v>
      </c>
      <c r="P167" s="69">
        <v>0</v>
      </c>
      <c r="Q167" s="82">
        <v>0</v>
      </c>
      <c r="R167" s="71">
        <v>856.76093163729013</v>
      </c>
      <c r="S167" s="69">
        <v>0</v>
      </c>
      <c r="T167" s="69">
        <v>0</v>
      </c>
      <c r="U167" s="71">
        <v>14.860752154803853</v>
      </c>
      <c r="V167" s="71">
        <v>6.7684131644933743</v>
      </c>
      <c r="W167" s="63">
        <f t="shared" si="4"/>
        <v>43.698185096756156</v>
      </c>
      <c r="X167" s="63">
        <f t="shared" si="5"/>
        <v>43.391426185803944</v>
      </c>
      <c r="Y167" s="63">
        <f t="shared" si="6"/>
        <v>878.3900969565874</v>
      </c>
    </row>
    <row r="168" spans="1:25" x14ac:dyDescent="0.2">
      <c r="A168">
        <v>16</v>
      </c>
      <c r="B168" s="2">
        <v>44497.124999131942</v>
      </c>
      <c r="C168" s="2">
        <v>44497.145833333336</v>
      </c>
      <c r="D168" s="19">
        <v>40.809141291870105</v>
      </c>
      <c r="E168" s="72">
        <v>40.292282065746349</v>
      </c>
      <c r="F168" s="10">
        <f t="shared" si="0"/>
        <v>40.550711678808227</v>
      </c>
      <c r="G168" s="71">
        <v>28.167715977505804</v>
      </c>
      <c r="H168" s="69">
        <v>0</v>
      </c>
      <c r="I168" s="69">
        <v>0</v>
      </c>
      <c r="J168" s="82">
        <v>0</v>
      </c>
      <c r="K168" s="69">
        <v>0</v>
      </c>
      <c r="L168" s="71">
        <v>1.0860825246044987</v>
      </c>
      <c r="M168" s="71">
        <v>9.596586679808329</v>
      </c>
      <c r="N168" s="69">
        <v>0</v>
      </c>
      <c r="O168" s="69">
        <v>0</v>
      </c>
      <c r="P168" s="69">
        <v>0</v>
      </c>
      <c r="Q168" s="69">
        <v>0</v>
      </c>
      <c r="R168" s="71">
        <v>720.13836519556514</v>
      </c>
      <c r="S168" s="69">
        <v>0</v>
      </c>
      <c r="T168" s="69">
        <v>0</v>
      </c>
      <c r="U168" s="71">
        <v>12.9857429566137</v>
      </c>
      <c r="V168" s="71">
        <v>6.8070149210421249</v>
      </c>
      <c r="W168" s="63">
        <f t="shared" si="4"/>
        <v>40.809141291870105</v>
      </c>
      <c r="X168" s="63">
        <f t="shared" si="5"/>
        <v>38.850385181918632</v>
      </c>
      <c r="Y168" s="63">
        <f t="shared" si="6"/>
        <v>739.93112307322087</v>
      </c>
    </row>
    <row r="169" spans="1:25" x14ac:dyDescent="0.2">
      <c r="A169">
        <v>17</v>
      </c>
      <c r="B169" s="2">
        <v>44497.16666574074</v>
      </c>
      <c r="C169" s="2">
        <v>44497.1875</v>
      </c>
      <c r="D169" s="19">
        <v>45.634152087006093</v>
      </c>
      <c r="E169" s="72">
        <v>46.12458664294541</v>
      </c>
      <c r="F169" s="10">
        <f t="shared" si="0"/>
        <v>45.879369364975751</v>
      </c>
      <c r="G169" s="71">
        <v>31.203685481666202</v>
      </c>
      <c r="H169" s="69">
        <v>0</v>
      </c>
      <c r="I169" s="69">
        <v>0</v>
      </c>
      <c r="J169" s="71">
        <v>0.46869486168917729</v>
      </c>
      <c r="K169" s="69">
        <v>0</v>
      </c>
      <c r="L169" s="71">
        <v>1.1256154480447735</v>
      </c>
      <c r="M169" s="71">
        <v>10.604874307323328</v>
      </c>
      <c r="N169" s="69">
        <v>0</v>
      </c>
      <c r="O169" s="69">
        <v>0</v>
      </c>
      <c r="P169" s="69">
        <v>0</v>
      </c>
      <c r="Q169" s="82">
        <v>0</v>
      </c>
      <c r="R169" s="71">
        <v>596.30616744058011</v>
      </c>
      <c r="S169" s="69">
        <v>0</v>
      </c>
      <c r="T169" s="69">
        <v>0</v>
      </c>
      <c r="U169" s="71">
        <v>10.935032111591203</v>
      </c>
      <c r="V169" s="71">
        <v>7.4505470555623248</v>
      </c>
      <c r="W169" s="63">
        <f t="shared" si="4"/>
        <v>45.634152087006093</v>
      </c>
      <c r="X169" s="63">
        <f t="shared" si="5"/>
        <v>43.402870098723483</v>
      </c>
      <c r="Y169" s="63">
        <f t="shared" si="6"/>
        <v>614.69174660773365</v>
      </c>
    </row>
    <row r="170" spans="1:25" x14ac:dyDescent="0.2">
      <c r="A170">
        <v>18</v>
      </c>
      <c r="B170" s="2">
        <v>44497.208332349539</v>
      </c>
      <c r="C170" s="2">
        <v>44497.229166666664</v>
      </c>
      <c r="D170" s="19">
        <v>42.168584552466449</v>
      </c>
      <c r="E170" s="72">
        <v>43.3834773118801</v>
      </c>
      <c r="F170" s="10">
        <f t="shared" si="0"/>
        <v>42.776030932173271</v>
      </c>
      <c r="G170" s="71">
        <v>22.085904246706903</v>
      </c>
      <c r="H170" s="69">
        <v>0</v>
      </c>
      <c r="I170" s="69">
        <v>0</v>
      </c>
      <c r="J170" s="82">
        <v>0</v>
      </c>
      <c r="K170" s="69">
        <v>0</v>
      </c>
      <c r="L170" s="71">
        <v>0.85615292154024347</v>
      </c>
      <c r="M170" s="71">
        <v>8.7743819189958785</v>
      </c>
      <c r="N170" s="69">
        <v>0</v>
      </c>
      <c r="O170" s="69">
        <v>0</v>
      </c>
      <c r="P170" s="69">
        <v>0</v>
      </c>
      <c r="Q170" s="82">
        <v>0</v>
      </c>
      <c r="R170" s="71">
        <v>535.61343946597015</v>
      </c>
      <c r="S170" s="69">
        <v>0</v>
      </c>
      <c r="T170" s="69">
        <v>0</v>
      </c>
      <c r="U170" s="71">
        <v>9.1141174652163528</v>
      </c>
      <c r="V170" s="71">
        <v>8.4017301490920744</v>
      </c>
      <c r="W170" s="63">
        <f>SUM(D170,N170:Q170)</f>
        <v>42.168584552466449</v>
      </c>
      <c r="X170" s="63">
        <f>SUM(G170:M170)</f>
        <v>31.716439087243025</v>
      </c>
      <c r="Y170" s="63">
        <f>SUM(R170:V170)</f>
        <v>553.12928708027857</v>
      </c>
    </row>
    <row r="171" spans="1:25" x14ac:dyDescent="0.2">
      <c r="A171">
        <v>19</v>
      </c>
      <c r="B171" s="2">
        <v>44497.24999895833</v>
      </c>
      <c r="C171" s="2">
        <v>44497.270833333336</v>
      </c>
      <c r="D171" s="19">
        <v>41.958496564704348</v>
      </c>
      <c r="E171" s="72">
        <v>41.175898060217143</v>
      </c>
      <c r="F171" s="10">
        <f t="shared" si="0"/>
        <v>41.567197312460749</v>
      </c>
      <c r="G171" s="71">
        <v>18.751555985626254</v>
      </c>
      <c r="H171" s="69">
        <v>0</v>
      </c>
      <c r="I171" s="69">
        <v>0</v>
      </c>
      <c r="J171" s="82">
        <v>0</v>
      </c>
      <c r="K171" s="69">
        <v>0</v>
      </c>
      <c r="L171" s="71">
        <v>0.93378500080500848</v>
      </c>
      <c r="M171" s="71">
        <v>8.7635980112581784</v>
      </c>
      <c r="N171" s="69">
        <v>0</v>
      </c>
      <c r="O171" s="69">
        <v>0</v>
      </c>
      <c r="P171" s="69">
        <v>0</v>
      </c>
      <c r="Q171" s="82">
        <v>0</v>
      </c>
      <c r="R171" s="71">
        <v>435.9515023881296</v>
      </c>
      <c r="S171" s="69">
        <v>0</v>
      </c>
      <c r="T171" s="69">
        <v>0</v>
      </c>
      <c r="U171" s="71">
        <v>8.5297504047082526</v>
      </c>
      <c r="V171" s="71">
        <v>8.4821388793035251</v>
      </c>
      <c r="W171" s="63">
        <f t="shared" ref="W171:W176" si="7">SUM(D171,N171:Q171)</f>
        <v>41.958496564704348</v>
      </c>
      <c r="X171" s="63">
        <f t="shared" ref="X171:X176" si="8">SUM(G171:M171)</f>
        <v>28.448938997689442</v>
      </c>
      <c r="Y171" s="63">
        <f t="shared" ref="Y171:Y176" si="9">SUM(R171:V171)</f>
        <v>452.96339167214137</v>
      </c>
    </row>
    <row r="172" spans="1:25" x14ac:dyDescent="0.2">
      <c r="A172">
        <v>20</v>
      </c>
      <c r="B172" s="2">
        <v>44497.291665567129</v>
      </c>
      <c r="C172" s="2">
        <v>44497.3125</v>
      </c>
      <c r="D172" s="19">
        <v>37.226993499954503</v>
      </c>
      <c r="E172" s="72">
        <v>35.722026883965398</v>
      </c>
      <c r="F172" s="10">
        <f t="shared" si="0"/>
        <v>36.474510191959951</v>
      </c>
      <c r="G172" s="71">
        <v>14.249057436852503</v>
      </c>
      <c r="H172" s="69">
        <v>0</v>
      </c>
      <c r="I172" s="69">
        <v>0</v>
      </c>
      <c r="J172" s="71">
        <v>0.27216172206722233</v>
      </c>
      <c r="K172" s="69">
        <v>0</v>
      </c>
      <c r="L172" s="71">
        <v>0.76404014726960845</v>
      </c>
      <c r="M172" s="71">
        <v>8.4544756311952778</v>
      </c>
      <c r="N172" s="69">
        <v>0</v>
      </c>
      <c r="O172" s="69">
        <v>0</v>
      </c>
      <c r="P172" s="69">
        <v>0</v>
      </c>
      <c r="Q172" s="69">
        <v>0</v>
      </c>
      <c r="R172" s="71">
        <v>336.58402525691366</v>
      </c>
      <c r="S172" s="69">
        <v>0</v>
      </c>
      <c r="T172" s="69">
        <v>0</v>
      </c>
      <c r="U172" s="71">
        <v>6.4671675355571017</v>
      </c>
      <c r="V172" s="71">
        <v>7.6543054427530741</v>
      </c>
      <c r="W172" s="63">
        <f t="shared" si="7"/>
        <v>37.226993499954503</v>
      </c>
      <c r="X172" s="63">
        <f t="shared" si="8"/>
        <v>23.739734937384611</v>
      </c>
      <c r="Y172" s="63">
        <f t="shared" si="9"/>
        <v>350.70549823522384</v>
      </c>
    </row>
    <row r="173" spans="1:25" x14ac:dyDescent="0.2">
      <c r="A173">
        <v>21</v>
      </c>
      <c r="B173" s="2">
        <v>44497.333332175927</v>
      </c>
      <c r="C173" s="2">
        <v>44497.354166666664</v>
      </c>
      <c r="D173" s="19">
        <v>33.851770774175449</v>
      </c>
      <c r="E173" s="72">
        <v>34.541241997011149</v>
      </c>
      <c r="F173" s="10">
        <f t="shared" si="0"/>
        <v>34.196506385593295</v>
      </c>
      <c r="G173" s="71">
        <v>13.915229720489904</v>
      </c>
      <c r="H173" s="69">
        <v>0</v>
      </c>
      <c r="I173" s="69">
        <v>0</v>
      </c>
      <c r="J173" s="69">
        <v>0</v>
      </c>
      <c r="K173" s="69">
        <v>0</v>
      </c>
      <c r="L173" s="71">
        <v>0.67797315950378345</v>
      </c>
      <c r="M173" s="71">
        <v>8.5288672527171787</v>
      </c>
      <c r="N173" s="69">
        <v>0</v>
      </c>
      <c r="O173" s="69">
        <v>0</v>
      </c>
      <c r="P173" s="69">
        <v>0</v>
      </c>
      <c r="Q173" s="82">
        <v>0</v>
      </c>
      <c r="R173" s="71">
        <v>325.59232902368512</v>
      </c>
      <c r="S173" s="69">
        <v>0</v>
      </c>
      <c r="T173" s="69">
        <v>0</v>
      </c>
      <c r="U173" s="71">
        <v>6.2361251348456026</v>
      </c>
      <c r="V173" s="71">
        <v>6.250047396361726</v>
      </c>
      <c r="W173" s="63">
        <f t="shared" si="7"/>
        <v>33.851770774175449</v>
      </c>
      <c r="X173" s="63">
        <f t="shared" si="8"/>
        <v>23.122070132710867</v>
      </c>
      <c r="Y173" s="63">
        <f t="shared" si="9"/>
        <v>338.07850155489245</v>
      </c>
    </row>
    <row r="174" spans="1:25" x14ac:dyDescent="0.2">
      <c r="A174">
        <v>22</v>
      </c>
      <c r="B174" s="2">
        <v>44497.374998784719</v>
      </c>
      <c r="C174" s="2">
        <v>44497.395833333336</v>
      </c>
      <c r="D174" s="19">
        <v>29.726940352082153</v>
      </c>
      <c r="E174" s="72">
        <v>31.101897347315003</v>
      </c>
      <c r="F174" s="10">
        <f t="shared" si="0"/>
        <v>30.414418849698578</v>
      </c>
      <c r="G174" s="71">
        <v>14.094685983588352</v>
      </c>
      <c r="H174" s="69">
        <v>0</v>
      </c>
      <c r="I174" s="69">
        <v>0</v>
      </c>
      <c r="J174" s="69">
        <v>0</v>
      </c>
      <c r="K174" s="69">
        <v>0</v>
      </c>
      <c r="L174" s="71">
        <v>0.6278711039028434</v>
      </c>
      <c r="M174" s="71">
        <v>7.5370863831384778</v>
      </c>
      <c r="N174" s="69">
        <v>0</v>
      </c>
      <c r="O174" s="69">
        <v>0</v>
      </c>
      <c r="P174" s="69">
        <v>0</v>
      </c>
      <c r="Q174" s="69">
        <v>0</v>
      </c>
      <c r="R174" s="71">
        <v>267.56122452879964</v>
      </c>
      <c r="S174" s="69">
        <v>0</v>
      </c>
      <c r="T174" s="69">
        <v>0</v>
      </c>
      <c r="U174" s="71">
        <v>6.2284554752987527</v>
      </c>
      <c r="V174" s="71">
        <v>5.9868906329758751</v>
      </c>
      <c r="W174" s="63">
        <f t="shared" si="7"/>
        <v>29.726940352082153</v>
      </c>
      <c r="X174" s="63">
        <f t="shared" si="8"/>
        <v>22.259643470629673</v>
      </c>
      <c r="Y174" s="63">
        <f t="shared" si="9"/>
        <v>279.77657063707426</v>
      </c>
    </row>
    <row r="175" spans="1:25" x14ac:dyDescent="0.2">
      <c r="A175">
        <v>23</v>
      </c>
      <c r="B175" s="2">
        <v>44497.416665393517</v>
      </c>
      <c r="C175" s="2">
        <v>44497.4375</v>
      </c>
      <c r="D175" s="19">
        <v>24.208228622611152</v>
      </c>
      <c r="E175" s="72">
        <v>26.179282335199549</v>
      </c>
      <c r="F175" s="10">
        <f t="shared" si="0"/>
        <v>25.193755478905352</v>
      </c>
      <c r="G175" s="71">
        <v>11.117638088078252</v>
      </c>
      <c r="H175" s="69">
        <v>0</v>
      </c>
      <c r="I175" s="69">
        <v>0</v>
      </c>
      <c r="J175" s="69">
        <v>0</v>
      </c>
      <c r="K175" s="69">
        <v>0</v>
      </c>
      <c r="L175" s="71">
        <v>0.381617621070589</v>
      </c>
      <c r="M175" s="71">
        <v>6.5804214046898277</v>
      </c>
      <c r="N175" s="69">
        <v>0</v>
      </c>
      <c r="O175" s="69">
        <v>0</v>
      </c>
      <c r="P175" s="69">
        <v>0</v>
      </c>
      <c r="Q175" s="69">
        <v>0</v>
      </c>
      <c r="R175" s="71">
        <v>220.53149001007662</v>
      </c>
      <c r="S175" s="69">
        <v>0</v>
      </c>
      <c r="T175" s="69">
        <v>0</v>
      </c>
      <c r="U175" s="71">
        <v>5.4533950007909526</v>
      </c>
      <c r="V175" s="71">
        <v>5.3184125787282248</v>
      </c>
      <c r="W175" s="63">
        <f t="shared" si="7"/>
        <v>24.208228622611152</v>
      </c>
      <c r="X175" s="63">
        <f t="shared" si="8"/>
        <v>18.07967711383867</v>
      </c>
      <c r="Y175" s="63">
        <f t="shared" si="9"/>
        <v>231.30329758959579</v>
      </c>
    </row>
    <row r="176" spans="1:25" x14ac:dyDescent="0.2">
      <c r="A176">
        <v>24</v>
      </c>
      <c r="B176" s="2">
        <v>44497.458332002316</v>
      </c>
      <c r="C176" s="2">
        <v>44497.479166666664</v>
      </c>
      <c r="D176" s="19">
        <v>27.724914336925497</v>
      </c>
      <c r="E176" s="72">
        <v>30.6574477628693</v>
      </c>
      <c r="F176" s="10">
        <f t="shared" si="0"/>
        <v>29.191181049897398</v>
      </c>
      <c r="G176" s="71">
        <v>21.219472187018852</v>
      </c>
      <c r="H176" s="69">
        <v>0</v>
      </c>
      <c r="I176" s="69">
        <v>0</v>
      </c>
      <c r="J176" s="82">
        <v>0</v>
      </c>
      <c r="K176" s="69">
        <v>0</v>
      </c>
      <c r="L176" s="71">
        <v>0.75404805734873348</v>
      </c>
      <c r="M176" s="71">
        <v>8.2826082774399783</v>
      </c>
      <c r="N176" s="69">
        <v>0</v>
      </c>
      <c r="O176" s="69">
        <v>0</v>
      </c>
      <c r="P176" s="69">
        <v>0</v>
      </c>
      <c r="Q176" s="69">
        <v>0</v>
      </c>
      <c r="R176" s="71">
        <v>257.24910391081517</v>
      </c>
      <c r="S176" s="69">
        <v>0</v>
      </c>
      <c r="T176" s="69">
        <v>0</v>
      </c>
      <c r="U176" s="71">
        <v>6.0446056840349023</v>
      </c>
      <c r="V176" s="71">
        <v>4.9008078076817743</v>
      </c>
      <c r="W176" s="63">
        <f t="shared" si="7"/>
        <v>27.724914336925497</v>
      </c>
      <c r="X176" s="63">
        <f t="shared" si="8"/>
        <v>30.256128521807561</v>
      </c>
      <c r="Y176" s="63">
        <f t="shared" si="9"/>
        <v>268.1945174025318</v>
      </c>
    </row>
    <row r="177" spans="1:25" x14ac:dyDescent="0.2">
      <c r="D177" s="70"/>
      <c r="E177" s="73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</row>
    <row r="178" spans="1:25" x14ac:dyDescent="0.2">
      <c r="A178">
        <v>1</v>
      </c>
      <c r="B178" s="2">
        <v>44503.75</v>
      </c>
      <c r="C178" s="2">
        <v>44503.770833333336</v>
      </c>
      <c r="D178" s="19">
        <v>7.9627082750606002</v>
      </c>
      <c r="E178" s="71">
        <v>7.7539351745669007</v>
      </c>
      <c r="F178" s="10">
        <f t="shared" si="0"/>
        <v>7.8583217248137505</v>
      </c>
      <c r="G178" s="82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71">
        <v>2.9382163236025525</v>
      </c>
      <c r="N178" s="69">
        <v>0</v>
      </c>
      <c r="O178" s="69">
        <v>0</v>
      </c>
      <c r="P178" s="69">
        <v>0</v>
      </c>
      <c r="Q178" s="82">
        <v>0</v>
      </c>
      <c r="R178" s="71">
        <v>53.437712308451054</v>
      </c>
      <c r="S178" s="69">
        <v>0</v>
      </c>
      <c r="T178" s="69">
        <v>0</v>
      </c>
      <c r="U178" s="71">
        <v>0.62854309888318249</v>
      </c>
      <c r="V178" s="69">
        <v>0</v>
      </c>
      <c r="W178" s="63">
        <f>SUM(D178,N178:Q178)</f>
        <v>7.9627082750606002</v>
      </c>
      <c r="X178" s="63">
        <f>SUM(G178:M178)</f>
        <v>2.9382163236025525</v>
      </c>
      <c r="Y178" s="63">
        <f>SUM(R178:V178)</f>
        <v>54.066255407334239</v>
      </c>
    </row>
    <row r="179" spans="1:25" x14ac:dyDescent="0.2">
      <c r="A179">
        <v>2</v>
      </c>
      <c r="B179" s="2">
        <v>44503.791666666664</v>
      </c>
      <c r="C179" s="2">
        <v>44503.8125</v>
      </c>
      <c r="D179" s="19">
        <v>10.722714432494401</v>
      </c>
      <c r="E179" s="72">
        <v>11.025063629147249</v>
      </c>
      <c r="F179" s="10">
        <f t="shared" si="0"/>
        <v>10.873889030820825</v>
      </c>
      <c r="G179" s="71">
        <v>7.9613126589665493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71">
        <v>4.3360683951218917</v>
      </c>
      <c r="N179" s="69">
        <v>0</v>
      </c>
      <c r="O179" s="69">
        <v>0</v>
      </c>
      <c r="P179" s="69">
        <v>0</v>
      </c>
      <c r="Q179" s="82">
        <v>0</v>
      </c>
      <c r="R179" s="71">
        <v>95.526046893997062</v>
      </c>
      <c r="S179" s="69">
        <v>0</v>
      </c>
      <c r="T179" s="69">
        <v>0</v>
      </c>
      <c r="U179" s="71">
        <v>1.2616509387751527</v>
      </c>
      <c r="V179" s="82">
        <v>0</v>
      </c>
      <c r="W179" s="63">
        <f t="shared" ref="W179:W181" si="10">SUM(D179,N179:Q179)</f>
        <v>10.722714432494401</v>
      </c>
      <c r="X179" s="63">
        <f t="shared" ref="X179:X181" si="11">SUM(G179:M179)</f>
        <v>12.29738105408844</v>
      </c>
      <c r="Y179" s="63">
        <f t="shared" ref="Y179:Y181" si="12">SUM(R179:V179)</f>
        <v>96.78769783277221</v>
      </c>
    </row>
    <row r="180" spans="1:25" x14ac:dyDescent="0.2">
      <c r="A180">
        <v>3</v>
      </c>
      <c r="B180" s="2">
        <v>44503.83333321759</v>
      </c>
      <c r="C180" s="2">
        <v>44503.854166666664</v>
      </c>
      <c r="D180" s="19">
        <v>14.139522969818948</v>
      </c>
      <c r="E180" s="72">
        <v>13.900482787326348</v>
      </c>
      <c r="F180" s="10">
        <f t="shared" si="0"/>
        <v>14.020002878572647</v>
      </c>
      <c r="G180" s="71">
        <v>12.5666718405661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71">
        <v>3.7740559929759523</v>
      </c>
      <c r="N180" s="69">
        <v>0</v>
      </c>
      <c r="O180" s="69">
        <v>0</v>
      </c>
      <c r="P180" s="69">
        <v>0</v>
      </c>
      <c r="Q180" s="82">
        <v>0</v>
      </c>
      <c r="R180" s="71">
        <v>183.13270562030851</v>
      </c>
      <c r="S180" s="69">
        <v>0</v>
      </c>
      <c r="T180" s="69">
        <v>0</v>
      </c>
      <c r="U180" s="71">
        <v>2.4305050270229778</v>
      </c>
      <c r="V180" s="82">
        <v>0</v>
      </c>
      <c r="W180" s="63">
        <f t="shared" si="10"/>
        <v>14.139522969818948</v>
      </c>
      <c r="X180" s="63">
        <f t="shared" si="11"/>
        <v>16.340727833542051</v>
      </c>
      <c r="Y180" s="63">
        <f t="shared" si="12"/>
        <v>185.56321064733149</v>
      </c>
    </row>
    <row r="181" spans="1:25" x14ac:dyDescent="0.2">
      <c r="A181">
        <v>4</v>
      </c>
      <c r="B181" s="2">
        <v>44503.874999826388</v>
      </c>
      <c r="C181" s="2">
        <v>44503.895833333336</v>
      </c>
      <c r="D181" s="19">
        <v>64.541461912934494</v>
      </c>
      <c r="E181" s="72">
        <v>60.793219546088004</v>
      </c>
      <c r="F181" s="10">
        <f t="shared" si="0"/>
        <v>62.667340729511253</v>
      </c>
      <c r="G181" s="71">
        <v>67.846642290958002</v>
      </c>
      <c r="H181" s="69">
        <v>0</v>
      </c>
      <c r="I181" s="69">
        <v>0</v>
      </c>
      <c r="J181" s="82">
        <v>0</v>
      </c>
      <c r="K181" s="69">
        <v>0</v>
      </c>
      <c r="L181" s="82">
        <v>0</v>
      </c>
      <c r="M181" s="71">
        <v>19.862557068207526</v>
      </c>
      <c r="N181" s="69">
        <v>0</v>
      </c>
      <c r="O181" s="69">
        <v>0</v>
      </c>
      <c r="P181" s="69">
        <v>0</v>
      </c>
      <c r="Q181" s="82">
        <v>0</v>
      </c>
      <c r="R181" s="71">
        <v>635.28242782007203</v>
      </c>
      <c r="S181" s="69">
        <v>0</v>
      </c>
      <c r="T181" s="69">
        <v>0</v>
      </c>
      <c r="U181" s="71">
        <v>9.8536246270912677</v>
      </c>
      <c r="V181" s="71">
        <v>11.167230737500205</v>
      </c>
      <c r="W181" s="63">
        <f t="shared" si="10"/>
        <v>64.541461912934494</v>
      </c>
      <c r="X181" s="63">
        <f t="shared" si="11"/>
        <v>87.709199359165524</v>
      </c>
      <c r="Y181" s="63">
        <f t="shared" si="12"/>
        <v>656.30328318466343</v>
      </c>
    </row>
    <row r="182" spans="1:25" x14ac:dyDescent="0.2">
      <c r="A182">
        <v>5</v>
      </c>
      <c r="B182" s="2">
        <v>44503.916666435187</v>
      </c>
      <c r="C182" s="2">
        <v>44503.9375</v>
      </c>
      <c r="D182" s="19">
        <v>101.839582428406</v>
      </c>
      <c r="E182" s="72">
        <v>93.380044162105008</v>
      </c>
      <c r="F182" s="10">
        <f t="shared" si="0"/>
        <v>97.609813295255506</v>
      </c>
      <c r="G182" s="71">
        <v>111.5367693594125</v>
      </c>
      <c r="H182" s="69">
        <v>0</v>
      </c>
      <c r="I182" s="69">
        <v>0</v>
      </c>
      <c r="J182" s="71">
        <v>1.003085240737799</v>
      </c>
      <c r="K182" s="69">
        <v>0</v>
      </c>
      <c r="L182" s="82">
        <v>0</v>
      </c>
      <c r="M182" s="71">
        <v>27.037514922571976</v>
      </c>
      <c r="N182" s="69">
        <v>0</v>
      </c>
      <c r="O182" s="82">
        <v>0</v>
      </c>
      <c r="P182" s="82">
        <v>0</v>
      </c>
      <c r="Q182" s="71">
        <v>2.921832056482895</v>
      </c>
      <c r="R182" s="71">
        <v>728.94142670118208</v>
      </c>
      <c r="S182" s="69">
        <v>0</v>
      </c>
      <c r="T182" s="69">
        <v>0</v>
      </c>
      <c r="U182" s="71">
        <v>14.300654072866067</v>
      </c>
      <c r="V182" s="71">
        <v>14.317802221917301</v>
      </c>
      <c r="W182" s="63">
        <f t="shared" ref="W182:W195" si="13">SUM(D182,N182:Q182)</f>
        <v>104.7614144848889</v>
      </c>
      <c r="X182" s="63">
        <f t="shared" ref="X182:X195" si="14">SUM(G182:M182)</f>
        <v>139.57736952272228</v>
      </c>
      <c r="Y182" s="63">
        <f t="shared" ref="Y182:Y195" si="15">SUM(R182:V182)</f>
        <v>757.55988299596549</v>
      </c>
    </row>
    <row r="183" spans="1:25" x14ac:dyDescent="0.2">
      <c r="A183">
        <v>6</v>
      </c>
      <c r="B183" s="2">
        <v>44503.958333043978</v>
      </c>
      <c r="C183" s="2">
        <v>44503.979166666664</v>
      </c>
      <c r="D183" s="19">
        <v>79.740166606121505</v>
      </c>
      <c r="E183" s="72">
        <v>71.110520974260496</v>
      </c>
      <c r="F183" s="10">
        <f t="shared" si="0"/>
        <v>75.425343790190993</v>
      </c>
      <c r="G183" s="71">
        <v>55.153116769482999</v>
      </c>
      <c r="H183" s="69">
        <v>0</v>
      </c>
      <c r="I183" s="69">
        <v>0</v>
      </c>
      <c r="J183" s="82">
        <v>0</v>
      </c>
      <c r="K183" s="69">
        <v>0</v>
      </c>
      <c r="L183" s="82">
        <v>0</v>
      </c>
      <c r="M183" s="71">
        <v>20.235512231205128</v>
      </c>
      <c r="N183" s="69">
        <v>0</v>
      </c>
      <c r="O183" s="82">
        <v>0</v>
      </c>
      <c r="P183" s="82">
        <v>0</v>
      </c>
      <c r="Q183" s="71">
        <v>2.3761843513473799</v>
      </c>
      <c r="R183" s="71">
        <v>517.93266511408206</v>
      </c>
      <c r="S183" s="69">
        <v>0</v>
      </c>
      <c r="T183" s="69">
        <v>0</v>
      </c>
      <c r="U183" s="71">
        <v>10.662653601250318</v>
      </c>
      <c r="V183" s="71">
        <v>10.951864691092652</v>
      </c>
      <c r="W183" s="63">
        <f t="shared" si="13"/>
        <v>82.116350957468882</v>
      </c>
      <c r="X183" s="63">
        <f t="shared" si="14"/>
        <v>75.388629000688127</v>
      </c>
      <c r="Y183" s="63">
        <f t="shared" si="15"/>
        <v>539.54718340642501</v>
      </c>
    </row>
    <row r="184" spans="1:25" x14ac:dyDescent="0.2">
      <c r="A184">
        <v>7</v>
      </c>
      <c r="B184" s="2">
        <v>44503.999999652777</v>
      </c>
      <c r="C184" s="2">
        <v>44504.020833333336</v>
      </c>
      <c r="D184" s="19">
        <v>73.556260784478496</v>
      </c>
      <c r="E184" s="72">
        <v>68.698892337878007</v>
      </c>
      <c r="F184" s="10">
        <f t="shared" si="0"/>
        <v>71.127576561178245</v>
      </c>
      <c r="G184" s="71">
        <v>50.453785933822999</v>
      </c>
      <c r="H184" s="69">
        <v>0</v>
      </c>
      <c r="I184" s="69">
        <v>0</v>
      </c>
      <c r="J184" s="82">
        <v>0</v>
      </c>
      <c r="K184" s="69">
        <v>0</v>
      </c>
      <c r="L184" s="69">
        <v>0</v>
      </c>
      <c r="M184" s="71">
        <v>17.197987060831675</v>
      </c>
      <c r="N184" s="69">
        <v>0</v>
      </c>
      <c r="O184" s="82">
        <v>0</v>
      </c>
      <c r="P184" s="69">
        <v>0</v>
      </c>
      <c r="Q184" s="71">
        <v>2.4543924793297851</v>
      </c>
      <c r="R184" s="71">
        <v>471.82769154568552</v>
      </c>
      <c r="S184" s="69">
        <v>0</v>
      </c>
      <c r="T184" s="69">
        <v>0</v>
      </c>
      <c r="U184" s="71">
        <v>8.7656739496142162</v>
      </c>
      <c r="V184" s="71">
        <v>14.297021537350851</v>
      </c>
      <c r="W184" s="63">
        <f t="shared" si="13"/>
        <v>76.01065326380828</v>
      </c>
      <c r="X184" s="63">
        <f t="shared" si="14"/>
        <v>67.651772994654678</v>
      </c>
      <c r="Y184" s="63">
        <f t="shared" si="15"/>
        <v>494.89038703265061</v>
      </c>
    </row>
    <row r="185" spans="1:25" x14ac:dyDescent="0.2">
      <c r="A185">
        <v>8</v>
      </c>
      <c r="B185" s="2">
        <v>44504.041666261575</v>
      </c>
      <c r="C185" s="2">
        <v>44504.0625</v>
      </c>
      <c r="D185" s="19">
        <v>66.277616447357502</v>
      </c>
      <c r="E185" s="72">
        <v>63.464839553415004</v>
      </c>
      <c r="F185" s="10">
        <f t="shared" si="0"/>
        <v>64.871228000386253</v>
      </c>
      <c r="G185" s="71">
        <v>36.793729984807207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71">
        <v>14.439559098590328</v>
      </c>
      <c r="N185" s="69">
        <v>0</v>
      </c>
      <c r="O185" s="82">
        <v>0</v>
      </c>
      <c r="P185" s="69">
        <v>0</v>
      </c>
      <c r="Q185" s="82">
        <v>0</v>
      </c>
      <c r="R185" s="71">
        <v>396.44068025594851</v>
      </c>
      <c r="S185" s="69">
        <v>0</v>
      </c>
      <c r="T185" s="69">
        <v>0</v>
      </c>
      <c r="U185" s="71">
        <v>8.1596010315086662</v>
      </c>
      <c r="V185" s="71">
        <v>10.791170146355302</v>
      </c>
      <c r="W185" s="63">
        <f t="shared" si="13"/>
        <v>66.277616447357502</v>
      </c>
      <c r="X185" s="63">
        <f t="shared" si="14"/>
        <v>51.233289083397537</v>
      </c>
      <c r="Y185" s="63">
        <f t="shared" si="15"/>
        <v>415.39145143381245</v>
      </c>
    </row>
    <row r="186" spans="1:25" x14ac:dyDescent="0.2">
      <c r="A186">
        <v>9</v>
      </c>
      <c r="B186" s="2">
        <v>44504.083332870374</v>
      </c>
      <c r="C186" s="2">
        <v>44504.104166666664</v>
      </c>
      <c r="D186" s="19">
        <v>61.823147644666001</v>
      </c>
      <c r="E186" s="72">
        <v>58.629143242311507</v>
      </c>
      <c r="F186" s="10">
        <f t="shared" si="0"/>
        <v>60.226145443488754</v>
      </c>
      <c r="G186" s="71">
        <v>48.361653965955199</v>
      </c>
      <c r="H186" s="69">
        <v>0</v>
      </c>
      <c r="I186" s="69">
        <v>0</v>
      </c>
      <c r="J186" s="71">
        <v>1.7231775662612088</v>
      </c>
      <c r="K186" s="69">
        <v>0</v>
      </c>
      <c r="L186" s="69">
        <v>0</v>
      </c>
      <c r="M186" s="71">
        <v>16.716986596965878</v>
      </c>
      <c r="N186" s="69">
        <v>0</v>
      </c>
      <c r="O186" s="82">
        <v>0</v>
      </c>
      <c r="P186" s="69">
        <v>0</v>
      </c>
      <c r="Q186" s="71">
        <v>2.4001710742337949</v>
      </c>
      <c r="R186" s="71">
        <v>321.56774884301007</v>
      </c>
      <c r="S186" s="69">
        <v>0</v>
      </c>
      <c r="T186" s="69">
        <v>0</v>
      </c>
      <c r="U186" s="71">
        <v>6.4672653788989169</v>
      </c>
      <c r="V186" s="71">
        <v>10.217053902411504</v>
      </c>
      <c r="W186" s="63">
        <f t="shared" si="13"/>
        <v>64.22331871889979</v>
      </c>
      <c r="X186" s="63">
        <f t="shared" si="14"/>
        <v>66.80181812918228</v>
      </c>
      <c r="Y186" s="63">
        <f t="shared" si="15"/>
        <v>338.25206812432049</v>
      </c>
    </row>
    <row r="187" spans="1:25" x14ac:dyDescent="0.2">
      <c r="A187">
        <v>10</v>
      </c>
      <c r="B187" s="2">
        <v>44504.124999479165</v>
      </c>
      <c r="C187" s="2">
        <v>44504.145833333336</v>
      </c>
      <c r="D187" s="19">
        <v>51.507929581768003</v>
      </c>
      <c r="E187" s="72">
        <v>52.172117973198006</v>
      </c>
      <c r="F187" s="10">
        <f t="shared" si="0"/>
        <v>51.840023777483005</v>
      </c>
      <c r="G187" s="71">
        <v>21.94110079237765</v>
      </c>
      <c r="H187" s="69">
        <v>0</v>
      </c>
      <c r="I187" s="69">
        <v>0</v>
      </c>
      <c r="J187" s="69">
        <v>0</v>
      </c>
      <c r="K187" s="69">
        <v>0</v>
      </c>
      <c r="L187" s="69">
        <v>0</v>
      </c>
      <c r="M187" s="71">
        <v>12.594978320941477</v>
      </c>
      <c r="N187" s="69">
        <v>0</v>
      </c>
      <c r="O187" s="69">
        <v>0</v>
      </c>
      <c r="P187" s="69">
        <v>0</v>
      </c>
      <c r="Q187" s="82">
        <v>0</v>
      </c>
      <c r="R187" s="71">
        <v>252.41956794916803</v>
      </c>
      <c r="S187" s="69">
        <v>0</v>
      </c>
      <c r="T187" s="69">
        <v>0</v>
      </c>
      <c r="U187" s="71">
        <v>4.9083979214400184</v>
      </c>
      <c r="V187" s="71">
        <v>9.7058974828894513</v>
      </c>
      <c r="W187" s="63">
        <f t="shared" si="13"/>
        <v>51.507929581768003</v>
      </c>
      <c r="X187" s="63">
        <f t="shared" si="14"/>
        <v>34.536079113319126</v>
      </c>
      <c r="Y187" s="63">
        <f t="shared" si="15"/>
        <v>267.03386335349751</v>
      </c>
    </row>
    <row r="188" spans="1:25" x14ac:dyDescent="0.2">
      <c r="A188">
        <v>11</v>
      </c>
      <c r="B188" s="2">
        <v>44504.166666087964</v>
      </c>
      <c r="C188" s="2">
        <v>44504.1875</v>
      </c>
      <c r="D188" s="19">
        <v>47.58676793697331</v>
      </c>
      <c r="E188" s="72">
        <v>43.817757269602602</v>
      </c>
      <c r="F188" s="10">
        <f t="shared" si="0"/>
        <v>45.702262603287956</v>
      </c>
      <c r="G188" s="71">
        <v>22.015122349566099</v>
      </c>
      <c r="H188" s="69">
        <v>0</v>
      </c>
      <c r="I188" s="69">
        <v>0</v>
      </c>
      <c r="J188" s="69">
        <v>0</v>
      </c>
      <c r="K188" s="69">
        <v>0</v>
      </c>
      <c r="L188" s="82">
        <v>0</v>
      </c>
      <c r="M188" s="71">
        <v>10.665822879501526</v>
      </c>
      <c r="N188" s="69">
        <v>0</v>
      </c>
      <c r="O188" s="69">
        <v>0</v>
      </c>
      <c r="P188" s="69">
        <v>0</v>
      </c>
      <c r="Q188" s="82">
        <v>0</v>
      </c>
      <c r="R188" s="71">
        <v>252.63891724088256</v>
      </c>
      <c r="S188" s="69">
        <v>0</v>
      </c>
      <c r="T188" s="69">
        <v>0</v>
      </c>
      <c r="U188" s="71">
        <v>5.4208364400666671</v>
      </c>
      <c r="V188" s="71">
        <v>8.6353351564923031</v>
      </c>
      <c r="W188" s="63">
        <f t="shared" si="13"/>
        <v>47.58676793697331</v>
      </c>
      <c r="X188" s="63">
        <f t="shared" si="14"/>
        <v>32.680945229067625</v>
      </c>
      <c r="Y188" s="63">
        <f t="shared" si="15"/>
        <v>266.69508883744157</v>
      </c>
    </row>
    <row r="189" spans="1:25" x14ac:dyDescent="0.2">
      <c r="A189">
        <v>12</v>
      </c>
      <c r="B189" s="2">
        <v>44504.208332696762</v>
      </c>
      <c r="C189" s="2">
        <v>44504.229166666664</v>
      </c>
      <c r="D189" s="19">
        <v>33.521303964722499</v>
      </c>
      <c r="E189" s="72">
        <v>33.267753611718952</v>
      </c>
      <c r="F189" s="10">
        <f t="shared" si="0"/>
        <v>33.394528788220725</v>
      </c>
      <c r="G189" s="71">
        <v>19.27902856423875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71">
        <v>8.5030198178230769</v>
      </c>
      <c r="N189" s="69">
        <v>0</v>
      </c>
      <c r="O189" s="69">
        <v>0</v>
      </c>
      <c r="P189" s="69">
        <v>0</v>
      </c>
      <c r="Q189" s="82">
        <v>0</v>
      </c>
      <c r="R189" s="71">
        <v>174.07250107684854</v>
      </c>
      <c r="S189" s="69">
        <v>0</v>
      </c>
      <c r="T189" s="69">
        <v>0</v>
      </c>
      <c r="U189" s="71">
        <v>4.1074398498982623</v>
      </c>
      <c r="V189" s="82">
        <v>0</v>
      </c>
      <c r="W189" s="63">
        <f t="shared" si="13"/>
        <v>33.521303964722499</v>
      </c>
      <c r="X189" s="63">
        <f t="shared" si="14"/>
        <v>27.782048382061827</v>
      </c>
      <c r="Y189" s="63">
        <f t="shared" si="15"/>
        <v>178.17994092674681</v>
      </c>
    </row>
    <row r="190" spans="1:25" x14ac:dyDescent="0.2">
      <c r="A190">
        <v>13</v>
      </c>
      <c r="B190" s="2">
        <v>44504.249999305554</v>
      </c>
      <c r="C190" s="2">
        <v>44504.270833333336</v>
      </c>
      <c r="D190" s="19">
        <v>23.347660447016999</v>
      </c>
      <c r="E190" s="72">
        <v>23.173532412181448</v>
      </c>
      <c r="F190" s="10">
        <f t="shared" si="0"/>
        <v>23.260596429599225</v>
      </c>
      <c r="G190" s="71">
        <v>12.628475043335202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71">
        <v>7.3376649139110777</v>
      </c>
      <c r="N190" s="69">
        <v>0</v>
      </c>
      <c r="O190" s="69">
        <v>0</v>
      </c>
      <c r="P190" s="69">
        <v>0</v>
      </c>
      <c r="Q190" s="82">
        <v>0</v>
      </c>
      <c r="R190" s="71">
        <v>138.75211274102156</v>
      </c>
      <c r="S190" s="69">
        <v>0</v>
      </c>
      <c r="T190" s="69">
        <v>0</v>
      </c>
      <c r="U190" s="71">
        <v>2.567699703356813</v>
      </c>
      <c r="V190" s="82">
        <v>0</v>
      </c>
      <c r="W190" s="63">
        <f t="shared" si="13"/>
        <v>23.347660447016999</v>
      </c>
      <c r="X190" s="63">
        <f t="shared" si="14"/>
        <v>19.966139957246281</v>
      </c>
      <c r="Y190" s="63">
        <f t="shared" si="15"/>
        <v>141.31981244437839</v>
      </c>
    </row>
    <row r="191" spans="1:25" x14ac:dyDescent="0.2">
      <c r="A191">
        <v>14</v>
      </c>
      <c r="B191" s="2">
        <v>44504.291665914352</v>
      </c>
      <c r="C191" s="2">
        <v>44504.3125</v>
      </c>
      <c r="D191" s="19">
        <v>18.1767456086144</v>
      </c>
      <c r="E191" s="72">
        <v>18.269039057712799</v>
      </c>
      <c r="F191" s="10">
        <f t="shared" si="0"/>
        <v>18.2228923331636</v>
      </c>
      <c r="G191" s="71">
        <v>10.473576541963499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71">
        <v>4.8925284368199771</v>
      </c>
      <c r="N191" s="69">
        <v>0</v>
      </c>
      <c r="O191" s="69">
        <v>0</v>
      </c>
      <c r="P191" s="69">
        <v>0</v>
      </c>
      <c r="Q191" s="82">
        <v>0</v>
      </c>
      <c r="R191" s="71">
        <v>89.924648908897055</v>
      </c>
      <c r="S191" s="69">
        <v>0</v>
      </c>
      <c r="T191" s="69">
        <v>0</v>
      </c>
      <c r="U191" s="71">
        <v>2.2650790394787923</v>
      </c>
      <c r="V191" s="82">
        <v>0</v>
      </c>
      <c r="W191" s="63">
        <f t="shared" si="13"/>
        <v>18.1767456086144</v>
      </c>
      <c r="X191" s="63">
        <f t="shared" si="14"/>
        <v>15.366104978783476</v>
      </c>
      <c r="Y191" s="63">
        <f t="shared" si="15"/>
        <v>92.189727948375847</v>
      </c>
    </row>
    <row r="192" spans="1:25" x14ac:dyDescent="0.2">
      <c r="A192">
        <v>15</v>
      </c>
      <c r="B192" s="2">
        <v>44504.333332523151</v>
      </c>
      <c r="C192" s="2">
        <v>44504.354166666664</v>
      </c>
      <c r="D192" s="19">
        <v>14.315356407356949</v>
      </c>
      <c r="E192" s="72">
        <v>15.515621222206299</v>
      </c>
      <c r="F192" s="10">
        <f t="shared" si="0"/>
        <v>14.915488814781625</v>
      </c>
      <c r="G192" s="71">
        <v>10.7035885023289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71">
        <v>4.7425475289680774</v>
      </c>
      <c r="N192" s="69">
        <v>0</v>
      </c>
      <c r="O192" s="69">
        <v>0</v>
      </c>
      <c r="P192" s="69">
        <v>0</v>
      </c>
      <c r="Q192" s="82">
        <v>0</v>
      </c>
      <c r="R192" s="71">
        <v>87.143218044331547</v>
      </c>
      <c r="S192" s="69">
        <v>0</v>
      </c>
      <c r="T192" s="69">
        <v>0</v>
      </c>
      <c r="U192" s="71">
        <v>1.9398110935540327</v>
      </c>
      <c r="V192" s="82">
        <v>0</v>
      </c>
      <c r="W192" s="63">
        <f t="shared" si="13"/>
        <v>14.315356407356949</v>
      </c>
      <c r="X192" s="63">
        <f t="shared" si="14"/>
        <v>15.446136031296977</v>
      </c>
      <c r="Y192" s="63">
        <f t="shared" si="15"/>
        <v>89.083029137885575</v>
      </c>
    </row>
    <row r="193" spans="1:25" x14ac:dyDescent="0.2">
      <c r="A193">
        <v>16</v>
      </c>
      <c r="B193" s="2">
        <v>44504.374999131942</v>
      </c>
      <c r="C193" s="2">
        <v>44504.395833333336</v>
      </c>
      <c r="D193" s="19">
        <v>25.821348164926899</v>
      </c>
      <c r="E193" s="72">
        <v>27.054908831058849</v>
      </c>
      <c r="F193" s="10">
        <f t="shared" si="0"/>
        <v>26.438128497992874</v>
      </c>
      <c r="G193" s="71">
        <v>32.577692993780452</v>
      </c>
      <c r="H193" s="69">
        <v>0</v>
      </c>
      <c r="I193" s="69">
        <v>0</v>
      </c>
      <c r="J193" s="69">
        <v>0</v>
      </c>
      <c r="K193" s="69">
        <v>0</v>
      </c>
      <c r="L193" s="69">
        <v>0</v>
      </c>
      <c r="M193" s="71">
        <v>8.0520931724253764</v>
      </c>
      <c r="N193" s="69">
        <v>0</v>
      </c>
      <c r="O193" s="69">
        <v>0</v>
      </c>
      <c r="P193" s="69">
        <v>0</v>
      </c>
      <c r="Q193" s="82">
        <v>0</v>
      </c>
      <c r="R193" s="71">
        <v>146.90807501383205</v>
      </c>
      <c r="S193" s="69">
        <v>0</v>
      </c>
      <c r="T193" s="69">
        <v>0</v>
      </c>
      <c r="U193" s="71">
        <v>3.6013776536518822</v>
      </c>
      <c r="V193" s="82">
        <v>0</v>
      </c>
      <c r="W193" s="63">
        <f t="shared" si="13"/>
        <v>25.821348164926899</v>
      </c>
      <c r="X193" s="63">
        <f t="shared" si="14"/>
        <v>40.629786166205832</v>
      </c>
      <c r="Y193" s="63">
        <f t="shared" si="15"/>
        <v>150.50945266748394</v>
      </c>
    </row>
    <row r="194" spans="1:25" x14ac:dyDescent="0.2">
      <c r="A194">
        <v>17</v>
      </c>
      <c r="B194" s="2">
        <v>44504.41666574074</v>
      </c>
      <c r="C194" s="2">
        <v>44504.4375</v>
      </c>
      <c r="D194" s="19">
        <v>64.115448255792003</v>
      </c>
      <c r="E194" s="72">
        <v>60.359701892538496</v>
      </c>
      <c r="F194" s="10">
        <f t="shared" si="0"/>
        <v>62.23757507416525</v>
      </c>
      <c r="G194" s="71">
        <v>82.774561937979499</v>
      </c>
      <c r="H194" s="69">
        <v>0</v>
      </c>
      <c r="I194" s="69">
        <v>0</v>
      </c>
      <c r="J194" s="82">
        <v>0</v>
      </c>
      <c r="K194" s="69">
        <v>0</v>
      </c>
      <c r="L194" s="82">
        <v>0</v>
      </c>
      <c r="M194" s="71">
        <v>20.984587528767428</v>
      </c>
      <c r="N194" s="69">
        <v>0</v>
      </c>
      <c r="O194" s="82">
        <v>0</v>
      </c>
      <c r="P194" s="69">
        <v>0</v>
      </c>
      <c r="Q194" s="82">
        <v>0</v>
      </c>
      <c r="R194" s="71">
        <v>347.89128201853356</v>
      </c>
      <c r="S194" s="82">
        <v>0</v>
      </c>
      <c r="T194" s="69">
        <v>0</v>
      </c>
      <c r="U194" s="71">
        <v>9.6206999990178659</v>
      </c>
      <c r="V194" s="71">
        <v>10.060878005018601</v>
      </c>
      <c r="W194" s="63">
        <f t="shared" si="13"/>
        <v>64.115448255792003</v>
      </c>
      <c r="X194" s="63">
        <f t="shared" si="14"/>
        <v>103.75914946674692</v>
      </c>
      <c r="Y194" s="63">
        <f t="shared" si="15"/>
        <v>367.57286002257001</v>
      </c>
    </row>
    <row r="195" spans="1:25" x14ac:dyDescent="0.2">
      <c r="A195">
        <v>18</v>
      </c>
      <c r="B195" s="2">
        <v>44504.458332349539</v>
      </c>
      <c r="C195" s="2">
        <v>44504.479166666664</v>
      </c>
      <c r="D195" s="19">
        <v>53.593682166228497</v>
      </c>
      <c r="E195" s="72">
        <v>54.497117384452999</v>
      </c>
      <c r="F195" s="10">
        <f t="shared" si="0"/>
        <v>54.045399775340748</v>
      </c>
      <c r="G195" s="71">
        <v>38.491743340792397</v>
      </c>
      <c r="H195" s="69">
        <v>0</v>
      </c>
      <c r="I195" s="69">
        <v>0</v>
      </c>
      <c r="J195" s="82">
        <v>0</v>
      </c>
      <c r="K195" s="69">
        <v>0</v>
      </c>
      <c r="L195" s="69">
        <v>0</v>
      </c>
      <c r="M195" s="71">
        <v>10.258503898017027</v>
      </c>
      <c r="N195" s="69">
        <v>0</v>
      </c>
      <c r="O195" s="69">
        <v>0</v>
      </c>
      <c r="P195" s="69">
        <v>0</v>
      </c>
      <c r="Q195" s="82">
        <v>0</v>
      </c>
      <c r="R195" s="71">
        <v>801.93280743686705</v>
      </c>
      <c r="S195" s="69">
        <v>0</v>
      </c>
      <c r="T195" s="69">
        <v>0</v>
      </c>
      <c r="U195" s="71">
        <v>6.9647998737023684</v>
      </c>
      <c r="V195" s="71">
        <v>11.069741317260451</v>
      </c>
      <c r="W195" s="63">
        <f t="shared" si="13"/>
        <v>53.593682166228497</v>
      </c>
      <c r="X195" s="63">
        <f t="shared" si="14"/>
        <v>48.750247238809422</v>
      </c>
      <c r="Y195" s="63">
        <f t="shared" si="15"/>
        <v>819.96734862782989</v>
      </c>
    </row>
    <row r="196" spans="1:25" x14ac:dyDescent="0.2">
      <c r="D196" s="70"/>
      <c r="E196" s="73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</row>
    <row r="197" spans="1:25" x14ac:dyDescent="0.2">
      <c r="A197">
        <v>1</v>
      </c>
      <c r="B197" s="2">
        <v>44511.25</v>
      </c>
      <c r="C197" s="2">
        <v>44511.270833333336</v>
      </c>
      <c r="D197" s="74">
        <v>22.903398139514099</v>
      </c>
      <c r="E197" s="72">
        <v>26.490298789614794</v>
      </c>
      <c r="F197" s="10">
        <f t="shared" si="0"/>
        <v>24.696848464564447</v>
      </c>
      <c r="G197" s="82">
        <v>0</v>
      </c>
      <c r="H197" s="69">
        <v>0</v>
      </c>
      <c r="I197" s="69">
        <v>0</v>
      </c>
      <c r="J197" s="69">
        <v>0</v>
      </c>
      <c r="K197" s="69">
        <v>0</v>
      </c>
      <c r="L197" s="82">
        <v>0</v>
      </c>
      <c r="M197" s="71">
        <v>4.8139883675540336</v>
      </c>
      <c r="N197" s="69">
        <v>0</v>
      </c>
      <c r="O197" s="69">
        <v>0</v>
      </c>
      <c r="P197" s="69">
        <v>0</v>
      </c>
      <c r="Q197" s="69">
        <v>0</v>
      </c>
      <c r="R197" s="71">
        <v>592.27399589067591</v>
      </c>
      <c r="S197" s="69">
        <v>0</v>
      </c>
      <c r="T197" s="69">
        <v>0</v>
      </c>
      <c r="U197" s="71">
        <v>5.2545676653665998</v>
      </c>
      <c r="V197" s="82">
        <v>0</v>
      </c>
      <c r="W197" s="63">
        <f t="shared" ref="W197:W198" si="16">SUM(D197,N197:Q197)</f>
        <v>22.903398139514099</v>
      </c>
      <c r="X197" s="63">
        <f t="shared" ref="X197:X198" si="17">SUM(G197:M197)</f>
        <v>4.8139883675540336</v>
      </c>
      <c r="Y197" s="63">
        <f t="shared" ref="Y197:Y198" si="18">SUM(R197:V197)</f>
        <v>597.52856355604251</v>
      </c>
    </row>
    <row r="198" spans="1:25" x14ac:dyDescent="0.2">
      <c r="A198">
        <v>2</v>
      </c>
      <c r="B198" s="2">
        <v>44511.291666666664</v>
      </c>
      <c r="C198" s="2">
        <v>44511.3125</v>
      </c>
      <c r="D198" s="74">
        <v>20.322875819420496</v>
      </c>
      <c r="E198" s="72">
        <v>23.789538353523042</v>
      </c>
      <c r="F198" s="10">
        <f t="shared" si="0"/>
        <v>22.056207086471769</v>
      </c>
      <c r="G198" s="82">
        <v>0</v>
      </c>
      <c r="H198" s="69">
        <v>0</v>
      </c>
      <c r="I198" s="69">
        <v>0</v>
      </c>
      <c r="J198" s="69">
        <v>0</v>
      </c>
      <c r="K198" s="69">
        <v>0</v>
      </c>
      <c r="L198" s="71">
        <v>0.41475208507817152</v>
      </c>
      <c r="M198" s="71">
        <v>4.8212828506581342</v>
      </c>
      <c r="N198" s="69">
        <v>0</v>
      </c>
      <c r="O198" s="69">
        <v>0</v>
      </c>
      <c r="P198" s="69">
        <v>0</v>
      </c>
      <c r="Q198" s="69">
        <v>0</v>
      </c>
      <c r="R198" s="71">
        <v>555.21952308613083</v>
      </c>
      <c r="S198" s="69">
        <v>0</v>
      </c>
      <c r="T198" s="69">
        <v>0</v>
      </c>
      <c r="U198" s="71">
        <v>5.0350805634853</v>
      </c>
      <c r="V198" s="82">
        <v>0</v>
      </c>
      <c r="W198" s="63">
        <f t="shared" si="16"/>
        <v>20.322875819420496</v>
      </c>
      <c r="X198" s="63">
        <f t="shared" si="17"/>
        <v>5.2360349357363054</v>
      </c>
      <c r="Y198" s="63">
        <f t="shared" si="18"/>
        <v>560.25460364961612</v>
      </c>
    </row>
    <row r="199" spans="1:25" x14ac:dyDescent="0.2">
      <c r="A199">
        <v>3</v>
      </c>
      <c r="B199" s="2">
        <v>44511.33333321759</v>
      </c>
      <c r="C199" s="2">
        <v>44511.354166666664</v>
      </c>
      <c r="D199" s="74">
        <v>24.263141499901703</v>
      </c>
      <c r="E199" s="72">
        <v>28.204828980892692</v>
      </c>
      <c r="F199" s="10">
        <f t="shared" si="0"/>
        <v>26.233985240397196</v>
      </c>
      <c r="G199" s="82">
        <v>0</v>
      </c>
      <c r="H199" s="69">
        <v>0</v>
      </c>
      <c r="I199" s="69">
        <v>0</v>
      </c>
      <c r="J199" s="69">
        <v>0</v>
      </c>
      <c r="K199" s="69">
        <v>0</v>
      </c>
      <c r="L199" s="71">
        <v>0.44739089324889902</v>
      </c>
      <c r="M199" s="71">
        <v>5.6479223075086828</v>
      </c>
      <c r="N199" s="69">
        <v>0</v>
      </c>
      <c r="O199" s="69">
        <v>0</v>
      </c>
      <c r="P199" s="69">
        <v>0</v>
      </c>
      <c r="Q199" s="69">
        <v>0</v>
      </c>
      <c r="R199" s="71">
        <v>672.95871970267092</v>
      </c>
      <c r="S199" s="69">
        <v>0</v>
      </c>
      <c r="T199" s="69">
        <v>0</v>
      </c>
      <c r="U199" s="71">
        <v>5.2308350339195995</v>
      </c>
      <c r="V199" s="82">
        <v>0</v>
      </c>
      <c r="W199" s="63">
        <f t="shared" ref="W199:W208" si="19">SUM(D199,N199:Q199)</f>
        <v>24.263141499901703</v>
      </c>
      <c r="X199" s="63">
        <f t="shared" ref="X199:X208" si="20">SUM(G199:M199)</f>
        <v>6.0953132007575821</v>
      </c>
      <c r="Y199" s="63">
        <f t="shared" ref="Y199:Y208" si="21">SUM(R199:V199)</f>
        <v>678.18955473659048</v>
      </c>
    </row>
    <row r="200" spans="1:25" x14ac:dyDescent="0.2">
      <c r="A200">
        <v>4</v>
      </c>
      <c r="B200" s="2">
        <v>44511.374999826388</v>
      </c>
      <c r="C200" s="2">
        <v>44511.395833333336</v>
      </c>
      <c r="D200" s="74">
        <v>23.443390998469749</v>
      </c>
      <c r="E200" s="72">
        <v>25.833446597866693</v>
      </c>
      <c r="F200" s="10">
        <f t="shared" ref="F200:F263" si="22">AVERAGE(D200:E200)</f>
        <v>24.638418798168221</v>
      </c>
      <c r="G200" s="82">
        <v>0</v>
      </c>
      <c r="H200" s="69">
        <v>0</v>
      </c>
      <c r="I200" s="69">
        <v>0</v>
      </c>
      <c r="J200" s="69">
        <v>0</v>
      </c>
      <c r="K200" s="69">
        <v>0</v>
      </c>
      <c r="L200" s="82">
        <v>0</v>
      </c>
      <c r="M200" s="71">
        <v>4.3508333221605344</v>
      </c>
      <c r="N200" s="69">
        <v>0</v>
      </c>
      <c r="O200" s="69">
        <v>0</v>
      </c>
      <c r="P200" s="69">
        <v>0</v>
      </c>
      <c r="Q200" s="69">
        <v>0</v>
      </c>
      <c r="R200" s="71">
        <v>665.71500099037087</v>
      </c>
      <c r="S200" s="69">
        <v>0</v>
      </c>
      <c r="T200" s="69">
        <v>0</v>
      </c>
      <c r="U200" s="71">
        <v>6.0277255657734496</v>
      </c>
      <c r="V200" s="82">
        <v>0</v>
      </c>
      <c r="W200" s="63">
        <f t="shared" si="19"/>
        <v>23.443390998469749</v>
      </c>
      <c r="X200" s="63">
        <f t="shared" si="20"/>
        <v>4.3508333221605344</v>
      </c>
      <c r="Y200" s="63">
        <f t="shared" si="21"/>
        <v>671.74272655614436</v>
      </c>
    </row>
    <row r="201" spans="1:25" x14ac:dyDescent="0.2">
      <c r="A201">
        <v>5</v>
      </c>
      <c r="B201" s="2">
        <v>44511.416666435187</v>
      </c>
      <c r="C201" s="2">
        <v>44511.4375</v>
      </c>
      <c r="D201" s="74">
        <v>16.708755972445449</v>
      </c>
      <c r="E201" s="72">
        <v>19.08021794222639</v>
      </c>
      <c r="F201" s="10">
        <f t="shared" si="22"/>
        <v>17.894486957335921</v>
      </c>
      <c r="G201" s="82">
        <v>0</v>
      </c>
      <c r="H201" s="69">
        <v>0</v>
      </c>
      <c r="I201" s="69">
        <v>0</v>
      </c>
      <c r="J201" s="69">
        <v>0</v>
      </c>
      <c r="K201" s="69">
        <v>0</v>
      </c>
      <c r="L201" s="82">
        <v>0</v>
      </c>
      <c r="M201" s="71">
        <v>3.8620262076161036</v>
      </c>
      <c r="N201" s="69">
        <v>0</v>
      </c>
      <c r="O201" s="69">
        <v>0</v>
      </c>
      <c r="P201" s="69">
        <v>0</v>
      </c>
      <c r="Q201" s="69">
        <v>0</v>
      </c>
      <c r="R201" s="71">
        <v>502.8534080021509</v>
      </c>
      <c r="S201" s="69">
        <v>0</v>
      </c>
      <c r="T201" s="69">
        <v>0</v>
      </c>
      <c r="U201" s="71">
        <v>5.5716357427622993</v>
      </c>
      <c r="V201" s="82">
        <v>0</v>
      </c>
      <c r="W201" s="63">
        <f t="shared" si="19"/>
        <v>16.708755972445449</v>
      </c>
      <c r="X201" s="63">
        <f t="shared" si="20"/>
        <v>3.8620262076161036</v>
      </c>
      <c r="Y201" s="63">
        <f t="shared" si="21"/>
        <v>508.42504374491318</v>
      </c>
    </row>
    <row r="202" spans="1:25" x14ac:dyDescent="0.2">
      <c r="A202">
        <v>6</v>
      </c>
      <c r="B202" s="2">
        <v>44511.458333043978</v>
      </c>
      <c r="C202" s="2">
        <v>44511.479166666664</v>
      </c>
      <c r="D202" s="74">
        <v>19.091309647097152</v>
      </c>
      <c r="E202" s="72">
        <v>23.506882162401041</v>
      </c>
      <c r="F202" s="10">
        <f t="shared" si="22"/>
        <v>21.299095904749095</v>
      </c>
      <c r="G202" s="82">
        <v>0</v>
      </c>
      <c r="H202" s="69">
        <v>0</v>
      </c>
      <c r="I202" s="69">
        <v>0</v>
      </c>
      <c r="J202" s="71">
        <v>0.53092102804557451</v>
      </c>
      <c r="K202" s="69">
        <v>0</v>
      </c>
      <c r="L202" s="71">
        <v>1.2103800928628801</v>
      </c>
      <c r="M202" s="71">
        <v>4.9456210164050347</v>
      </c>
      <c r="N202" s="69">
        <v>0</v>
      </c>
      <c r="O202" s="69">
        <v>0</v>
      </c>
      <c r="P202" s="69">
        <v>0</v>
      </c>
      <c r="Q202" s="69">
        <v>0</v>
      </c>
      <c r="R202" s="71">
        <v>489.27987632949089</v>
      </c>
      <c r="S202" s="69">
        <v>0</v>
      </c>
      <c r="T202" s="69">
        <v>0</v>
      </c>
      <c r="U202" s="71">
        <v>4.3158760968284096</v>
      </c>
      <c r="V202" s="82">
        <v>0</v>
      </c>
      <c r="W202" s="63">
        <f t="shared" si="19"/>
        <v>19.091309647097152</v>
      </c>
      <c r="X202" s="63">
        <f t="shared" si="20"/>
        <v>6.6869221373134895</v>
      </c>
      <c r="Y202" s="63">
        <f t="shared" si="21"/>
        <v>493.59575242631928</v>
      </c>
    </row>
    <row r="203" spans="1:25" x14ac:dyDescent="0.2">
      <c r="A203">
        <v>7</v>
      </c>
      <c r="B203" s="2">
        <v>44511.499999652777</v>
      </c>
      <c r="C203" s="2">
        <v>44511.520833333336</v>
      </c>
      <c r="D203" s="74">
        <v>60.953468744914005</v>
      </c>
      <c r="E203" s="72">
        <v>57.437042182629234</v>
      </c>
      <c r="F203" s="10">
        <f t="shared" si="22"/>
        <v>59.195255463771616</v>
      </c>
      <c r="G203" s="71">
        <v>53.429184168291926</v>
      </c>
      <c r="H203" s="69">
        <v>0</v>
      </c>
      <c r="I203" s="69">
        <v>0</v>
      </c>
      <c r="J203" s="71">
        <v>1.2403780667485393</v>
      </c>
      <c r="K203" s="69">
        <v>0</v>
      </c>
      <c r="L203" s="71">
        <v>1.7586685058810649</v>
      </c>
      <c r="M203" s="71">
        <v>15.167920402965931</v>
      </c>
      <c r="N203" s="69">
        <v>0</v>
      </c>
      <c r="O203" s="69">
        <v>0</v>
      </c>
      <c r="P203" s="69">
        <v>0</v>
      </c>
      <c r="Q203" s="69">
        <v>0</v>
      </c>
      <c r="R203" s="71">
        <v>1501.5596233985359</v>
      </c>
      <c r="S203" s="69">
        <v>0</v>
      </c>
      <c r="T203" s="69">
        <v>0</v>
      </c>
      <c r="U203" s="71">
        <v>13.964666170051149</v>
      </c>
      <c r="V203" s="71">
        <v>10.828045584985148</v>
      </c>
      <c r="W203" s="63">
        <f t="shared" si="19"/>
        <v>60.953468744914005</v>
      </c>
      <c r="X203" s="63">
        <f t="shared" si="20"/>
        <v>71.596151143887454</v>
      </c>
      <c r="Y203" s="63">
        <f t="shared" si="21"/>
        <v>1526.3523351535723</v>
      </c>
    </row>
    <row r="204" spans="1:25" x14ac:dyDescent="0.2">
      <c r="A204">
        <v>8</v>
      </c>
      <c r="B204" s="2">
        <v>44511.541666261575</v>
      </c>
      <c r="C204" s="2">
        <v>44511.5625</v>
      </c>
      <c r="D204" s="74">
        <v>70.192885593828493</v>
      </c>
      <c r="E204" s="72">
        <v>80.082802919371247</v>
      </c>
      <c r="F204" s="10">
        <f t="shared" si="22"/>
        <v>75.137844256599863</v>
      </c>
      <c r="G204" s="71">
        <v>74.917516484284434</v>
      </c>
      <c r="H204" s="69">
        <v>0</v>
      </c>
      <c r="I204" s="69">
        <v>0</v>
      </c>
      <c r="J204" s="71">
        <v>2.2952942565921495</v>
      </c>
      <c r="K204" s="69">
        <v>0</v>
      </c>
      <c r="L204" s="71">
        <v>2.6123959549862801</v>
      </c>
      <c r="M204" s="71">
        <v>18.503096104305733</v>
      </c>
      <c r="N204" s="69">
        <v>0</v>
      </c>
      <c r="O204" s="82">
        <v>0</v>
      </c>
      <c r="P204" s="69">
        <v>0</v>
      </c>
      <c r="Q204" s="69">
        <v>0</v>
      </c>
      <c r="R204" s="71">
        <v>1870.1011522426561</v>
      </c>
      <c r="S204" s="69">
        <v>0</v>
      </c>
      <c r="T204" s="69">
        <v>0</v>
      </c>
      <c r="U204" s="71">
        <v>16.408073825617301</v>
      </c>
      <c r="V204" s="71">
        <v>14.052357632515246</v>
      </c>
      <c r="W204" s="63">
        <f t="shared" si="19"/>
        <v>70.192885593828493</v>
      </c>
      <c r="X204" s="63">
        <f t="shared" si="20"/>
        <v>98.328302800168586</v>
      </c>
      <c r="Y204" s="63">
        <f t="shared" si="21"/>
        <v>1900.5615837007886</v>
      </c>
    </row>
    <row r="205" spans="1:25" x14ac:dyDescent="0.2">
      <c r="A205">
        <v>9</v>
      </c>
      <c r="B205" s="2">
        <v>44511.583332870374</v>
      </c>
      <c r="C205" s="2">
        <v>44511.604166666664</v>
      </c>
      <c r="D205" s="74">
        <v>101.743371604101</v>
      </c>
      <c r="E205" s="72">
        <v>112.56223794217125</v>
      </c>
      <c r="F205" s="10">
        <f t="shared" si="22"/>
        <v>107.15280477313613</v>
      </c>
      <c r="G205" s="71">
        <v>130.35557700432292</v>
      </c>
      <c r="H205" s="69">
        <v>0</v>
      </c>
      <c r="I205" s="69">
        <v>0</v>
      </c>
      <c r="J205" s="71">
        <v>6.6767190384285042</v>
      </c>
      <c r="K205" s="69">
        <v>0</v>
      </c>
      <c r="L205" s="71">
        <v>4.7061410625124056</v>
      </c>
      <c r="M205" s="71">
        <v>28.210611002646282</v>
      </c>
      <c r="N205" s="69">
        <v>0</v>
      </c>
      <c r="O205" s="82">
        <v>0</v>
      </c>
      <c r="P205" s="69">
        <v>0</v>
      </c>
      <c r="Q205" s="69">
        <v>0</v>
      </c>
      <c r="R205" s="71">
        <v>2229.1805625047759</v>
      </c>
      <c r="S205" s="69">
        <v>0</v>
      </c>
      <c r="T205" s="69">
        <v>0</v>
      </c>
      <c r="U205" s="71">
        <v>17.488873953178</v>
      </c>
      <c r="V205" s="71">
        <v>19.858476805709842</v>
      </c>
      <c r="W205" s="63">
        <f t="shared" si="19"/>
        <v>101.743371604101</v>
      </c>
      <c r="X205" s="63">
        <f t="shared" si="20"/>
        <v>169.94904810791013</v>
      </c>
      <c r="Y205" s="63">
        <f t="shared" si="21"/>
        <v>2266.5279132636638</v>
      </c>
    </row>
    <row r="206" spans="1:25" x14ac:dyDescent="0.2">
      <c r="A206">
        <v>10</v>
      </c>
      <c r="B206" s="2">
        <v>44511.624999479165</v>
      </c>
      <c r="C206" s="2">
        <v>44511.645833333336</v>
      </c>
      <c r="D206" s="74">
        <v>85.022317838246494</v>
      </c>
      <c r="E206" s="72">
        <v>102.47476336038224</v>
      </c>
      <c r="F206" s="10">
        <f t="shared" si="22"/>
        <v>93.748540599314367</v>
      </c>
      <c r="G206" s="71">
        <v>76.108590632323427</v>
      </c>
      <c r="H206" s="69">
        <v>0</v>
      </c>
      <c r="I206" s="69">
        <v>0</v>
      </c>
      <c r="J206" s="71">
        <v>2.399977601125324</v>
      </c>
      <c r="K206" s="69">
        <v>0</v>
      </c>
      <c r="L206" s="71">
        <v>3.0480837273989145</v>
      </c>
      <c r="M206" s="71">
        <v>20.809563837381081</v>
      </c>
      <c r="N206" s="69">
        <v>0</v>
      </c>
      <c r="O206" s="82">
        <v>0</v>
      </c>
      <c r="P206" s="69">
        <v>0</v>
      </c>
      <c r="Q206" s="82">
        <v>0</v>
      </c>
      <c r="R206" s="71">
        <v>1791.4135137839908</v>
      </c>
      <c r="S206" s="69">
        <v>0</v>
      </c>
      <c r="T206" s="69">
        <v>0</v>
      </c>
      <c r="U206" s="71">
        <v>15.759399613181301</v>
      </c>
      <c r="V206" s="71">
        <v>16.708812564215094</v>
      </c>
      <c r="W206" s="63">
        <f t="shared" si="19"/>
        <v>85.022317838246494</v>
      </c>
      <c r="X206" s="63">
        <f t="shared" si="20"/>
        <v>102.36621579822875</v>
      </c>
      <c r="Y206" s="63">
        <f t="shared" si="21"/>
        <v>1823.8817259613872</v>
      </c>
    </row>
    <row r="207" spans="1:25" x14ac:dyDescent="0.2">
      <c r="A207">
        <v>11</v>
      </c>
      <c r="B207" s="2">
        <v>44511.666666087964</v>
      </c>
      <c r="C207" s="2">
        <v>44511.6875</v>
      </c>
      <c r="D207" s="74">
        <v>74.373197864261996</v>
      </c>
      <c r="E207" s="72">
        <v>91.446395763997245</v>
      </c>
      <c r="F207" s="10">
        <f t="shared" si="22"/>
        <v>82.909796814129621</v>
      </c>
      <c r="G207" s="71">
        <v>48.16787757972957</v>
      </c>
      <c r="H207" s="69">
        <v>0</v>
      </c>
      <c r="I207" s="69">
        <v>0</v>
      </c>
      <c r="J207" s="71">
        <v>1.0431256751921945</v>
      </c>
      <c r="K207" s="69">
        <v>0</v>
      </c>
      <c r="L207" s="71">
        <v>2.4081537469703704</v>
      </c>
      <c r="M207" s="71">
        <v>16.814310281603884</v>
      </c>
      <c r="N207" s="69">
        <v>0</v>
      </c>
      <c r="O207" s="82">
        <v>0</v>
      </c>
      <c r="P207" s="69">
        <v>0</v>
      </c>
      <c r="Q207" s="82">
        <v>0</v>
      </c>
      <c r="R207" s="71">
        <v>1570.345019555946</v>
      </c>
      <c r="S207" s="69">
        <v>0</v>
      </c>
      <c r="T207" s="69">
        <v>0</v>
      </c>
      <c r="U207" s="71">
        <v>14.294410134951102</v>
      </c>
      <c r="V207" s="71">
        <v>15.366570725044847</v>
      </c>
      <c r="W207" s="63">
        <f t="shared" si="19"/>
        <v>74.373197864261996</v>
      </c>
      <c r="X207" s="63">
        <f t="shared" si="20"/>
        <v>68.433467283496014</v>
      </c>
      <c r="Y207" s="63">
        <f t="shared" si="21"/>
        <v>1600.0060004159418</v>
      </c>
    </row>
    <row r="208" spans="1:25" x14ac:dyDescent="0.2">
      <c r="A208">
        <v>12</v>
      </c>
      <c r="B208" s="2">
        <v>44511.708332696762</v>
      </c>
      <c r="C208" s="2">
        <v>44511.729166666664</v>
      </c>
      <c r="D208" s="74">
        <v>60.916146816366997</v>
      </c>
      <c r="E208" s="72">
        <v>66.033579193264245</v>
      </c>
      <c r="F208" s="10">
        <f t="shared" si="22"/>
        <v>63.474863004815617</v>
      </c>
      <c r="G208" s="71">
        <v>38.091125826154425</v>
      </c>
      <c r="H208" s="69">
        <v>0</v>
      </c>
      <c r="I208" s="69">
        <v>0</v>
      </c>
      <c r="J208" s="71">
        <v>0.87415514904616465</v>
      </c>
      <c r="K208" s="69">
        <v>0</v>
      </c>
      <c r="L208" s="71">
        <v>1.7148206555296099</v>
      </c>
      <c r="M208" s="71">
        <v>13.399386311951284</v>
      </c>
      <c r="N208" s="69">
        <v>0</v>
      </c>
      <c r="O208" s="82">
        <v>0</v>
      </c>
      <c r="P208" s="69">
        <v>0</v>
      </c>
      <c r="Q208" s="82">
        <v>0</v>
      </c>
      <c r="R208" s="71">
        <v>1276.754436313671</v>
      </c>
      <c r="S208" s="69">
        <v>0</v>
      </c>
      <c r="T208" s="69">
        <v>0</v>
      </c>
      <c r="U208" s="71">
        <v>11.292602380299451</v>
      </c>
      <c r="V208" s="71">
        <v>12.358475467218247</v>
      </c>
      <c r="W208" s="63">
        <f t="shared" si="19"/>
        <v>60.916146816366997</v>
      </c>
      <c r="X208" s="63">
        <f t="shared" si="20"/>
        <v>54.079487942681482</v>
      </c>
      <c r="Y208" s="63">
        <f t="shared" si="21"/>
        <v>1300.4055141611889</v>
      </c>
    </row>
    <row r="209" spans="1:25" x14ac:dyDescent="0.2">
      <c r="D209" s="75"/>
      <c r="E209" s="73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</row>
    <row r="210" spans="1:25" x14ac:dyDescent="0.2">
      <c r="A210">
        <v>1</v>
      </c>
      <c r="B210" s="3">
        <v>44518.5</v>
      </c>
      <c r="C210" s="3">
        <v>44518.520833333336</v>
      </c>
      <c r="D210" s="82">
        <v>0</v>
      </c>
      <c r="E210" s="82">
        <v>0</v>
      </c>
      <c r="F210" s="10">
        <f t="shared" si="22"/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82">
        <v>0</v>
      </c>
      <c r="M210" s="82">
        <v>0</v>
      </c>
      <c r="N210" s="69">
        <v>0</v>
      </c>
      <c r="O210" s="69">
        <v>0</v>
      </c>
      <c r="P210" s="69">
        <v>0</v>
      </c>
      <c r="Q210" s="69">
        <v>0</v>
      </c>
      <c r="R210" s="71">
        <v>59.948295052331403</v>
      </c>
      <c r="S210" s="69">
        <v>0</v>
      </c>
      <c r="T210" s="69">
        <v>0</v>
      </c>
      <c r="U210" s="71">
        <v>0.92542306791321494</v>
      </c>
      <c r="V210" s="69">
        <v>0</v>
      </c>
      <c r="W210" s="63">
        <f t="shared" ref="W210:W211" si="23">SUM(D210,N210:Q210)</f>
        <v>0</v>
      </c>
      <c r="X210" s="63">
        <f t="shared" ref="X210:X211" si="24">SUM(G210:M210)</f>
        <v>0</v>
      </c>
      <c r="Y210" s="63">
        <f t="shared" ref="Y210:Y211" si="25">SUM(R210:V210)</f>
        <v>60.873718120244618</v>
      </c>
    </row>
    <row r="211" spans="1:25" x14ac:dyDescent="0.2">
      <c r="A211">
        <v>2</v>
      </c>
      <c r="B211" s="3">
        <v>44518.541666666664</v>
      </c>
      <c r="C211" s="3">
        <v>44518.5625</v>
      </c>
      <c r="D211" s="82">
        <v>0</v>
      </c>
      <c r="E211" s="71">
        <v>2.3890661945785525</v>
      </c>
      <c r="F211" s="10">
        <f>AVERAGE(D211:E211)</f>
        <v>1.1945330972892763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82">
        <v>0</v>
      </c>
      <c r="N211" s="69">
        <v>0</v>
      </c>
      <c r="O211" s="69">
        <v>0</v>
      </c>
      <c r="P211" s="69">
        <v>0</v>
      </c>
      <c r="Q211" s="69">
        <v>0</v>
      </c>
      <c r="R211" s="71">
        <v>60.81892781919089</v>
      </c>
      <c r="S211" s="69">
        <v>0</v>
      </c>
      <c r="T211" s="69">
        <v>0</v>
      </c>
      <c r="U211" s="71">
        <v>0.91345526769269003</v>
      </c>
      <c r="V211" s="69">
        <v>0</v>
      </c>
      <c r="W211" s="63">
        <f t="shared" si="23"/>
        <v>0</v>
      </c>
      <c r="X211" s="63">
        <f t="shared" si="24"/>
        <v>0</v>
      </c>
      <c r="Y211" s="63">
        <f t="shared" si="25"/>
        <v>61.73238308688358</v>
      </c>
    </row>
    <row r="212" spans="1:25" x14ac:dyDescent="0.2">
      <c r="A212">
        <v>3</v>
      </c>
      <c r="B212" s="3">
        <v>44518.58333321759</v>
      </c>
      <c r="C212" s="3">
        <v>44518.604166666664</v>
      </c>
      <c r="D212" s="82">
        <v>0</v>
      </c>
      <c r="E212" s="82">
        <v>0</v>
      </c>
      <c r="F212" s="10">
        <f t="shared" si="22"/>
        <v>0</v>
      </c>
      <c r="G212" s="69">
        <v>0</v>
      </c>
      <c r="H212" s="69">
        <v>0</v>
      </c>
      <c r="I212" s="69">
        <v>0</v>
      </c>
      <c r="J212" s="69">
        <v>0</v>
      </c>
      <c r="K212" s="69">
        <v>0</v>
      </c>
      <c r="L212" s="82">
        <v>0</v>
      </c>
      <c r="M212" s="82">
        <v>0</v>
      </c>
      <c r="N212" s="69">
        <v>0</v>
      </c>
      <c r="O212" s="69">
        <v>0</v>
      </c>
      <c r="P212" s="69">
        <v>0</v>
      </c>
      <c r="Q212" s="69">
        <v>0</v>
      </c>
      <c r="R212" s="71">
        <v>61.401346520289891</v>
      </c>
      <c r="S212" s="69">
        <v>0</v>
      </c>
      <c r="T212" s="69">
        <v>0</v>
      </c>
      <c r="U212" s="71">
        <v>0.92343361424931503</v>
      </c>
      <c r="V212" s="69">
        <v>0</v>
      </c>
      <c r="W212" s="63">
        <f t="shared" ref="W212:W229" si="26">SUM(D212,N212:Q212)</f>
        <v>0</v>
      </c>
      <c r="X212" s="63">
        <f t="shared" ref="X212:X229" si="27">SUM(G212:M212)</f>
        <v>0</v>
      </c>
      <c r="Y212" s="63">
        <f t="shared" ref="Y212:Y229" si="28">SUM(R212:V212)</f>
        <v>62.324780134539203</v>
      </c>
    </row>
    <row r="213" spans="1:25" x14ac:dyDescent="0.2">
      <c r="A213">
        <v>4</v>
      </c>
      <c r="B213" s="3">
        <v>44518.624999826388</v>
      </c>
      <c r="C213" s="3">
        <v>44518.645833333336</v>
      </c>
      <c r="D213" s="82">
        <v>0</v>
      </c>
      <c r="E213" s="71">
        <v>2.6738643110180824</v>
      </c>
      <c r="F213" s="10">
        <f t="shared" si="22"/>
        <v>1.3369321555090412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82">
        <v>0</v>
      </c>
      <c r="N213" s="69">
        <v>0</v>
      </c>
      <c r="O213" s="69">
        <v>0</v>
      </c>
      <c r="P213" s="69">
        <v>0</v>
      </c>
      <c r="Q213" s="69">
        <v>0</v>
      </c>
      <c r="R213" s="71">
        <v>72.768217085826393</v>
      </c>
      <c r="S213" s="69">
        <v>0</v>
      </c>
      <c r="T213" s="69">
        <v>0</v>
      </c>
      <c r="U213" s="71">
        <v>0.88076506559310996</v>
      </c>
      <c r="V213" s="69">
        <v>0</v>
      </c>
      <c r="W213" s="63">
        <f t="shared" si="26"/>
        <v>0</v>
      </c>
      <c r="X213" s="63">
        <f t="shared" si="27"/>
        <v>0</v>
      </c>
      <c r="Y213" s="63">
        <f t="shared" si="28"/>
        <v>73.648982151419503</v>
      </c>
    </row>
    <row r="214" spans="1:25" x14ac:dyDescent="0.2">
      <c r="A214">
        <v>5</v>
      </c>
      <c r="B214" s="3">
        <v>44518.666666435187</v>
      </c>
      <c r="C214" s="3">
        <v>44518.6875</v>
      </c>
      <c r="D214" s="74">
        <v>13.42547554416095</v>
      </c>
      <c r="E214" s="72">
        <v>12.684342283896694</v>
      </c>
      <c r="F214" s="10">
        <f t="shared" si="22"/>
        <v>13.054908914028822</v>
      </c>
      <c r="G214" s="71">
        <v>14.298787247004743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71">
        <v>3.5892059985541067</v>
      </c>
      <c r="N214" s="69">
        <v>0</v>
      </c>
      <c r="O214" s="69">
        <v>0</v>
      </c>
      <c r="P214" s="69">
        <v>0</v>
      </c>
      <c r="Q214" s="69">
        <v>0</v>
      </c>
      <c r="R214" s="71">
        <v>588.59374954611087</v>
      </c>
      <c r="S214" s="69">
        <v>0</v>
      </c>
      <c r="T214" s="69">
        <v>0</v>
      </c>
      <c r="U214" s="71">
        <v>3.06638471152695</v>
      </c>
      <c r="V214" s="82">
        <v>0</v>
      </c>
      <c r="W214" s="63">
        <f t="shared" si="26"/>
        <v>13.42547554416095</v>
      </c>
      <c r="X214" s="63">
        <f t="shared" si="27"/>
        <v>17.88799324555885</v>
      </c>
      <c r="Y214" s="63">
        <f t="shared" si="28"/>
        <v>591.66013425763776</v>
      </c>
    </row>
    <row r="215" spans="1:25" x14ac:dyDescent="0.2">
      <c r="A215">
        <v>6</v>
      </c>
      <c r="B215" s="3">
        <v>44518.708333043978</v>
      </c>
      <c r="C215" s="3">
        <v>44518.729166666664</v>
      </c>
      <c r="D215" s="74">
        <v>115.026558456315</v>
      </c>
      <c r="E215" s="72">
        <v>108.46335989511574</v>
      </c>
      <c r="F215" s="10">
        <f t="shared" si="22"/>
        <v>111.74495917571537</v>
      </c>
      <c r="G215" s="71">
        <v>103.43758896629525</v>
      </c>
      <c r="H215" s="69">
        <v>0</v>
      </c>
      <c r="I215" s="69">
        <v>0</v>
      </c>
      <c r="J215" s="71">
        <v>2.3682934937641003</v>
      </c>
      <c r="K215" s="69">
        <v>0</v>
      </c>
      <c r="L215" s="82">
        <v>0</v>
      </c>
      <c r="M215" s="71">
        <v>26.342365388385549</v>
      </c>
      <c r="N215" s="69">
        <v>0</v>
      </c>
      <c r="O215" s="69">
        <v>0</v>
      </c>
      <c r="P215" s="69">
        <v>0</v>
      </c>
      <c r="Q215" s="71">
        <v>3.4429954514544399</v>
      </c>
      <c r="R215" s="71">
        <v>4814.7663485554658</v>
      </c>
      <c r="S215" s="69">
        <v>0</v>
      </c>
      <c r="T215" s="69">
        <v>0</v>
      </c>
      <c r="U215" s="71">
        <v>17.327737828976598</v>
      </c>
      <c r="V215" s="71">
        <v>14.425906979508445</v>
      </c>
      <c r="W215" s="63">
        <f t="shared" si="26"/>
        <v>118.46955390776944</v>
      </c>
      <c r="X215" s="63">
        <f t="shared" si="27"/>
        <v>132.1482478484449</v>
      </c>
      <c r="Y215" s="63">
        <f t="shared" si="28"/>
        <v>4846.5199933639506</v>
      </c>
    </row>
    <row r="216" spans="1:25" x14ac:dyDescent="0.2">
      <c r="A216">
        <v>7</v>
      </c>
      <c r="B216" s="3">
        <v>44518.749999652777</v>
      </c>
      <c r="C216" s="3">
        <v>44518.770833333336</v>
      </c>
      <c r="D216" s="74">
        <v>111.80912400999699</v>
      </c>
      <c r="E216" s="72">
        <v>109.00848078420074</v>
      </c>
      <c r="F216" s="10">
        <f t="shared" si="22"/>
        <v>110.40880239709887</v>
      </c>
      <c r="G216" s="71">
        <v>90.520039533550744</v>
      </c>
      <c r="H216" s="69">
        <v>0</v>
      </c>
      <c r="I216" s="69">
        <v>0</v>
      </c>
      <c r="J216" s="71">
        <v>2.2042121454149251</v>
      </c>
      <c r="K216" s="69">
        <v>0</v>
      </c>
      <c r="L216" s="82">
        <v>0</v>
      </c>
      <c r="M216" s="71">
        <v>32.044298432304245</v>
      </c>
      <c r="N216" s="69">
        <v>0</v>
      </c>
      <c r="O216" s="69">
        <v>0</v>
      </c>
      <c r="P216" s="69">
        <v>0</v>
      </c>
      <c r="Q216" s="82">
        <v>0</v>
      </c>
      <c r="R216" s="71">
        <v>3909.1769238395009</v>
      </c>
      <c r="S216" s="69">
        <v>0</v>
      </c>
      <c r="T216" s="69">
        <v>0</v>
      </c>
      <c r="U216" s="71">
        <v>18.691964377913198</v>
      </c>
      <c r="V216" s="71">
        <v>16.895679626388695</v>
      </c>
      <c r="W216" s="63">
        <f t="shared" si="26"/>
        <v>111.80912400999699</v>
      </c>
      <c r="X216" s="63">
        <f t="shared" si="27"/>
        <v>124.76855011126992</v>
      </c>
      <c r="Y216" s="63">
        <f t="shared" si="28"/>
        <v>3944.764567843803</v>
      </c>
    </row>
    <row r="217" spans="1:25" x14ac:dyDescent="0.2">
      <c r="A217">
        <v>8</v>
      </c>
      <c r="B217" s="3">
        <v>44518.791666261575</v>
      </c>
      <c r="C217" s="3">
        <v>44518.8125</v>
      </c>
      <c r="D217" s="74">
        <v>85.093689308695502</v>
      </c>
      <c r="E217" s="72">
        <v>80.91601776160924</v>
      </c>
      <c r="F217" s="10">
        <f t="shared" si="22"/>
        <v>83.004853535152364</v>
      </c>
      <c r="G217" s="71">
        <v>63.40214589388124</v>
      </c>
      <c r="H217" s="69">
        <v>0</v>
      </c>
      <c r="I217" s="69">
        <v>0</v>
      </c>
      <c r="J217" s="71">
        <v>1.3837063786957402</v>
      </c>
      <c r="K217" s="69">
        <v>0</v>
      </c>
      <c r="L217" s="82">
        <v>0</v>
      </c>
      <c r="M217" s="71">
        <v>19.198207783541946</v>
      </c>
      <c r="N217" s="69">
        <v>0</v>
      </c>
      <c r="O217" s="69">
        <v>0</v>
      </c>
      <c r="P217" s="69">
        <v>0</v>
      </c>
      <c r="Q217" s="82">
        <v>0</v>
      </c>
      <c r="R217" s="71">
        <v>2454.9231081039807</v>
      </c>
      <c r="S217" s="69">
        <v>0</v>
      </c>
      <c r="T217" s="69">
        <v>0</v>
      </c>
      <c r="U217" s="71">
        <v>13.4672950929611</v>
      </c>
      <c r="V217" s="71">
        <v>11.003265972274546</v>
      </c>
      <c r="W217" s="63">
        <f t="shared" si="26"/>
        <v>85.093689308695502</v>
      </c>
      <c r="X217" s="63">
        <f t="shared" si="27"/>
        <v>83.984060056118921</v>
      </c>
      <c r="Y217" s="63">
        <f t="shared" si="28"/>
        <v>2479.3936691692165</v>
      </c>
    </row>
    <row r="218" spans="1:25" x14ac:dyDescent="0.2">
      <c r="A218">
        <v>9</v>
      </c>
      <c r="B218" s="3">
        <v>44518.833332870374</v>
      </c>
      <c r="C218" s="3">
        <v>44518.854166666664</v>
      </c>
      <c r="D218" s="74">
        <v>89.570827036690503</v>
      </c>
      <c r="E218" s="72">
        <v>91.790255957887254</v>
      </c>
      <c r="F218" s="10">
        <f t="shared" si="22"/>
        <v>90.680541497288885</v>
      </c>
      <c r="G218" s="71">
        <v>84.967068888886246</v>
      </c>
      <c r="H218" s="69">
        <v>0</v>
      </c>
      <c r="I218" s="69">
        <v>0</v>
      </c>
      <c r="J218" s="71">
        <v>1.6140201974495652</v>
      </c>
      <c r="K218" s="69">
        <v>0</v>
      </c>
      <c r="L218" s="71">
        <v>6.471797879184388</v>
      </c>
      <c r="M218" s="71">
        <v>21.756590271493952</v>
      </c>
      <c r="N218" s="69">
        <v>0</v>
      </c>
      <c r="O218" s="69">
        <v>0</v>
      </c>
      <c r="P218" s="69">
        <v>0</v>
      </c>
      <c r="Q218" s="82">
        <v>0</v>
      </c>
      <c r="R218" s="71">
        <v>2510.931745649706</v>
      </c>
      <c r="S218" s="69">
        <v>0</v>
      </c>
      <c r="T218" s="69">
        <v>0</v>
      </c>
      <c r="U218" s="71">
        <v>16.935020028108301</v>
      </c>
      <c r="V218" s="71">
        <v>13.815692845369796</v>
      </c>
      <c r="W218" s="63">
        <f t="shared" si="26"/>
        <v>89.570827036690503</v>
      </c>
      <c r="X218" s="63">
        <f t="shared" si="27"/>
        <v>114.80947723701415</v>
      </c>
      <c r="Y218" s="63">
        <f t="shared" si="28"/>
        <v>2541.6824585231843</v>
      </c>
    </row>
    <row r="219" spans="1:25" x14ac:dyDescent="0.2">
      <c r="A219">
        <v>10</v>
      </c>
      <c r="B219" s="3">
        <v>44518.874999479165</v>
      </c>
      <c r="C219" s="3">
        <v>44518.895833333336</v>
      </c>
      <c r="D219" s="74">
        <v>53.673757022511495</v>
      </c>
      <c r="E219" s="72">
        <v>56.085978967452732</v>
      </c>
      <c r="F219" s="10">
        <f t="shared" si="22"/>
        <v>54.879867994982114</v>
      </c>
      <c r="G219" s="71">
        <v>45.103208826161293</v>
      </c>
      <c r="H219" s="69">
        <v>0</v>
      </c>
      <c r="I219" s="69">
        <v>0</v>
      </c>
      <c r="J219" s="82">
        <v>0</v>
      </c>
      <c r="K219" s="69">
        <v>0</v>
      </c>
      <c r="L219" s="82">
        <v>0</v>
      </c>
      <c r="M219" s="71">
        <v>12.913900399911395</v>
      </c>
      <c r="N219" s="69">
        <v>0</v>
      </c>
      <c r="O219" s="69">
        <v>0</v>
      </c>
      <c r="P219" s="69">
        <v>0</v>
      </c>
      <c r="Q219" s="82">
        <v>0</v>
      </c>
      <c r="R219" s="71">
        <v>1568.937747166626</v>
      </c>
      <c r="S219" s="69">
        <v>0</v>
      </c>
      <c r="T219" s="69">
        <v>0</v>
      </c>
      <c r="U219" s="71">
        <v>11.31230400685595</v>
      </c>
      <c r="V219" s="71">
        <v>7.7050612597723438</v>
      </c>
      <c r="W219" s="63">
        <f t="shared" si="26"/>
        <v>53.673757022511495</v>
      </c>
      <c r="X219" s="63">
        <f t="shared" si="27"/>
        <v>58.017109226072691</v>
      </c>
      <c r="Y219" s="63">
        <f t="shared" si="28"/>
        <v>1587.9551124332543</v>
      </c>
    </row>
    <row r="220" spans="1:25" x14ac:dyDescent="0.2">
      <c r="A220">
        <v>11</v>
      </c>
      <c r="B220" s="3">
        <v>44518.916666087964</v>
      </c>
      <c r="C220" s="3">
        <v>44518.9375</v>
      </c>
      <c r="D220" s="74">
        <v>33.560333263019047</v>
      </c>
      <c r="E220" s="72">
        <v>35.342443728172839</v>
      </c>
      <c r="F220" s="10">
        <f t="shared" si="22"/>
        <v>34.451388495595943</v>
      </c>
      <c r="G220" s="71">
        <v>28.731097794541093</v>
      </c>
      <c r="H220" s="69">
        <v>0</v>
      </c>
      <c r="I220" s="69">
        <v>0</v>
      </c>
      <c r="J220" s="82">
        <v>0</v>
      </c>
      <c r="K220" s="69">
        <v>0</v>
      </c>
      <c r="L220" s="82">
        <v>0</v>
      </c>
      <c r="M220" s="71">
        <v>8.1463607068499453</v>
      </c>
      <c r="N220" s="69">
        <v>0</v>
      </c>
      <c r="O220" s="69">
        <v>0</v>
      </c>
      <c r="P220" s="69">
        <v>0</v>
      </c>
      <c r="Q220" s="82">
        <v>0</v>
      </c>
      <c r="R220" s="71">
        <v>859.2684968724559</v>
      </c>
      <c r="S220" s="69">
        <v>0</v>
      </c>
      <c r="T220" s="69">
        <v>0</v>
      </c>
      <c r="U220" s="71">
        <v>7.4042107770403991</v>
      </c>
      <c r="V220" s="82">
        <v>0</v>
      </c>
      <c r="W220" s="63">
        <f t="shared" si="26"/>
        <v>33.560333263019047</v>
      </c>
      <c r="X220" s="63">
        <f t="shared" si="27"/>
        <v>36.87745850139104</v>
      </c>
      <c r="Y220" s="63">
        <f t="shared" si="28"/>
        <v>866.67270764949626</v>
      </c>
    </row>
    <row r="221" spans="1:25" x14ac:dyDescent="0.2">
      <c r="A221">
        <v>12</v>
      </c>
      <c r="B221" s="3">
        <v>44518.958332696762</v>
      </c>
      <c r="C221" s="3">
        <v>44518.979166666664</v>
      </c>
      <c r="D221" s="74">
        <v>26.8595579896426</v>
      </c>
      <c r="E221" s="72">
        <v>24.794138808400891</v>
      </c>
      <c r="F221" s="10">
        <f t="shared" si="22"/>
        <v>25.826848399021745</v>
      </c>
      <c r="G221" s="71">
        <v>16.493319572940493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71">
        <v>6.4276574608389963</v>
      </c>
      <c r="N221" s="69">
        <v>0</v>
      </c>
      <c r="O221" s="69">
        <v>0</v>
      </c>
      <c r="P221" s="69">
        <v>0</v>
      </c>
      <c r="Q221" s="82">
        <v>0</v>
      </c>
      <c r="R221" s="71">
        <v>565.50044102435595</v>
      </c>
      <c r="S221" s="69">
        <v>0</v>
      </c>
      <c r="T221" s="69">
        <v>0</v>
      </c>
      <c r="U221" s="71">
        <v>5.3066323347744007</v>
      </c>
      <c r="V221" s="82">
        <v>0</v>
      </c>
      <c r="W221" s="63">
        <f t="shared" si="26"/>
        <v>26.8595579896426</v>
      </c>
      <c r="X221" s="63">
        <f t="shared" si="27"/>
        <v>22.92097703377949</v>
      </c>
      <c r="Y221" s="63">
        <f t="shared" si="28"/>
        <v>570.8070733591303</v>
      </c>
    </row>
    <row r="222" spans="1:25" x14ac:dyDescent="0.2">
      <c r="A222">
        <v>13</v>
      </c>
      <c r="B222" s="3">
        <v>44518.999999305554</v>
      </c>
      <c r="C222" s="3">
        <v>44519.020833333336</v>
      </c>
      <c r="D222" s="74">
        <v>23.683108104523999</v>
      </c>
      <c r="E222" s="72">
        <v>25.585070947840439</v>
      </c>
      <c r="F222" s="10">
        <f t="shared" si="22"/>
        <v>24.634089526182219</v>
      </c>
      <c r="G222" s="71">
        <v>17.596948396891943</v>
      </c>
      <c r="H222" s="69">
        <v>0</v>
      </c>
      <c r="I222" s="69">
        <v>0</v>
      </c>
      <c r="J222" s="69">
        <v>0</v>
      </c>
      <c r="K222" s="69">
        <v>0</v>
      </c>
      <c r="L222" s="82">
        <v>0</v>
      </c>
      <c r="M222" s="71">
        <v>5.650006604537146</v>
      </c>
      <c r="N222" s="69">
        <v>0</v>
      </c>
      <c r="O222" s="69">
        <v>0</v>
      </c>
      <c r="P222" s="69">
        <v>0</v>
      </c>
      <c r="Q222" s="82">
        <v>0</v>
      </c>
      <c r="R222" s="71">
        <v>664.5261333689059</v>
      </c>
      <c r="S222" s="69">
        <v>0</v>
      </c>
      <c r="T222" s="69">
        <v>0</v>
      </c>
      <c r="U222" s="71">
        <v>5.4256905245566998</v>
      </c>
      <c r="V222" s="82">
        <v>0</v>
      </c>
      <c r="W222" s="63">
        <f t="shared" si="26"/>
        <v>23.683108104523999</v>
      </c>
      <c r="X222" s="63">
        <f t="shared" si="27"/>
        <v>23.24695500142909</v>
      </c>
      <c r="Y222" s="63">
        <f t="shared" si="28"/>
        <v>669.95182389346257</v>
      </c>
    </row>
    <row r="223" spans="1:25" x14ac:dyDescent="0.2">
      <c r="A223">
        <v>14</v>
      </c>
      <c r="B223" s="3">
        <v>44519.041665914352</v>
      </c>
      <c r="C223" s="3">
        <v>44519.0625</v>
      </c>
      <c r="D223" s="74">
        <v>43.15042412032254</v>
      </c>
      <c r="E223" s="72">
        <v>44.35931956399309</v>
      </c>
      <c r="F223" s="10">
        <f t="shared" si="22"/>
        <v>43.754871842157812</v>
      </c>
      <c r="G223" s="71">
        <v>33.181327412421396</v>
      </c>
      <c r="H223" s="69">
        <v>0</v>
      </c>
      <c r="I223" s="69">
        <v>0</v>
      </c>
      <c r="J223" s="82">
        <v>0</v>
      </c>
      <c r="K223" s="69">
        <v>0</v>
      </c>
      <c r="L223" s="69">
        <v>0</v>
      </c>
      <c r="M223" s="71">
        <v>9.9827245068588955</v>
      </c>
      <c r="N223" s="69">
        <v>0</v>
      </c>
      <c r="O223" s="69">
        <v>0</v>
      </c>
      <c r="P223" s="69">
        <v>0</v>
      </c>
      <c r="Q223" s="82">
        <v>0</v>
      </c>
      <c r="R223" s="71">
        <v>957.42073453153591</v>
      </c>
      <c r="S223" s="69">
        <v>0</v>
      </c>
      <c r="T223" s="69">
        <v>0</v>
      </c>
      <c r="U223" s="71">
        <v>8.8040421276664507</v>
      </c>
      <c r="V223" s="82">
        <v>0</v>
      </c>
      <c r="W223" s="63">
        <f t="shared" si="26"/>
        <v>43.15042412032254</v>
      </c>
      <c r="X223" s="63">
        <f t="shared" si="27"/>
        <v>43.16405191928029</v>
      </c>
      <c r="Y223" s="63">
        <f t="shared" si="28"/>
        <v>966.22477665920235</v>
      </c>
    </row>
    <row r="224" spans="1:25" x14ac:dyDescent="0.2">
      <c r="A224">
        <v>15</v>
      </c>
      <c r="B224" s="3">
        <v>44519.083332523151</v>
      </c>
      <c r="C224" s="3">
        <v>44519.104166666664</v>
      </c>
      <c r="D224" s="74">
        <v>46.485530431004747</v>
      </c>
      <c r="E224" s="72">
        <v>45.404478545247883</v>
      </c>
      <c r="F224" s="10">
        <f t="shared" si="22"/>
        <v>45.945004488126315</v>
      </c>
      <c r="G224" s="71">
        <v>27.368537378393345</v>
      </c>
      <c r="H224" s="69">
        <v>0</v>
      </c>
      <c r="I224" s="69">
        <v>0</v>
      </c>
      <c r="J224" s="82">
        <v>0</v>
      </c>
      <c r="K224" s="69">
        <v>0</v>
      </c>
      <c r="L224" s="69">
        <v>0</v>
      </c>
      <c r="M224" s="71">
        <v>9.432646765784396</v>
      </c>
      <c r="N224" s="69">
        <v>0</v>
      </c>
      <c r="O224" s="69">
        <v>0</v>
      </c>
      <c r="P224" s="69">
        <v>0</v>
      </c>
      <c r="Q224" s="82">
        <v>0</v>
      </c>
      <c r="R224" s="71">
        <v>888.36158184083592</v>
      </c>
      <c r="S224" s="69">
        <v>0</v>
      </c>
      <c r="T224" s="69">
        <v>0</v>
      </c>
      <c r="U224" s="71">
        <v>7.9020188941624996</v>
      </c>
      <c r="V224" s="82">
        <v>0</v>
      </c>
      <c r="W224" s="63">
        <f t="shared" si="26"/>
        <v>46.485530431004747</v>
      </c>
      <c r="X224" s="63">
        <f t="shared" si="27"/>
        <v>36.801184144177739</v>
      </c>
      <c r="Y224" s="63">
        <f t="shared" si="28"/>
        <v>896.26360073499848</v>
      </c>
    </row>
    <row r="225" spans="1:25" x14ac:dyDescent="0.2">
      <c r="A225">
        <v>16</v>
      </c>
      <c r="B225" s="3">
        <v>44519.124999131942</v>
      </c>
      <c r="C225" s="3">
        <v>44519.145833333336</v>
      </c>
      <c r="D225" s="74">
        <v>43.181306924843099</v>
      </c>
      <c r="E225" s="72">
        <v>42.220470284553642</v>
      </c>
      <c r="F225" s="10">
        <f t="shared" si="22"/>
        <v>42.70088860469837</v>
      </c>
      <c r="G225" s="71">
        <v>25.842024197703992</v>
      </c>
      <c r="H225" s="69">
        <v>0</v>
      </c>
      <c r="I225" s="69">
        <v>0</v>
      </c>
      <c r="J225" s="82">
        <v>0</v>
      </c>
      <c r="K225" s="69">
        <v>0</v>
      </c>
      <c r="L225" s="69">
        <v>0</v>
      </c>
      <c r="M225" s="71">
        <v>8.761296783712794</v>
      </c>
      <c r="N225" s="69">
        <v>0</v>
      </c>
      <c r="O225" s="69">
        <v>0</v>
      </c>
      <c r="P225" s="69">
        <v>0</v>
      </c>
      <c r="Q225" s="82">
        <v>0</v>
      </c>
      <c r="R225" s="71">
        <v>750.86966487509585</v>
      </c>
      <c r="S225" s="69">
        <v>0</v>
      </c>
      <c r="T225" s="69">
        <v>0</v>
      </c>
      <c r="U225" s="71">
        <v>5.815546446331</v>
      </c>
      <c r="V225" s="82">
        <v>0</v>
      </c>
      <c r="W225" s="63">
        <f t="shared" si="26"/>
        <v>43.181306924843099</v>
      </c>
      <c r="X225" s="63">
        <f t="shared" si="27"/>
        <v>34.603320981416786</v>
      </c>
      <c r="Y225" s="63">
        <f t="shared" si="28"/>
        <v>756.68521132142689</v>
      </c>
    </row>
    <row r="226" spans="1:25" x14ac:dyDescent="0.2">
      <c r="A226">
        <v>17</v>
      </c>
      <c r="B226" s="3">
        <v>44519.16666574074</v>
      </c>
      <c r="C226" s="3">
        <v>44519.1875</v>
      </c>
      <c r="D226" s="74">
        <v>38.3674294519111</v>
      </c>
      <c r="E226" s="72">
        <v>43.948197880099933</v>
      </c>
      <c r="F226" s="10">
        <f t="shared" si="22"/>
        <v>41.157813666005516</v>
      </c>
      <c r="G226" s="71">
        <v>22.960514129811489</v>
      </c>
      <c r="H226" s="69">
        <v>0</v>
      </c>
      <c r="I226" s="69">
        <v>0</v>
      </c>
      <c r="J226" s="82">
        <v>0</v>
      </c>
      <c r="K226" s="69">
        <v>0</v>
      </c>
      <c r="L226" s="82">
        <v>0</v>
      </c>
      <c r="M226" s="71">
        <v>9.8797099890742448</v>
      </c>
      <c r="N226" s="69">
        <v>0</v>
      </c>
      <c r="O226" s="69">
        <v>0</v>
      </c>
      <c r="P226" s="69">
        <v>0</v>
      </c>
      <c r="Q226" s="82">
        <v>0</v>
      </c>
      <c r="R226" s="71">
        <v>691.59882471321089</v>
      </c>
      <c r="S226" s="69">
        <v>0</v>
      </c>
      <c r="T226" s="69">
        <v>0</v>
      </c>
      <c r="U226" s="71">
        <v>5.3641771876500002</v>
      </c>
      <c r="V226" s="71">
        <v>9.0056344455557458</v>
      </c>
      <c r="W226" s="63">
        <f t="shared" si="26"/>
        <v>38.3674294519111</v>
      </c>
      <c r="X226" s="63">
        <f t="shared" si="27"/>
        <v>32.840224118885736</v>
      </c>
      <c r="Y226" s="63">
        <f t="shared" si="28"/>
        <v>705.9686363464167</v>
      </c>
    </row>
    <row r="227" spans="1:25" x14ac:dyDescent="0.2">
      <c r="A227">
        <v>18</v>
      </c>
      <c r="B227" s="3">
        <v>44519.208332349539</v>
      </c>
      <c r="C227" s="3">
        <v>44519.229166666664</v>
      </c>
      <c r="D227" s="74">
        <v>36.003205524123651</v>
      </c>
      <c r="E227" s="72">
        <v>34.865697554015291</v>
      </c>
      <c r="F227" s="10">
        <f t="shared" si="22"/>
        <v>35.434451539069471</v>
      </c>
      <c r="G227" s="71">
        <v>20.782066741952193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71">
        <v>8.2616647499309455</v>
      </c>
      <c r="N227" s="69">
        <v>0</v>
      </c>
      <c r="O227" s="69">
        <v>0</v>
      </c>
      <c r="P227" s="69">
        <v>0</v>
      </c>
      <c r="Q227" s="82">
        <v>0</v>
      </c>
      <c r="R227" s="71">
        <v>719.75052947194592</v>
      </c>
      <c r="S227" s="69">
        <v>0</v>
      </c>
      <c r="T227" s="69">
        <v>0</v>
      </c>
      <c r="U227" s="71">
        <v>5.59137349765055</v>
      </c>
      <c r="V227" s="71">
        <v>7.8315085791536942</v>
      </c>
      <c r="W227" s="63">
        <f t="shared" si="26"/>
        <v>36.003205524123651</v>
      </c>
      <c r="X227" s="63">
        <f t="shared" si="27"/>
        <v>29.043731491883136</v>
      </c>
      <c r="Y227" s="63">
        <f t="shared" si="28"/>
        <v>733.17341154875021</v>
      </c>
    </row>
    <row r="228" spans="1:25" x14ac:dyDescent="0.2">
      <c r="A228">
        <v>19</v>
      </c>
      <c r="B228" s="3">
        <v>44519.24999895833</v>
      </c>
      <c r="C228" s="3">
        <v>44519.270833333336</v>
      </c>
      <c r="D228" s="74">
        <v>27.839761448559347</v>
      </c>
      <c r="E228" s="72">
        <v>32.706858564682989</v>
      </c>
      <c r="F228" s="10">
        <f t="shared" si="22"/>
        <v>30.273310006621166</v>
      </c>
      <c r="G228" s="71">
        <v>17.246802217913494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71">
        <v>7.2688650935686967</v>
      </c>
      <c r="N228" s="69">
        <v>0</v>
      </c>
      <c r="O228" s="69">
        <v>0</v>
      </c>
      <c r="P228" s="69">
        <v>0</v>
      </c>
      <c r="Q228" s="69">
        <v>0</v>
      </c>
      <c r="R228" s="71">
        <v>622.08540850195095</v>
      </c>
      <c r="S228" s="69">
        <v>0</v>
      </c>
      <c r="T228" s="69">
        <v>0</v>
      </c>
      <c r="U228" s="71">
        <v>4.6619175993466149</v>
      </c>
      <c r="V228" s="82">
        <v>0</v>
      </c>
      <c r="W228" s="63">
        <f t="shared" si="26"/>
        <v>27.839761448559347</v>
      </c>
      <c r="X228" s="63">
        <f t="shared" si="27"/>
        <v>24.51566731148219</v>
      </c>
      <c r="Y228" s="63">
        <f t="shared" si="28"/>
        <v>626.74732610129752</v>
      </c>
    </row>
    <row r="229" spans="1:25" x14ac:dyDescent="0.2">
      <c r="A229">
        <v>20</v>
      </c>
      <c r="B229" s="3">
        <v>44519.291665567129</v>
      </c>
      <c r="C229" s="3">
        <v>44519.3125</v>
      </c>
      <c r="D229" s="74">
        <v>28.487199506003851</v>
      </c>
      <c r="E229" s="72">
        <v>28.645793913862239</v>
      </c>
      <c r="F229" s="10">
        <f t="shared" si="22"/>
        <v>28.566496709933045</v>
      </c>
      <c r="G229" s="71">
        <v>16.815683889524948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71">
        <v>6.3727340832098962</v>
      </c>
      <c r="N229" s="69">
        <v>0</v>
      </c>
      <c r="O229" s="69">
        <v>0</v>
      </c>
      <c r="P229" s="69">
        <v>0</v>
      </c>
      <c r="Q229" s="69">
        <v>0</v>
      </c>
      <c r="R229" s="71">
        <v>603.99520419893599</v>
      </c>
      <c r="S229" s="69">
        <v>0</v>
      </c>
      <c r="T229" s="69">
        <v>0</v>
      </c>
      <c r="U229" s="71">
        <v>4.8189387643692898</v>
      </c>
      <c r="V229" s="82">
        <v>0</v>
      </c>
      <c r="W229" s="63">
        <f t="shared" si="26"/>
        <v>28.487199506003851</v>
      </c>
      <c r="X229" s="63">
        <f t="shared" si="27"/>
        <v>23.188417972734843</v>
      </c>
      <c r="Y229" s="63">
        <f t="shared" si="28"/>
        <v>608.81414296330524</v>
      </c>
    </row>
    <row r="230" spans="1:25" x14ac:dyDescent="0.2">
      <c r="D230" s="70"/>
      <c r="E230" s="73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</row>
    <row r="231" spans="1:25" x14ac:dyDescent="0.2">
      <c r="A231">
        <v>1</v>
      </c>
      <c r="B231" s="2">
        <v>44612.458333333336</v>
      </c>
      <c r="C231" s="2">
        <v>44612.479166666664</v>
      </c>
      <c r="D231" s="74">
        <v>20.138773534263098</v>
      </c>
      <c r="E231" s="76">
        <v>29.946510558293518</v>
      </c>
      <c r="F231" s="10">
        <f t="shared" si="22"/>
        <v>25.04264204627831</v>
      </c>
      <c r="G231" s="80"/>
      <c r="H231" s="80"/>
      <c r="I231" s="80"/>
      <c r="J231" s="80"/>
      <c r="K231" s="80"/>
      <c r="L231" s="80"/>
      <c r="M231" s="80"/>
      <c r="N231" s="69">
        <v>0</v>
      </c>
      <c r="O231" s="69">
        <v>0</v>
      </c>
      <c r="P231" s="69" t="s">
        <v>202</v>
      </c>
      <c r="Q231" s="69">
        <v>0</v>
      </c>
      <c r="R231" s="77">
        <v>1315.161562547645</v>
      </c>
      <c r="S231" s="69">
        <v>0</v>
      </c>
      <c r="T231" s="69">
        <v>0</v>
      </c>
      <c r="U231" s="77">
        <v>8.1564606293497999</v>
      </c>
      <c r="V231" s="77">
        <v>8.7812786481089766</v>
      </c>
      <c r="W231" s="38">
        <f>MIN(W135:W229)</f>
        <v>0</v>
      </c>
      <c r="X231" s="38">
        <f>MIN(X135:X229)</f>
        <v>0</v>
      </c>
      <c r="Y231" s="38">
        <f>MIN(Y135:Y229)</f>
        <v>31.656656417940439</v>
      </c>
    </row>
    <row r="232" spans="1:25" x14ac:dyDescent="0.2">
      <c r="A232">
        <v>2</v>
      </c>
      <c r="B232" s="2">
        <v>44612.5</v>
      </c>
      <c r="C232" s="2">
        <v>44612.520833333336</v>
      </c>
      <c r="D232" s="74">
        <v>12.19004309911</v>
      </c>
      <c r="E232" s="76">
        <v>18.682158251110568</v>
      </c>
      <c r="F232" s="10">
        <f t="shared" si="22"/>
        <v>15.436100675110284</v>
      </c>
      <c r="G232" s="80"/>
      <c r="H232" s="80"/>
      <c r="I232" s="80"/>
      <c r="J232" s="80"/>
      <c r="K232" s="80"/>
      <c r="L232" s="80"/>
      <c r="M232" s="80"/>
      <c r="N232" s="69">
        <v>0</v>
      </c>
      <c r="O232" s="69">
        <v>0</v>
      </c>
      <c r="P232" s="69" t="s">
        <v>202</v>
      </c>
      <c r="Q232" s="69">
        <v>0</v>
      </c>
      <c r="R232" s="77">
        <v>797.41786383591011</v>
      </c>
      <c r="S232" s="69">
        <v>0</v>
      </c>
      <c r="T232" s="69">
        <v>0</v>
      </c>
      <c r="U232" s="77">
        <v>4.5219135319922801</v>
      </c>
      <c r="V232" s="77">
        <v>5.1580930186842266</v>
      </c>
      <c r="W232" s="38">
        <f>MAX(W135:W229)</f>
        <v>119.91668231403288</v>
      </c>
      <c r="X232" s="38">
        <f t="shared" ref="X232:Y232" si="29">MAX(X135:X229)</f>
        <v>169.94904810791013</v>
      </c>
      <c r="Y232" s="38">
        <f t="shared" si="29"/>
        <v>4846.5199933639506</v>
      </c>
    </row>
    <row r="233" spans="1:25" x14ac:dyDescent="0.2">
      <c r="A233">
        <v>3</v>
      </c>
      <c r="B233" s="2">
        <v>44612.541666666664</v>
      </c>
      <c r="C233" s="2">
        <v>44612.562500057873</v>
      </c>
      <c r="D233" s="74">
        <v>9.2222436262629515</v>
      </c>
      <c r="E233" s="76">
        <v>12.150727699899118</v>
      </c>
      <c r="F233" s="10">
        <f t="shared" si="22"/>
        <v>10.686485663081035</v>
      </c>
      <c r="G233" s="80"/>
      <c r="H233" s="80"/>
      <c r="I233" s="80"/>
      <c r="J233" s="80"/>
      <c r="K233" s="80"/>
      <c r="L233" s="80"/>
      <c r="M233" s="80"/>
      <c r="N233" s="69">
        <v>0</v>
      </c>
      <c r="O233" s="69">
        <v>0</v>
      </c>
      <c r="P233" s="69" t="s">
        <v>202</v>
      </c>
      <c r="Q233" s="69">
        <v>0</v>
      </c>
      <c r="R233" s="77">
        <v>467.99548073570452</v>
      </c>
      <c r="S233" s="69">
        <v>0</v>
      </c>
      <c r="T233" s="69">
        <v>0</v>
      </c>
      <c r="U233" s="77">
        <v>3.493565958481295</v>
      </c>
      <c r="V233" s="77">
        <v>3.9549677531043073</v>
      </c>
    </row>
    <row r="234" spans="1:25" x14ac:dyDescent="0.2">
      <c r="A234">
        <v>4</v>
      </c>
      <c r="B234" s="2">
        <v>44612.583333333336</v>
      </c>
      <c r="C234" s="2">
        <v>44612.60416678241</v>
      </c>
      <c r="D234" s="74">
        <v>8.7835851667321005</v>
      </c>
      <c r="E234" s="77">
        <v>8.7762933149008191</v>
      </c>
      <c r="F234" s="10">
        <f t="shared" si="22"/>
        <v>8.7799392408164607</v>
      </c>
      <c r="G234" s="80"/>
      <c r="H234" s="80"/>
      <c r="I234" s="80"/>
      <c r="J234" s="80"/>
      <c r="K234" s="80"/>
      <c r="L234" s="80"/>
      <c r="M234" s="80"/>
      <c r="N234" s="69">
        <v>0</v>
      </c>
      <c r="O234" s="69">
        <v>0</v>
      </c>
      <c r="P234" s="69" t="s">
        <v>202</v>
      </c>
      <c r="Q234" s="69">
        <v>0</v>
      </c>
      <c r="R234" s="77">
        <v>324.38843410772648</v>
      </c>
      <c r="S234" s="69">
        <v>0</v>
      </c>
      <c r="T234" s="69">
        <v>0</v>
      </c>
      <c r="U234" s="77">
        <v>2.1404661471802102</v>
      </c>
      <c r="V234" s="77">
        <v>2.2549160315351373</v>
      </c>
    </row>
    <row r="235" spans="1:25" x14ac:dyDescent="0.2">
      <c r="A235">
        <v>5</v>
      </c>
      <c r="B235" s="2">
        <v>44612.625</v>
      </c>
      <c r="C235" s="2">
        <v>44612.645833506947</v>
      </c>
      <c r="D235" s="74">
        <v>6.9107672687671489</v>
      </c>
      <c r="E235" s="77">
        <v>8.1316186355506677</v>
      </c>
      <c r="F235" s="10">
        <f t="shared" si="22"/>
        <v>7.5211929521589083</v>
      </c>
      <c r="G235" s="80"/>
      <c r="H235" s="80"/>
      <c r="I235" s="80"/>
      <c r="J235" s="80"/>
      <c r="K235" s="80"/>
      <c r="L235" s="80"/>
      <c r="M235" s="80"/>
      <c r="N235" s="69">
        <v>0</v>
      </c>
      <c r="O235" s="69">
        <v>0</v>
      </c>
      <c r="P235" s="69" t="s">
        <v>202</v>
      </c>
      <c r="Q235" s="69">
        <v>0</v>
      </c>
      <c r="R235" s="77">
        <v>228.1194511259545</v>
      </c>
      <c r="S235" s="69">
        <v>0</v>
      </c>
      <c r="T235" s="69">
        <v>0</v>
      </c>
      <c r="U235" s="77">
        <v>2.1944089936448949</v>
      </c>
      <c r="V235" s="77">
        <v>1.8572371194810327</v>
      </c>
    </row>
    <row r="236" spans="1:25" x14ac:dyDescent="0.2">
      <c r="A236">
        <v>6</v>
      </c>
      <c r="B236" s="2">
        <v>44612.666666666664</v>
      </c>
      <c r="C236" s="2">
        <v>44612.687500231485</v>
      </c>
      <c r="D236" s="74">
        <v>6.9297223744921501</v>
      </c>
      <c r="E236" s="77">
        <v>7.5448158516543176</v>
      </c>
      <c r="F236" s="10">
        <f t="shared" si="22"/>
        <v>7.2372691130732338</v>
      </c>
      <c r="G236" s="80"/>
      <c r="H236" s="80"/>
      <c r="I236" s="80"/>
      <c r="J236" s="80"/>
      <c r="K236" s="80"/>
      <c r="L236" s="80"/>
      <c r="M236" s="80"/>
      <c r="N236" s="69">
        <v>0</v>
      </c>
      <c r="O236" s="69">
        <v>0</v>
      </c>
      <c r="P236" s="69" t="s">
        <v>202</v>
      </c>
      <c r="Q236" s="69">
        <v>0</v>
      </c>
      <c r="R236" s="77">
        <v>222.72332180137451</v>
      </c>
      <c r="S236" s="69">
        <v>0</v>
      </c>
      <c r="T236" s="69">
        <v>0</v>
      </c>
      <c r="U236" s="77">
        <v>1.33990379312913</v>
      </c>
      <c r="V236" s="77">
        <v>1.3608817380434126</v>
      </c>
    </row>
    <row r="237" spans="1:25" x14ac:dyDescent="0.2">
      <c r="A237">
        <v>7</v>
      </c>
      <c r="B237" s="2">
        <v>44612.708333333336</v>
      </c>
      <c r="C237" s="2">
        <v>44612.729166956022</v>
      </c>
      <c r="D237" s="74">
        <v>6.7377924095713011</v>
      </c>
      <c r="E237" s="77">
        <v>7.4061346803000188</v>
      </c>
      <c r="F237" s="10">
        <f t="shared" si="22"/>
        <v>7.0719635449356595</v>
      </c>
      <c r="G237" s="80"/>
      <c r="H237" s="80"/>
      <c r="I237" s="80"/>
      <c r="J237" s="80"/>
      <c r="K237" s="80"/>
      <c r="L237" s="80"/>
      <c r="M237" s="80"/>
      <c r="N237" s="69">
        <v>0</v>
      </c>
      <c r="O237" s="69">
        <v>0</v>
      </c>
      <c r="P237" s="69" t="s">
        <v>202</v>
      </c>
      <c r="Q237" s="69">
        <v>0</v>
      </c>
      <c r="R237" s="77">
        <v>222.79977839149899</v>
      </c>
      <c r="S237" s="69">
        <v>0</v>
      </c>
      <c r="T237" s="69">
        <v>0</v>
      </c>
      <c r="U237" s="77">
        <v>1.5882715015443301</v>
      </c>
      <c r="V237" s="77">
        <v>1.9499631189837472</v>
      </c>
    </row>
    <row r="238" spans="1:25" x14ac:dyDescent="0.2">
      <c r="A238">
        <v>8</v>
      </c>
      <c r="B238" s="2">
        <v>44612.75</v>
      </c>
      <c r="C238" s="2">
        <v>44612.770833680559</v>
      </c>
      <c r="D238" s="74">
        <v>6.8879364406080503</v>
      </c>
      <c r="E238" s="77">
        <v>7.2875164850467185</v>
      </c>
      <c r="F238" s="10">
        <f t="shared" si="22"/>
        <v>7.0877264628273844</v>
      </c>
      <c r="G238" s="80"/>
      <c r="H238" s="80"/>
      <c r="I238" s="80"/>
      <c r="J238" s="80"/>
      <c r="K238" s="80"/>
      <c r="L238" s="80"/>
      <c r="M238" s="80"/>
      <c r="N238" s="69">
        <v>0</v>
      </c>
      <c r="O238" s="69">
        <v>0</v>
      </c>
      <c r="P238" s="69" t="s">
        <v>202</v>
      </c>
      <c r="Q238" s="69">
        <v>0</v>
      </c>
      <c r="R238" s="77">
        <v>242.501694781417</v>
      </c>
      <c r="S238" s="69">
        <v>0</v>
      </c>
      <c r="T238" s="69">
        <v>0</v>
      </c>
      <c r="U238" s="77">
        <v>1.8769191179700202</v>
      </c>
      <c r="V238" s="82">
        <v>0</v>
      </c>
    </row>
    <row r="239" spans="1:25" x14ac:dyDescent="0.2">
      <c r="A239">
        <v>9</v>
      </c>
      <c r="B239" s="2">
        <v>44612.791666666664</v>
      </c>
      <c r="C239" s="2">
        <v>44612.812500405096</v>
      </c>
      <c r="D239" s="74">
        <v>18.103686939726401</v>
      </c>
      <c r="E239" s="76">
        <v>21.611268786797972</v>
      </c>
      <c r="F239" s="10">
        <f t="shared" si="22"/>
        <v>19.857477863262186</v>
      </c>
      <c r="G239" s="80"/>
      <c r="H239" s="80"/>
      <c r="I239" s="80"/>
      <c r="J239" s="80"/>
      <c r="K239" s="80"/>
      <c r="L239" s="80"/>
      <c r="M239" s="80"/>
      <c r="N239" s="69">
        <v>0</v>
      </c>
      <c r="O239" s="69">
        <v>0</v>
      </c>
      <c r="P239" s="69" t="s">
        <v>202</v>
      </c>
      <c r="Q239" s="69">
        <v>0</v>
      </c>
      <c r="R239" s="77">
        <v>709.08230664312498</v>
      </c>
      <c r="S239" s="69">
        <v>0</v>
      </c>
      <c r="T239" s="69">
        <v>0</v>
      </c>
      <c r="U239" s="77">
        <v>6.6091761183970004</v>
      </c>
      <c r="V239" s="77">
        <v>4.6241707679059267</v>
      </c>
    </row>
    <row r="240" spans="1:25" x14ac:dyDescent="0.2">
      <c r="A240">
        <v>10</v>
      </c>
      <c r="B240" s="2">
        <v>44612.833333333336</v>
      </c>
      <c r="C240" s="2">
        <v>44612.854167129626</v>
      </c>
      <c r="D240" s="74">
        <v>75.045203563440495</v>
      </c>
      <c r="E240" s="76">
        <v>92.218633463469317</v>
      </c>
      <c r="F240" s="10">
        <f t="shared" si="22"/>
        <v>83.631918513454906</v>
      </c>
      <c r="G240" s="80"/>
      <c r="H240" s="80"/>
      <c r="I240" s="80"/>
      <c r="J240" s="80"/>
      <c r="K240" s="80"/>
      <c r="L240" s="80"/>
      <c r="M240" s="80"/>
      <c r="N240" s="69">
        <v>0</v>
      </c>
      <c r="O240" s="69">
        <v>0</v>
      </c>
      <c r="P240" s="69" t="s">
        <v>202</v>
      </c>
      <c r="Q240" s="69">
        <v>0</v>
      </c>
      <c r="R240" s="77">
        <v>3966.6797136044152</v>
      </c>
      <c r="S240" s="77">
        <v>18.5510190978904</v>
      </c>
      <c r="T240" s="69">
        <v>0</v>
      </c>
      <c r="U240" s="77">
        <v>42.212127171559253</v>
      </c>
      <c r="V240" s="77">
        <v>25.698211906238928</v>
      </c>
    </row>
    <row r="241" spans="1:22" x14ac:dyDescent="0.2">
      <c r="A241">
        <v>11</v>
      </c>
      <c r="B241" s="2">
        <v>44612.875</v>
      </c>
      <c r="C241" s="2">
        <v>44612.895833854163</v>
      </c>
      <c r="D241" s="74">
        <v>96.614767410173499</v>
      </c>
      <c r="E241" s="76">
        <v>118.72412877242181</v>
      </c>
      <c r="F241" s="10">
        <f t="shared" si="22"/>
        <v>107.66944809129765</v>
      </c>
      <c r="G241" s="80"/>
      <c r="H241" s="80"/>
      <c r="I241" s="80"/>
      <c r="J241" s="80"/>
      <c r="K241" s="80"/>
      <c r="L241" s="80"/>
      <c r="M241" s="80"/>
      <c r="N241" s="69">
        <v>0</v>
      </c>
      <c r="O241" s="69">
        <v>0</v>
      </c>
      <c r="P241" s="69" t="s">
        <v>202</v>
      </c>
      <c r="Q241" s="69">
        <v>0</v>
      </c>
      <c r="R241" s="77">
        <v>4593.1359727730751</v>
      </c>
      <c r="S241" s="77">
        <v>19.1052910847473</v>
      </c>
      <c r="T241" s="69">
        <v>0</v>
      </c>
      <c r="U241" s="77">
        <v>51.871374561032503</v>
      </c>
      <c r="V241" s="77">
        <v>35.223476155495931</v>
      </c>
    </row>
    <row r="242" spans="1:22" x14ac:dyDescent="0.2">
      <c r="A242">
        <v>12</v>
      </c>
      <c r="B242" s="2">
        <v>44612.916666666664</v>
      </c>
      <c r="C242" s="2">
        <v>44612.937500578701</v>
      </c>
      <c r="D242" s="74">
        <v>62.324090057616999</v>
      </c>
      <c r="E242" s="76">
        <v>77.320698813446825</v>
      </c>
      <c r="F242" s="10">
        <f t="shared" si="22"/>
        <v>69.822394435531919</v>
      </c>
      <c r="G242" s="80"/>
      <c r="H242" s="80"/>
      <c r="I242" s="80"/>
      <c r="J242" s="80"/>
      <c r="K242" s="80"/>
      <c r="L242" s="80"/>
      <c r="M242" s="80"/>
      <c r="N242" s="69">
        <v>0</v>
      </c>
      <c r="O242" s="69">
        <v>0</v>
      </c>
      <c r="P242" s="69" t="s">
        <v>202</v>
      </c>
      <c r="Q242" s="69">
        <v>0</v>
      </c>
      <c r="R242" s="77">
        <v>2920.0978405360897</v>
      </c>
      <c r="S242" s="77">
        <v>17.554220417221753</v>
      </c>
      <c r="T242" s="69">
        <v>0</v>
      </c>
      <c r="U242" s="77">
        <v>50.788319742630996</v>
      </c>
      <c r="V242" s="77">
        <v>38.690228346204229</v>
      </c>
    </row>
    <row r="243" spans="1:22" x14ac:dyDescent="0.2">
      <c r="A243">
        <v>13</v>
      </c>
      <c r="B243" s="2">
        <v>44612.958333333336</v>
      </c>
      <c r="C243" s="2">
        <v>44612.979167303238</v>
      </c>
      <c r="D243" s="74">
        <v>49.8261341615923</v>
      </c>
      <c r="E243" s="76">
        <v>61.43458300754331</v>
      </c>
      <c r="F243" s="10">
        <f t="shared" si="22"/>
        <v>55.630358584567801</v>
      </c>
      <c r="G243" s="80"/>
      <c r="H243" s="80"/>
      <c r="I243" s="80"/>
      <c r="J243" s="80"/>
      <c r="K243" s="80"/>
      <c r="L243" s="80"/>
      <c r="M243" s="80"/>
      <c r="N243" s="69">
        <v>0</v>
      </c>
      <c r="O243" s="69">
        <v>0</v>
      </c>
      <c r="P243" s="69" t="s">
        <v>202</v>
      </c>
      <c r="Q243" s="69">
        <v>0</v>
      </c>
      <c r="R243" s="77">
        <v>2222.4321008771349</v>
      </c>
      <c r="S243" s="82">
        <v>0</v>
      </c>
      <c r="T243" s="69">
        <v>0</v>
      </c>
      <c r="U243" s="77">
        <v>25.140877930032751</v>
      </c>
      <c r="V243" s="77">
        <v>20.300869398278326</v>
      </c>
    </row>
    <row r="244" spans="1:22" x14ac:dyDescent="0.2">
      <c r="A244">
        <v>14</v>
      </c>
      <c r="B244" s="2">
        <v>44613</v>
      </c>
      <c r="C244" s="2">
        <v>44613.020834027775</v>
      </c>
      <c r="D244" s="74">
        <v>48.745259068745099</v>
      </c>
      <c r="E244" s="76">
        <v>57.778716805097311</v>
      </c>
      <c r="F244" s="10">
        <f t="shared" si="22"/>
        <v>53.261987936921201</v>
      </c>
      <c r="G244" s="80"/>
      <c r="H244" s="80"/>
      <c r="I244" s="80"/>
      <c r="J244" s="80"/>
      <c r="K244" s="80"/>
      <c r="L244" s="80"/>
      <c r="M244" s="80"/>
      <c r="N244" s="69">
        <v>0</v>
      </c>
      <c r="O244" s="69">
        <v>0</v>
      </c>
      <c r="P244" s="69" t="s">
        <v>202</v>
      </c>
      <c r="Q244" s="69">
        <v>0</v>
      </c>
      <c r="R244" s="77">
        <v>1993.7974061038901</v>
      </c>
      <c r="S244" s="82">
        <v>0</v>
      </c>
      <c r="T244" s="69">
        <v>0</v>
      </c>
      <c r="U244" s="77">
        <v>13.62376742456</v>
      </c>
      <c r="V244" s="77">
        <v>18.141819448963428</v>
      </c>
    </row>
    <row r="245" spans="1:22" x14ac:dyDescent="0.2">
      <c r="A245">
        <v>15</v>
      </c>
      <c r="B245" s="2">
        <v>44613.041666666664</v>
      </c>
      <c r="C245" s="2">
        <v>44613.062500752312</v>
      </c>
      <c r="D245" s="74">
        <v>57.520349444110494</v>
      </c>
      <c r="E245" s="76">
        <v>66.624610608309325</v>
      </c>
      <c r="F245" s="10">
        <f t="shared" si="22"/>
        <v>62.072480026209909</v>
      </c>
      <c r="G245" s="80"/>
      <c r="H245" s="80"/>
      <c r="I245" s="80"/>
      <c r="J245" s="80"/>
      <c r="K245" s="80"/>
      <c r="L245" s="80"/>
      <c r="M245" s="80"/>
      <c r="N245" s="69">
        <v>0</v>
      </c>
      <c r="O245" s="69">
        <v>0</v>
      </c>
      <c r="P245" s="69" t="s">
        <v>202</v>
      </c>
      <c r="Q245" s="69">
        <v>0</v>
      </c>
      <c r="R245" s="77">
        <v>2084.8533952882203</v>
      </c>
      <c r="S245" s="82">
        <v>0</v>
      </c>
      <c r="T245" s="69">
        <v>0</v>
      </c>
      <c r="U245" s="77">
        <v>22.5234073997078</v>
      </c>
      <c r="V245" s="77">
        <v>21.933784596086475</v>
      </c>
    </row>
    <row r="246" spans="1:22" x14ac:dyDescent="0.2">
      <c r="A246">
        <v>16</v>
      </c>
      <c r="B246" s="2">
        <v>44613.083333333336</v>
      </c>
      <c r="C246" s="2">
        <v>44613.104167476849</v>
      </c>
      <c r="D246" s="74">
        <v>40.88439444026605</v>
      </c>
      <c r="E246" s="76">
        <v>47.882681720472611</v>
      </c>
      <c r="F246" s="10">
        <f t="shared" si="22"/>
        <v>44.383538080369334</v>
      </c>
      <c r="G246" s="80"/>
      <c r="H246" s="80"/>
      <c r="I246" s="80"/>
      <c r="J246" s="80"/>
      <c r="K246" s="80"/>
      <c r="L246" s="80"/>
      <c r="M246" s="80"/>
      <c r="N246" s="69">
        <v>0</v>
      </c>
      <c r="O246" s="69">
        <v>0</v>
      </c>
      <c r="P246" s="69" t="s">
        <v>202</v>
      </c>
      <c r="Q246" s="69">
        <v>0</v>
      </c>
      <c r="R246" s="77">
        <v>1548.8980486302751</v>
      </c>
      <c r="S246" s="82">
        <v>0</v>
      </c>
      <c r="T246" s="69">
        <v>0</v>
      </c>
      <c r="U246" s="77">
        <v>15.001968357289099</v>
      </c>
      <c r="V246" s="77">
        <v>16.396677441803575</v>
      </c>
    </row>
    <row r="247" spans="1:22" x14ac:dyDescent="0.2">
      <c r="A247">
        <v>17</v>
      </c>
      <c r="B247" s="2">
        <v>44613.125</v>
      </c>
      <c r="C247" s="2">
        <v>44613.145834201387</v>
      </c>
      <c r="D247" s="74">
        <v>25.068978254610599</v>
      </c>
      <c r="E247" s="76">
        <v>30.634434559004418</v>
      </c>
      <c r="F247" s="10">
        <f t="shared" si="22"/>
        <v>27.851706406807509</v>
      </c>
      <c r="G247" s="80"/>
      <c r="H247" s="80"/>
      <c r="I247" s="80"/>
      <c r="J247" s="80"/>
      <c r="K247" s="80"/>
      <c r="L247" s="80"/>
      <c r="M247" s="80"/>
      <c r="N247" s="69">
        <v>0</v>
      </c>
      <c r="O247" s="69">
        <v>0</v>
      </c>
      <c r="P247" s="69" t="s">
        <v>202</v>
      </c>
      <c r="Q247" s="69">
        <v>0</v>
      </c>
      <c r="R247" s="77">
        <v>955.60209386504494</v>
      </c>
      <c r="S247" s="69">
        <v>0</v>
      </c>
      <c r="T247" s="69">
        <v>0</v>
      </c>
      <c r="U247" s="77">
        <v>12.799332368397801</v>
      </c>
      <c r="V247" s="77">
        <v>9.549980692717126</v>
      </c>
    </row>
    <row r="248" spans="1:22" x14ac:dyDescent="0.2">
      <c r="A248">
        <v>18</v>
      </c>
      <c r="B248" s="2">
        <v>44613.166666666664</v>
      </c>
      <c r="C248" s="2">
        <v>44613.187500925924</v>
      </c>
      <c r="D248" s="74">
        <v>20.026734004267151</v>
      </c>
      <c r="E248" s="76">
        <v>26.03579422379892</v>
      </c>
      <c r="F248" s="10">
        <f t="shared" si="22"/>
        <v>23.031264114033036</v>
      </c>
      <c r="G248" s="80"/>
      <c r="H248" s="80"/>
      <c r="I248" s="80"/>
      <c r="J248" s="80"/>
      <c r="K248" s="80"/>
      <c r="L248" s="80"/>
      <c r="M248" s="80"/>
      <c r="N248" s="69">
        <v>0</v>
      </c>
      <c r="O248" s="69">
        <v>0</v>
      </c>
      <c r="P248" s="69" t="s">
        <v>202</v>
      </c>
      <c r="Q248" s="69">
        <v>0</v>
      </c>
      <c r="R248" s="77">
        <v>729.00226355900998</v>
      </c>
      <c r="S248" s="69">
        <v>0</v>
      </c>
      <c r="T248" s="69">
        <v>0</v>
      </c>
      <c r="U248" s="77">
        <v>8.5229626659182998</v>
      </c>
      <c r="V248" s="77">
        <v>6.7932724811722274</v>
      </c>
    </row>
    <row r="249" spans="1:22" x14ac:dyDescent="0.2">
      <c r="A249">
        <v>19</v>
      </c>
      <c r="B249" s="2">
        <v>44613.208333333336</v>
      </c>
      <c r="C249" s="2">
        <v>44613.229167650461</v>
      </c>
      <c r="D249" s="74">
        <v>15.4816117891055</v>
      </c>
      <c r="E249" s="76">
        <v>19.379900821657319</v>
      </c>
      <c r="F249" s="10">
        <f t="shared" si="22"/>
        <v>17.430756305381408</v>
      </c>
      <c r="G249" s="80"/>
      <c r="H249" s="80"/>
      <c r="I249" s="80"/>
      <c r="J249" s="80"/>
      <c r="K249" s="80"/>
      <c r="L249" s="80"/>
      <c r="M249" s="80"/>
      <c r="N249" s="69">
        <v>0</v>
      </c>
      <c r="O249" s="69">
        <v>0</v>
      </c>
      <c r="P249" s="69" t="s">
        <v>202</v>
      </c>
      <c r="Q249" s="69">
        <v>0</v>
      </c>
      <c r="R249" s="77">
        <v>525.12654110580002</v>
      </c>
      <c r="S249" s="69">
        <v>0</v>
      </c>
      <c r="T249" s="69">
        <v>0</v>
      </c>
      <c r="U249" s="77">
        <v>6.6311069743457001</v>
      </c>
      <c r="V249" s="77">
        <v>5.5478307912958762</v>
      </c>
    </row>
    <row r="250" spans="1:22" x14ac:dyDescent="0.2">
      <c r="A250">
        <v>20</v>
      </c>
      <c r="B250" s="2">
        <v>44613.25</v>
      </c>
      <c r="C250" s="2">
        <v>44613.270834374998</v>
      </c>
      <c r="D250" s="74">
        <v>31.157966854319053</v>
      </c>
      <c r="E250" s="76">
        <v>38.17576598622572</v>
      </c>
      <c r="F250" s="10">
        <f t="shared" si="22"/>
        <v>34.666866420272385</v>
      </c>
      <c r="G250" s="80"/>
      <c r="H250" s="80"/>
      <c r="I250" s="80"/>
      <c r="J250" s="80"/>
      <c r="K250" s="80"/>
      <c r="L250" s="80"/>
      <c r="M250" s="80"/>
      <c r="N250" s="69">
        <v>0</v>
      </c>
      <c r="O250" s="69">
        <v>0</v>
      </c>
      <c r="P250" s="69" t="s">
        <v>202</v>
      </c>
      <c r="Q250" s="69">
        <v>0</v>
      </c>
      <c r="R250" s="77">
        <v>1060.167583610915</v>
      </c>
      <c r="S250" s="69">
        <v>0</v>
      </c>
      <c r="T250" s="69">
        <v>0</v>
      </c>
      <c r="U250" s="77">
        <v>11.94943372130875</v>
      </c>
      <c r="V250" s="77">
        <v>12.119175193174927</v>
      </c>
    </row>
    <row r="251" spans="1:22" x14ac:dyDescent="0.2">
      <c r="A251">
        <v>21</v>
      </c>
      <c r="B251" s="2">
        <v>44613.291666666664</v>
      </c>
      <c r="C251" s="2">
        <v>44613.312501099535</v>
      </c>
      <c r="D251" s="74">
        <v>35.249036038825302</v>
      </c>
      <c r="E251" s="76">
        <v>45.574630872262418</v>
      </c>
      <c r="F251" s="10">
        <f t="shared" si="22"/>
        <v>40.411833455543857</v>
      </c>
      <c r="G251" s="80"/>
      <c r="H251" s="80"/>
      <c r="I251" s="80"/>
      <c r="J251" s="80"/>
      <c r="K251" s="80"/>
      <c r="L251" s="80"/>
      <c r="M251" s="80"/>
      <c r="N251" s="69">
        <v>0</v>
      </c>
      <c r="O251" s="69">
        <v>0</v>
      </c>
      <c r="P251" s="69" t="s">
        <v>202</v>
      </c>
      <c r="Q251" s="69">
        <v>0</v>
      </c>
      <c r="R251" s="77">
        <v>1289.2261105903799</v>
      </c>
      <c r="S251" s="69">
        <v>0</v>
      </c>
      <c r="T251" s="69">
        <v>0</v>
      </c>
      <c r="U251" s="77">
        <v>17.80047065922</v>
      </c>
      <c r="V251" s="77">
        <v>16.612057788387126</v>
      </c>
    </row>
    <row r="252" spans="1:22" x14ac:dyDescent="0.2">
      <c r="A252">
        <v>22</v>
      </c>
      <c r="B252" s="2">
        <v>44613.333333333336</v>
      </c>
      <c r="C252" s="2">
        <v>44613.354167824073</v>
      </c>
      <c r="D252" s="74">
        <v>31.975158930934949</v>
      </c>
      <c r="E252" s="76">
        <v>39.908997206184914</v>
      </c>
      <c r="F252" s="10">
        <f t="shared" si="22"/>
        <v>35.94207806855993</v>
      </c>
      <c r="G252" s="80"/>
      <c r="H252" s="80"/>
      <c r="I252" s="80"/>
      <c r="J252" s="80"/>
      <c r="K252" s="80"/>
      <c r="L252" s="80"/>
      <c r="M252" s="80"/>
      <c r="N252" s="69">
        <v>0</v>
      </c>
      <c r="O252" s="69">
        <v>0</v>
      </c>
      <c r="P252" s="69" t="s">
        <v>202</v>
      </c>
      <c r="Q252" s="69">
        <v>0</v>
      </c>
      <c r="R252" s="77">
        <v>1189.1463867560299</v>
      </c>
      <c r="S252" s="69">
        <v>0</v>
      </c>
      <c r="T252" s="69">
        <v>0</v>
      </c>
      <c r="U252" s="77">
        <v>14.663015530028501</v>
      </c>
      <c r="V252" s="77">
        <v>13.692378823195378</v>
      </c>
    </row>
    <row r="253" spans="1:22" x14ac:dyDescent="0.2">
      <c r="A253">
        <v>23</v>
      </c>
      <c r="B253" s="2">
        <v>44613.375</v>
      </c>
      <c r="C253" s="2">
        <v>44613.39583454861</v>
      </c>
      <c r="D253" s="74">
        <v>25.036809008676347</v>
      </c>
      <c r="E253" s="76">
        <v>34.88182473643537</v>
      </c>
      <c r="F253" s="10">
        <f t="shared" si="22"/>
        <v>29.95931687255586</v>
      </c>
      <c r="G253" s="80"/>
      <c r="H253" s="80"/>
      <c r="I253" s="80"/>
      <c r="J253" s="80"/>
      <c r="K253" s="80"/>
      <c r="L253" s="80"/>
      <c r="M253" s="80"/>
      <c r="N253" s="69">
        <v>0</v>
      </c>
      <c r="O253" s="69">
        <v>0</v>
      </c>
      <c r="P253" s="69" t="s">
        <v>202</v>
      </c>
      <c r="Q253" s="69">
        <v>0</v>
      </c>
      <c r="R253" s="77">
        <v>903.11341114263496</v>
      </c>
      <c r="S253" s="69">
        <v>0</v>
      </c>
      <c r="T253" s="69">
        <v>0</v>
      </c>
      <c r="U253" s="77">
        <v>10.6270855569781</v>
      </c>
      <c r="V253" s="77">
        <v>11.52817794544003</v>
      </c>
    </row>
    <row r="254" spans="1:22" x14ac:dyDescent="0.2">
      <c r="B254" s="15"/>
      <c r="C254" s="15"/>
      <c r="D254" s="74"/>
      <c r="E254" s="78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</row>
    <row r="255" spans="1:22" x14ac:dyDescent="0.2">
      <c r="A255">
        <v>1</v>
      </c>
      <c r="B255" s="2">
        <v>44618.583333333336</v>
      </c>
      <c r="C255" s="2">
        <v>44618.604166666664</v>
      </c>
      <c r="D255" s="82">
        <v>0</v>
      </c>
      <c r="E255" s="82">
        <v>0</v>
      </c>
      <c r="F255" s="10">
        <f t="shared" si="22"/>
        <v>0</v>
      </c>
      <c r="G255" s="80"/>
      <c r="H255" s="80"/>
      <c r="I255" s="80"/>
      <c r="J255" s="80"/>
      <c r="K255" s="80"/>
      <c r="L255" s="80"/>
      <c r="M255" s="80"/>
      <c r="N255" s="69">
        <v>0</v>
      </c>
      <c r="O255" s="69">
        <v>0</v>
      </c>
      <c r="P255" s="69" t="s">
        <v>202</v>
      </c>
      <c r="Q255" s="69">
        <v>0</v>
      </c>
      <c r="R255" s="77">
        <v>77.775250288833504</v>
      </c>
      <c r="S255" s="69">
        <v>0</v>
      </c>
      <c r="T255" s="69">
        <v>0</v>
      </c>
      <c r="U255" s="77">
        <v>0.42878687337786947</v>
      </c>
      <c r="V255" s="82">
        <v>0</v>
      </c>
    </row>
    <row r="256" spans="1:22" x14ac:dyDescent="0.2">
      <c r="A256">
        <v>2</v>
      </c>
      <c r="B256" s="2">
        <v>44618.625</v>
      </c>
      <c r="C256" s="2">
        <v>44618.645833333336</v>
      </c>
      <c r="D256" s="82">
        <v>0</v>
      </c>
      <c r="E256" s="82">
        <v>0</v>
      </c>
      <c r="F256" s="10">
        <f t="shared" si="22"/>
        <v>0</v>
      </c>
      <c r="G256" s="80"/>
      <c r="H256" s="80"/>
      <c r="I256" s="80"/>
      <c r="J256" s="80"/>
      <c r="K256" s="80"/>
      <c r="L256" s="80"/>
      <c r="M256" s="80"/>
      <c r="N256" s="69">
        <v>0</v>
      </c>
      <c r="O256" s="69">
        <v>0</v>
      </c>
      <c r="P256" s="69" t="s">
        <v>202</v>
      </c>
      <c r="Q256" s="69">
        <v>0</v>
      </c>
      <c r="R256" s="77">
        <v>50.989466612264998</v>
      </c>
      <c r="S256" s="69">
        <v>0</v>
      </c>
      <c r="T256" s="69">
        <v>0</v>
      </c>
      <c r="U256" s="77">
        <v>0.356744754202443</v>
      </c>
      <c r="V256" s="82">
        <v>0</v>
      </c>
    </row>
    <row r="257" spans="1:22" x14ac:dyDescent="0.2">
      <c r="A257">
        <v>3</v>
      </c>
      <c r="B257" s="2">
        <v>44618.666666666664</v>
      </c>
      <c r="C257" s="2">
        <v>44618.687500057873</v>
      </c>
      <c r="D257" s="82">
        <v>0</v>
      </c>
      <c r="E257" s="82">
        <v>0</v>
      </c>
      <c r="F257" s="10">
        <f t="shared" si="22"/>
        <v>0</v>
      </c>
      <c r="G257" s="80"/>
      <c r="H257" s="80"/>
      <c r="I257" s="80"/>
      <c r="J257" s="80"/>
      <c r="K257" s="80"/>
      <c r="L257" s="80"/>
      <c r="M257" s="80"/>
      <c r="N257" s="69">
        <v>0</v>
      </c>
      <c r="O257" s="69">
        <v>0</v>
      </c>
      <c r="P257" s="69" t="s">
        <v>202</v>
      </c>
      <c r="Q257" s="69">
        <v>0</v>
      </c>
      <c r="R257" s="77">
        <v>53.070513193714497</v>
      </c>
      <c r="S257" s="69">
        <v>0</v>
      </c>
      <c r="T257" s="69">
        <v>0</v>
      </c>
      <c r="U257" s="77">
        <v>0.40194835955886349</v>
      </c>
      <c r="V257" s="82">
        <v>0</v>
      </c>
    </row>
    <row r="258" spans="1:22" x14ac:dyDescent="0.2">
      <c r="A258">
        <v>4</v>
      </c>
      <c r="B258" s="2">
        <v>44618.708333333336</v>
      </c>
      <c r="C258" s="2">
        <v>44618.72916678241</v>
      </c>
      <c r="D258" s="82">
        <v>0</v>
      </c>
      <c r="E258" s="82">
        <v>0</v>
      </c>
      <c r="F258" s="10">
        <f t="shared" si="22"/>
        <v>0</v>
      </c>
      <c r="G258" s="80"/>
      <c r="H258" s="80"/>
      <c r="I258" s="80"/>
      <c r="J258" s="80"/>
      <c r="K258" s="80"/>
      <c r="L258" s="80"/>
      <c r="M258" s="80"/>
      <c r="N258" s="69">
        <v>0</v>
      </c>
      <c r="O258" s="69">
        <v>0</v>
      </c>
      <c r="P258" s="69" t="s">
        <v>202</v>
      </c>
      <c r="Q258" s="69">
        <v>0</v>
      </c>
      <c r="R258" s="77">
        <v>104.75401829576199</v>
      </c>
      <c r="S258" s="69">
        <v>0</v>
      </c>
      <c r="T258" s="69">
        <v>0</v>
      </c>
      <c r="U258" s="77">
        <v>0.54153601041729493</v>
      </c>
      <c r="V258" s="82">
        <v>0</v>
      </c>
    </row>
    <row r="259" spans="1:22" x14ac:dyDescent="0.2">
      <c r="A259">
        <v>5</v>
      </c>
      <c r="B259" s="2">
        <v>44618.75</v>
      </c>
      <c r="C259" s="2">
        <v>44618.770833506947</v>
      </c>
      <c r="D259" s="82">
        <v>0</v>
      </c>
      <c r="E259" s="82">
        <v>0</v>
      </c>
      <c r="F259" s="10">
        <f t="shared" si="22"/>
        <v>0</v>
      </c>
      <c r="G259" s="80"/>
      <c r="H259" s="80"/>
      <c r="I259" s="80"/>
      <c r="J259" s="80"/>
      <c r="K259" s="80"/>
      <c r="L259" s="80"/>
      <c r="M259" s="80"/>
      <c r="N259" s="69">
        <v>0</v>
      </c>
      <c r="O259" s="69">
        <v>0</v>
      </c>
      <c r="P259" s="69" t="s">
        <v>202</v>
      </c>
      <c r="Q259" s="69">
        <v>0</v>
      </c>
      <c r="R259" s="77">
        <v>60.417565402101999</v>
      </c>
      <c r="S259" s="69">
        <v>0</v>
      </c>
      <c r="T259" s="69">
        <v>0</v>
      </c>
      <c r="U259" s="77">
        <v>0.59454728753081998</v>
      </c>
      <c r="V259" s="82">
        <v>0</v>
      </c>
    </row>
    <row r="260" spans="1:22" x14ac:dyDescent="0.2">
      <c r="A260">
        <v>6</v>
      </c>
      <c r="B260" s="2">
        <v>44618.791666666664</v>
      </c>
      <c r="C260" s="2">
        <v>44618.812500231485</v>
      </c>
      <c r="D260" s="74">
        <v>86.532263433083003</v>
      </c>
      <c r="E260" s="76">
        <v>105.872343835446</v>
      </c>
      <c r="F260" s="10">
        <f t="shared" si="22"/>
        <v>96.202303634264496</v>
      </c>
      <c r="G260" s="80"/>
      <c r="H260" s="80"/>
      <c r="I260" s="80"/>
      <c r="J260" s="80"/>
      <c r="K260" s="80"/>
      <c r="L260" s="80"/>
      <c r="M260" s="80"/>
      <c r="N260" s="69">
        <v>0</v>
      </c>
      <c r="O260" s="69">
        <v>0</v>
      </c>
      <c r="P260" s="69" t="s">
        <v>202</v>
      </c>
      <c r="Q260" s="69">
        <v>0</v>
      </c>
      <c r="R260" s="77">
        <v>6997.5821530920994</v>
      </c>
      <c r="S260" s="82">
        <v>0</v>
      </c>
      <c r="T260" s="69">
        <v>0</v>
      </c>
      <c r="U260" s="77">
        <v>70.306538066857996</v>
      </c>
      <c r="V260" s="77">
        <v>25.050113903250249</v>
      </c>
    </row>
    <row r="261" spans="1:22" x14ac:dyDescent="0.2">
      <c r="A261">
        <v>7</v>
      </c>
      <c r="B261" s="2">
        <v>44618.833333333336</v>
      </c>
      <c r="C261" s="2">
        <v>44618.854166956022</v>
      </c>
      <c r="D261" s="74">
        <v>114.2031004769855</v>
      </c>
      <c r="E261" s="76">
        <v>133.61170454905849</v>
      </c>
      <c r="F261" s="10">
        <f t="shared" si="22"/>
        <v>123.90740251302199</v>
      </c>
      <c r="G261" s="80"/>
      <c r="H261" s="80"/>
      <c r="I261" s="80"/>
      <c r="J261" s="80"/>
      <c r="K261" s="80"/>
      <c r="L261" s="80"/>
      <c r="M261" s="80"/>
      <c r="N261" s="69">
        <v>0</v>
      </c>
      <c r="O261" s="69">
        <v>0</v>
      </c>
      <c r="P261" s="69" t="s">
        <v>202</v>
      </c>
      <c r="Q261" s="69">
        <v>0</v>
      </c>
      <c r="R261" s="77">
        <v>9057.9587374555995</v>
      </c>
      <c r="S261" s="77">
        <v>16.874954628249299</v>
      </c>
      <c r="T261" s="69">
        <v>0</v>
      </c>
      <c r="U261" s="77">
        <v>121.76591174785901</v>
      </c>
      <c r="V261" s="77">
        <v>36.225211312686895</v>
      </c>
    </row>
    <row r="262" spans="1:22" x14ac:dyDescent="0.2">
      <c r="A262">
        <v>8</v>
      </c>
      <c r="B262" s="2">
        <v>44618.875</v>
      </c>
      <c r="C262" s="2">
        <v>44618.895833680559</v>
      </c>
      <c r="D262" s="74">
        <v>103.250265087757</v>
      </c>
      <c r="E262" s="76">
        <v>125.86792559819801</v>
      </c>
      <c r="F262" s="10">
        <f t="shared" si="22"/>
        <v>114.55909534297751</v>
      </c>
      <c r="G262" s="80"/>
      <c r="H262" s="80"/>
      <c r="I262" s="80"/>
      <c r="J262" s="80"/>
      <c r="K262" s="80"/>
      <c r="L262" s="80"/>
      <c r="M262" s="80"/>
      <c r="N262" s="69">
        <v>0</v>
      </c>
      <c r="O262" s="69">
        <v>0</v>
      </c>
      <c r="P262" s="69" t="s">
        <v>202</v>
      </c>
      <c r="Q262" s="69">
        <v>0</v>
      </c>
      <c r="R262" s="77">
        <v>5339.2189863823005</v>
      </c>
      <c r="S262" s="82">
        <v>0</v>
      </c>
      <c r="T262" s="69">
        <v>0</v>
      </c>
      <c r="U262" s="77">
        <v>107.12223572171901</v>
      </c>
      <c r="V262" s="77">
        <v>35.9652470551409</v>
      </c>
    </row>
    <row r="263" spans="1:22" x14ac:dyDescent="0.2">
      <c r="A263">
        <v>9</v>
      </c>
      <c r="B263" s="2">
        <v>44618.916666666664</v>
      </c>
      <c r="C263" s="2">
        <v>44618.937500405096</v>
      </c>
      <c r="D263" s="74">
        <v>79.537080563745505</v>
      </c>
      <c r="E263" s="76">
        <v>97.033431819238999</v>
      </c>
      <c r="F263" s="10">
        <f t="shared" si="22"/>
        <v>88.285256191492252</v>
      </c>
      <c r="G263" s="80"/>
      <c r="H263" s="80"/>
      <c r="I263" s="80"/>
      <c r="J263" s="80"/>
      <c r="K263" s="80"/>
      <c r="L263" s="80"/>
      <c r="M263" s="80"/>
      <c r="N263" s="69">
        <v>0</v>
      </c>
      <c r="O263" s="69">
        <v>0</v>
      </c>
      <c r="P263" s="69" t="s">
        <v>202</v>
      </c>
      <c r="Q263" s="69">
        <v>0</v>
      </c>
      <c r="R263" s="77">
        <v>3672.8200594387249</v>
      </c>
      <c r="S263" s="77">
        <v>16.04103787924095</v>
      </c>
      <c r="T263" s="69">
        <v>0</v>
      </c>
      <c r="U263" s="77">
        <v>94.364916665978996</v>
      </c>
      <c r="V263" s="77">
        <v>26.138262835114496</v>
      </c>
    </row>
    <row r="264" spans="1:22" x14ac:dyDescent="0.2">
      <c r="A264">
        <v>10</v>
      </c>
      <c r="B264" s="2">
        <v>44618.958333333336</v>
      </c>
      <c r="C264" s="2">
        <v>44618.979167129626</v>
      </c>
      <c r="D264" s="74">
        <v>73.497464099729996</v>
      </c>
      <c r="E264" s="76">
        <v>92.717006462574503</v>
      </c>
      <c r="F264" s="10">
        <f t="shared" ref="F264:F327" si="30">AVERAGE(D264:E264)</f>
        <v>83.107235281152242</v>
      </c>
      <c r="G264" s="80"/>
      <c r="H264" s="80"/>
      <c r="I264" s="80"/>
      <c r="J264" s="80"/>
      <c r="K264" s="80"/>
      <c r="L264" s="80"/>
      <c r="M264" s="80"/>
      <c r="N264" s="69">
        <v>0</v>
      </c>
      <c r="O264" s="69">
        <v>0</v>
      </c>
      <c r="P264" s="69" t="s">
        <v>202</v>
      </c>
      <c r="Q264" s="69">
        <v>0</v>
      </c>
      <c r="R264" s="77">
        <v>2774.4757799046197</v>
      </c>
      <c r="S264" s="82">
        <v>0</v>
      </c>
      <c r="T264" s="69">
        <v>0</v>
      </c>
      <c r="U264" s="77">
        <v>72.122442113279988</v>
      </c>
      <c r="V264" s="77">
        <v>25.888767519459201</v>
      </c>
    </row>
    <row r="265" spans="1:22" x14ac:dyDescent="0.2">
      <c r="A265">
        <v>11</v>
      </c>
      <c r="B265" s="2">
        <v>44619</v>
      </c>
      <c r="C265" s="2">
        <v>44619.020833854163</v>
      </c>
      <c r="D265" s="74">
        <v>70.823787863854506</v>
      </c>
      <c r="E265" s="76">
        <v>86.485255158315496</v>
      </c>
      <c r="F265" s="10">
        <f t="shared" si="30"/>
        <v>78.654521511084994</v>
      </c>
      <c r="G265" s="80"/>
      <c r="H265" s="80"/>
      <c r="I265" s="80"/>
      <c r="J265" s="80"/>
      <c r="K265" s="80"/>
      <c r="L265" s="80"/>
      <c r="M265" s="80"/>
      <c r="N265" s="69">
        <v>0</v>
      </c>
      <c r="O265" s="69">
        <v>0</v>
      </c>
      <c r="P265" s="69" t="s">
        <v>202</v>
      </c>
      <c r="Q265" s="69">
        <v>0</v>
      </c>
      <c r="R265" s="77">
        <v>2355.7724144792451</v>
      </c>
      <c r="S265" s="82">
        <v>0</v>
      </c>
      <c r="T265" s="69">
        <v>0</v>
      </c>
      <c r="U265" s="77">
        <v>62.905400649646502</v>
      </c>
      <c r="V265" s="77">
        <v>24.592402487750647</v>
      </c>
    </row>
    <row r="266" spans="1:22" x14ac:dyDescent="0.2">
      <c r="A266">
        <v>12</v>
      </c>
      <c r="B266" s="2">
        <v>44619.041666666664</v>
      </c>
      <c r="C266" s="2">
        <v>44619.062500578701</v>
      </c>
      <c r="D266" s="74">
        <v>62.249956732836992</v>
      </c>
      <c r="E266" s="76">
        <v>73.823959908308012</v>
      </c>
      <c r="F266" s="10">
        <f t="shared" si="30"/>
        <v>68.036958320572495</v>
      </c>
      <c r="G266" s="80"/>
      <c r="H266" s="80"/>
      <c r="I266" s="80"/>
      <c r="J266" s="80"/>
      <c r="K266" s="80"/>
      <c r="L266" s="80"/>
      <c r="M266" s="80"/>
      <c r="N266" s="69">
        <v>0</v>
      </c>
      <c r="O266" s="69">
        <v>0</v>
      </c>
      <c r="P266" s="69" t="s">
        <v>202</v>
      </c>
      <c r="Q266" s="69">
        <v>0</v>
      </c>
      <c r="R266" s="77">
        <v>2050.7031384189404</v>
      </c>
      <c r="S266" s="82">
        <v>0</v>
      </c>
      <c r="T266" s="69">
        <v>0</v>
      </c>
      <c r="U266" s="77">
        <v>52.226502951839002</v>
      </c>
      <c r="V266" s="77">
        <v>21.387546260947147</v>
      </c>
    </row>
    <row r="267" spans="1:22" x14ac:dyDescent="0.2">
      <c r="A267">
        <v>13</v>
      </c>
      <c r="B267" s="2">
        <v>44619.083333333336</v>
      </c>
      <c r="C267" s="2">
        <v>44619.104167303238</v>
      </c>
      <c r="D267" s="74">
        <v>44.188802851403146</v>
      </c>
      <c r="E267" s="76">
        <v>54.562606482081002</v>
      </c>
      <c r="F267" s="10">
        <f t="shared" si="30"/>
        <v>49.375704666742074</v>
      </c>
      <c r="G267" s="80"/>
      <c r="H267" s="80"/>
      <c r="I267" s="80"/>
      <c r="J267" s="80"/>
      <c r="K267" s="80"/>
      <c r="L267" s="80"/>
      <c r="M267" s="80"/>
      <c r="N267" s="69">
        <v>0</v>
      </c>
      <c r="O267" s="69">
        <v>0</v>
      </c>
      <c r="P267" s="69" t="s">
        <v>202</v>
      </c>
      <c r="Q267" s="69">
        <v>0</v>
      </c>
      <c r="R267" s="77">
        <v>1569.296654832455</v>
      </c>
      <c r="S267" s="82">
        <v>0</v>
      </c>
      <c r="T267" s="69">
        <v>0</v>
      </c>
      <c r="U267" s="77">
        <v>39.735338843487902</v>
      </c>
      <c r="V267" s="77">
        <v>15.901433216293299</v>
      </c>
    </row>
    <row r="268" spans="1:22" x14ac:dyDescent="0.2">
      <c r="A268">
        <v>14</v>
      </c>
      <c r="B268" s="2">
        <v>44619.125</v>
      </c>
      <c r="C268" s="2">
        <v>44619.145834027775</v>
      </c>
      <c r="D268" s="74">
        <v>33.0306062799975</v>
      </c>
      <c r="E268" s="76">
        <v>37.093946955592102</v>
      </c>
      <c r="F268" s="10">
        <f t="shared" si="30"/>
        <v>35.062276617794801</v>
      </c>
      <c r="G268" s="80"/>
      <c r="H268" s="80"/>
      <c r="I268" s="80"/>
      <c r="J268" s="80"/>
      <c r="K268" s="80"/>
      <c r="L268" s="80"/>
      <c r="M268" s="80"/>
      <c r="N268" s="69">
        <v>0</v>
      </c>
      <c r="O268" s="69">
        <v>0</v>
      </c>
      <c r="P268" s="69" t="s">
        <v>202</v>
      </c>
      <c r="Q268" s="69">
        <v>0</v>
      </c>
      <c r="R268" s="77">
        <v>1100.8174808612398</v>
      </c>
      <c r="S268" s="82">
        <v>0</v>
      </c>
      <c r="T268" s="69">
        <v>0</v>
      </c>
      <c r="U268" s="77">
        <v>26.856553148783249</v>
      </c>
      <c r="V268" s="77">
        <v>10.6676356914798</v>
      </c>
    </row>
    <row r="269" spans="1:22" x14ac:dyDescent="0.2">
      <c r="A269">
        <v>15</v>
      </c>
      <c r="B269" s="2">
        <v>44619.166666666664</v>
      </c>
      <c r="C269" s="2">
        <v>44619.187500752312</v>
      </c>
      <c r="D269" s="74">
        <v>23.705859722798401</v>
      </c>
      <c r="E269" s="76">
        <v>28.0726625795986</v>
      </c>
      <c r="F269" s="10">
        <f t="shared" si="30"/>
        <v>25.8892611511985</v>
      </c>
      <c r="G269" s="80"/>
      <c r="H269" s="80"/>
      <c r="I269" s="80"/>
      <c r="J269" s="80"/>
      <c r="K269" s="80"/>
      <c r="L269" s="80"/>
      <c r="M269" s="80"/>
      <c r="N269" s="69">
        <v>0</v>
      </c>
      <c r="O269" s="69">
        <v>0</v>
      </c>
      <c r="P269" s="69" t="s">
        <v>202</v>
      </c>
      <c r="Q269" s="69">
        <v>0</v>
      </c>
      <c r="R269" s="77">
        <v>942.77731163544502</v>
      </c>
      <c r="S269" s="82">
        <v>0</v>
      </c>
      <c r="T269" s="69">
        <v>0</v>
      </c>
      <c r="U269" s="77">
        <v>21.440683117301251</v>
      </c>
      <c r="V269" s="77">
        <v>7.9840727143824006</v>
      </c>
    </row>
    <row r="270" spans="1:22" x14ac:dyDescent="0.2">
      <c r="A270">
        <v>16</v>
      </c>
      <c r="B270" s="2">
        <v>44619.208333333336</v>
      </c>
      <c r="C270" s="2">
        <v>44619.229167476849</v>
      </c>
      <c r="D270" s="74">
        <v>30.604885355749801</v>
      </c>
      <c r="E270" s="76">
        <v>38.037652312967403</v>
      </c>
      <c r="F270" s="10">
        <f t="shared" si="30"/>
        <v>34.321268834358605</v>
      </c>
      <c r="G270" s="80"/>
      <c r="H270" s="80"/>
      <c r="I270" s="80"/>
      <c r="J270" s="80"/>
      <c r="K270" s="80"/>
      <c r="L270" s="80"/>
      <c r="M270" s="80"/>
      <c r="N270" s="69">
        <v>0</v>
      </c>
      <c r="O270" s="69">
        <v>0</v>
      </c>
      <c r="P270" s="69" t="s">
        <v>202</v>
      </c>
      <c r="Q270" s="69">
        <v>0</v>
      </c>
      <c r="R270" s="77">
        <v>953.95347539022487</v>
      </c>
      <c r="S270" s="82">
        <v>0</v>
      </c>
      <c r="T270" s="69">
        <v>0</v>
      </c>
      <c r="U270" s="77">
        <v>28.142867394278102</v>
      </c>
      <c r="V270" s="77">
        <v>7.5856514323573503</v>
      </c>
    </row>
    <row r="271" spans="1:22" x14ac:dyDescent="0.2">
      <c r="A271">
        <v>17</v>
      </c>
      <c r="B271" s="2">
        <v>44619.249999652777</v>
      </c>
      <c r="C271" s="2">
        <v>44619.270834201387</v>
      </c>
      <c r="D271" s="74">
        <v>19.033550724579751</v>
      </c>
      <c r="E271" s="76">
        <v>22.884954830088901</v>
      </c>
      <c r="F271" s="10">
        <f t="shared" si="30"/>
        <v>20.959252777334328</v>
      </c>
      <c r="G271" s="80"/>
      <c r="H271" s="80"/>
      <c r="I271" s="80"/>
      <c r="J271" s="80"/>
      <c r="K271" s="80"/>
      <c r="L271" s="80"/>
      <c r="M271" s="80"/>
      <c r="N271" s="69">
        <v>0</v>
      </c>
      <c r="O271" s="69">
        <v>0</v>
      </c>
      <c r="P271" s="69" t="s">
        <v>202</v>
      </c>
      <c r="Q271" s="69">
        <v>0</v>
      </c>
      <c r="R271" s="77">
        <v>777.94972944047004</v>
      </c>
      <c r="S271" s="69">
        <v>0</v>
      </c>
      <c r="T271" s="69">
        <v>0</v>
      </c>
      <c r="U271" s="77">
        <v>17.113437060366799</v>
      </c>
      <c r="V271" s="77">
        <v>6.3913156181417001</v>
      </c>
    </row>
    <row r="272" spans="1:22" x14ac:dyDescent="0.2">
      <c r="A272">
        <v>18</v>
      </c>
      <c r="B272" s="2">
        <v>44619.291666261575</v>
      </c>
      <c r="C272" s="2">
        <v>44619.312500925924</v>
      </c>
      <c r="D272" s="74">
        <v>24.361934393900949</v>
      </c>
      <c r="E272" s="76">
        <v>28.426163453969501</v>
      </c>
      <c r="F272" s="10">
        <f t="shared" si="30"/>
        <v>26.394048923935223</v>
      </c>
      <c r="G272" s="80"/>
      <c r="H272" s="80"/>
      <c r="I272" s="80"/>
      <c r="J272" s="80"/>
      <c r="K272" s="80"/>
      <c r="L272" s="80"/>
      <c r="M272" s="80"/>
      <c r="N272" s="69">
        <v>0</v>
      </c>
      <c r="O272" s="69">
        <v>0</v>
      </c>
      <c r="P272" s="69" t="s">
        <v>202</v>
      </c>
      <c r="Q272" s="69">
        <v>0</v>
      </c>
      <c r="R272" s="77">
        <v>1033.1257825206849</v>
      </c>
      <c r="S272" s="69">
        <v>0</v>
      </c>
      <c r="T272" s="69">
        <v>0</v>
      </c>
      <c r="U272" s="77">
        <v>18.806588095433401</v>
      </c>
      <c r="V272" s="77">
        <v>7.5539588905839503</v>
      </c>
    </row>
    <row r="273" spans="1:22" x14ac:dyDescent="0.2">
      <c r="A273">
        <v>19</v>
      </c>
      <c r="B273" s="2">
        <v>44619.333332870374</v>
      </c>
      <c r="C273" s="2">
        <v>44619.354167650461</v>
      </c>
      <c r="D273" s="74">
        <v>32.025030843060904</v>
      </c>
      <c r="E273" s="76">
        <v>38.326137150481351</v>
      </c>
      <c r="F273" s="10">
        <f t="shared" si="30"/>
        <v>35.175583996771124</v>
      </c>
      <c r="G273" s="80"/>
      <c r="H273" s="80"/>
      <c r="I273" s="80"/>
      <c r="J273" s="80"/>
      <c r="K273" s="80"/>
      <c r="L273" s="80"/>
      <c r="M273" s="80"/>
      <c r="N273" s="69">
        <v>0</v>
      </c>
      <c r="O273" s="69">
        <v>0</v>
      </c>
      <c r="P273" s="69" t="s">
        <v>202</v>
      </c>
      <c r="Q273" s="69">
        <v>0</v>
      </c>
      <c r="R273" s="77">
        <v>1694.8312311442899</v>
      </c>
      <c r="S273" s="69">
        <v>0</v>
      </c>
      <c r="T273" s="69">
        <v>0</v>
      </c>
      <c r="U273" s="77">
        <v>26.2078693544257</v>
      </c>
      <c r="V273" s="77">
        <v>11.94016251830735</v>
      </c>
    </row>
    <row r="274" spans="1:22" x14ac:dyDescent="0.2">
      <c r="A274">
        <v>20</v>
      </c>
      <c r="B274" s="2">
        <v>44619.374999479165</v>
      </c>
      <c r="C274" s="2">
        <v>44619.395834374998</v>
      </c>
      <c r="D274" s="74">
        <v>29.11233413912505</v>
      </c>
      <c r="E274" s="76">
        <v>34.519387197203194</v>
      </c>
      <c r="F274" s="10">
        <f t="shared" si="30"/>
        <v>31.81586066816412</v>
      </c>
      <c r="G274" s="80"/>
      <c r="H274" s="80"/>
      <c r="I274" s="80"/>
      <c r="J274" s="80"/>
      <c r="K274" s="80"/>
      <c r="L274" s="80"/>
      <c r="M274" s="80"/>
      <c r="N274" s="69">
        <v>0</v>
      </c>
      <c r="O274" s="69">
        <v>0</v>
      </c>
      <c r="P274" s="69" t="s">
        <v>202</v>
      </c>
      <c r="Q274" s="69">
        <v>0</v>
      </c>
      <c r="R274" s="77">
        <v>1448.562741647245</v>
      </c>
      <c r="S274" s="82">
        <v>0</v>
      </c>
      <c r="T274" s="69">
        <v>0</v>
      </c>
      <c r="U274" s="77">
        <v>27.024604464033448</v>
      </c>
      <c r="V274" s="77">
        <v>11.841435791552099</v>
      </c>
    </row>
    <row r="275" spans="1:22" x14ac:dyDescent="0.2">
      <c r="A275">
        <v>21</v>
      </c>
      <c r="B275" s="2">
        <v>44619.416666087964</v>
      </c>
      <c r="C275" s="2">
        <v>44619.437501099535</v>
      </c>
      <c r="D275" s="74">
        <v>23.1602966708591</v>
      </c>
      <c r="E275" s="76">
        <v>31.04500134842645</v>
      </c>
      <c r="F275" s="10">
        <f t="shared" si="30"/>
        <v>27.102649009642775</v>
      </c>
      <c r="G275" s="80"/>
      <c r="H275" s="80"/>
      <c r="I275" s="80"/>
      <c r="J275" s="80"/>
      <c r="K275" s="80"/>
      <c r="L275" s="80"/>
      <c r="M275" s="80"/>
      <c r="N275" s="69">
        <v>0</v>
      </c>
      <c r="O275" s="69">
        <v>0</v>
      </c>
      <c r="P275" s="69" t="s">
        <v>202</v>
      </c>
      <c r="Q275" s="69">
        <v>0</v>
      </c>
      <c r="R275" s="77">
        <v>1223.910521987455</v>
      </c>
      <c r="S275" s="69">
        <v>0</v>
      </c>
      <c r="T275" s="69">
        <v>0</v>
      </c>
      <c r="U275" s="77">
        <v>26.44105370022395</v>
      </c>
      <c r="V275" s="77">
        <v>9.1727432568508505</v>
      </c>
    </row>
    <row r="276" spans="1:22" x14ac:dyDescent="0.2">
      <c r="A276">
        <v>22</v>
      </c>
      <c r="B276" s="2">
        <v>44619.458332696762</v>
      </c>
      <c r="C276" s="2">
        <v>44619.479167824073</v>
      </c>
      <c r="D276" s="74">
        <v>19.614254343790499</v>
      </c>
      <c r="E276" s="76">
        <v>24.928015128060352</v>
      </c>
      <c r="F276" s="10">
        <f t="shared" si="30"/>
        <v>22.271134735925425</v>
      </c>
      <c r="G276" s="80"/>
      <c r="H276" s="80"/>
      <c r="I276" s="80"/>
      <c r="J276" s="80"/>
      <c r="K276" s="80"/>
      <c r="L276" s="80"/>
      <c r="M276" s="80"/>
      <c r="N276" s="69">
        <v>0</v>
      </c>
      <c r="O276" s="69">
        <v>0</v>
      </c>
      <c r="P276" s="69" t="s">
        <v>202</v>
      </c>
      <c r="Q276" s="69">
        <v>0</v>
      </c>
      <c r="R276" s="77">
        <v>1045.7236515457801</v>
      </c>
      <c r="S276" s="69">
        <v>0</v>
      </c>
      <c r="T276" s="69">
        <v>0</v>
      </c>
      <c r="U276" s="77">
        <v>24.180813329901198</v>
      </c>
      <c r="V276" s="77">
        <v>8.4439703411901998</v>
      </c>
    </row>
    <row r="277" spans="1:22" x14ac:dyDescent="0.2">
      <c r="A277">
        <v>23</v>
      </c>
      <c r="B277" s="2">
        <v>44619.499999305554</v>
      </c>
      <c r="C277" s="2">
        <v>44619.52083454861</v>
      </c>
      <c r="D277" s="74">
        <v>17.68305943000005</v>
      </c>
      <c r="E277" s="76">
        <v>23.858214025059954</v>
      </c>
      <c r="F277" s="10">
        <f t="shared" si="30"/>
        <v>20.770636727530004</v>
      </c>
      <c r="G277" s="80"/>
      <c r="H277" s="80"/>
      <c r="I277" s="80"/>
      <c r="J277" s="80"/>
      <c r="K277" s="80"/>
      <c r="L277" s="80"/>
      <c r="M277" s="80"/>
      <c r="N277" s="69">
        <v>0</v>
      </c>
      <c r="O277" s="69">
        <v>0</v>
      </c>
      <c r="P277" s="69" t="s">
        <v>202</v>
      </c>
      <c r="Q277" s="69">
        <v>0</v>
      </c>
      <c r="R277" s="77">
        <v>1003.231907129535</v>
      </c>
      <c r="S277" s="69">
        <v>0</v>
      </c>
      <c r="T277" s="69">
        <v>0</v>
      </c>
      <c r="U277" s="77">
        <v>21.673603907544901</v>
      </c>
      <c r="V277" s="77">
        <v>7.9350465150715994</v>
      </c>
    </row>
    <row r="278" spans="1:22" x14ac:dyDescent="0.2">
      <c r="A278">
        <v>24</v>
      </c>
      <c r="B278" s="2">
        <v>44619.541665914352</v>
      </c>
      <c r="C278" s="2">
        <v>44619.562501273147</v>
      </c>
      <c r="D278" s="74">
        <v>16.861548573997599</v>
      </c>
      <c r="E278" s="76">
        <v>21.787629773264499</v>
      </c>
      <c r="F278" s="10">
        <f t="shared" si="30"/>
        <v>19.324589173631047</v>
      </c>
      <c r="G278" s="80"/>
      <c r="H278" s="80"/>
      <c r="I278" s="80"/>
      <c r="J278" s="80"/>
      <c r="K278" s="80"/>
      <c r="L278" s="80"/>
      <c r="M278" s="80"/>
      <c r="N278" s="69">
        <v>0</v>
      </c>
      <c r="O278" s="69">
        <v>0</v>
      </c>
      <c r="P278" s="69" t="s">
        <v>202</v>
      </c>
      <c r="Q278" s="69">
        <v>0</v>
      </c>
      <c r="R278" s="77">
        <v>887.56373471467498</v>
      </c>
      <c r="S278" s="69">
        <v>0</v>
      </c>
      <c r="T278" s="69">
        <v>0</v>
      </c>
      <c r="U278" s="77">
        <v>20.161417647179199</v>
      </c>
      <c r="V278" s="77">
        <v>6.6802025107731504</v>
      </c>
    </row>
    <row r="279" spans="1:22" x14ac:dyDescent="0.2">
      <c r="D279" s="75"/>
      <c r="E279" s="78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</row>
    <row r="280" spans="1:22" x14ac:dyDescent="0.2">
      <c r="A280">
        <v>1</v>
      </c>
      <c r="B280" s="3">
        <v>44669.59375</v>
      </c>
      <c r="C280" s="3">
        <v>44669.614583333336</v>
      </c>
      <c r="D280" s="82">
        <v>0</v>
      </c>
      <c r="E280" s="82">
        <v>0</v>
      </c>
      <c r="F280" s="10">
        <f t="shared" si="30"/>
        <v>0</v>
      </c>
      <c r="G280" s="80"/>
      <c r="H280" s="80"/>
      <c r="I280" s="80"/>
      <c r="J280" s="80"/>
      <c r="K280" s="80"/>
      <c r="L280" s="80"/>
      <c r="M280" s="80"/>
      <c r="N280" s="69">
        <v>0</v>
      </c>
      <c r="O280" s="69">
        <v>0</v>
      </c>
      <c r="P280" s="69" t="s">
        <v>202</v>
      </c>
      <c r="Q280" s="69">
        <v>0</v>
      </c>
      <c r="R280" s="77">
        <v>209.38862990936499</v>
      </c>
      <c r="S280" s="69">
        <v>0</v>
      </c>
      <c r="T280" s="69">
        <v>0</v>
      </c>
      <c r="U280" s="77">
        <v>1.7764467540700049</v>
      </c>
      <c r="V280" s="77">
        <v>0</v>
      </c>
    </row>
    <row r="281" spans="1:22" x14ac:dyDescent="0.2">
      <c r="A281">
        <v>2</v>
      </c>
      <c r="B281" s="3">
        <v>44669.635416666664</v>
      </c>
      <c r="C281" s="3">
        <v>44669.65625</v>
      </c>
      <c r="D281" s="74">
        <v>40.12155193341345</v>
      </c>
      <c r="E281" s="76">
        <v>48.982930923362581</v>
      </c>
      <c r="F281" s="10">
        <f t="shared" si="30"/>
        <v>44.552241428388015</v>
      </c>
      <c r="G281" s="80"/>
      <c r="H281" s="80"/>
      <c r="I281" s="80"/>
      <c r="J281" s="80"/>
      <c r="K281" s="80"/>
      <c r="L281" s="80"/>
      <c r="M281" s="80"/>
      <c r="N281" s="69">
        <v>0</v>
      </c>
      <c r="O281" s="69">
        <v>0</v>
      </c>
      <c r="P281" s="69" t="s">
        <v>202</v>
      </c>
      <c r="Q281" s="69">
        <v>0</v>
      </c>
      <c r="R281" s="77">
        <v>3074.2515464275498</v>
      </c>
      <c r="S281" s="82">
        <v>0</v>
      </c>
      <c r="T281" s="69">
        <v>0</v>
      </c>
      <c r="U281" s="77">
        <v>24.078914077864102</v>
      </c>
      <c r="V281" s="77">
        <v>12.178156302743279</v>
      </c>
    </row>
    <row r="282" spans="1:22" x14ac:dyDescent="0.2">
      <c r="A282">
        <v>3</v>
      </c>
      <c r="B282" s="3">
        <v>44669.67708321759</v>
      </c>
      <c r="C282" s="3">
        <v>44669.697916666664</v>
      </c>
      <c r="D282" s="74">
        <v>79.798119479075496</v>
      </c>
      <c r="E282" s="76">
        <v>97.071760702697873</v>
      </c>
      <c r="F282" s="10">
        <f t="shared" si="30"/>
        <v>88.434940090886684</v>
      </c>
      <c r="G282" s="80"/>
      <c r="H282" s="80"/>
      <c r="I282" s="80"/>
      <c r="J282" s="80"/>
      <c r="K282" s="80"/>
      <c r="L282" s="80"/>
      <c r="M282" s="80"/>
      <c r="N282" s="69">
        <v>0</v>
      </c>
      <c r="O282" s="69">
        <v>0</v>
      </c>
      <c r="P282" s="69" t="s">
        <v>202</v>
      </c>
      <c r="Q282" s="69">
        <v>0</v>
      </c>
      <c r="R282" s="77">
        <v>7719.2820332121</v>
      </c>
      <c r="S282" s="69">
        <v>0</v>
      </c>
      <c r="T282" s="69">
        <v>0</v>
      </c>
      <c r="U282" s="77">
        <v>26.919711512961253</v>
      </c>
      <c r="V282" s="77">
        <v>24.351407228474432</v>
      </c>
    </row>
    <row r="283" spans="1:22" x14ac:dyDescent="0.2">
      <c r="A283">
        <v>4</v>
      </c>
      <c r="B283" s="3">
        <v>44669.718749826388</v>
      </c>
      <c r="C283" s="3">
        <v>44669.739583333336</v>
      </c>
      <c r="D283" s="74">
        <v>74.543817415109999</v>
      </c>
      <c r="E283" s="76">
        <v>90.617816423539878</v>
      </c>
      <c r="F283" s="10">
        <f t="shared" si="30"/>
        <v>82.580816919324946</v>
      </c>
      <c r="G283" s="80"/>
      <c r="H283" s="80"/>
      <c r="I283" s="80"/>
      <c r="J283" s="80"/>
      <c r="K283" s="80"/>
      <c r="L283" s="80"/>
      <c r="M283" s="80"/>
      <c r="N283" s="69">
        <v>0</v>
      </c>
      <c r="O283" s="69">
        <v>0</v>
      </c>
      <c r="P283" s="69" t="s">
        <v>202</v>
      </c>
      <c r="Q283" s="69">
        <v>0</v>
      </c>
      <c r="R283" s="77">
        <v>7413.9088768318506</v>
      </c>
      <c r="S283" s="69">
        <v>0</v>
      </c>
      <c r="T283" s="69">
        <v>0</v>
      </c>
      <c r="U283" s="77">
        <v>33.204612188455897</v>
      </c>
      <c r="V283" s="77">
        <v>19.95753673958993</v>
      </c>
    </row>
    <row r="284" spans="1:22" x14ac:dyDescent="0.2">
      <c r="A284">
        <v>5</v>
      </c>
      <c r="B284" s="3">
        <v>44669.760416435187</v>
      </c>
      <c r="C284" s="3">
        <v>44669.78125</v>
      </c>
      <c r="D284" s="74">
        <v>88.467598457245003</v>
      </c>
      <c r="E284" s="76">
        <v>109.91474264051789</v>
      </c>
      <c r="F284" s="10">
        <f t="shared" si="30"/>
        <v>99.191170548881445</v>
      </c>
      <c r="G284" s="80"/>
      <c r="H284" s="80"/>
      <c r="I284" s="80"/>
      <c r="J284" s="80"/>
      <c r="K284" s="80"/>
      <c r="L284" s="80"/>
      <c r="M284" s="80"/>
      <c r="N284" s="69">
        <v>0</v>
      </c>
      <c r="O284" s="69">
        <v>0</v>
      </c>
      <c r="P284" s="69" t="s">
        <v>202</v>
      </c>
      <c r="Q284" s="69">
        <v>0</v>
      </c>
      <c r="R284" s="77">
        <v>7241.5486696679</v>
      </c>
      <c r="S284" s="82">
        <v>0</v>
      </c>
      <c r="T284" s="69">
        <v>0</v>
      </c>
      <c r="U284" s="77">
        <v>76.48661615503751</v>
      </c>
      <c r="V284" s="77">
        <v>27.60277637340748</v>
      </c>
    </row>
    <row r="285" spans="1:22" x14ac:dyDescent="0.2">
      <c r="A285">
        <v>6</v>
      </c>
      <c r="B285" s="3">
        <v>44669.802083043978</v>
      </c>
      <c r="C285" s="3">
        <v>44669.822916666664</v>
      </c>
      <c r="D285" s="74">
        <v>111.436097617261</v>
      </c>
      <c r="E285" s="76">
        <v>136.98641305011338</v>
      </c>
      <c r="F285" s="10">
        <f t="shared" si="30"/>
        <v>124.21125533368719</v>
      </c>
      <c r="G285" s="80"/>
      <c r="H285" s="80"/>
      <c r="I285" s="80"/>
      <c r="J285" s="80"/>
      <c r="K285" s="80"/>
      <c r="L285" s="80"/>
      <c r="M285" s="80"/>
      <c r="N285" s="69">
        <v>0</v>
      </c>
      <c r="O285" s="69">
        <v>0</v>
      </c>
      <c r="P285" s="69" t="s">
        <v>202</v>
      </c>
      <c r="Q285" s="69">
        <v>0</v>
      </c>
      <c r="R285" s="77">
        <v>7083.2887481406997</v>
      </c>
      <c r="S285" s="82">
        <v>0</v>
      </c>
      <c r="T285" s="69">
        <v>0</v>
      </c>
      <c r="U285" s="77">
        <v>114.31326034599451</v>
      </c>
      <c r="V285" s="77">
        <v>32.77626300354288</v>
      </c>
    </row>
    <row r="286" spans="1:22" x14ac:dyDescent="0.2">
      <c r="A286">
        <v>7</v>
      </c>
      <c r="B286" s="3">
        <v>44669.843749652777</v>
      </c>
      <c r="C286" s="3">
        <v>44669.864583333336</v>
      </c>
      <c r="D286" s="74">
        <v>104.9841283486945</v>
      </c>
      <c r="E286" s="76">
        <v>132.60746025856338</v>
      </c>
      <c r="F286" s="10">
        <f t="shared" si="30"/>
        <v>118.79579430362894</v>
      </c>
      <c r="G286" s="80"/>
      <c r="H286" s="80"/>
      <c r="I286" s="80"/>
      <c r="J286" s="80"/>
      <c r="K286" s="80"/>
      <c r="L286" s="80"/>
      <c r="M286" s="80"/>
      <c r="N286" s="69">
        <v>0</v>
      </c>
      <c r="O286" s="69">
        <v>0</v>
      </c>
      <c r="P286" s="69" t="s">
        <v>202</v>
      </c>
      <c r="Q286" s="69">
        <v>0</v>
      </c>
      <c r="R286" s="77">
        <v>5927.6155472391492</v>
      </c>
      <c r="S286" s="82">
        <v>0</v>
      </c>
      <c r="T286" s="69">
        <v>0</v>
      </c>
      <c r="U286" s="77">
        <v>93.723798625894489</v>
      </c>
      <c r="V286" s="77">
        <v>31.310521621190329</v>
      </c>
    </row>
    <row r="287" spans="1:22" x14ac:dyDescent="0.2">
      <c r="A287">
        <v>8</v>
      </c>
      <c r="B287" s="3">
        <v>44669.885416261575</v>
      </c>
      <c r="C287" s="3">
        <v>44669.90625</v>
      </c>
      <c r="D287" s="74">
        <v>81.506776107977501</v>
      </c>
      <c r="E287" s="76">
        <v>96.098754484316885</v>
      </c>
      <c r="F287" s="10">
        <f t="shared" si="30"/>
        <v>88.802765296147186</v>
      </c>
      <c r="G287" s="80"/>
      <c r="H287" s="80"/>
      <c r="I287" s="80"/>
      <c r="J287" s="80"/>
      <c r="K287" s="80"/>
      <c r="L287" s="80"/>
      <c r="M287" s="80"/>
      <c r="N287" s="69">
        <v>0</v>
      </c>
      <c r="O287" s="69">
        <v>0</v>
      </c>
      <c r="P287" s="69" t="s">
        <v>202</v>
      </c>
      <c r="Q287" s="69">
        <v>0</v>
      </c>
      <c r="R287" s="77">
        <v>4656.15698345493</v>
      </c>
      <c r="S287" s="82">
        <v>0</v>
      </c>
      <c r="T287" s="69">
        <v>0</v>
      </c>
      <c r="U287" s="77">
        <v>60.137268240081497</v>
      </c>
      <c r="V287" s="77">
        <v>24.619180035685883</v>
      </c>
    </row>
    <row r="288" spans="1:22" x14ac:dyDescent="0.2">
      <c r="A288">
        <v>9</v>
      </c>
      <c r="B288" s="3">
        <v>44669.927082870374</v>
      </c>
      <c r="C288" s="3">
        <v>44669.947916666664</v>
      </c>
      <c r="D288" s="74">
        <v>50.404005067956497</v>
      </c>
      <c r="E288" s="76">
        <v>69.220737236620877</v>
      </c>
      <c r="F288" s="10">
        <f t="shared" si="30"/>
        <v>59.812371152288691</v>
      </c>
      <c r="G288" s="80"/>
      <c r="H288" s="80"/>
      <c r="I288" s="80"/>
      <c r="J288" s="80"/>
      <c r="K288" s="80"/>
      <c r="L288" s="80"/>
      <c r="M288" s="80"/>
      <c r="N288" s="69">
        <v>0</v>
      </c>
      <c r="O288" s="69">
        <v>0</v>
      </c>
      <c r="P288" s="69" t="s">
        <v>202</v>
      </c>
      <c r="Q288" s="69">
        <v>0</v>
      </c>
      <c r="R288" s="77">
        <v>2795.1519615689849</v>
      </c>
      <c r="S288" s="82">
        <v>0</v>
      </c>
      <c r="T288" s="69">
        <v>0</v>
      </c>
      <c r="U288" s="77">
        <v>53.237182513423996</v>
      </c>
      <c r="V288" s="77">
        <v>16.375939975274878</v>
      </c>
    </row>
    <row r="289" spans="1:22" x14ac:dyDescent="0.2">
      <c r="A289">
        <v>10</v>
      </c>
      <c r="B289" s="3">
        <v>44669.968749479165</v>
      </c>
      <c r="C289" s="3">
        <v>44669.989583333336</v>
      </c>
      <c r="D289" s="74">
        <v>37.436432682134154</v>
      </c>
      <c r="E289" s="76">
        <v>47.92658751939458</v>
      </c>
      <c r="F289" s="10">
        <f t="shared" si="30"/>
        <v>42.68151010076437</v>
      </c>
      <c r="G289" s="80"/>
      <c r="H289" s="80"/>
      <c r="I289" s="80"/>
      <c r="J289" s="80"/>
      <c r="K289" s="80"/>
      <c r="L289" s="80"/>
      <c r="M289" s="80"/>
      <c r="N289" s="69">
        <v>0</v>
      </c>
      <c r="O289" s="69">
        <v>0</v>
      </c>
      <c r="P289" s="69" t="s">
        <v>202</v>
      </c>
      <c r="Q289" s="69">
        <v>0</v>
      </c>
      <c r="R289" s="77">
        <v>1786.173422672035</v>
      </c>
      <c r="S289" s="82">
        <v>0</v>
      </c>
      <c r="T289" s="69">
        <v>0</v>
      </c>
      <c r="U289" s="77">
        <v>38.135497455873647</v>
      </c>
      <c r="V289" s="77">
        <v>14.662646741156582</v>
      </c>
    </row>
    <row r="290" spans="1:22" x14ac:dyDescent="0.2">
      <c r="A290">
        <v>11</v>
      </c>
      <c r="B290" s="3">
        <v>44670.010416087964</v>
      </c>
      <c r="C290" s="3">
        <v>44670.03125</v>
      </c>
      <c r="D290" s="74">
        <v>26.686335535641849</v>
      </c>
      <c r="E290" s="76">
        <v>33.44618618541228</v>
      </c>
      <c r="F290" s="10">
        <f t="shared" si="30"/>
        <v>30.066260860527066</v>
      </c>
      <c r="G290" s="80"/>
      <c r="H290" s="80"/>
      <c r="I290" s="80"/>
      <c r="J290" s="80"/>
      <c r="K290" s="80"/>
      <c r="L290" s="80"/>
      <c r="M290" s="80"/>
      <c r="N290" s="69">
        <v>0</v>
      </c>
      <c r="O290" s="69">
        <v>0</v>
      </c>
      <c r="P290" s="69" t="s">
        <v>202</v>
      </c>
      <c r="Q290" s="69">
        <v>0</v>
      </c>
      <c r="R290" s="77">
        <v>836.29852317031509</v>
      </c>
      <c r="S290" s="69">
        <v>0</v>
      </c>
      <c r="T290" s="69">
        <v>0</v>
      </c>
      <c r="U290" s="77">
        <v>24.495706989573598</v>
      </c>
      <c r="V290" s="77">
        <v>7.3634297108485294</v>
      </c>
    </row>
    <row r="291" spans="1:22" x14ac:dyDescent="0.2">
      <c r="A291">
        <v>12</v>
      </c>
      <c r="B291" s="3">
        <v>44670.052082696762</v>
      </c>
      <c r="C291" s="3">
        <v>44670.072916666664</v>
      </c>
      <c r="D291" s="74">
        <v>23.316080149139598</v>
      </c>
      <c r="E291" s="76">
        <v>31.471479088653179</v>
      </c>
      <c r="F291" s="10">
        <f t="shared" si="30"/>
        <v>27.393779618896389</v>
      </c>
      <c r="G291" s="80"/>
      <c r="H291" s="80"/>
      <c r="I291" s="80"/>
      <c r="J291" s="80"/>
      <c r="K291" s="80"/>
      <c r="L291" s="80"/>
      <c r="M291" s="80"/>
      <c r="N291" s="69">
        <v>0</v>
      </c>
      <c r="O291" s="69">
        <v>0</v>
      </c>
      <c r="P291" s="69" t="s">
        <v>202</v>
      </c>
      <c r="Q291" s="69">
        <v>0</v>
      </c>
      <c r="R291" s="77">
        <v>1013.7294170977251</v>
      </c>
      <c r="S291" s="69">
        <v>0</v>
      </c>
      <c r="T291" s="69">
        <v>0</v>
      </c>
      <c r="U291" s="77">
        <v>23.918277482168147</v>
      </c>
      <c r="V291" s="77">
        <v>7.4848972392652309</v>
      </c>
    </row>
    <row r="292" spans="1:22" x14ac:dyDescent="0.2">
      <c r="A292">
        <v>13</v>
      </c>
      <c r="B292" s="3">
        <v>44670.093749305554</v>
      </c>
      <c r="C292" s="3">
        <v>44670.114583333336</v>
      </c>
      <c r="D292" s="74">
        <v>19.443452987765699</v>
      </c>
      <c r="E292" s="76">
        <v>22.689748585839986</v>
      </c>
      <c r="F292" s="10">
        <f t="shared" si="30"/>
        <v>21.066600786802844</v>
      </c>
      <c r="G292" s="80"/>
      <c r="H292" s="80"/>
      <c r="I292" s="80"/>
      <c r="J292" s="80"/>
      <c r="K292" s="80"/>
      <c r="L292" s="80"/>
      <c r="M292" s="80"/>
      <c r="N292" s="69">
        <v>0</v>
      </c>
      <c r="O292" s="69">
        <v>0</v>
      </c>
      <c r="P292" s="69" t="s">
        <v>202</v>
      </c>
      <c r="Q292" s="69">
        <v>0</v>
      </c>
      <c r="R292" s="77">
        <v>745.30401016160999</v>
      </c>
      <c r="S292" s="69">
        <v>0</v>
      </c>
      <c r="T292" s="69">
        <v>0</v>
      </c>
      <c r="U292" s="77">
        <v>12.753060680017001</v>
      </c>
      <c r="V292" s="77">
        <v>4.7039478764643796</v>
      </c>
    </row>
    <row r="293" spans="1:22" x14ac:dyDescent="0.2">
      <c r="A293">
        <v>14</v>
      </c>
      <c r="B293" s="3">
        <v>44670.135415914352</v>
      </c>
      <c r="C293" s="3">
        <v>44670.15625</v>
      </c>
      <c r="D293" s="74">
        <v>16.8890242469651</v>
      </c>
      <c r="E293" s="76">
        <v>22.595491580388284</v>
      </c>
      <c r="F293" s="10">
        <f t="shared" si="30"/>
        <v>19.742257913676692</v>
      </c>
      <c r="G293" s="80"/>
      <c r="H293" s="80"/>
      <c r="I293" s="80"/>
      <c r="J293" s="80"/>
      <c r="K293" s="80"/>
      <c r="L293" s="80"/>
      <c r="M293" s="80"/>
      <c r="N293" s="69">
        <v>0</v>
      </c>
      <c r="O293" s="69">
        <v>0</v>
      </c>
      <c r="P293" s="69" t="s">
        <v>202</v>
      </c>
      <c r="Q293" s="69">
        <v>0</v>
      </c>
      <c r="R293" s="77">
        <v>745.32977364985493</v>
      </c>
      <c r="S293" s="69">
        <v>0</v>
      </c>
      <c r="T293" s="69">
        <v>0</v>
      </c>
      <c r="U293" s="77">
        <v>13.14790686617515</v>
      </c>
      <c r="V293" s="77">
        <v>5.1692976653803306</v>
      </c>
    </row>
    <row r="294" spans="1:22" x14ac:dyDescent="0.2">
      <c r="A294">
        <v>15</v>
      </c>
      <c r="B294" s="3">
        <v>44670.177082523151</v>
      </c>
      <c r="C294" s="3">
        <v>44670.197916666664</v>
      </c>
      <c r="D294" s="74">
        <v>15.021883549815952</v>
      </c>
      <c r="E294" s="76">
        <v>19.741437964856281</v>
      </c>
      <c r="F294" s="10">
        <f t="shared" si="30"/>
        <v>17.381660757336117</v>
      </c>
      <c r="G294" s="80"/>
      <c r="H294" s="80"/>
      <c r="I294" s="80"/>
      <c r="J294" s="80"/>
      <c r="K294" s="80"/>
      <c r="L294" s="80"/>
      <c r="M294" s="80"/>
      <c r="N294" s="69">
        <v>0</v>
      </c>
      <c r="O294" s="69">
        <v>0</v>
      </c>
      <c r="P294" s="69" t="s">
        <v>202</v>
      </c>
      <c r="Q294" s="69">
        <v>0</v>
      </c>
      <c r="R294" s="77">
        <v>573.52874972092991</v>
      </c>
      <c r="S294" s="69">
        <v>0</v>
      </c>
      <c r="T294" s="69">
        <v>0</v>
      </c>
      <c r="U294" s="77">
        <v>12.926237393356299</v>
      </c>
      <c r="V294" s="82">
        <v>0</v>
      </c>
    </row>
    <row r="295" spans="1:22" x14ac:dyDescent="0.2">
      <c r="A295">
        <v>16</v>
      </c>
      <c r="B295" s="3">
        <v>44670.218749131942</v>
      </c>
      <c r="C295" s="3">
        <v>44670.239583333336</v>
      </c>
      <c r="D295" s="74">
        <v>14.770770116488551</v>
      </c>
      <c r="E295" s="76">
        <v>18.11547644794928</v>
      </c>
      <c r="F295" s="10">
        <f t="shared" si="30"/>
        <v>16.443123282218917</v>
      </c>
      <c r="G295" s="80"/>
      <c r="H295" s="80"/>
      <c r="I295" s="80"/>
      <c r="J295" s="80"/>
      <c r="K295" s="80"/>
      <c r="L295" s="80"/>
      <c r="M295" s="80"/>
      <c r="N295" s="69">
        <v>0</v>
      </c>
      <c r="O295" s="69">
        <v>0</v>
      </c>
      <c r="P295" s="69" t="s">
        <v>202</v>
      </c>
      <c r="Q295" s="69">
        <v>0</v>
      </c>
      <c r="R295" s="77">
        <v>539.57822230659997</v>
      </c>
      <c r="S295" s="69">
        <v>0</v>
      </c>
      <c r="T295" s="69">
        <v>0</v>
      </c>
      <c r="U295" s="77">
        <v>13.836964805832498</v>
      </c>
      <c r="V295" s="77">
        <v>3.7706155847158795</v>
      </c>
    </row>
    <row r="296" spans="1:22" x14ac:dyDescent="0.2">
      <c r="A296">
        <v>17</v>
      </c>
      <c r="B296" s="3">
        <v>44670.26041574074</v>
      </c>
      <c r="C296" s="3">
        <v>44670.28125</v>
      </c>
      <c r="D296" s="74">
        <v>32.064021457593299</v>
      </c>
      <c r="E296" s="76">
        <v>39.581889957017182</v>
      </c>
      <c r="F296" s="10">
        <f t="shared" si="30"/>
        <v>35.82295570730524</v>
      </c>
      <c r="G296" s="80"/>
      <c r="H296" s="80"/>
      <c r="I296" s="80"/>
      <c r="J296" s="80"/>
      <c r="K296" s="80"/>
      <c r="L296" s="80"/>
      <c r="M296" s="80"/>
      <c r="N296" s="69">
        <v>0</v>
      </c>
      <c r="O296" s="69">
        <v>0</v>
      </c>
      <c r="P296" s="69" t="s">
        <v>202</v>
      </c>
      <c r="Q296" s="69">
        <v>0</v>
      </c>
      <c r="R296" s="77">
        <v>1644.78435550978</v>
      </c>
      <c r="S296" s="69">
        <v>0</v>
      </c>
      <c r="T296" s="69">
        <v>0</v>
      </c>
      <c r="U296" s="77">
        <v>22.168166202167399</v>
      </c>
      <c r="V296" s="77">
        <v>10.98978728393638</v>
      </c>
    </row>
    <row r="297" spans="1:22" x14ac:dyDescent="0.2">
      <c r="A297">
        <v>18</v>
      </c>
      <c r="B297" s="3">
        <v>44670.302082349539</v>
      </c>
      <c r="C297" s="3">
        <v>44670.322916666664</v>
      </c>
      <c r="D297" s="74">
        <v>34.329913235822147</v>
      </c>
      <c r="E297" s="76">
        <v>46.974613801063441</v>
      </c>
      <c r="F297" s="10">
        <f t="shared" si="30"/>
        <v>40.652263518442794</v>
      </c>
      <c r="G297" s="80"/>
      <c r="H297" s="80"/>
      <c r="I297" s="80"/>
      <c r="J297" s="80"/>
      <c r="K297" s="80"/>
      <c r="L297" s="80"/>
      <c r="M297" s="80"/>
      <c r="N297" s="69">
        <v>0</v>
      </c>
      <c r="O297" s="69">
        <v>0</v>
      </c>
      <c r="P297" s="69" t="s">
        <v>202</v>
      </c>
      <c r="Q297" s="69">
        <v>0</v>
      </c>
      <c r="R297" s="77">
        <v>2068.8940352377303</v>
      </c>
      <c r="S297" s="69">
        <v>0</v>
      </c>
      <c r="T297" s="69">
        <v>0</v>
      </c>
      <c r="U297" s="77">
        <v>25.781608057779401</v>
      </c>
      <c r="V297" s="77">
        <v>12.722005502100231</v>
      </c>
    </row>
    <row r="298" spans="1:22" x14ac:dyDescent="0.2">
      <c r="A298">
        <v>19</v>
      </c>
      <c r="B298" s="3">
        <v>44670.34374895833</v>
      </c>
      <c r="C298" s="3">
        <v>44670.354166666664</v>
      </c>
      <c r="D298" s="74">
        <v>27.870213940917047</v>
      </c>
      <c r="E298" s="76">
        <v>37.206864332859638</v>
      </c>
      <c r="F298" s="10">
        <f t="shared" si="30"/>
        <v>32.538539136888346</v>
      </c>
      <c r="G298" s="80"/>
      <c r="H298" s="80"/>
      <c r="I298" s="80"/>
      <c r="J298" s="80"/>
      <c r="K298" s="80"/>
      <c r="L298" s="80"/>
      <c r="M298" s="80"/>
      <c r="N298" s="69">
        <v>0</v>
      </c>
      <c r="O298" s="69">
        <v>0</v>
      </c>
      <c r="P298" s="69" t="s">
        <v>202</v>
      </c>
      <c r="Q298" s="69">
        <v>0</v>
      </c>
      <c r="R298" s="77">
        <v>1792.4931564891551</v>
      </c>
      <c r="S298" s="69">
        <v>0</v>
      </c>
      <c r="T298" s="69">
        <v>0</v>
      </c>
      <c r="U298" s="77">
        <v>19.863521900353646</v>
      </c>
      <c r="V298" s="77">
        <v>10.37693820291598</v>
      </c>
    </row>
    <row r="299" spans="1:22" x14ac:dyDescent="0.2">
      <c r="D299" s="70"/>
      <c r="E299" s="78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</row>
    <row r="300" spans="1:22" x14ac:dyDescent="0.2">
      <c r="A300">
        <v>3.5</v>
      </c>
      <c r="B300" s="2">
        <v>44855.041666666664</v>
      </c>
      <c r="C300" s="2">
        <v>44855.114583333336</v>
      </c>
      <c r="D300" s="69">
        <v>0</v>
      </c>
      <c r="E300" s="82">
        <v>0</v>
      </c>
      <c r="F300" s="10">
        <f t="shared" si="30"/>
        <v>0</v>
      </c>
      <c r="G300" s="80"/>
      <c r="H300" s="80"/>
      <c r="I300" s="80"/>
      <c r="J300" s="80"/>
      <c r="K300" s="80"/>
      <c r="L300" s="80"/>
      <c r="M300" s="80"/>
      <c r="N300" s="69">
        <v>0</v>
      </c>
      <c r="O300" s="69">
        <v>0</v>
      </c>
      <c r="P300" s="69" t="s">
        <v>202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69">
        <v>0</v>
      </c>
    </row>
    <row r="301" spans="1:22" x14ac:dyDescent="0.2">
      <c r="A301">
        <v>3.5</v>
      </c>
      <c r="B301" s="2">
        <v>44855.208333333336</v>
      </c>
      <c r="C301" s="2">
        <v>44855.28125</v>
      </c>
      <c r="D301" s="69">
        <v>0</v>
      </c>
      <c r="E301" s="82">
        <v>0</v>
      </c>
      <c r="F301" s="10">
        <f t="shared" si="30"/>
        <v>0</v>
      </c>
      <c r="G301" s="80"/>
      <c r="H301" s="80"/>
      <c r="I301" s="80"/>
      <c r="J301" s="80"/>
      <c r="K301" s="80"/>
      <c r="L301" s="80"/>
      <c r="M301" s="80"/>
      <c r="N301" s="69">
        <v>0</v>
      </c>
      <c r="O301" s="69">
        <v>0</v>
      </c>
      <c r="P301" s="69" t="s">
        <v>202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69">
        <v>0</v>
      </c>
    </row>
    <row r="302" spans="1:22" x14ac:dyDescent="0.2">
      <c r="A302">
        <v>3.5</v>
      </c>
      <c r="B302" s="2">
        <v>44855.375</v>
      </c>
      <c r="C302" s="2">
        <v>44855.447916666664</v>
      </c>
      <c r="D302" s="69">
        <v>0</v>
      </c>
      <c r="E302" s="69">
        <v>0</v>
      </c>
      <c r="F302" s="10">
        <f t="shared" si="30"/>
        <v>0</v>
      </c>
      <c r="G302" s="80"/>
      <c r="H302" s="80"/>
      <c r="I302" s="80"/>
      <c r="J302" s="80"/>
      <c r="K302" s="80"/>
      <c r="L302" s="80"/>
      <c r="M302" s="80"/>
      <c r="N302" s="69">
        <v>0</v>
      </c>
      <c r="O302" s="69">
        <v>0</v>
      </c>
      <c r="P302" s="69" t="s">
        <v>202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69">
        <v>0</v>
      </c>
    </row>
    <row r="303" spans="1:22" x14ac:dyDescent="0.2">
      <c r="A303">
        <v>1.5</v>
      </c>
      <c r="B303" s="2">
        <v>44855.541666666664</v>
      </c>
      <c r="C303" s="2">
        <v>44855.572916666664</v>
      </c>
      <c r="D303" s="69">
        <v>0</v>
      </c>
      <c r="E303" s="82">
        <v>0</v>
      </c>
      <c r="F303" s="10">
        <f t="shared" si="30"/>
        <v>0</v>
      </c>
      <c r="G303" s="80"/>
      <c r="H303" s="80"/>
      <c r="I303" s="80"/>
      <c r="J303" s="80"/>
      <c r="K303" s="80"/>
      <c r="L303" s="80"/>
      <c r="M303" s="80"/>
      <c r="N303" s="69">
        <v>0</v>
      </c>
      <c r="O303" s="69">
        <v>0</v>
      </c>
      <c r="P303" s="69" t="s">
        <v>202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69">
        <v>0</v>
      </c>
    </row>
    <row r="304" spans="1:22" x14ac:dyDescent="0.2">
      <c r="A304">
        <v>1.5</v>
      </c>
      <c r="B304" s="2">
        <v>44855.625</v>
      </c>
      <c r="C304" s="2">
        <v>44855.65625</v>
      </c>
      <c r="D304" s="69">
        <v>0</v>
      </c>
      <c r="E304" s="82">
        <v>0</v>
      </c>
      <c r="F304" s="10">
        <f t="shared" si="30"/>
        <v>0</v>
      </c>
      <c r="G304" s="80"/>
      <c r="H304" s="80"/>
      <c r="I304" s="80"/>
      <c r="J304" s="80"/>
      <c r="K304" s="80"/>
      <c r="L304" s="80"/>
      <c r="M304" s="80"/>
      <c r="N304" s="69">
        <v>0</v>
      </c>
      <c r="O304" s="69">
        <v>0</v>
      </c>
      <c r="P304" s="69" t="s">
        <v>202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69">
        <v>0</v>
      </c>
    </row>
    <row r="305" spans="1:22" x14ac:dyDescent="0.2">
      <c r="A305">
        <v>1.5</v>
      </c>
      <c r="B305" s="2">
        <v>44855.708333333336</v>
      </c>
      <c r="C305" s="2">
        <v>44855.739583391201</v>
      </c>
      <c r="D305" s="20">
        <v>23.933295593194977</v>
      </c>
      <c r="E305" s="79">
        <v>29.178829986523674</v>
      </c>
      <c r="F305" s="10">
        <f t="shared" si="30"/>
        <v>26.556062789859325</v>
      </c>
      <c r="G305" s="80"/>
      <c r="H305" s="80"/>
      <c r="I305" s="80"/>
      <c r="J305" s="80"/>
      <c r="K305" s="80"/>
      <c r="L305" s="80"/>
      <c r="M305" s="80"/>
      <c r="N305" s="69">
        <v>0</v>
      </c>
      <c r="O305" s="69">
        <v>0</v>
      </c>
      <c r="P305" s="69" t="s">
        <v>202</v>
      </c>
      <c r="Q305" s="69">
        <v>0</v>
      </c>
      <c r="R305" s="81">
        <v>5819.1046724396601</v>
      </c>
      <c r="S305" s="69">
        <v>0</v>
      </c>
      <c r="T305" s="69">
        <v>0</v>
      </c>
      <c r="U305" s="82">
        <v>0</v>
      </c>
      <c r="V305" s="82">
        <v>0</v>
      </c>
    </row>
    <row r="306" spans="1:22" x14ac:dyDescent="0.2">
      <c r="A306">
        <v>1.5</v>
      </c>
      <c r="B306" s="2">
        <v>44855.791666666664</v>
      </c>
      <c r="C306" s="2">
        <v>44855.822916666664</v>
      </c>
      <c r="D306" s="20">
        <v>130.61776368470998</v>
      </c>
      <c r="E306" s="79">
        <v>140.94202037742718</v>
      </c>
      <c r="F306" s="10">
        <f t="shared" si="30"/>
        <v>135.77989203106858</v>
      </c>
      <c r="G306" s="80"/>
      <c r="H306" s="80"/>
      <c r="I306" s="80"/>
      <c r="J306" s="80"/>
      <c r="K306" s="80"/>
      <c r="L306" s="80"/>
      <c r="M306" s="80"/>
      <c r="N306" s="69">
        <v>0</v>
      </c>
      <c r="O306" s="69">
        <v>0</v>
      </c>
      <c r="P306" s="69" t="s">
        <v>202</v>
      </c>
      <c r="Q306" s="69">
        <v>0</v>
      </c>
      <c r="R306" s="81">
        <v>29865.184569197587</v>
      </c>
      <c r="S306" s="69">
        <v>0</v>
      </c>
      <c r="T306" s="69">
        <v>0</v>
      </c>
      <c r="U306" s="81">
        <v>41.935084321608969</v>
      </c>
      <c r="V306" s="81">
        <v>17.839842520413342</v>
      </c>
    </row>
    <row r="307" spans="1:22" x14ac:dyDescent="0.2">
      <c r="A307">
        <v>1.5</v>
      </c>
      <c r="B307" s="2">
        <v>44855.875</v>
      </c>
      <c r="C307" s="2">
        <v>44855.90625</v>
      </c>
      <c r="D307" s="20">
        <v>151.95204954056774</v>
      </c>
      <c r="E307" s="79">
        <v>170.14919264757069</v>
      </c>
      <c r="F307" s="10">
        <f t="shared" si="30"/>
        <v>161.05062109406921</v>
      </c>
      <c r="G307" s="80"/>
      <c r="H307" s="80"/>
      <c r="I307" s="80"/>
      <c r="J307" s="80"/>
      <c r="K307" s="80"/>
      <c r="L307" s="80"/>
      <c r="M307" s="80"/>
      <c r="N307" s="69">
        <v>0</v>
      </c>
      <c r="O307" s="69">
        <v>0</v>
      </c>
      <c r="P307" s="69" t="s">
        <v>202</v>
      </c>
      <c r="Q307" s="69">
        <v>0</v>
      </c>
      <c r="R307" s="81">
        <v>20747.891413389385</v>
      </c>
      <c r="S307" s="69">
        <v>0</v>
      </c>
      <c r="T307" s="69">
        <v>0</v>
      </c>
      <c r="U307" s="81">
        <v>46.448283008187325</v>
      </c>
      <c r="V307" s="81">
        <v>27.639686314962017</v>
      </c>
    </row>
    <row r="308" spans="1:22" x14ac:dyDescent="0.2">
      <c r="A308">
        <v>1.5</v>
      </c>
      <c r="B308" s="2">
        <v>44855.958333333336</v>
      </c>
      <c r="C308" s="2">
        <v>44855.989583333336</v>
      </c>
      <c r="D308" s="20">
        <v>89.625295110528498</v>
      </c>
      <c r="E308" s="79">
        <v>93.5021535815102</v>
      </c>
      <c r="F308" s="10">
        <f t="shared" si="30"/>
        <v>91.563724346019342</v>
      </c>
      <c r="G308" s="80"/>
      <c r="H308" s="80"/>
      <c r="I308" s="80"/>
      <c r="J308" s="80"/>
      <c r="K308" s="80"/>
      <c r="L308" s="80"/>
      <c r="M308" s="80"/>
      <c r="N308" s="69">
        <v>0</v>
      </c>
      <c r="O308" s="69">
        <v>0</v>
      </c>
      <c r="P308" s="69" t="s">
        <v>202</v>
      </c>
      <c r="Q308" s="69">
        <v>0</v>
      </c>
      <c r="R308" s="81">
        <v>9067.3592546851614</v>
      </c>
      <c r="S308" s="69">
        <v>0</v>
      </c>
      <c r="T308" s="69">
        <v>0</v>
      </c>
      <c r="U308" s="81">
        <v>24.140498359610199</v>
      </c>
      <c r="V308" s="81">
        <v>29.85089111934419</v>
      </c>
    </row>
    <row r="309" spans="1:22" x14ac:dyDescent="0.2">
      <c r="A309">
        <f>SUM(A300:A308)</f>
        <v>19.5</v>
      </c>
      <c r="D309" s="70"/>
      <c r="E309" s="78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</row>
    <row r="310" spans="1:22" x14ac:dyDescent="0.2">
      <c r="A310">
        <v>1</v>
      </c>
      <c r="B310" s="2">
        <v>44960.458333333336</v>
      </c>
      <c r="C310" s="2">
        <v>44960.479166666664</v>
      </c>
      <c r="D310" s="82">
        <v>0</v>
      </c>
      <c r="E310" s="77">
        <v>2.6989484903176417</v>
      </c>
      <c r="F310" s="10">
        <f t="shared" si="30"/>
        <v>1.3494742451588209</v>
      </c>
      <c r="G310" s="80"/>
      <c r="H310" s="80"/>
      <c r="I310" s="80"/>
      <c r="J310" s="80"/>
      <c r="K310" s="80"/>
      <c r="L310" s="80"/>
      <c r="M310" s="80"/>
      <c r="N310" s="69">
        <v>0</v>
      </c>
      <c r="O310" s="69">
        <v>0</v>
      </c>
      <c r="P310" s="69" t="s">
        <v>202</v>
      </c>
      <c r="Q310" s="69">
        <v>0</v>
      </c>
      <c r="R310" s="77">
        <v>35.982901633323237</v>
      </c>
      <c r="S310" s="69">
        <v>0</v>
      </c>
      <c r="T310" s="69">
        <v>0</v>
      </c>
      <c r="U310" s="69">
        <v>0</v>
      </c>
      <c r="V310" s="69">
        <v>0</v>
      </c>
    </row>
    <row r="311" spans="1:22" x14ac:dyDescent="0.2">
      <c r="A311">
        <v>2</v>
      </c>
      <c r="B311" s="2">
        <v>44960.5</v>
      </c>
      <c r="C311" s="2">
        <v>44960.520833333336</v>
      </c>
      <c r="D311" s="82">
        <v>0</v>
      </c>
      <c r="E311" s="77">
        <v>3.2274918396148111</v>
      </c>
      <c r="F311" s="10">
        <f t="shared" si="30"/>
        <v>1.6137459198074056</v>
      </c>
      <c r="G311" s="80"/>
      <c r="H311" s="80"/>
      <c r="I311" s="80"/>
      <c r="J311" s="80"/>
      <c r="K311" s="80"/>
      <c r="L311" s="80"/>
      <c r="M311" s="80"/>
      <c r="N311" s="69">
        <v>0</v>
      </c>
      <c r="O311" s="69">
        <v>0</v>
      </c>
      <c r="P311" s="69" t="s">
        <v>202</v>
      </c>
      <c r="Q311" s="69">
        <v>0</v>
      </c>
      <c r="R311" s="77">
        <v>41.966738724313736</v>
      </c>
      <c r="S311" s="69">
        <v>0</v>
      </c>
      <c r="T311" s="69">
        <v>0</v>
      </c>
      <c r="U311" s="69">
        <v>0</v>
      </c>
      <c r="V311" s="69">
        <v>0</v>
      </c>
    </row>
    <row r="312" spans="1:22" x14ac:dyDescent="0.2">
      <c r="A312">
        <v>3</v>
      </c>
      <c r="B312" s="2">
        <v>44960.541666666664</v>
      </c>
      <c r="C312" s="2">
        <v>44960.562500057873</v>
      </c>
      <c r="D312" s="82">
        <v>0</v>
      </c>
      <c r="E312" s="77">
        <v>2.5565343909287312</v>
      </c>
      <c r="F312" s="10">
        <f t="shared" si="30"/>
        <v>1.2782671954643656</v>
      </c>
      <c r="G312" s="80"/>
      <c r="H312" s="80"/>
      <c r="I312" s="80"/>
      <c r="J312" s="80"/>
      <c r="K312" s="80"/>
      <c r="L312" s="80"/>
      <c r="M312" s="80"/>
      <c r="N312" s="69">
        <v>0</v>
      </c>
      <c r="O312" s="69">
        <v>0</v>
      </c>
      <c r="P312" s="69" t="s">
        <v>202</v>
      </c>
      <c r="Q312" s="69">
        <v>0</v>
      </c>
      <c r="R312" s="77">
        <v>37.419537853547233</v>
      </c>
      <c r="S312" s="69">
        <v>0</v>
      </c>
      <c r="T312" s="69">
        <v>0</v>
      </c>
      <c r="U312" s="69">
        <v>0</v>
      </c>
      <c r="V312" s="69">
        <v>0</v>
      </c>
    </row>
    <row r="313" spans="1:22" x14ac:dyDescent="0.2">
      <c r="A313">
        <v>4</v>
      </c>
      <c r="B313" s="2">
        <v>44960.583333333336</v>
      </c>
      <c r="C313" s="2">
        <v>44960.60416678241</v>
      </c>
      <c r="D313" s="82">
        <v>0</v>
      </c>
      <c r="E313" s="77">
        <v>2.7343024917890562</v>
      </c>
      <c r="F313" s="10">
        <f t="shared" si="30"/>
        <v>1.3671512458945281</v>
      </c>
      <c r="G313" s="80"/>
      <c r="H313" s="80"/>
      <c r="I313" s="80"/>
      <c r="J313" s="80"/>
      <c r="K313" s="80"/>
      <c r="L313" s="80"/>
      <c r="M313" s="80"/>
      <c r="N313" s="69">
        <v>0</v>
      </c>
      <c r="O313" s="69">
        <v>0</v>
      </c>
      <c r="P313" s="69" t="s">
        <v>202</v>
      </c>
      <c r="Q313" s="69">
        <v>0</v>
      </c>
      <c r="R313" s="77">
        <v>43.147679300219735</v>
      </c>
      <c r="S313" s="69">
        <v>0</v>
      </c>
      <c r="T313" s="69">
        <v>0</v>
      </c>
      <c r="U313" s="69">
        <v>0</v>
      </c>
      <c r="V313" s="69">
        <v>0</v>
      </c>
    </row>
    <row r="314" spans="1:22" x14ac:dyDescent="0.2">
      <c r="A314">
        <v>5</v>
      </c>
      <c r="B314" s="2">
        <v>44960.625</v>
      </c>
      <c r="C314" s="2">
        <v>44960.645833506947</v>
      </c>
      <c r="D314" s="82">
        <v>0</v>
      </c>
      <c r="E314" s="77">
        <v>2.8576770286869464</v>
      </c>
      <c r="F314" s="10">
        <f t="shared" si="30"/>
        <v>1.4288385143434732</v>
      </c>
      <c r="G314" s="80"/>
      <c r="H314" s="80"/>
      <c r="I314" s="80"/>
      <c r="J314" s="80"/>
      <c r="K314" s="80"/>
      <c r="L314" s="80"/>
      <c r="M314" s="80"/>
      <c r="N314" s="69">
        <v>0</v>
      </c>
      <c r="O314" s="69">
        <v>0</v>
      </c>
      <c r="P314" s="69" t="s">
        <v>202</v>
      </c>
      <c r="Q314" s="69">
        <v>0</v>
      </c>
      <c r="R314" s="77">
        <v>79.356573219147222</v>
      </c>
      <c r="S314" s="69">
        <v>0</v>
      </c>
      <c r="T314" s="69">
        <v>0</v>
      </c>
      <c r="U314" s="69">
        <v>0</v>
      </c>
      <c r="V314" s="69">
        <v>0</v>
      </c>
    </row>
    <row r="315" spans="1:22" x14ac:dyDescent="0.2">
      <c r="A315">
        <v>6</v>
      </c>
      <c r="B315" s="2">
        <v>44960.666666666664</v>
      </c>
      <c r="C315" s="2">
        <v>44960.687500231485</v>
      </c>
      <c r="D315" s="82">
        <v>0</v>
      </c>
      <c r="E315" s="77">
        <v>2.6479727841204714</v>
      </c>
      <c r="F315" s="10">
        <f t="shared" si="30"/>
        <v>1.3239863920602357</v>
      </c>
      <c r="G315" s="80"/>
      <c r="H315" s="80"/>
      <c r="I315" s="80"/>
      <c r="J315" s="80"/>
      <c r="K315" s="80"/>
      <c r="L315" s="80"/>
      <c r="M315" s="80"/>
      <c r="N315" s="69">
        <v>0</v>
      </c>
      <c r="O315" s="69">
        <v>0</v>
      </c>
      <c r="P315" s="69" t="s">
        <v>202</v>
      </c>
      <c r="Q315" s="69">
        <v>0</v>
      </c>
      <c r="R315" s="77">
        <v>51.508316610301243</v>
      </c>
      <c r="S315" s="69">
        <v>0</v>
      </c>
      <c r="T315" s="69">
        <v>0</v>
      </c>
      <c r="U315" s="69">
        <v>0</v>
      </c>
      <c r="V315" s="69">
        <v>0</v>
      </c>
    </row>
    <row r="316" spans="1:22" x14ac:dyDescent="0.2">
      <c r="A316">
        <v>7</v>
      </c>
      <c r="B316" s="2">
        <v>44960.708333333336</v>
      </c>
      <c r="C316" s="2">
        <v>44960.729166956022</v>
      </c>
      <c r="D316" s="82">
        <v>0</v>
      </c>
      <c r="E316" s="77">
        <v>2.9654422649762013</v>
      </c>
      <c r="F316" s="10">
        <f t="shared" si="30"/>
        <v>1.4827211324881007</v>
      </c>
      <c r="G316" s="80"/>
      <c r="H316" s="80"/>
      <c r="I316" s="80"/>
      <c r="J316" s="80"/>
      <c r="K316" s="80"/>
      <c r="L316" s="80"/>
      <c r="M316" s="80"/>
      <c r="N316" s="69">
        <v>0</v>
      </c>
      <c r="O316" s="69">
        <v>0</v>
      </c>
      <c r="P316" s="69" t="s">
        <v>202</v>
      </c>
      <c r="Q316" s="69">
        <v>0</v>
      </c>
      <c r="R316" s="77">
        <v>57.508494712511727</v>
      </c>
      <c r="S316" s="69">
        <v>0</v>
      </c>
      <c r="T316" s="69">
        <v>0</v>
      </c>
      <c r="U316" s="69">
        <v>0</v>
      </c>
      <c r="V316" s="69">
        <v>0</v>
      </c>
    </row>
    <row r="317" spans="1:22" x14ac:dyDescent="0.2">
      <c r="A317">
        <v>8</v>
      </c>
      <c r="B317" s="2">
        <v>44960.75</v>
      </c>
      <c r="C317" s="2">
        <v>44960.770833680559</v>
      </c>
      <c r="D317" s="74">
        <v>15.721459357524001</v>
      </c>
      <c r="E317" s="76">
        <v>17.382109021234584</v>
      </c>
      <c r="F317" s="10">
        <f t="shared" si="30"/>
        <v>16.551784189379291</v>
      </c>
      <c r="G317" s="80"/>
      <c r="H317" s="80"/>
      <c r="I317" s="80"/>
      <c r="J317" s="80"/>
      <c r="K317" s="80"/>
      <c r="L317" s="80"/>
      <c r="M317" s="80"/>
      <c r="N317" s="69">
        <v>0</v>
      </c>
      <c r="O317" s="69">
        <v>0</v>
      </c>
      <c r="P317" s="69" t="s">
        <v>202</v>
      </c>
      <c r="Q317" s="69">
        <v>0</v>
      </c>
      <c r="R317" s="77">
        <v>1229.8222898836007</v>
      </c>
      <c r="S317" s="82">
        <v>0</v>
      </c>
      <c r="T317" s="69">
        <v>0</v>
      </c>
      <c r="U317" s="77">
        <v>5.1793072919298506</v>
      </c>
      <c r="V317" s="82">
        <v>0</v>
      </c>
    </row>
    <row r="318" spans="1:22" x14ac:dyDescent="0.2">
      <c r="A318">
        <v>9</v>
      </c>
      <c r="B318" s="2">
        <v>44960.791666666664</v>
      </c>
      <c r="C318" s="2">
        <v>44960.812500405096</v>
      </c>
      <c r="D318" s="74">
        <v>112.228778982462</v>
      </c>
      <c r="E318" s="76">
        <v>127.43740934596617</v>
      </c>
      <c r="F318" s="10">
        <f t="shared" si="30"/>
        <v>119.83309416421409</v>
      </c>
      <c r="G318" s="80"/>
      <c r="H318" s="80"/>
      <c r="I318" s="80"/>
      <c r="J318" s="80"/>
      <c r="K318" s="80"/>
      <c r="L318" s="80"/>
      <c r="M318" s="80"/>
      <c r="N318" s="69">
        <v>0</v>
      </c>
      <c r="O318" s="69">
        <v>0</v>
      </c>
      <c r="P318" s="69" t="s">
        <v>202</v>
      </c>
      <c r="Q318" s="69">
        <v>0</v>
      </c>
      <c r="R318" s="77">
        <v>9566.073486637215</v>
      </c>
      <c r="S318" s="82">
        <v>0</v>
      </c>
      <c r="T318" s="69">
        <v>0</v>
      </c>
      <c r="U318" s="77">
        <v>38.500293489447905</v>
      </c>
      <c r="V318" s="77">
        <v>18.927327434075146</v>
      </c>
    </row>
    <row r="319" spans="1:22" x14ac:dyDescent="0.2">
      <c r="A319">
        <v>10</v>
      </c>
      <c r="B319" s="2">
        <v>44960.833333333336</v>
      </c>
      <c r="C319" s="2">
        <v>44960.854167129626</v>
      </c>
      <c r="D319" s="74">
        <v>109.20483211976499</v>
      </c>
      <c r="E319" s="76">
        <v>124.02338837261118</v>
      </c>
      <c r="F319" s="10">
        <f t="shared" si="30"/>
        <v>116.61411024618809</v>
      </c>
      <c r="G319" s="80"/>
      <c r="H319" s="80"/>
      <c r="I319" s="80"/>
      <c r="J319" s="80"/>
      <c r="K319" s="80"/>
      <c r="L319" s="80"/>
      <c r="M319" s="80"/>
      <c r="N319" s="69">
        <v>0</v>
      </c>
      <c r="O319" s="69">
        <v>0</v>
      </c>
      <c r="P319" s="69" t="s">
        <v>202</v>
      </c>
      <c r="Q319" s="69">
        <v>0</v>
      </c>
      <c r="R319" s="77">
        <v>8957.0938484458638</v>
      </c>
      <c r="S319" s="82">
        <v>0</v>
      </c>
      <c r="T319" s="69">
        <v>0</v>
      </c>
      <c r="U319" s="77">
        <v>48.181706643237504</v>
      </c>
      <c r="V319" s="77">
        <v>21.702239006589547</v>
      </c>
    </row>
    <row r="320" spans="1:22" x14ac:dyDescent="0.2">
      <c r="A320">
        <v>11</v>
      </c>
      <c r="B320" s="2">
        <v>44960.875</v>
      </c>
      <c r="C320" s="2">
        <v>44960.895833854163</v>
      </c>
      <c r="D320" s="74">
        <v>112.1607807698395</v>
      </c>
      <c r="E320" s="76">
        <v>128.8742412278782</v>
      </c>
      <c r="F320" s="10">
        <f t="shared" si="30"/>
        <v>120.51751099885885</v>
      </c>
      <c r="G320" s="80"/>
      <c r="H320" s="80"/>
      <c r="I320" s="80"/>
      <c r="J320" s="80"/>
      <c r="K320" s="80"/>
      <c r="L320" s="80"/>
      <c r="M320" s="80"/>
      <c r="N320" s="69">
        <v>0</v>
      </c>
      <c r="O320" s="69">
        <v>0</v>
      </c>
      <c r="P320" s="69" t="s">
        <v>202</v>
      </c>
      <c r="Q320" s="69">
        <v>0</v>
      </c>
      <c r="R320" s="77">
        <v>7565.3024208705156</v>
      </c>
      <c r="S320" s="82">
        <v>0</v>
      </c>
      <c r="T320" s="69">
        <v>0</v>
      </c>
      <c r="U320" s="77">
        <v>44.249481383002198</v>
      </c>
      <c r="V320" s="77">
        <v>21.529734701229749</v>
      </c>
    </row>
    <row r="321" spans="1:24" x14ac:dyDescent="0.2">
      <c r="A321">
        <v>12</v>
      </c>
      <c r="B321" s="2">
        <v>44960.916666666664</v>
      </c>
      <c r="C321" s="2">
        <v>44960.937500578701</v>
      </c>
      <c r="D321" s="74">
        <v>112.16634900462051</v>
      </c>
      <c r="E321" s="76">
        <v>128.05488052138421</v>
      </c>
      <c r="F321" s="10">
        <f t="shared" si="30"/>
        <v>120.11061476300236</v>
      </c>
      <c r="G321" s="80"/>
      <c r="H321" s="80"/>
      <c r="I321" s="80"/>
      <c r="J321" s="80"/>
      <c r="K321" s="80"/>
      <c r="L321" s="80"/>
      <c r="M321" s="80"/>
      <c r="N321" s="69">
        <v>0</v>
      </c>
      <c r="O321" s="69">
        <v>0</v>
      </c>
      <c r="P321" s="69" t="s">
        <v>202</v>
      </c>
      <c r="Q321" s="69">
        <v>0</v>
      </c>
      <c r="R321" s="77">
        <v>5809.4097390797651</v>
      </c>
      <c r="S321" s="82">
        <v>0</v>
      </c>
      <c r="T321" s="69">
        <v>0</v>
      </c>
      <c r="U321" s="77">
        <v>56.308650798037</v>
      </c>
      <c r="V321" s="77">
        <v>23.929811229760301</v>
      </c>
    </row>
    <row r="322" spans="1:24" x14ac:dyDescent="0.2">
      <c r="A322">
        <v>13</v>
      </c>
      <c r="B322" s="2">
        <v>44960.958333333336</v>
      </c>
      <c r="C322" s="2">
        <v>44960.979167303238</v>
      </c>
      <c r="D322" s="74">
        <v>95.969203409699006</v>
      </c>
      <c r="E322" s="76">
        <v>104.57751640748319</v>
      </c>
      <c r="F322" s="10">
        <f t="shared" si="30"/>
        <v>100.27335990859109</v>
      </c>
      <c r="G322" s="80"/>
      <c r="H322" s="80"/>
      <c r="I322" s="80"/>
      <c r="J322" s="80"/>
      <c r="K322" s="80"/>
      <c r="L322" s="80"/>
      <c r="M322" s="80"/>
      <c r="N322" s="69">
        <v>0</v>
      </c>
      <c r="O322" s="69">
        <v>0</v>
      </c>
      <c r="P322" s="69" t="s">
        <v>202</v>
      </c>
      <c r="Q322" s="69">
        <v>0</v>
      </c>
      <c r="R322" s="77">
        <v>4525.7996944703355</v>
      </c>
      <c r="S322" s="82">
        <v>0</v>
      </c>
      <c r="T322" s="69">
        <v>0</v>
      </c>
      <c r="U322" s="77">
        <v>39.75515119634715</v>
      </c>
      <c r="V322" s="77">
        <v>19.808415470130647</v>
      </c>
    </row>
    <row r="323" spans="1:24" x14ac:dyDescent="0.2">
      <c r="A323">
        <v>14</v>
      </c>
      <c r="B323" s="2">
        <v>44961</v>
      </c>
      <c r="C323" s="2">
        <v>44961.020834027775</v>
      </c>
      <c r="D323" s="74">
        <v>89.539496956156</v>
      </c>
      <c r="E323" s="76">
        <v>92.732349981235686</v>
      </c>
      <c r="F323" s="10">
        <f t="shared" si="30"/>
        <v>91.135923468695836</v>
      </c>
      <c r="G323" s="80"/>
      <c r="H323" s="80"/>
      <c r="I323" s="80"/>
      <c r="J323" s="80"/>
      <c r="K323" s="80"/>
      <c r="L323" s="80"/>
      <c r="M323" s="80"/>
      <c r="N323" s="69">
        <v>0</v>
      </c>
      <c r="O323" s="69">
        <v>0</v>
      </c>
      <c r="P323" s="69" t="s">
        <v>202</v>
      </c>
      <c r="Q323" s="69">
        <v>0</v>
      </c>
      <c r="R323" s="77">
        <v>3118.8220495907358</v>
      </c>
      <c r="S323" s="82">
        <v>0</v>
      </c>
      <c r="T323" s="69">
        <v>0</v>
      </c>
      <c r="U323" s="77">
        <v>31.731136911569799</v>
      </c>
      <c r="V323" s="77">
        <v>17.882922794714144</v>
      </c>
    </row>
    <row r="324" spans="1:24" x14ac:dyDescent="0.2">
      <c r="A324">
        <v>15</v>
      </c>
      <c r="B324" s="2">
        <v>44961.041666666664</v>
      </c>
      <c r="C324" s="2">
        <v>44961.062500752312</v>
      </c>
      <c r="D324" s="74">
        <v>63.596592039934507</v>
      </c>
      <c r="E324" s="76">
        <v>70.312639544215173</v>
      </c>
      <c r="F324" s="10">
        <f t="shared" si="30"/>
        <v>66.954615792074833</v>
      </c>
      <c r="G324" s="80"/>
      <c r="H324" s="80"/>
      <c r="I324" s="80"/>
      <c r="J324" s="80"/>
      <c r="K324" s="80"/>
      <c r="L324" s="80"/>
      <c r="M324" s="80"/>
      <c r="N324" s="69">
        <v>0</v>
      </c>
      <c r="O324" s="69">
        <v>0</v>
      </c>
      <c r="P324" s="69" t="s">
        <v>202</v>
      </c>
      <c r="Q324" s="69">
        <v>0</v>
      </c>
      <c r="R324" s="77">
        <v>2479.4216614670358</v>
      </c>
      <c r="S324" s="82">
        <v>0</v>
      </c>
      <c r="T324" s="69">
        <v>0</v>
      </c>
      <c r="U324" s="77">
        <v>26.340833374268602</v>
      </c>
      <c r="V324" s="77">
        <v>12.914759673657947</v>
      </c>
    </row>
    <row r="325" spans="1:24" x14ac:dyDescent="0.2">
      <c r="A325">
        <v>16</v>
      </c>
      <c r="B325" s="2">
        <v>44961.083333333336</v>
      </c>
      <c r="C325" s="2">
        <v>44961.104167476849</v>
      </c>
      <c r="D325" s="74">
        <v>52.027330028826498</v>
      </c>
      <c r="E325" s="76">
        <v>56.812389376630193</v>
      </c>
      <c r="F325" s="10">
        <f t="shared" si="30"/>
        <v>54.419859702728345</v>
      </c>
      <c r="G325" s="80"/>
      <c r="H325" s="80"/>
      <c r="I325" s="80"/>
      <c r="J325" s="80"/>
      <c r="K325" s="80"/>
      <c r="L325" s="80"/>
      <c r="M325" s="80"/>
      <c r="N325" s="69">
        <v>0</v>
      </c>
      <c r="O325" s="69">
        <v>0</v>
      </c>
      <c r="P325" s="69" t="s">
        <v>202</v>
      </c>
      <c r="Q325" s="69">
        <v>0</v>
      </c>
      <c r="R325" s="77">
        <v>1840.1991798712259</v>
      </c>
      <c r="S325" s="82">
        <v>0</v>
      </c>
      <c r="T325" s="69">
        <v>0</v>
      </c>
      <c r="U325" s="77">
        <v>16.628159306240551</v>
      </c>
      <c r="V325" s="77">
        <v>9.5653742903510448</v>
      </c>
    </row>
    <row r="326" spans="1:24" x14ac:dyDescent="0.2">
      <c r="A326">
        <v>17</v>
      </c>
      <c r="B326" s="2">
        <v>44961.125</v>
      </c>
      <c r="C326" s="2">
        <v>44961.145834201387</v>
      </c>
      <c r="D326" s="74">
        <v>55.033970717406</v>
      </c>
      <c r="E326" s="76">
        <v>61.893042404196692</v>
      </c>
      <c r="F326" s="10">
        <f t="shared" si="30"/>
        <v>58.463506560801349</v>
      </c>
      <c r="G326" s="80"/>
      <c r="H326" s="80"/>
      <c r="I326" s="80"/>
      <c r="J326" s="80"/>
      <c r="K326" s="80"/>
      <c r="L326" s="80"/>
      <c r="M326" s="80"/>
      <c r="N326" s="69">
        <v>0</v>
      </c>
      <c r="O326" s="69">
        <v>0</v>
      </c>
      <c r="P326" s="69" t="s">
        <v>202</v>
      </c>
      <c r="Q326" s="69">
        <v>0</v>
      </c>
      <c r="R326" s="77">
        <v>1690.7676152056656</v>
      </c>
      <c r="S326" s="82">
        <v>0</v>
      </c>
      <c r="T326" s="69">
        <v>0</v>
      </c>
      <c r="U326" s="77">
        <v>18.781863096691151</v>
      </c>
      <c r="V326" s="77">
        <v>11.706112047309595</v>
      </c>
    </row>
    <row r="327" spans="1:24" x14ac:dyDescent="0.2">
      <c r="A327">
        <v>18</v>
      </c>
      <c r="B327" s="2">
        <v>44961.166666666664</v>
      </c>
      <c r="C327" s="2">
        <v>44961.187500925924</v>
      </c>
      <c r="D327" s="74">
        <v>26.397290003462597</v>
      </c>
      <c r="E327" s="76">
        <v>29.091383982420584</v>
      </c>
      <c r="F327" s="10">
        <f t="shared" si="30"/>
        <v>27.744336992941591</v>
      </c>
      <c r="G327" s="80"/>
      <c r="H327" s="80"/>
      <c r="I327" s="80"/>
      <c r="J327" s="80"/>
      <c r="K327" s="80"/>
      <c r="L327" s="80"/>
      <c r="M327" s="80"/>
      <c r="N327" s="69">
        <v>0</v>
      </c>
      <c r="O327" s="69">
        <v>0</v>
      </c>
      <c r="P327" s="69" t="s">
        <v>202</v>
      </c>
      <c r="Q327" s="69">
        <v>0</v>
      </c>
      <c r="R327" s="77">
        <v>831.22686169147585</v>
      </c>
      <c r="S327" s="69">
        <v>0</v>
      </c>
      <c r="T327" s="69">
        <v>0</v>
      </c>
      <c r="U327" s="77">
        <v>9.6579024173270991</v>
      </c>
      <c r="V327" s="77">
        <v>3.3328229715115976</v>
      </c>
    </row>
    <row r="328" spans="1:24" x14ac:dyDescent="0.2">
      <c r="A328">
        <v>19</v>
      </c>
      <c r="B328" s="2">
        <v>44961.208333333336</v>
      </c>
      <c r="C328" s="2">
        <v>44961.229167650461</v>
      </c>
      <c r="D328" s="74">
        <v>25.631758863414902</v>
      </c>
      <c r="E328" s="76">
        <v>29.357124019227786</v>
      </c>
      <c r="F328" s="10">
        <f t="shared" ref="F328:F330" si="31">AVERAGE(D328:E328)</f>
        <v>27.494441441321342</v>
      </c>
      <c r="G328" s="80"/>
      <c r="H328" s="80"/>
      <c r="I328" s="80"/>
      <c r="J328" s="80"/>
      <c r="K328" s="80"/>
      <c r="L328" s="80"/>
      <c r="M328" s="80"/>
      <c r="N328" s="69">
        <v>0</v>
      </c>
      <c r="O328" s="69">
        <v>0</v>
      </c>
      <c r="P328" s="69" t="s">
        <v>202</v>
      </c>
      <c r="Q328" s="69">
        <v>0</v>
      </c>
      <c r="R328" s="77">
        <v>615.70369088478083</v>
      </c>
      <c r="S328" s="69">
        <v>0</v>
      </c>
      <c r="T328" s="69">
        <v>0</v>
      </c>
      <c r="U328" s="77">
        <v>8.1947388879789482</v>
      </c>
      <c r="V328" s="77">
        <v>3.1494275976223971</v>
      </c>
    </row>
    <row r="329" spans="1:24" x14ac:dyDescent="0.2">
      <c r="A329">
        <v>20</v>
      </c>
      <c r="B329" s="2">
        <v>44961.25</v>
      </c>
      <c r="C329" s="2">
        <v>44961.270834374998</v>
      </c>
      <c r="D329" s="74">
        <v>23.268281564757149</v>
      </c>
      <c r="E329" s="76">
        <v>26.518970846717284</v>
      </c>
      <c r="F329" s="10">
        <f t="shared" si="31"/>
        <v>24.893626205737217</v>
      </c>
      <c r="G329" s="80"/>
      <c r="H329" s="80"/>
      <c r="I329" s="80"/>
      <c r="J329" s="80"/>
      <c r="K329" s="80"/>
      <c r="L329" s="80"/>
      <c r="M329" s="80"/>
      <c r="N329" s="69">
        <v>0</v>
      </c>
      <c r="O329" s="69">
        <v>0</v>
      </c>
      <c r="P329" s="69" t="s">
        <v>202</v>
      </c>
      <c r="Q329" s="69">
        <v>0</v>
      </c>
      <c r="R329" s="77">
        <v>714.96481293686577</v>
      </c>
      <c r="S329" s="69">
        <v>0</v>
      </c>
      <c r="T329" s="69">
        <v>0</v>
      </c>
      <c r="U329" s="77">
        <v>7.5888109247452498</v>
      </c>
      <c r="V329" s="69">
        <v>0</v>
      </c>
    </row>
    <row r="330" spans="1:24" x14ac:dyDescent="0.2">
      <c r="A330">
        <v>21</v>
      </c>
      <c r="B330" s="2">
        <v>44961.291666666664</v>
      </c>
      <c r="C330" s="2">
        <v>44961.312501099535</v>
      </c>
      <c r="D330" s="74">
        <v>24.75968275458435</v>
      </c>
      <c r="E330" s="76">
        <v>28.051170844232484</v>
      </c>
      <c r="F330" s="10">
        <f t="shared" si="31"/>
        <v>26.405426799408417</v>
      </c>
      <c r="G330" s="80"/>
      <c r="H330" s="80"/>
      <c r="I330" s="80"/>
      <c r="J330" s="80"/>
      <c r="K330" s="80"/>
      <c r="L330" s="80"/>
      <c r="M330" s="80"/>
      <c r="N330" s="69">
        <v>0</v>
      </c>
      <c r="O330" s="69">
        <v>0</v>
      </c>
      <c r="P330" s="69" t="s">
        <v>202</v>
      </c>
      <c r="Q330" s="69">
        <v>0</v>
      </c>
      <c r="R330" s="77">
        <v>748.66850715653584</v>
      </c>
      <c r="S330" s="69">
        <v>0</v>
      </c>
      <c r="T330" s="69">
        <v>0</v>
      </c>
      <c r="U330" s="77">
        <v>8.2837609653502504</v>
      </c>
      <c r="V330" s="77">
        <v>2.9687158103347482</v>
      </c>
    </row>
    <row r="331" spans="1:24" x14ac:dyDescent="0.2">
      <c r="C331" s="45"/>
    </row>
    <row r="332" spans="1:24" x14ac:dyDescent="0.2">
      <c r="B332" s="46" t="s">
        <v>163</v>
      </c>
      <c r="C332" s="47" t="s">
        <v>164</v>
      </c>
      <c r="F332" s="56" t="s">
        <v>186</v>
      </c>
      <c r="G332" s="46" t="s">
        <v>186</v>
      </c>
      <c r="H332" s="46" t="s">
        <v>186</v>
      </c>
      <c r="I332" s="46" t="s">
        <v>186</v>
      </c>
      <c r="J332" s="46" t="s">
        <v>186</v>
      </c>
      <c r="K332" s="46" t="s">
        <v>186</v>
      </c>
      <c r="L332" s="46" t="s">
        <v>186</v>
      </c>
      <c r="M332" s="46" t="s">
        <v>186</v>
      </c>
      <c r="N332" s="46" t="s">
        <v>186</v>
      </c>
      <c r="O332" s="46" t="s">
        <v>186</v>
      </c>
      <c r="P332" s="46" t="s">
        <v>186</v>
      </c>
      <c r="Q332" s="46" t="s">
        <v>186</v>
      </c>
      <c r="R332" s="46" t="s">
        <v>186</v>
      </c>
      <c r="S332" s="46" t="s">
        <v>186</v>
      </c>
      <c r="T332" s="46" t="s">
        <v>186</v>
      </c>
      <c r="U332" s="46" t="s">
        <v>186</v>
      </c>
      <c r="V332" s="46" t="s">
        <v>186</v>
      </c>
    </row>
    <row r="333" spans="1:24" x14ac:dyDescent="0.2">
      <c r="B333" s="37">
        <v>44113</v>
      </c>
      <c r="C333" s="67" t="s">
        <v>165</v>
      </c>
      <c r="E333" s="39"/>
      <c r="F333" s="62">
        <f>MAX(D6:D29)</f>
        <v>40.4</v>
      </c>
      <c r="G333" s="83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X333" s="84"/>
    </row>
    <row r="334" spans="1:24" x14ac:dyDescent="0.2">
      <c r="B334" s="37">
        <v>44127</v>
      </c>
      <c r="C334" s="67" t="s">
        <v>165</v>
      </c>
      <c r="E334" s="39"/>
      <c r="F334" s="62">
        <f>MAX(D31:D53)</f>
        <v>33.200000000000003</v>
      </c>
      <c r="G334" s="83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X334" s="84"/>
    </row>
    <row r="335" spans="1:24" x14ac:dyDescent="0.2">
      <c r="B335" s="37">
        <v>44138</v>
      </c>
      <c r="C335" s="67" t="s">
        <v>165</v>
      </c>
      <c r="E335" s="39"/>
      <c r="F335" s="62">
        <f>MAX(D55:D63)</f>
        <v>66.599999999999994</v>
      </c>
      <c r="G335" s="83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X335" s="84"/>
    </row>
    <row r="336" spans="1:24" x14ac:dyDescent="0.2">
      <c r="B336" s="37">
        <v>44147</v>
      </c>
      <c r="C336" s="67" t="s">
        <v>165</v>
      </c>
      <c r="E336" s="39"/>
      <c r="F336" s="62">
        <f>MAX(D65:D84)</f>
        <v>58.7</v>
      </c>
      <c r="G336" s="83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</row>
    <row r="337" spans="2:22" x14ac:dyDescent="0.2">
      <c r="B337" s="37">
        <v>44259</v>
      </c>
      <c r="C337" s="67" t="s">
        <v>166</v>
      </c>
      <c r="E337" s="39"/>
      <c r="F337" s="62">
        <f>MAX(D86:D101)</f>
        <v>96.7</v>
      </c>
      <c r="G337" s="83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</row>
    <row r="338" spans="2:22" x14ac:dyDescent="0.2">
      <c r="B338" s="37">
        <v>44273</v>
      </c>
      <c r="C338" s="67" t="s">
        <v>166</v>
      </c>
      <c r="E338" s="39"/>
      <c r="F338" s="62">
        <f>MAX(D103:D114)</f>
        <v>72.3</v>
      </c>
      <c r="G338" s="83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</row>
    <row r="339" spans="2:22" x14ac:dyDescent="0.2">
      <c r="B339" s="37">
        <v>44309</v>
      </c>
      <c r="C339" s="67" t="s">
        <v>166</v>
      </c>
      <c r="E339" s="39"/>
      <c r="F339" s="62">
        <f>MAX(D116:D133)</f>
        <v>39.984275569525749</v>
      </c>
      <c r="G339" s="83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</row>
    <row r="340" spans="2:22" x14ac:dyDescent="0.2">
      <c r="B340" s="37">
        <v>44490</v>
      </c>
      <c r="C340" s="48" t="s">
        <v>165</v>
      </c>
      <c r="E340" s="14"/>
      <c r="F340" s="62">
        <f>MAX(F135:F151)</f>
        <v>107.93848474835886</v>
      </c>
      <c r="G340" s="62">
        <f>MAX(G135:G151)</f>
        <v>83.284094400846243</v>
      </c>
      <c r="H340" s="64">
        <f t="shared" ref="H340:V340" si="32">MAX(H135:H151)</f>
        <v>0</v>
      </c>
      <c r="I340" s="64">
        <f t="shared" si="32"/>
        <v>0</v>
      </c>
      <c r="J340" s="64">
        <f t="shared" si="32"/>
        <v>5.2878761521792104</v>
      </c>
      <c r="K340" s="64">
        <f t="shared" si="32"/>
        <v>0</v>
      </c>
      <c r="L340" s="64">
        <f t="shared" si="32"/>
        <v>0</v>
      </c>
      <c r="M340" s="64">
        <f t="shared" si="32"/>
        <v>31.763160503224945</v>
      </c>
      <c r="N340" s="64">
        <f t="shared" si="32"/>
        <v>0</v>
      </c>
      <c r="O340" s="64">
        <f t="shared" si="32"/>
        <v>0</v>
      </c>
      <c r="P340" s="64">
        <f t="shared" si="32"/>
        <v>0</v>
      </c>
      <c r="Q340" s="64">
        <f t="shared" si="32"/>
        <v>4.7101745467313849</v>
      </c>
      <c r="R340" s="64">
        <f>MAX(R135:R151)</f>
        <v>3109.4003901474607</v>
      </c>
      <c r="S340" s="64">
        <f t="shared" si="32"/>
        <v>0</v>
      </c>
      <c r="T340" s="64">
        <f t="shared" si="32"/>
        <v>0</v>
      </c>
      <c r="U340" s="64">
        <f t="shared" si="32"/>
        <v>25.24538852081545</v>
      </c>
      <c r="V340" s="64">
        <f t="shared" si="32"/>
        <v>21.812360629644292</v>
      </c>
    </row>
    <row r="341" spans="2:22" x14ac:dyDescent="0.2">
      <c r="B341" s="37">
        <v>44496</v>
      </c>
      <c r="C341" s="48" t="s">
        <v>165</v>
      </c>
      <c r="E341" s="14"/>
      <c r="F341" s="62">
        <f>MAX(F153:F176)</f>
        <v>45.879369364975751</v>
      </c>
      <c r="G341" s="62">
        <f>MAX(G153:G176)</f>
        <v>41.014905457738003</v>
      </c>
      <c r="H341" s="64">
        <f t="shared" ref="H341:V341" si="33">MAX(H153:H176)</f>
        <v>0</v>
      </c>
      <c r="I341" s="64">
        <f t="shared" si="33"/>
        <v>0</v>
      </c>
      <c r="J341" s="64">
        <f t="shared" si="33"/>
        <v>0.46869486168917729</v>
      </c>
      <c r="K341" s="64">
        <f t="shared" si="33"/>
        <v>0</v>
      </c>
      <c r="L341" s="64">
        <f t="shared" si="33"/>
        <v>1.6378761364372187</v>
      </c>
      <c r="M341" s="64">
        <f t="shared" si="33"/>
        <v>10.702209550994828</v>
      </c>
      <c r="N341" s="64">
        <f t="shared" si="33"/>
        <v>0</v>
      </c>
      <c r="O341" s="64">
        <f t="shared" si="33"/>
        <v>0</v>
      </c>
      <c r="P341" s="64">
        <f t="shared" si="33"/>
        <v>0</v>
      </c>
      <c r="Q341" s="64">
        <f t="shared" si="33"/>
        <v>0</v>
      </c>
      <c r="R341" s="64">
        <f t="shared" si="33"/>
        <v>1165.4030895659002</v>
      </c>
      <c r="S341" s="64">
        <f t="shared" si="33"/>
        <v>0</v>
      </c>
      <c r="T341" s="64">
        <f t="shared" si="33"/>
        <v>0</v>
      </c>
      <c r="U341" s="64">
        <f t="shared" si="33"/>
        <v>15.093146813687202</v>
      </c>
      <c r="V341" s="64">
        <f t="shared" si="33"/>
        <v>8.4821388793035251</v>
      </c>
    </row>
    <row r="342" spans="2:22" x14ac:dyDescent="0.2">
      <c r="B342" s="37">
        <v>44503</v>
      </c>
      <c r="C342" s="48" t="s">
        <v>165</v>
      </c>
      <c r="E342" s="14"/>
      <c r="F342" s="62">
        <f>MAX(F178:F195)</f>
        <v>97.609813295255506</v>
      </c>
      <c r="G342" s="62">
        <f t="shared" ref="G342:V342" si="34">MAX(G178:G195)</f>
        <v>111.5367693594125</v>
      </c>
      <c r="H342" s="64">
        <f t="shared" si="34"/>
        <v>0</v>
      </c>
      <c r="I342" s="64">
        <f t="shared" si="34"/>
        <v>0</v>
      </c>
      <c r="J342" s="64">
        <f t="shared" si="34"/>
        <v>1.7231775662612088</v>
      </c>
      <c r="K342" s="64">
        <f t="shared" si="34"/>
        <v>0</v>
      </c>
      <c r="L342" s="64">
        <f t="shared" si="34"/>
        <v>0</v>
      </c>
      <c r="M342" s="64">
        <f t="shared" si="34"/>
        <v>27.037514922571976</v>
      </c>
      <c r="N342" s="64">
        <f t="shared" si="34"/>
        <v>0</v>
      </c>
      <c r="O342" s="64">
        <f t="shared" si="34"/>
        <v>0</v>
      </c>
      <c r="P342" s="64">
        <f t="shared" si="34"/>
        <v>0</v>
      </c>
      <c r="Q342" s="64">
        <f t="shared" si="34"/>
        <v>2.921832056482895</v>
      </c>
      <c r="R342" s="64">
        <f t="shared" si="34"/>
        <v>801.93280743686705</v>
      </c>
      <c r="S342" s="64">
        <f t="shared" si="34"/>
        <v>0</v>
      </c>
      <c r="T342" s="64">
        <f t="shared" si="34"/>
        <v>0</v>
      </c>
      <c r="U342" s="64">
        <f t="shared" si="34"/>
        <v>14.300654072866067</v>
      </c>
      <c r="V342" s="64">
        <f t="shared" si="34"/>
        <v>14.317802221917301</v>
      </c>
    </row>
    <row r="343" spans="2:22" x14ac:dyDescent="0.2">
      <c r="B343" s="37">
        <v>44511</v>
      </c>
      <c r="C343" s="48" t="s">
        <v>165</v>
      </c>
      <c r="E343" s="14"/>
      <c r="F343" s="62">
        <f>MAX(F197:F208)</f>
        <v>107.15280477313613</v>
      </c>
      <c r="G343" s="62">
        <f t="shared" ref="G343:V343" si="35">MAX(G197:G208)</f>
        <v>130.35557700432292</v>
      </c>
      <c r="H343" s="64">
        <f t="shared" si="35"/>
        <v>0</v>
      </c>
      <c r="I343" s="64">
        <f t="shared" si="35"/>
        <v>0</v>
      </c>
      <c r="J343" s="64">
        <f t="shared" si="35"/>
        <v>6.6767190384285042</v>
      </c>
      <c r="K343" s="64">
        <f t="shared" si="35"/>
        <v>0</v>
      </c>
      <c r="L343" s="64">
        <f t="shared" si="35"/>
        <v>4.7061410625124056</v>
      </c>
      <c r="M343" s="64">
        <f t="shared" si="35"/>
        <v>28.210611002646282</v>
      </c>
      <c r="N343" s="64">
        <f t="shared" si="35"/>
        <v>0</v>
      </c>
      <c r="O343" s="64">
        <f t="shared" si="35"/>
        <v>0</v>
      </c>
      <c r="P343" s="64">
        <f t="shared" si="35"/>
        <v>0</v>
      </c>
      <c r="Q343" s="64">
        <f t="shared" si="35"/>
        <v>0</v>
      </c>
      <c r="R343" s="64">
        <f t="shared" si="35"/>
        <v>2229.1805625047759</v>
      </c>
      <c r="S343" s="64">
        <f t="shared" si="35"/>
        <v>0</v>
      </c>
      <c r="T343" s="64">
        <f t="shared" si="35"/>
        <v>0</v>
      </c>
      <c r="U343" s="64">
        <f t="shared" si="35"/>
        <v>17.488873953178</v>
      </c>
      <c r="V343" s="64">
        <f t="shared" si="35"/>
        <v>19.858476805709842</v>
      </c>
    </row>
    <row r="344" spans="2:22" x14ac:dyDescent="0.2">
      <c r="B344" s="37">
        <v>44518</v>
      </c>
      <c r="C344" s="48" t="s">
        <v>165</v>
      </c>
      <c r="E344" s="14"/>
      <c r="F344" s="62">
        <f>MAX(F210:F229)</f>
        <v>111.74495917571537</v>
      </c>
      <c r="G344" s="62">
        <f>MAX(G210:G229)</f>
        <v>103.43758896629525</v>
      </c>
      <c r="H344" s="64">
        <f t="shared" ref="H344:V344" si="36">MAX(H210:H229)</f>
        <v>0</v>
      </c>
      <c r="I344" s="64">
        <f t="shared" si="36"/>
        <v>0</v>
      </c>
      <c r="J344" s="64">
        <f t="shared" si="36"/>
        <v>2.3682934937641003</v>
      </c>
      <c r="K344" s="64">
        <f t="shared" si="36"/>
        <v>0</v>
      </c>
      <c r="L344" s="64">
        <f t="shared" si="36"/>
        <v>6.471797879184388</v>
      </c>
      <c r="M344" s="64">
        <f t="shared" si="36"/>
        <v>32.044298432304245</v>
      </c>
      <c r="N344" s="64">
        <f t="shared" si="36"/>
        <v>0</v>
      </c>
      <c r="O344" s="64">
        <f t="shared" si="36"/>
        <v>0</v>
      </c>
      <c r="P344" s="64">
        <f t="shared" si="36"/>
        <v>0</v>
      </c>
      <c r="Q344" s="64">
        <f t="shared" si="36"/>
        <v>3.4429954514544399</v>
      </c>
      <c r="R344" s="64">
        <f t="shared" si="36"/>
        <v>4814.7663485554658</v>
      </c>
      <c r="S344" s="64">
        <f t="shared" si="36"/>
        <v>0</v>
      </c>
      <c r="T344" s="64">
        <f t="shared" si="36"/>
        <v>0</v>
      </c>
      <c r="U344" s="64">
        <f t="shared" si="36"/>
        <v>18.691964377913198</v>
      </c>
      <c r="V344" s="64">
        <f t="shared" si="36"/>
        <v>16.895679626388695</v>
      </c>
    </row>
    <row r="345" spans="2:22" x14ac:dyDescent="0.2">
      <c r="B345" s="37">
        <v>44612</v>
      </c>
      <c r="C345" s="48" t="s">
        <v>167</v>
      </c>
      <c r="E345" s="14"/>
      <c r="F345" s="62">
        <f>MAX(F231:F253)</f>
        <v>107.66944809129765</v>
      </c>
      <c r="G345" s="44"/>
      <c r="N345" s="39"/>
      <c r="O345" s="39"/>
      <c r="P345" s="39"/>
      <c r="Q345" s="39"/>
      <c r="R345" s="39"/>
      <c r="S345" s="39"/>
      <c r="T345" s="39"/>
      <c r="U345" s="39"/>
      <c r="V345" s="39"/>
    </row>
    <row r="346" spans="2:22" x14ac:dyDescent="0.2">
      <c r="B346" s="37">
        <v>44618</v>
      </c>
      <c r="C346" s="48" t="s">
        <v>167</v>
      </c>
      <c r="E346" s="14"/>
      <c r="F346" s="62">
        <f>MAX(F255:F278)</f>
        <v>123.90740251302199</v>
      </c>
      <c r="G346" s="44"/>
      <c r="N346" s="39"/>
      <c r="O346" s="39"/>
      <c r="P346" s="39"/>
      <c r="Q346" s="39"/>
      <c r="R346" s="39"/>
      <c r="S346" s="39"/>
      <c r="T346" s="39"/>
      <c r="U346" s="39"/>
      <c r="V346" s="39"/>
    </row>
    <row r="347" spans="2:22" x14ac:dyDescent="0.2">
      <c r="B347" s="37">
        <v>44670</v>
      </c>
      <c r="C347" s="48" t="s">
        <v>166</v>
      </c>
      <c r="E347" s="14"/>
      <c r="F347" s="62">
        <f>MAX(F280:F298)</f>
        <v>124.21125533368719</v>
      </c>
      <c r="G347" s="44"/>
      <c r="N347" s="39"/>
      <c r="O347" s="39"/>
      <c r="P347" s="39"/>
      <c r="Q347" s="39"/>
      <c r="R347" s="39"/>
      <c r="S347" s="39"/>
      <c r="T347" s="39"/>
      <c r="U347" s="39"/>
      <c r="V347" s="39"/>
    </row>
    <row r="348" spans="2:22" x14ac:dyDescent="0.2">
      <c r="B348" s="37">
        <v>44855</v>
      </c>
      <c r="C348" s="48" t="s">
        <v>165</v>
      </c>
      <c r="E348" s="14"/>
      <c r="F348" s="62">
        <f>MAX(F300:F308)</f>
        <v>161.05062109406921</v>
      </c>
      <c r="G348" s="44"/>
      <c r="N348" s="39"/>
      <c r="O348" s="39"/>
      <c r="P348" s="39"/>
      <c r="Q348" s="39"/>
      <c r="R348" s="39"/>
      <c r="S348" s="39"/>
      <c r="T348" s="39"/>
      <c r="U348" s="39"/>
      <c r="V348" s="39"/>
    </row>
    <row r="349" spans="2:22" x14ac:dyDescent="0.2">
      <c r="B349" s="37">
        <v>44960</v>
      </c>
      <c r="C349" s="48" t="s">
        <v>167</v>
      </c>
      <c r="E349" s="14"/>
      <c r="F349" s="62">
        <f>MAX(F310:F330)</f>
        <v>120.51751099885885</v>
      </c>
      <c r="G349" s="44"/>
      <c r="N349" s="39"/>
      <c r="O349" s="39"/>
      <c r="P349" s="39"/>
      <c r="Q349" s="39"/>
      <c r="R349" s="39"/>
      <c r="S349" s="39"/>
      <c r="T349" s="39"/>
      <c r="U349" s="39"/>
      <c r="V349" s="39"/>
    </row>
    <row r="350" spans="2:22" x14ac:dyDescent="0.2">
      <c r="E350" s="25" t="s">
        <v>204</v>
      </c>
      <c r="F350">
        <f>COUNTIF(F333:F349,"&gt;95")</f>
        <v>10</v>
      </c>
    </row>
    <row r="351" spans="2:22" x14ac:dyDescent="0.2">
      <c r="E351" s="89" t="s">
        <v>187</v>
      </c>
      <c r="F351" s="63">
        <f>MIN(F340:F344)</f>
        <v>45.879369364975751</v>
      </c>
      <c r="G351" s="63">
        <f>MIN(G340:G344)</f>
        <v>41.014905457738003</v>
      </c>
      <c r="H351" s="63">
        <f t="shared" ref="H351:V351" si="37">MIN(H340:H344)</f>
        <v>0</v>
      </c>
      <c r="I351" s="63">
        <f t="shared" si="37"/>
        <v>0</v>
      </c>
      <c r="J351" s="63">
        <f t="shared" si="37"/>
        <v>0.46869486168917729</v>
      </c>
      <c r="K351" s="63">
        <f t="shared" si="37"/>
        <v>0</v>
      </c>
      <c r="L351" s="63">
        <f t="shared" si="37"/>
        <v>0</v>
      </c>
      <c r="M351" s="63">
        <f t="shared" si="37"/>
        <v>10.702209550994828</v>
      </c>
      <c r="N351" s="63">
        <f t="shared" si="37"/>
        <v>0</v>
      </c>
      <c r="O351" s="63">
        <f>MIN(O340:O344)</f>
        <v>0</v>
      </c>
      <c r="P351" s="63">
        <f t="shared" si="37"/>
        <v>0</v>
      </c>
      <c r="Q351" s="63">
        <f t="shared" si="37"/>
        <v>0</v>
      </c>
      <c r="R351" s="63">
        <f t="shared" si="37"/>
        <v>801.93280743686705</v>
      </c>
      <c r="S351" s="63">
        <f t="shared" si="37"/>
        <v>0</v>
      </c>
      <c r="T351" s="63">
        <f t="shared" si="37"/>
        <v>0</v>
      </c>
      <c r="U351" s="63">
        <f t="shared" si="37"/>
        <v>14.300654072866067</v>
      </c>
      <c r="V351" s="63">
        <f t="shared" si="37"/>
        <v>8.4821388793035251</v>
      </c>
    </row>
    <row r="352" spans="2:22" x14ac:dyDescent="0.2">
      <c r="E352" s="89" t="s">
        <v>188</v>
      </c>
      <c r="F352" s="63">
        <f>MAX(F340:F344)</f>
        <v>111.74495917571537</v>
      </c>
      <c r="G352" s="63">
        <f>MAX(G340:G344)</f>
        <v>130.35557700432292</v>
      </c>
      <c r="H352" s="63">
        <f t="shared" ref="H352:V352" si="38">MAX(H340:H344)</f>
        <v>0</v>
      </c>
      <c r="I352" s="63">
        <f t="shared" si="38"/>
        <v>0</v>
      </c>
      <c r="J352" s="63">
        <f t="shared" si="38"/>
        <v>6.6767190384285042</v>
      </c>
      <c r="K352" s="63">
        <f t="shared" si="38"/>
        <v>0</v>
      </c>
      <c r="L352" s="63">
        <f t="shared" si="38"/>
        <v>6.471797879184388</v>
      </c>
      <c r="M352" s="63">
        <f t="shared" si="38"/>
        <v>32.044298432304245</v>
      </c>
      <c r="N352" s="63">
        <f t="shared" si="38"/>
        <v>0</v>
      </c>
      <c r="O352" s="63">
        <f t="shared" si="38"/>
        <v>0</v>
      </c>
      <c r="P352" s="63">
        <f t="shared" si="38"/>
        <v>0</v>
      </c>
      <c r="Q352" s="63">
        <f t="shared" si="38"/>
        <v>4.7101745467313849</v>
      </c>
      <c r="R352" s="63">
        <f t="shared" si="38"/>
        <v>4814.7663485554658</v>
      </c>
      <c r="S352" s="63">
        <f t="shared" si="38"/>
        <v>0</v>
      </c>
      <c r="T352" s="63">
        <f t="shared" si="38"/>
        <v>0</v>
      </c>
      <c r="U352" s="63">
        <f t="shared" si="38"/>
        <v>25.24538852081545</v>
      </c>
      <c r="V352" s="63">
        <f t="shared" si="38"/>
        <v>21.812360629644292</v>
      </c>
    </row>
    <row r="353" spans="2:29" x14ac:dyDescent="0.2">
      <c r="D353" s="46" t="s">
        <v>181</v>
      </c>
      <c r="E353" s="46" t="s">
        <v>182</v>
      </c>
      <c r="F353" s="46" t="s">
        <v>203</v>
      </c>
      <c r="G353" s="46" t="s">
        <v>205</v>
      </c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</row>
    <row r="354" spans="2:29" x14ac:dyDescent="0.2">
      <c r="C354" s="46" t="s">
        <v>189</v>
      </c>
      <c r="D354" s="40">
        <f>MIN(F333:F336,F340:F344,F348)</f>
        <v>33.200000000000003</v>
      </c>
      <c r="E354" s="29">
        <f>MAX(F333:F336,F340:F344,F348)</f>
        <v>161.05062109406921</v>
      </c>
      <c r="G354">
        <f>COUNT((F333:F336,F340:F344,F348))</f>
        <v>10</v>
      </c>
    </row>
    <row r="355" spans="2:29" x14ac:dyDescent="0.2">
      <c r="C355" s="46" t="s">
        <v>190</v>
      </c>
      <c r="D355" s="40">
        <f>MIN(F337:F339,F347)</f>
        <v>39.984275569525749</v>
      </c>
      <c r="E355" s="29">
        <f>MAX(F337:F339,F347)</f>
        <v>124.21125533368719</v>
      </c>
      <c r="G355">
        <f>COUNT((F337:F339,F347))</f>
        <v>4</v>
      </c>
    </row>
    <row r="356" spans="2:29" x14ac:dyDescent="0.2">
      <c r="C356" s="46" t="s">
        <v>191</v>
      </c>
      <c r="D356" s="40">
        <f>MIN(F349,F345:F346)</f>
        <v>107.66944809129765</v>
      </c>
      <c r="E356" s="29">
        <f>MAX(F349,F345:F346)</f>
        <v>123.90740251302199</v>
      </c>
      <c r="G356">
        <f>COUNT(F349,F345:F346)</f>
        <v>3</v>
      </c>
    </row>
    <row r="357" spans="2:29" x14ac:dyDescent="0.2">
      <c r="C357" s="46" t="s">
        <v>192</v>
      </c>
      <c r="D357" s="49">
        <f>MIN(F333:F349)</f>
        <v>33.200000000000003</v>
      </c>
      <c r="E357" s="49">
        <f>MAX(F333:F349)</f>
        <v>161.05062109406921</v>
      </c>
      <c r="F357" s="44">
        <f>MEDIAN(F333:F349)</f>
        <v>97.609813295255506</v>
      </c>
      <c r="G357">
        <f>COUNT(F333:F349)</f>
        <v>17</v>
      </c>
    </row>
    <row r="358" spans="2:29" x14ac:dyDescent="0.2">
      <c r="C358" s="46" t="s">
        <v>193</v>
      </c>
      <c r="D358" s="29">
        <f>MIN(F231:F330,F135:F229,D6:D133)</f>
        <v>0</v>
      </c>
      <c r="E358" s="49">
        <f>MAX(F231:F330,F135:F229,D6:D133)</f>
        <v>161.05062109406921</v>
      </c>
    </row>
    <row r="359" spans="2:29" x14ac:dyDescent="0.2">
      <c r="F359" s="38"/>
    </row>
    <row r="361" spans="2:29" ht="51" x14ac:dyDescent="0.2">
      <c r="D361" s="46" t="s">
        <v>194</v>
      </c>
      <c r="E361" s="65" t="s">
        <v>174</v>
      </c>
      <c r="G361" s="46" t="s">
        <v>194</v>
      </c>
      <c r="H361" s="46" t="s">
        <v>194</v>
      </c>
      <c r="I361" s="46" t="s">
        <v>194</v>
      </c>
      <c r="J361" s="46" t="s">
        <v>194</v>
      </c>
      <c r="K361" s="46" t="s">
        <v>194</v>
      </c>
      <c r="L361" s="46" t="s">
        <v>194</v>
      </c>
      <c r="M361" s="46" t="s">
        <v>194</v>
      </c>
      <c r="N361" s="46" t="s">
        <v>194</v>
      </c>
      <c r="O361" s="46" t="s">
        <v>194</v>
      </c>
      <c r="P361" s="46" t="s">
        <v>194</v>
      </c>
      <c r="Q361" s="46" t="s">
        <v>194</v>
      </c>
      <c r="R361" s="46" t="s">
        <v>194</v>
      </c>
      <c r="S361" s="46" t="s">
        <v>194</v>
      </c>
      <c r="T361" s="46" t="s">
        <v>194</v>
      </c>
      <c r="U361" s="46" t="s">
        <v>194</v>
      </c>
      <c r="V361" s="46" t="s">
        <v>194</v>
      </c>
    </row>
    <row r="362" spans="2:29" x14ac:dyDescent="0.2">
      <c r="B362" s="46" t="s">
        <v>163</v>
      </c>
      <c r="C362" s="46" t="s">
        <v>164</v>
      </c>
      <c r="D362" s="56" t="s">
        <v>7</v>
      </c>
      <c r="E362" s="56" t="s">
        <v>175</v>
      </c>
      <c r="G362" s="46" t="s">
        <v>0</v>
      </c>
      <c r="H362" s="46" t="s">
        <v>1</v>
      </c>
      <c r="I362" s="46" t="s">
        <v>2</v>
      </c>
      <c r="J362" s="46" t="s">
        <v>3</v>
      </c>
      <c r="K362" s="46" t="s">
        <v>4</v>
      </c>
      <c r="L362" s="46" t="s">
        <v>5</v>
      </c>
      <c r="M362" s="46" t="s">
        <v>6</v>
      </c>
      <c r="N362" s="46" t="s">
        <v>8</v>
      </c>
      <c r="O362" s="46" t="s">
        <v>9</v>
      </c>
      <c r="P362" s="46" t="s">
        <v>10</v>
      </c>
      <c r="Q362" s="46" t="s">
        <v>11</v>
      </c>
      <c r="R362" s="46" t="s">
        <v>110</v>
      </c>
      <c r="S362" s="46" t="s">
        <v>117</v>
      </c>
      <c r="T362" s="46" t="s">
        <v>124</v>
      </c>
      <c r="U362" s="46" t="s">
        <v>131</v>
      </c>
      <c r="V362" s="46" t="s">
        <v>138</v>
      </c>
      <c r="W362" s="46" t="s">
        <v>207</v>
      </c>
      <c r="X362" s="46" t="s">
        <v>176</v>
      </c>
      <c r="Y362" s="46" t="s">
        <v>177</v>
      </c>
      <c r="Z362" s="46" t="s">
        <v>178</v>
      </c>
      <c r="AA362" s="46" t="s">
        <v>179</v>
      </c>
      <c r="AB362" s="46" t="s">
        <v>169</v>
      </c>
      <c r="AC362" s="46" t="s">
        <v>180</v>
      </c>
    </row>
    <row r="363" spans="2:29" x14ac:dyDescent="0.2">
      <c r="B363" s="50">
        <v>44113</v>
      </c>
      <c r="C363" s="52" t="s">
        <v>165</v>
      </c>
      <c r="D363" s="59">
        <f>'10092020'!N98</f>
        <v>649.31823785250037</v>
      </c>
      <c r="E363" s="59">
        <f>D363/5.15</f>
        <v>126.08121123349521</v>
      </c>
    </row>
    <row r="364" spans="2:29" x14ac:dyDescent="0.2">
      <c r="B364" s="50">
        <v>44127</v>
      </c>
      <c r="C364" s="52" t="s">
        <v>165</v>
      </c>
      <c r="D364" s="59">
        <f>'10232020'!M94</f>
        <v>78.01427239920001</v>
      </c>
      <c r="E364" s="59">
        <f t="shared" ref="E364:E379" si="39">D364/5.15</f>
        <v>15.148402407611652</v>
      </c>
    </row>
    <row r="365" spans="2:29" x14ac:dyDescent="0.2">
      <c r="B365" s="50">
        <v>44138</v>
      </c>
      <c r="C365" s="52" t="s">
        <v>165</v>
      </c>
      <c r="D365" s="59">
        <f>'11032020'!M38</f>
        <v>359.86529408399997</v>
      </c>
      <c r="E365" s="59">
        <f t="shared" si="39"/>
        <v>69.87675613281553</v>
      </c>
      <c r="F365" s="41"/>
    </row>
    <row r="366" spans="2:29" x14ac:dyDescent="0.2">
      <c r="B366" s="50">
        <v>44147</v>
      </c>
      <c r="C366" s="52" t="s">
        <v>165</v>
      </c>
      <c r="D366" s="59">
        <f>'11122020'!M82</f>
        <v>1083.066325884</v>
      </c>
      <c r="E366" s="59">
        <f t="shared" si="39"/>
        <v>210.3041409483495</v>
      </c>
      <c r="F366" s="41"/>
    </row>
    <row r="367" spans="2:29" x14ac:dyDescent="0.2">
      <c r="B367" s="50">
        <v>44259</v>
      </c>
      <c r="C367" s="52" t="s">
        <v>166</v>
      </c>
      <c r="D367" s="59">
        <f>'03042021'!M66</f>
        <v>914.74496872200007</v>
      </c>
      <c r="E367" s="59">
        <f t="shared" si="39"/>
        <v>177.62038227611652</v>
      </c>
      <c r="F367" s="41"/>
    </row>
    <row r="368" spans="2:29" x14ac:dyDescent="0.2">
      <c r="B368" s="50">
        <v>44273</v>
      </c>
      <c r="C368" s="52" t="s">
        <v>166</v>
      </c>
      <c r="D368" s="59">
        <f>'03182021'!M50</f>
        <v>199.61690201820002</v>
      </c>
      <c r="E368" s="59">
        <f t="shared" si="39"/>
        <v>38.760563498679616</v>
      </c>
      <c r="F368" s="41"/>
    </row>
    <row r="369" spans="2:29" x14ac:dyDescent="0.2">
      <c r="B369" s="50">
        <v>44309</v>
      </c>
      <c r="C369" s="52" t="s">
        <v>166</v>
      </c>
      <c r="D369" s="59">
        <f>'04232021'!M74</f>
        <v>188.58972170571457</v>
      </c>
      <c r="E369" s="59">
        <f t="shared" si="39"/>
        <v>36.619363438002829</v>
      </c>
      <c r="F369" s="41"/>
    </row>
    <row r="370" spans="2:29" x14ac:dyDescent="0.2">
      <c r="B370" s="50">
        <v>44490</v>
      </c>
      <c r="C370" s="52" t="s">
        <v>165</v>
      </c>
      <c r="D370" s="59">
        <f>'10212021'!CO70</f>
        <v>1404.7531201503753</v>
      </c>
      <c r="E370" s="59">
        <f t="shared" si="39"/>
        <v>272.76759614570392</v>
      </c>
      <c r="F370" s="41"/>
      <c r="G370" s="59">
        <f>'10212021'!CP70</f>
        <v>678.50877731803064</v>
      </c>
      <c r="H370" s="59">
        <f>'10212021'!CQ70</f>
        <v>0</v>
      </c>
      <c r="I370" s="59">
        <f>'10212021'!CR70</f>
        <v>0</v>
      </c>
      <c r="J370" s="59">
        <f>'10212021'!CS70</f>
        <v>24.755083337084567</v>
      </c>
      <c r="K370" s="59">
        <f>'10212021'!CT70</f>
        <v>0</v>
      </c>
      <c r="L370" s="59">
        <f>'10212021'!CU70</f>
        <v>0</v>
      </c>
      <c r="M370" s="59">
        <f>'10212021'!CV70</f>
        <v>384.68257637186747</v>
      </c>
      <c r="N370" s="59">
        <f>'10212021'!CW70</f>
        <v>0</v>
      </c>
      <c r="O370" s="59">
        <f>'10212021'!CX70</f>
        <v>0</v>
      </c>
      <c r="P370" s="59">
        <f>'10212021'!CY70</f>
        <v>0</v>
      </c>
      <c r="Q370" s="59">
        <f>'10212021'!CZ70</f>
        <v>31.582454151518466</v>
      </c>
      <c r="R370" s="59">
        <f>'10212021'!DA70</f>
        <v>32700.442392639543</v>
      </c>
      <c r="S370" s="59">
        <f>'10212021'!DB70</f>
        <v>0</v>
      </c>
      <c r="T370" s="59">
        <f>'10212021'!DC70</f>
        <v>0</v>
      </c>
      <c r="U370" s="59">
        <f>'10212021'!DD70</f>
        <v>323.14557398274258</v>
      </c>
      <c r="V370" s="59">
        <f>'10212021'!DE70</f>
        <v>334.56549468923868</v>
      </c>
      <c r="W370" s="60">
        <f>SUM(D370,N370:Q370)</f>
        <v>1436.3355743018938</v>
      </c>
      <c r="X370" s="61">
        <f>D370/SUM(D370,N370:Q370)</f>
        <v>0.97801178588306659</v>
      </c>
      <c r="Y370" s="60">
        <f>SUM(G370:M370)</f>
        <v>1087.9464370269827</v>
      </c>
      <c r="Z370" s="33">
        <f>G370/Y370</f>
        <v>0.62366009412391921</v>
      </c>
      <c r="AA370" s="33">
        <f>M370/Y370</f>
        <v>0.35358595173406204</v>
      </c>
      <c r="AB370" s="60">
        <f>SUM(R370:V370)</f>
        <v>33358.153461311522</v>
      </c>
      <c r="AC370" s="33">
        <f>R370/AB370</f>
        <v>0.98028334903384906</v>
      </c>
    </row>
    <row r="371" spans="2:29" x14ac:dyDescent="0.2">
      <c r="B371" s="50">
        <v>44496</v>
      </c>
      <c r="C371" s="52" t="s">
        <v>165</v>
      </c>
      <c r="D371" s="59">
        <f>'10272021'!CO98</f>
        <v>506.96000916707538</v>
      </c>
      <c r="E371" s="59">
        <f t="shared" si="39"/>
        <v>98.438836731470943</v>
      </c>
      <c r="F371" s="41"/>
      <c r="G371" s="59">
        <f>'10272021'!CP98</f>
        <v>304.092136159007</v>
      </c>
      <c r="H371" s="59">
        <f>'10272021'!CQ98</f>
        <v>0</v>
      </c>
      <c r="I371" s="59">
        <f>'10272021'!CR98</f>
        <v>0</v>
      </c>
      <c r="J371" s="59">
        <f>'10272021'!CS98</f>
        <v>1.2228029000953908</v>
      </c>
      <c r="K371" s="59">
        <f>'10272021'!CT98</f>
        <v>0</v>
      </c>
      <c r="L371" s="59">
        <f>'10272021'!CU98</f>
        <v>12.335305083357362</v>
      </c>
      <c r="M371" s="59">
        <f>'10272021'!CV98</f>
        <v>124.55408689247683</v>
      </c>
      <c r="N371" s="59">
        <f>'10272021'!CW98</f>
        <v>0</v>
      </c>
      <c r="O371" s="59">
        <f>'10272021'!CX98</f>
        <v>0</v>
      </c>
      <c r="P371" s="59">
        <f>'10272021'!CY98</f>
        <v>0</v>
      </c>
      <c r="Q371" s="59">
        <f>'10272021'!CZ98</f>
        <v>0</v>
      </c>
      <c r="R371" s="59">
        <f>'10272021'!DA98</f>
        <v>6880.5502633621672</v>
      </c>
      <c r="S371" s="59">
        <f>'10272021'!DB98</f>
        <v>0</v>
      </c>
      <c r="T371" s="59">
        <f>'10272021'!DC98</f>
        <v>0</v>
      </c>
      <c r="U371" s="59">
        <f>'10272021'!DD98</f>
        <v>118.25361244711401</v>
      </c>
      <c r="V371" s="59">
        <f>'10272021'!DE98</f>
        <v>85.148914244961944</v>
      </c>
      <c r="W371" s="60">
        <f t="shared" ref="W371:W374" si="40">SUM(D371,N371:Q371)</f>
        <v>506.96000916707538</v>
      </c>
      <c r="X371" s="61">
        <f>D371/SUM(D371,N371:Q371)</f>
        <v>1</v>
      </c>
      <c r="Y371" s="60">
        <f>SUM(G371:M371)</f>
        <v>442.20433103493662</v>
      </c>
      <c r="Z371" s="33">
        <f t="shared" ref="Z371:Z374" si="41">G371/Y371</f>
        <v>0.68767335554427667</v>
      </c>
      <c r="AA371" s="33">
        <f t="shared" ref="AA371:AA374" si="42">M371/Y371</f>
        <v>0.28166636586523247</v>
      </c>
      <c r="AB371" s="60">
        <f>SUM(R371:V371)</f>
        <v>7083.9527900542435</v>
      </c>
      <c r="AC371" s="33">
        <f t="shared" ref="AC371:AC374" si="43">R371/AB371</f>
        <v>0.97128686021487187</v>
      </c>
    </row>
    <row r="372" spans="2:29" x14ac:dyDescent="0.2">
      <c r="B372" s="50">
        <v>44503</v>
      </c>
      <c r="C372" s="52" t="s">
        <v>165</v>
      </c>
      <c r="D372" s="59">
        <f>'11032021'!CO74</f>
        <v>2741.5158901114701</v>
      </c>
      <c r="E372" s="59">
        <f t="shared" si="39"/>
        <v>532.33318254591643</v>
      </c>
      <c r="F372" s="41"/>
      <c r="G372" s="59">
        <f>'11032021'!CP74</f>
        <v>2306.193556494005</v>
      </c>
      <c r="H372" s="59">
        <f>'11032021'!CQ74</f>
        <v>0</v>
      </c>
      <c r="I372" s="59">
        <f>'11032021'!CR74</f>
        <v>0</v>
      </c>
      <c r="J372" s="59">
        <f>'11032021'!CS74</f>
        <v>10.82595346154543</v>
      </c>
      <c r="K372" s="59">
        <f>'11032021'!CT74</f>
        <v>0</v>
      </c>
      <c r="L372" s="59">
        <f>'11032021'!CU74</f>
        <v>0</v>
      </c>
      <c r="M372" s="59">
        <f>'11032021'!CV74</f>
        <v>735.33727758702764</v>
      </c>
      <c r="N372" s="59">
        <f>'11032021'!CW74</f>
        <v>0</v>
      </c>
      <c r="O372" s="59">
        <f>'11032021'!CX74</f>
        <v>0</v>
      </c>
      <c r="P372" s="59">
        <f>'11032021'!CY74</f>
        <v>0</v>
      </c>
      <c r="Q372" s="59">
        <f>'11032021'!CZ74</f>
        <v>39.360254170503048</v>
      </c>
      <c r="R372" s="59">
        <f>'11032021'!DA74</f>
        <v>19723.867767188945</v>
      </c>
      <c r="S372" s="59">
        <f>'11032021'!DB74</f>
        <v>0</v>
      </c>
      <c r="T372" s="59">
        <f>'11032021'!DC74</f>
        <v>0</v>
      </c>
      <c r="U372" s="59">
        <f>'11032021'!DD74</f>
        <v>361.32766570656685</v>
      </c>
      <c r="V372" s="59">
        <f>'11032021'!DE74</f>
        <v>416.18147247906597</v>
      </c>
      <c r="W372" s="60">
        <f>SUM(D372,N372:Q372)</f>
        <v>2780.8761442819732</v>
      </c>
      <c r="X372" s="61">
        <f>D372/SUM(D372,N372:Q372)</f>
        <v>0.98584609593223504</v>
      </c>
      <c r="Y372" s="60">
        <f>SUM(G372:M372)</f>
        <v>3052.3567875425779</v>
      </c>
      <c r="Z372" s="33">
        <f t="shared" si="41"/>
        <v>0.75554521211483228</v>
      </c>
      <c r="AA372" s="33">
        <f t="shared" si="42"/>
        <v>0.2409080355835598</v>
      </c>
      <c r="AB372" s="60">
        <f>SUM(R372:V372)</f>
        <v>20501.376905374578</v>
      </c>
      <c r="AC372" s="33">
        <f t="shared" si="43"/>
        <v>0.96207527222321332</v>
      </c>
    </row>
    <row r="373" spans="2:29" x14ac:dyDescent="0.2">
      <c r="B373" s="50">
        <v>44511</v>
      </c>
      <c r="C373" s="52" t="s">
        <v>165</v>
      </c>
      <c r="D373" s="59">
        <f>'11112021'!CO50</f>
        <v>2219.2335249302032</v>
      </c>
      <c r="E373" s="59">
        <f t="shared" si="39"/>
        <v>430.91913105440835</v>
      </c>
      <c r="F373" s="41"/>
      <c r="G373" s="59">
        <f>'11112021'!CP50</f>
        <v>1776.2257737247755</v>
      </c>
      <c r="H373" s="59">
        <f>'11112021'!CQ50</f>
        <v>0</v>
      </c>
      <c r="I373" s="59">
        <f>'11112021'!CR50</f>
        <v>0</v>
      </c>
      <c r="J373" s="59">
        <f>'11112021'!CS50</f>
        <v>64.85976714075197</v>
      </c>
      <c r="K373" s="59">
        <f>'11112021'!CT50</f>
        <v>0</v>
      </c>
      <c r="L373" s="59">
        <f>'11112021'!CU50</f>
        <v>72.850514087170893</v>
      </c>
      <c r="M373" s="59">
        <f>'11112021'!CV50</f>
        <v>513.65169654840327</v>
      </c>
      <c r="N373" s="59">
        <f>'11112021'!CW50</f>
        <v>0</v>
      </c>
      <c r="O373" s="59">
        <f>'11112021'!CX50</f>
        <v>0</v>
      </c>
      <c r="P373" s="59">
        <f>'11112021'!CY50</f>
        <v>0</v>
      </c>
      <c r="Q373" s="59">
        <f>'11112021'!CZ50</f>
        <v>0</v>
      </c>
      <c r="R373" s="59">
        <f>'11112021'!DA50</f>
        <v>47230.358891102507</v>
      </c>
      <c r="S373" s="59">
        <f>'11112021'!DB50</f>
        <v>0</v>
      </c>
      <c r="T373" s="59">
        <f>'11112021'!DC50</f>
        <v>0</v>
      </c>
      <c r="U373" s="59">
        <f>'11112021'!DD50</f>
        <v>409.9371200664707</v>
      </c>
      <c r="V373" s="59">
        <f>'11112021'!DE50</f>
        <v>374.10336149626602</v>
      </c>
      <c r="W373" s="60">
        <f>SUM(D373,N373:Q373)</f>
        <v>2219.2335249302032</v>
      </c>
      <c r="X373" s="61">
        <f>D373/SUM(D373,N373:Q373)</f>
        <v>1</v>
      </c>
      <c r="Y373" s="60">
        <f t="shared" ref="Y373:Y374" si="44">SUM(G373:M373)</f>
        <v>2427.5877515011016</v>
      </c>
      <c r="Z373" s="33">
        <f t="shared" si="41"/>
        <v>0.73168344692233855</v>
      </c>
      <c r="AA373" s="33">
        <f t="shared" si="42"/>
        <v>0.21158934264303572</v>
      </c>
      <c r="AB373" s="60">
        <f>SUM(R373:V373)</f>
        <v>48014.399372665241</v>
      </c>
      <c r="AC373" s="33">
        <f t="shared" si="43"/>
        <v>0.98367072187080007</v>
      </c>
    </row>
    <row r="374" spans="2:29" x14ac:dyDescent="0.2">
      <c r="B374" s="50">
        <v>44518</v>
      </c>
      <c r="C374" s="52" t="s">
        <v>165</v>
      </c>
      <c r="D374" s="59">
        <f>'11182021'!CO82</f>
        <v>2194.3674246642913</v>
      </c>
      <c r="E374" s="59">
        <f t="shared" si="39"/>
        <v>426.09076207073616</v>
      </c>
      <c r="F374" s="41"/>
      <c r="G374" s="59">
        <f>'11182021'!CP82</f>
        <v>1664.2284994916577</v>
      </c>
      <c r="H374" s="59">
        <f>'11182021'!CQ82</f>
        <v>0</v>
      </c>
      <c r="I374" s="59">
        <f>'11182021'!CR82</f>
        <v>0</v>
      </c>
      <c r="J374" s="59">
        <f>'11182021'!CS82</f>
        <v>20.70438386184534</v>
      </c>
      <c r="K374" s="59">
        <f>'11182021'!CT82</f>
        <v>0</v>
      </c>
      <c r="L374" s="59">
        <f>'11182021'!CU82</f>
        <v>14.154581491975357</v>
      </c>
      <c r="M374" s="59">
        <f>'11182021'!CV82</f>
        <v>524.22667347719801</v>
      </c>
      <c r="N374" s="59">
        <f>'11182021'!CW82</f>
        <v>0</v>
      </c>
      <c r="O374" s="59">
        <f>'11182021'!CX82</f>
        <v>0</v>
      </c>
      <c r="P374" s="59">
        <f>'11182021'!CY82</f>
        <v>0</v>
      </c>
      <c r="Q374" s="59">
        <f>'11182021'!CZ82</f>
        <v>10.636544834297428</v>
      </c>
      <c r="R374" s="59">
        <f>'11182021'!DA82</f>
        <v>62125.936705508655</v>
      </c>
      <c r="S374" s="59">
        <f>'11182021'!DB82</f>
        <v>0</v>
      </c>
      <c r="T374" s="59">
        <f>'11182021'!DC82</f>
        <v>0</v>
      </c>
      <c r="U374" s="59">
        <f>'11182021'!DD82</f>
        <v>374.57716298272186</v>
      </c>
      <c r="V374" s="59">
        <f>'11182021'!DE82</f>
        <v>221.86966253698785</v>
      </c>
      <c r="W374" s="60">
        <f t="shared" si="40"/>
        <v>2205.003969498589</v>
      </c>
      <c r="X374" s="61">
        <f>D374/SUM(D374,N374:Q374)</f>
        <v>0.99517617882714449</v>
      </c>
      <c r="Y374" s="60">
        <f t="shared" si="44"/>
        <v>2223.3141383226762</v>
      </c>
      <c r="Z374" s="33">
        <f t="shared" si="41"/>
        <v>0.7485350229217691</v>
      </c>
      <c r="AA374" s="33">
        <f t="shared" si="42"/>
        <v>0.23578614665433095</v>
      </c>
      <c r="AB374" s="60">
        <f>SUM(R374:V374)</f>
        <v>62722.383531028361</v>
      </c>
      <c r="AC374" s="33">
        <f t="shared" si="43"/>
        <v>0.99049068622807279</v>
      </c>
    </row>
    <row r="375" spans="2:29" x14ac:dyDescent="0.2">
      <c r="B375" s="50">
        <v>44612</v>
      </c>
      <c r="C375" s="52" t="s">
        <v>167</v>
      </c>
      <c r="D375" s="59">
        <f>'02202022'!M93</f>
        <v>730.49178113377366</v>
      </c>
      <c r="E375" s="59">
        <f t="shared" si="39"/>
        <v>141.84306429782012</v>
      </c>
      <c r="F375" s="41"/>
    </row>
    <row r="376" spans="2:29" x14ac:dyDescent="0.2">
      <c r="B376" s="50">
        <v>44618</v>
      </c>
      <c r="C376" s="52" t="s">
        <v>167</v>
      </c>
      <c r="D376" s="59">
        <f>'02262022'!M98</f>
        <v>1169.0361089663998</v>
      </c>
      <c r="E376" s="59">
        <f t="shared" si="39"/>
        <v>226.99730271192226</v>
      </c>
      <c r="F376" s="41"/>
    </row>
    <row r="377" spans="2:29" x14ac:dyDescent="0.2">
      <c r="B377" s="50">
        <v>44670</v>
      </c>
      <c r="C377" s="52" t="s">
        <v>166</v>
      </c>
      <c r="D377" s="59">
        <f>'04182022'!M76</f>
        <v>947.81179890142027</v>
      </c>
      <c r="E377" s="59">
        <f t="shared" si="39"/>
        <v>184.04112600027577</v>
      </c>
      <c r="F377" s="41"/>
    </row>
    <row r="378" spans="2:29" x14ac:dyDescent="0.2">
      <c r="B378" s="50">
        <v>44855</v>
      </c>
      <c r="C378" s="52" t="s">
        <v>165</v>
      </c>
      <c r="D378" s="59">
        <f>'10212022'!M97</f>
        <v>584.89225901320322</v>
      </c>
      <c r="E378" s="59">
        <f t="shared" si="39"/>
        <v>113.57131242974819</v>
      </c>
      <c r="F378" s="41"/>
    </row>
    <row r="379" spans="2:29" x14ac:dyDescent="0.2">
      <c r="B379" s="50">
        <v>44960</v>
      </c>
      <c r="C379" s="52" t="s">
        <v>167</v>
      </c>
      <c r="D379" s="59">
        <f>'02032023'!M86</f>
        <v>760.37125913340606</v>
      </c>
      <c r="E379" s="59">
        <f t="shared" si="39"/>
        <v>147.64490468609824</v>
      </c>
      <c r="F379" s="41"/>
    </row>
    <row r="380" spans="2:29" x14ac:dyDescent="0.2">
      <c r="D380" s="58" t="s">
        <v>195</v>
      </c>
      <c r="E380" s="21"/>
      <c r="F380" s="21"/>
      <c r="G380" s="56" t="s">
        <v>195</v>
      </c>
      <c r="H380" s="56" t="s">
        <v>195</v>
      </c>
      <c r="I380" s="56" t="s">
        <v>195</v>
      </c>
      <c r="J380" s="56" t="s">
        <v>195</v>
      </c>
      <c r="K380" s="56" t="s">
        <v>195</v>
      </c>
      <c r="L380" s="56" t="s">
        <v>195</v>
      </c>
      <c r="M380" s="56" t="s">
        <v>195</v>
      </c>
      <c r="N380" s="56" t="s">
        <v>195</v>
      </c>
      <c r="O380" s="56" t="s">
        <v>195</v>
      </c>
      <c r="P380" s="56" t="s">
        <v>195</v>
      </c>
      <c r="Q380" s="56" t="s">
        <v>195</v>
      </c>
      <c r="R380" s="56" t="s">
        <v>195</v>
      </c>
      <c r="S380" s="56" t="s">
        <v>195</v>
      </c>
      <c r="T380" s="56" t="s">
        <v>195</v>
      </c>
      <c r="U380" s="56" t="s">
        <v>195</v>
      </c>
      <c r="V380" s="56" t="s">
        <v>195</v>
      </c>
    </row>
    <row r="381" spans="2:29" s="87" customFormat="1" x14ac:dyDescent="0.2">
      <c r="B381" s="85"/>
      <c r="C381" s="86" t="s">
        <v>181</v>
      </c>
      <c r="D381" s="88">
        <f>MIN(D370:D374)</f>
        <v>506.96000916707538</v>
      </c>
      <c r="E381" s="90"/>
      <c r="F381" s="90"/>
      <c r="G381" s="88">
        <f>MIN(G370:G374)</f>
        <v>304.092136159007</v>
      </c>
      <c r="H381" s="91">
        <f t="shared" ref="H381:V381" si="45">MIN(H370:H374)</f>
        <v>0</v>
      </c>
      <c r="I381" s="91">
        <f t="shared" si="45"/>
        <v>0</v>
      </c>
      <c r="J381" s="91">
        <f t="shared" si="45"/>
        <v>1.2228029000953908</v>
      </c>
      <c r="K381" s="92">
        <f t="shared" si="45"/>
        <v>0</v>
      </c>
      <c r="L381" s="88">
        <f t="shared" si="45"/>
        <v>0</v>
      </c>
      <c r="M381" s="88">
        <f t="shared" si="45"/>
        <v>124.55408689247683</v>
      </c>
      <c r="N381" s="88">
        <f t="shared" si="45"/>
        <v>0</v>
      </c>
      <c r="O381" s="92">
        <f t="shared" si="45"/>
        <v>0</v>
      </c>
      <c r="P381" s="92">
        <f t="shared" si="45"/>
        <v>0</v>
      </c>
      <c r="Q381" s="88">
        <f t="shared" si="45"/>
        <v>0</v>
      </c>
      <c r="R381" s="88">
        <f t="shared" si="45"/>
        <v>6880.5502633621672</v>
      </c>
      <c r="S381" s="88">
        <f t="shared" si="45"/>
        <v>0</v>
      </c>
      <c r="T381" s="88">
        <f t="shared" si="45"/>
        <v>0</v>
      </c>
      <c r="U381" s="88">
        <f t="shared" si="45"/>
        <v>118.25361244711401</v>
      </c>
      <c r="V381" s="88">
        <f t="shared" si="45"/>
        <v>85.148914244961944</v>
      </c>
      <c r="W381" s="88">
        <f>MIN(W370:W374)</f>
        <v>506.96000916707538</v>
      </c>
      <c r="X381" s="88"/>
      <c r="Y381" s="88">
        <f>MIN(Y370:Y374)</f>
        <v>442.20433103493662</v>
      </c>
      <c r="Z381" s="88"/>
      <c r="AA381" s="88"/>
      <c r="AB381" s="88">
        <f t="shared" ref="AB381" si="46">MIN(AB370:AB374)</f>
        <v>7083.9527900542435</v>
      </c>
      <c r="AC381" s="88"/>
    </row>
    <row r="382" spans="2:29" s="87" customFormat="1" x14ac:dyDescent="0.2">
      <c r="B382" s="85"/>
      <c r="C382" s="86" t="s">
        <v>182</v>
      </c>
      <c r="D382" s="88">
        <f>MAX(D370:D374)</f>
        <v>2741.5158901114701</v>
      </c>
      <c r="E382" s="90"/>
      <c r="F382" s="90"/>
      <c r="G382" s="88">
        <f>MAX(G370:G374)</f>
        <v>2306.193556494005</v>
      </c>
      <c r="H382" s="88">
        <f t="shared" ref="H382:V382" si="47">MAX(H370:H374)</f>
        <v>0</v>
      </c>
      <c r="I382" s="88">
        <f t="shared" si="47"/>
        <v>0</v>
      </c>
      <c r="J382" s="88">
        <f t="shared" si="47"/>
        <v>64.85976714075197</v>
      </c>
      <c r="K382" s="92">
        <f t="shared" si="47"/>
        <v>0</v>
      </c>
      <c r="L382" s="88">
        <f t="shared" si="47"/>
        <v>72.850514087170893</v>
      </c>
      <c r="M382" s="88">
        <f t="shared" si="47"/>
        <v>735.33727758702764</v>
      </c>
      <c r="N382" s="88">
        <f t="shared" si="47"/>
        <v>0</v>
      </c>
      <c r="O382" s="88">
        <f t="shared" si="47"/>
        <v>0</v>
      </c>
      <c r="P382" s="88">
        <f t="shared" si="47"/>
        <v>0</v>
      </c>
      <c r="Q382" s="88">
        <f t="shared" si="47"/>
        <v>39.360254170503048</v>
      </c>
      <c r="R382" s="88">
        <f t="shared" si="47"/>
        <v>62125.936705508655</v>
      </c>
      <c r="S382" s="88">
        <f t="shared" si="47"/>
        <v>0</v>
      </c>
      <c r="T382" s="88">
        <f t="shared" si="47"/>
        <v>0</v>
      </c>
      <c r="U382" s="88">
        <f t="shared" si="47"/>
        <v>409.9371200664707</v>
      </c>
      <c r="V382" s="88">
        <f t="shared" si="47"/>
        <v>416.18147247906597</v>
      </c>
      <c r="W382" s="88">
        <f>MAX(W370:W374)</f>
        <v>2780.8761442819732</v>
      </c>
      <c r="X382" s="88"/>
      <c r="Y382" s="88">
        <f>MAX(Y370:Y374)</f>
        <v>3052.3567875425779</v>
      </c>
      <c r="Z382" s="88"/>
      <c r="AA382" s="88"/>
      <c r="AB382" s="88">
        <f t="shared" ref="AB382" si="48">MAX(AB370:AB374)</f>
        <v>62722.383531028361</v>
      </c>
      <c r="AC382" s="88"/>
    </row>
    <row r="383" spans="2:29" ht="30" x14ac:dyDescent="0.2">
      <c r="D383" s="58" t="s">
        <v>196</v>
      </c>
      <c r="E383" s="57" t="s">
        <v>197</v>
      </c>
    </row>
    <row r="384" spans="2:29" x14ac:dyDescent="0.2">
      <c r="C384" s="53" t="s">
        <v>181</v>
      </c>
      <c r="D384" s="59">
        <f>MIN(D363:D379)</f>
        <v>78.01427239920001</v>
      </c>
      <c r="E384" s="59">
        <f>MIN(E363:E379)</f>
        <v>15.148402407611652</v>
      </c>
    </row>
    <row r="385" spans="2:7" x14ac:dyDescent="0.2">
      <c r="C385" s="53" t="s">
        <v>182</v>
      </c>
      <c r="D385" s="88">
        <f>MAX(D363:D379)</f>
        <v>2741.5158901114701</v>
      </c>
      <c r="E385" s="59">
        <f>MAX(E363:E379)</f>
        <v>532.33318254591643</v>
      </c>
    </row>
    <row r="386" spans="2:7" x14ac:dyDescent="0.2">
      <c r="C386" s="53" t="s">
        <v>183</v>
      </c>
      <c r="D386" s="62">
        <f>MEDIAN(D363:D379)</f>
        <v>760.37125913340606</v>
      </c>
      <c r="E386" s="62">
        <f>MEDIAN(E363:E379)</f>
        <v>147.64490468609824</v>
      </c>
    </row>
    <row r="387" spans="2:7" x14ac:dyDescent="0.2">
      <c r="D387" s="41"/>
    </row>
    <row r="388" spans="2:7" x14ac:dyDescent="0.2">
      <c r="D388" s="41"/>
    </row>
    <row r="389" spans="2:7" ht="30" x14ac:dyDescent="0.2">
      <c r="D389" s="57" t="s">
        <v>198</v>
      </c>
      <c r="E389" s="57" t="s">
        <v>199</v>
      </c>
      <c r="F389" s="57" t="s">
        <v>200</v>
      </c>
    </row>
    <row r="390" spans="2:7" x14ac:dyDescent="0.2">
      <c r="B390" s="51">
        <v>44490</v>
      </c>
      <c r="C390" s="54" t="s">
        <v>165</v>
      </c>
      <c r="D390" s="59">
        <f>SUM(G370:M370)</f>
        <v>1087.9464370269827</v>
      </c>
      <c r="E390" s="35">
        <f>SUM(D370,N370:Q370)</f>
        <v>1436.3355743018938</v>
      </c>
      <c r="F390" s="35">
        <f>SUM(R370:V370)</f>
        <v>33358.153461311522</v>
      </c>
    </row>
    <row r="391" spans="2:7" x14ac:dyDescent="0.2">
      <c r="B391" s="51">
        <v>44496</v>
      </c>
      <c r="C391" s="54" t="s">
        <v>165</v>
      </c>
      <c r="D391" s="59">
        <f>SUM(G371:M371)</f>
        <v>442.20433103493662</v>
      </c>
      <c r="E391" s="35">
        <f>SUM(D371,N371:Q371)</f>
        <v>506.96000916707538</v>
      </c>
      <c r="F391" s="35">
        <f>SUM(R371:V371)</f>
        <v>7083.9527900542435</v>
      </c>
    </row>
    <row r="392" spans="2:7" x14ac:dyDescent="0.2">
      <c r="B392" s="51">
        <v>44503</v>
      </c>
      <c r="C392" s="54" t="s">
        <v>165</v>
      </c>
      <c r="D392" s="59">
        <f>SUM(G372:M372)</f>
        <v>3052.3567875425779</v>
      </c>
      <c r="E392" s="35">
        <f>SUM(D372,N372:Q372)</f>
        <v>2780.8761442819732</v>
      </c>
      <c r="F392" s="35">
        <f>SUM(R372:V372)</f>
        <v>20501.376905374578</v>
      </c>
    </row>
    <row r="393" spans="2:7" x14ac:dyDescent="0.2">
      <c r="B393" s="51">
        <v>44511</v>
      </c>
      <c r="C393" s="54" t="s">
        <v>165</v>
      </c>
      <c r="D393" s="59">
        <f>SUM(G373:M373)</f>
        <v>2427.5877515011016</v>
      </c>
      <c r="E393" s="35">
        <f>SUM(D373,N373:Q373)</f>
        <v>2219.2335249302032</v>
      </c>
      <c r="F393" s="35">
        <f>SUM(R373:V373)</f>
        <v>48014.399372665241</v>
      </c>
    </row>
    <row r="394" spans="2:7" x14ac:dyDescent="0.2">
      <c r="B394" s="51">
        <v>44518</v>
      </c>
      <c r="C394" s="54" t="s">
        <v>165</v>
      </c>
      <c r="D394" s="59">
        <f>SUM(G374:M374)</f>
        <v>2223.3141383226762</v>
      </c>
      <c r="E394" s="35">
        <f>SUM(D374,N374:Q374)</f>
        <v>2205.003969498589</v>
      </c>
      <c r="F394" s="35">
        <f>SUM(R374:V374)</f>
        <v>62722.383531028361</v>
      </c>
    </row>
    <row r="396" spans="2:7" x14ac:dyDescent="0.2">
      <c r="C396" s="54" t="s">
        <v>181</v>
      </c>
      <c r="D396" s="59">
        <f>MIN(D390:D394)</f>
        <v>442.20433103493662</v>
      </c>
      <c r="E396" s="59">
        <f t="shared" ref="E396:F396" si="49">MIN(E390:E394)</f>
        <v>506.96000916707538</v>
      </c>
      <c r="F396" s="59">
        <f t="shared" si="49"/>
        <v>7083.9527900542435</v>
      </c>
    </row>
    <row r="397" spans="2:7" x14ac:dyDescent="0.2">
      <c r="C397" s="54" t="s">
        <v>182</v>
      </c>
      <c r="D397" s="59">
        <f>MAX(D390:D394)</f>
        <v>3052.3567875425779</v>
      </c>
      <c r="E397" s="59">
        <f t="shared" ref="E397:F397" si="50">MAX(E390:E394)</f>
        <v>2780.8761442819732</v>
      </c>
      <c r="F397" s="59">
        <f t="shared" si="50"/>
        <v>62722.383531028361</v>
      </c>
    </row>
    <row r="400" spans="2:7" ht="30" x14ac:dyDescent="0.2">
      <c r="B400" s="51" t="s">
        <v>163</v>
      </c>
      <c r="C400" s="51" t="s">
        <v>164</v>
      </c>
      <c r="D400" s="57" t="s">
        <v>170</v>
      </c>
      <c r="E400" s="57" t="s">
        <v>171</v>
      </c>
      <c r="F400" s="57" t="s">
        <v>172</v>
      </c>
      <c r="G400" s="57" t="s">
        <v>173</v>
      </c>
    </row>
    <row r="401" spans="2:7" x14ac:dyDescent="0.2">
      <c r="B401" s="37">
        <v>44113</v>
      </c>
      <c r="C401" s="55" t="s">
        <v>165</v>
      </c>
      <c r="D401" s="59">
        <f>'10092020'!G98</f>
        <v>32310.42948000001</v>
      </c>
      <c r="E401" s="32">
        <f>D401*1000</f>
        <v>32310429.480000012</v>
      </c>
      <c r="F401" s="31">
        <f t="shared" ref="F401:F417" si="51">D363/E401</f>
        <v>2.0096242863451411E-5</v>
      </c>
      <c r="G401" s="35">
        <f>F401*1000000</f>
        <v>20.096242863451412</v>
      </c>
    </row>
    <row r="402" spans="2:7" x14ac:dyDescent="0.2">
      <c r="B402" s="37">
        <v>44127</v>
      </c>
      <c r="C402" s="55" t="s">
        <v>165</v>
      </c>
      <c r="D402" s="59">
        <f>'10232020'!F94</f>
        <v>2176.4161799999988</v>
      </c>
      <c r="E402" s="32">
        <f t="shared" ref="E402:E417" si="52">D402*1000</f>
        <v>2176416.1799999988</v>
      </c>
      <c r="F402" s="31">
        <f t="shared" si="51"/>
        <v>3.5845291500819508E-5</v>
      </c>
      <c r="G402" s="35">
        <f t="shared" ref="G402:G416" si="53">F402*1000000</f>
        <v>35.845291500819506</v>
      </c>
    </row>
    <row r="403" spans="2:7" x14ac:dyDescent="0.2">
      <c r="B403" s="37">
        <v>44138</v>
      </c>
      <c r="C403" s="55" t="s">
        <v>165</v>
      </c>
      <c r="D403" s="59">
        <f>'11032020'!F38</f>
        <v>7082.6524199999994</v>
      </c>
      <c r="E403" s="32">
        <f t="shared" si="52"/>
        <v>7082652.419999999</v>
      </c>
      <c r="F403" s="31">
        <f t="shared" si="51"/>
        <v>5.0809396359450321E-5</v>
      </c>
      <c r="G403" s="35">
        <f t="shared" si="53"/>
        <v>50.809396359450318</v>
      </c>
    </row>
    <row r="404" spans="2:7" x14ac:dyDescent="0.2">
      <c r="B404" s="37">
        <v>44147</v>
      </c>
      <c r="C404" s="55" t="s">
        <v>165</v>
      </c>
      <c r="D404" s="59">
        <f>'11122020'!F82</f>
        <v>33089.832090000004</v>
      </c>
      <c r="E404" s="32">
        <f t="shared" si="52"/>
        <v>33089832.090000004</v>
      </c>
      <c r="F404" s="31">
        <f t="shared" si="51"/>
        <v>3.2731091621686131E-5</v>
      </c>
      <c r="G404" s="35">
        <f t="shared" si="53"/>
        <v>32.731091621686133</v>
      </c>
    </row>
    <row r="405" spans="2:7" x14ac:dyDescent="0.2">
      <c r="B405" s="37">
        <v>44259</v>
      </c>
      <c r="C405" s="55" t="s">
        <v>166</v>
      </c>
      <c r="D405" s="59">
        <f>'03042021'!F66</f>
        <v>13584.383640000004</v>
      </c>
      <c r="E405" s="32">
        <f t="shared" si="52"/>
        <v>13584383.640000004</v>
      </c>
      <c r="F405" s="31">
        <f t="shared" si="51"/>
        <v>6.7337981093855485E-5</v>
      </c>
      <c r="G405" s="35">
        <f t="shared" si="53"/>
        <v>67.33798109385549</v>
      </c>
    </row>
    <row r="406" spans="2:7" x14ac:dyDescent="0.2">
      <c r="B406" s="37">
        <v>44273</v>
      </c>
      <c r="C406" s="55" t="s">
        <v>166</v>
      </c>
      <c r="D406" s="59">
        <f>'03182021'!F50</f>
        <v>3953.3216400000006</v>
      </c>
      <c r="E406" s="32">
        <f t="shared" si="52"/>
        <v>3953321.6400000006</v>
      </c>
      <c r="F406" s="31">
        <f t="shared" si="51"/>
        <v>5.0493463521526167E-5</v>
      </c>
      <c r="G406" s="35">
        <f t="shared" si="53"/>
        <v>50.493463521526166</v>
      </c>
    </row>
    <row r="407" spans="2:7" x14ac:dyDescent="0.2">
      <c r="B407" s="37">
        <v>44309</v>
      </c>
      <c r="C407" s="55" t="s">
        <v>166</v>
      </c>
      <c r="D407" s="59">
        <f>'04232021'!F74</f>
        <v>6657.6626999999971</v>
      </c>
      <c r="E407" s="32">
        <f t="shared" si="52"/>
        <v>6657662.6999999974</v>
      </c>
      <c r="F407" s="31">
        <f t="shared" si="51"/>
        <v>2.8326716177092395E-5</v>
      </c>
      <c r="G407" s="35">
        <f t="shared" si="53"/>
        <v>28.326716177092393</v>
      </c>
    </row>
    <row r="408" spans="2:7" x14ac:dyDescent="0.2">
      <c r="B408" s="37">
        <v>44490</v>
      </c>
      <c r="C408" s="55" t="s">
        <v>165</v>
      </c>
      <c r="D408" s="59">
        <f>'10212021'!F70</f>
        <v>24813.233729999989</v>
      </c>
      <c r="E408" s="32">
        <f t="shared" si="52"/>
        <v>24813233.729999989</v>
      </c>
      <c r="F408" s="31">
        <f t="shared" si="51"/>
        <v>5.6613061217086916E-5</v>
      </c>
      <c r="G408" s="35">
        <f t="shared" si="53"/>
        <v>56.613061217086916</v>
      </c>
    </row>
    <row r="409" spans="2:7" x14ac:dyDescent="0.2">
      <c r="B409" s="37">
        <v>44496</v>
      </c>
      <c r="C409" s="55" t="s">
        <v>165</v>
      </c>
      <c r="D409" s="59">
        <f>'10272021'!F98</f>
        <v>10975.588829999997</v>
      </c>
      <c r="E409" s="32">
        <f t="shared" si="52"/>
        <v>10975588.829999996</v>
      </c>
      <c r="F409" s="31">
        <f t="shared" si="51"/>
        <v>4.6189777789541663E-5</v>
      </c>
      <c r="G409" s="35">
        <f t="shared" si="53"/>
        <v>46.189777789541665</v>
      </c>
    </row>
    <row r="410" spans="2:7" x14ac:dyDescent="0.2">
      <c r="B410" s="37">
        <v>44503</v>
      </c>
      <c r="C410" s="55" t="s">
        <v>165</v>
      </c>
      <c r="D410" s="59">
        <f>'11032021'!F74</f>
        <v>42373.105740000006</v>
      </c>
      <c r="E410" s="32">
        <f t="shared" si="52"/>
        <v>42373105.74000001</v>
      </c>
      <c r="F410" s="31">
        <f t="shared" si="51"/>
        <v>6.4699432393115614E-5</v>
      </c>
      <c r="G410" s="35">
        <f t="shared" si="53"/>
        <v>64.699432393115615</v>
      </c>
    </row>
    <row r="411" spans="2:7" x14ac:dyDescent="0.2">
      <c r="B411" s="37">
        <v>44511</v>
      </c>
      <c r="C411" s="55" t="s">
        <v>165</v>
      </c>
      <c r="D411" s="59">
        <f>'11112021'!F50</f>
        <v>20703.216240000002</v>
      </c>
      <c r="E411" s="32">
        <f t="shared" si="52"/>
        <v>20703216.240000002</v>
      </c>
      <c r="F411" s="31">
        <f t="shared" si="51"/>
        <v>1.0719269408211538E-4</v>
      </c>
      <c r="G411" s="35">
        <f t="shared" si="53"/>
        <v>107.19269408211538</v>
      </c>
    </row>
    <row r="412" spans="2:7" x14ac:dyDescent="0.2">
      <c r="B412" s="37">
        <v>44518</v>
      </c>
      <c r="C412" s="55" t="s">
        <v>165</v>
      </c>
      <c r="D412" s="59">
        <f>'11182021'!F82</f>
        <v>28359.910530000019</v>
      </c>
      <c r="E412" s="32">
        <f t="shared" si="52"/>
        <v>28359910.53000002</v>
      </c>
      <c r="F412" s="31">
        <f t="shared" si="51"/>
        <v>7.737568220968185E-5</v>
      </c>
      <c r="G412" s="35">
        <f t="shared" si="53"/>
        <v>77.375682209681855</v>
      </c>
    </row>
    <row r="413" spans="2:7" x14ac:dyDescent="0.2">
      <c r="B413" s="37">
        <v>44612</v>
      </c>
      <c r="C413" s="55" t="s">
        <v>167</v>
      </c>
      <c r="D413" s="59">
        <f>'02202022'!F93</f>
        <v>13354.817849999998</v>
      </c>
      <c r="E413" s="32">
        <f t="shared" si="52"/>
        <v>13354817.849999998</v>
      </c>
      <c r="F413" s="31">
        <f t="shared" si="51"/>
        <v>5.4698745377030643E-5</v>
      </c>
      <c r="G413" s="35">
        <f t="shared" si="53"/>
        <v>54.69874537703064</v>
      </c>
    </row>
    <row r="414" spans="2:7" x14ac:dyDescent="0.2">
      <c r="B414" s="37">
        <v>44618</v>
      </c>
      <c r="C414" s="55" t="s">
        <v>167</v>
      </c>
      <c r="D414" s="59">
        <f>'02262022'!F98</f>
        <v>19951.84052999999</v>
      </c>
      <c r="E414" s="32">
        <f t="shared" si="52"/>
        <v>19951840.52999999</v>
      </c>
      <c r="F414" s="31">
        <f t="shared" si="51"/>
        <v>5.8592895588184631E-5</v>
      </c>
      <c r="G414" s="35">
        <f t="shared" si="53"/>
        <v>58.592895588184632</v>
      </c>
    </row>
    <row r="415" spans="2:7" x14ac:dyDescent="0.2">
      <c r="B415" s="37">
        <v>44670</v>
      </c>
      <c r="C415" s="55" t="s">
        <v>166</v>
      </c>
      <c r="D415" s="59">
        <f>'04182022'!F76</f>
        <v>10399.763429999999</v>
      </c>
      <c r="E415" s="32">
        <f t="shared" si="52"/>
        <v>10399763.43</v>
      </c>
      <c r="F415" s="31">
        <f t="shared" si="51"/>
        <v>9.1137823016943406E-5</v>
      </c>
      <c r="G415" s="35">
        <f t="shared" si="53"/>
        <v>91.1378230169434</v>
      </c>
    </row>
    <row r="416" spans="2:7" x14ac:dyDescent="0.2">
      <c r="B416" s="37">
        <v>44855</v>
      </c>
      <c r="C416" s="55" t="s">
        <v>165</v>
      </c>
      <c r="D416" s="59">
        <f>'10212022'!F97</f>
        <v>4113.5845500000005</v>
      </c>
      <c r="E416" s="32">
        <f t="shared" si="52"/>
        <v>4113584.5500000003</v>
      </c>
      <c r="F416" s="31">
        <f t="shared" si="51"/>
        <v>1.4218554448168646E-4</v>
      </c>
      <c r="G416" s="35">
        <f t="shared" si="53"/>
        <v>142.18554448168646</v>
      </c>
    </row>
    <row r="417" spans="2:7" x14ac:dyDescent="0.2">
      <c r="B417" s="37">
        <v>44960</v>
      </c>
      <c r="C417" s="55" t="s">
        <v>167</v>
      </c>
      <c r="D417" s="59">
        <f>'02032023'!F86</f>
        <v>6355.991340000005</v>
      </c>
      <c r="E417" s="32">
        <f t="shared" si="52"/>
        <v>6355991.3400000054</v>
      </c>
      <c r="F417" s="31">
        <f t="shared" si="51"/>
        <v>1.1963063170778414E-4</v>
      </c>
      <c r="G417" s="35">
        <f>F417*1000000</f>
        <v>119.63063170778413</v>
      </c>
    </row>
    <row r="419" spans="2:7" x14ac:dyDescent="0.2">
      <c r="F419" s="54" t="s">
        <v>181</v>
      </c>
      <c r="G419" s="60">
        <f>MIN(G401:G417)</f>
        <v>20.096242863451412</v>
      </c>
    </row>
    <row r="420" spans="2:7" x14ac:dyDescent="0.2">
      <c r="F420" s="54" t="s">
        <v>182</v>
      </c>
      <c r="G420" s="60">
        <f>MAX(G401:G417)</f>
        <v>142.18554448168646</v>
      </c>
    </row>
    <row r="421" spans="2:7" x14ac:dyDescent="0.2">
      <c r="F421" s="54" t="s">
        <v>183</v>
      </c>
      <c r="G421" s="60">
        <f>MEDIAN(G401:G417)</f>
        <v>56.613061217086916</v>
      </c>
    </row>
  </sheetData>
  <conditionalFormatting sqref="D10 D13:D29">
    <cfRule type="cellIs" dxfId="55" priority="61" operator="between">
      <formula>0.001</formula>
      <formula>2.5</formula>
    </cfRule>
    <cfRule type="cellIs" dxfId="54" priority="62" stopIfTrue="1" operator="between">
      <formula>2.501</formula>
      <formula>5.1</formula>
    </cfRule>
  </conditionalFormatting>
  <conditionalFormatting sqref="D35:D53">
    <cfRule type="cellIs" dxfId="53" priority="49" operator="between">
      <formula>0.001</formula>
      <formula>2.5</formula>
    </cfRule>
    <cfRule type="cellIs" dxfId="52" priority="50" stopIfTrue="1" operator="between">
      <formula>2.501</formula>
      <formula>5.1</formula>
    </cfRule>
  </conditionalFormatting>
  <conditionalFormatting sqref="D61:D64">
    <cfRule type="cellIs" dxfId="51" priority="47" operator="between">
      <formula>0.001</formula>
      <formula>2.5</formula>
    </cfRule>
    <cfRule type="cellIs" dxfId="50" priority="48" stopIfTrue="1" operator="between">
      <formula>2.501</formula>
      <formula>5.1</formula>
    </cfRule>
  </conditionalFormatting>
  <conditionalFormatting sqref="D66:D67">
    <cfRule type="cellIs" dxfId="49" priority="45" operator="between">
      <formula>0.001</formula>
      <formula>2.5</formula>
    </cfRule>
    <cfRule type="cellIs" dxfId="48" priority="46" stopIfTrue="1" operator="between">
      <formula>2.501</formula>
      <formula>5.1</formula>
    </cfRule>
  </conditionalFormatting>
  <conditionalFormatting sqref="D70:D84">
    <cfRule type="cellIs" dxfId="47" priority="43" operator="between">
      <formula>0.001</formula>
      <formula>2.5</formula>
    </cfRule>
    <cfRule type="cellIs" dxfId="46" priority="44" stopIfTrue="1" operator="between">
      <formula>2.501</formula>
      <formula>5.1</formula>
    </cfRule>
  </conditionalFormatting>
  <conditionalFormatting sqref="D90:D102">
    <cfRule type="cellIs" dxfId="45" priority="41" operator="between">
      <formula>0.001</formula>
      <formula>2.5</formula>
    </cfRule>
    <cfRule type="cellIs" dxfId="44" priority="42" stopIfTrue="1" operator="between">
      <formula>2.501</formula>
      <formula>5.1</formula>
    </cfRule>
  </conditionalFormatting>
  <conditionalFormatting sqref="D106:D114">
    <cfRule type="cellIs" dxfId="43" priority="39" operator="between">
      <formula>0.001</formula>
      <formula>2.5</formula>
    </cfRule>
    <cfRule type="cellIs" dxfId="42" priority="40" stopIfTrue="1" operator="between">
      <formula>2.501</formula>
      <formula>5.1</formula>
    </cfRule>
  </conditionalFormatting>
  <conditionalFormatting sqref="D116 D124:D133">
    <cfRule type="cellIs" dxfId="41" priority="53" operator="between">
      <formula>0.001</formula>
      <formula>2.5</formula>
    </cfRule>
    <cfRule type="cellIs" dxfId="40" priority="54" stopIfTrue="1" operator="between">
      <formula>2.501</formula>
      <formula>5.1</formula>
    </cfRule>
  </conditionalFormatting>
  <conditionalFormatting sqref="D135:D254">
    <cfRule type="cellIs" dxfId="39" priority="37" operator="between">
      <formula>0.001</formula>
      <formula>2.5</formula>
    </cfRule>
    <cfRule type="cellIs" dxfId="38" priority="38" stopIfTrue="1" operator="between">
      <formula>2.501</formula>
      <formula>5.1</formula>
    </cfRule>
  </conditionalFormatting>
  <conditionalFormatting sqref="D260:D279 D281:D299">
    <cfRule type="cellIs" dxfId="37" priority="51" operator="between">
      <formula>0.001</formula>
      <formula>2.5</formula>
    </cfRule>
    <cfRule type="cellIs" dxfId="36" priority="52" stopIfTrue="1" operator="between">
      <formula>2.501</formula>
      <formula>5.1</formula>
    </cfRule>
  </conditionalFormatting>
  <conditionalFormatting sqref="D305:D330">
    <cfRule type="cellIs" dxfId="35" priority="23" operator="between">
      <formula>0.001</formula>
      <formula>2.5</formula>
    </cfRule>
    <cfRule type="cellIs" dxfId="34" priority="24" stopIfTrue="1" operator="between">
      <formula>2.501</formula>
      <formula>5.1</formula>
    </cfRule>
  </conditionalFormatting>
  <conditionalFormatting sqref="D255:E259">
    <cfRule type="cellIs" dxfId="33" priority="31" operator="between">
      <formula>0.001</formula>
      <formula>2.5</formula>
    </cfRule>
    <cfRule type="cellIs" dxfId="32" priority="32" stopIfTrue="1" operator="between">
      <formula>2.501</formula>
      <formula>5.1</formula>
    </cfRule>
  </conditionalFormatting>
  <conditionalFormatting sqref="D280:E280">
    <cfRule type="cellIs" dxfId="31" priority="29" operator="between">
      <formula>0.001</formula>
      <formula>2.5</formula>
    </cfRule>
    <cfRule type="cellIs" dxfId="30" priority="30" stopIfTrue="1" operator="between">
      <formula>2.501</formula>
      <formula>5.1</formula>
    </cfRule>
  </conditionalFormatting>
  <conditionalFormatting sqref="E210">
    <cfRule type="cellIs" dxfId="29" priority="35" operator="between">
      <formula>0.001</formula>
      <formula>2.5</formula>
    </cfRule>
    <cfRule type="cellIs" dxfId="28" priority="36" stopIfTrue="1" operator="between">
      <formula>2.501</formula>
      <formula>5.1</formula>
    </cfRule>
  </conditionalFormatting>
  <conditionalFormatting sqref="E212">
    <cfRule type="cellIs" dxfId="27" priority="33" operator="between">
      <formula>0.001</formula>
      <formula>2.5</formula>
    </cfRule>
    <cfRule type="cellIs" dxfId="26" priority="34" stopIfTrue="1" operator="between">
      <formula>2.501</formula>
      <formula>5.1</formula>
    </cfRule>
  </conditionalFormatting>
  <conditionalFormatting sqref="E300:E301">
    <cfRule type="cellIs" dxfId="25" priority="27" operator="between">
      <formula>0.001</formula>
      <formula>2.5</formula>
    </cfRule>
    <cfRule type="cellIs" dxfId="24" priority="28" stopIfTrue="1" operator="between">
      <formula>2.501</formula>
      <formula>5.1</formula>
    </cfRule>
  </conditionalFormatting>
  <conditionalFormatting sqref="E303:E304">
    <cfRule type="cellIs" dxfId="23" priority="25" operator="between">
      <formula>0.001</formula>
      <formula>2.5</formula>
    </cfRule>
    <cfRule type="cellIs" dxfId="22" priority="26" stopIfTrue="1" operator="between">
      <formula>2.501</formula>
      <formula>5.1</formula>
    </cfRule>
  </conditionalFormatting>
  <conditionalFormatting sqref="G178 Q178:Q181 V179:V180 J181 L181:L183 P182:P183 O182:O186 J183:J184 Q185 Q187:Q195 L188 V189:V193 L194 O194 S194 J194:J195">
    <cfRule type="cellIs" dxfId="21" priority="7" operator="between">
      <formula>0.001</formula>
      <formula>2.5</formula>
    </cfRule>
    <cfRule type="cellIs" dxfId="20" priority="8" stopIfTrue="1" operator="between">
      <formula>2.501</formula>
      <formula>5.1</formula>
    </cfRule>
  </conditionalFormatting>
  <conditionalFormatting sqref="J135:J136 Q135:Q138 L139:L142 J142:J146 Q142:Q151 G147:G151 V148:V151 J149">
    <cfRule type="cellIs" dxfId="19" priority="3" operator="between">
      <formula>0.001</formula>
      <formula>2.5</formula>
    </cfRule>
    <cfRule type="cellIs" dxfId="18" priority="4" stopIfTrue="1" operator="between">
      <formula>2.501</formula>
      <formula>5.1</formula>
    </cfRule>
  </conditionalFormatting>
  <conditionalFormatting sqref="J176">
    <cfRule type="cellIs" dxfId="17" priority="1" operator="between">
      <formula>0.001</formula>
      <formula>2.5</formula>
    </cfRule>
    <cfRule type="cellIs" dxfId="16" priority="2" stopIfTrue="1" operator="between">
      <formula>2.501</formula>
      <formula>5.1</formula>
    </cfRule>
  </conditionalFormatting>
  <conditionalFormatting sqref="L197 G197:G202 V197:V202 L200:L201 O204:O208 Q206:Q208">
    <cfRule type="cellIs" dxfId="15" priority="9" operator="between">
      <formula>0.001</formula>
      <formula>2.5</formula>
    </cfRule>
    <cfRule type="cellIs" dxfId="14" priority="10" stopIfTrue="1" operator="between">
      <formula>2.501</formula>
      <formula>5.1</formula>
    </cfRule>
  </conditionalFormatting>
  <conditionalFormatting sqref="L210 M210:M213 L212 V214 L215:L217 Q216:Q227 J219:J220 L219:L220 V220:V225 L222 J223:J226 L226 V228:V229">
    <cfRule type="cellIs" dxfId="13" priority="11" operator="between">
      <formula>0.001</formula>
      <formula>2.5</formula>
    </cfRule>
    <cfRule type="cellIs" dxfId="12" priority="12" stopIfTrue="1" operator="between">
      <formula>2.501</formula>
      <formula>5.1</formula>
    </cfRule>
  </conditionalFormatting>
  <conditionalFormatting sqref="S281 S284:S289 V294">
    <cfRule type="cellIs" dxfId="11" priority="17" operator="between">
      <formula>0.001</formula>
      <formula>2.5</formula>
    </cfRule>
    <cfRule type="cellIs" dxfId="10" priority="18" stopIfTrue="1" operator="between">
      <formula>2.501</formula>
      <formula>5.1</formula>
    </cfRule>
  </conditionalFormatting>
  <conditionalFormatting sqref="U153:V155 G153:G162 U156 V156:V159 U159 V161:V163 U163 J166:J168 Q167 Q169:Q171 J170:J171 Q173">
    <cfRule type="cellIs" dxfId="9" priority="5" operator="between">
      <formula>0.001</formula>
      <formula>2.5</formula>
    </cfRule>
    <cfRule type="cellIs" dxfId="8" priority="6" stopIfTrue="1" operator="between">
      <formula>2.501</formula>
      <formula>5.1</formula>
    </cfRule>
  </conditionalFormatting>
  <conditionalFormatting sqref="U305:V305">
    <cfRule type="cellIs" dxfId="7" priority="19" operator="between">
      <formula>0.001</formula>
      <formula>2.5</formula>
    </cfRule>
    <cfRule type="cellIs" dxfId="6" priority="20" stopIfTrue="1" operator="between">
      <formula>2.501</formula>
      <formula>5.1</formula>
    </cfRule>
  </conditionalFormatting>
  <conditionalFormatting sqref="V238 S243:S246">
    <cfRule type="cellIs" dxfId="5" priority="13" operator="between">
      <formula>0.001</formula>
      <formula>2.5</formula>
    </cfRule>
    <cfRule type="cellIs" dxfId="4" priority="14" stopIfTrue="1" operator="between">
      <formula>2.501</formula>
      <formula>5.1</formula>
    </cfRule>
  </conditionalFormatting>
  <conditionalFormatting sqref="V255:V259 S260 S262 S264:S270 S274">
    <cfRule type="cellIs" dxfId="3" priority="15" operator="between">
      <formula>0.001</formula>
      <formula>2.5</formula>
    </cfRule>
    <cfRule type="cellIs" dxfId="2" priority="16" stopIfTrue="1" operator="between">
      <formula>2.501</formula>
      <formula>5.1</formula>
    </cfRule>
  </conditionalFormatting>
  <conditionalFormatting sqref="V317 S317:S326">
    <cfRule type="cellIs" dxfId="1" priority="21" operator="between">
      <formula>0.001</formula>
      <formula>2.5</formula>
    </cfRule>
    <cfRule type="cellIs" dxfId="0" priority="22" stopIfTrue="1" operator="between">
      <formula>2.501</formula>
      <formula>5.1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0795-40DA-2646-A9C9-A2DC7F50F91D}">
  <sheetPr codeName="Sheet4">
    <tabColor theme="8" tint="0.59999389629810485"/>
  </sheetPr>
  <dimension ref="A1:O99"/>
  <sheetViews>
    <sheetView workbookViewId="0">
      <selection activeCell="R15" sqref="R15"/>
    </sheetView>
  </sheetViews>
  <sheetFormatPr baseColWidth="10" defaultColWidth="11" defaultRowHeight="16" x14ac:dyDescent="0.2"/>
  <cols>
    <col min="3" max="4" width="16.83203125" bestFit="1" customWidth="1"/>
    <col min="5" max="5" width="13.33203125" bestFit="1" customWidth="1"/>
    <col min="6" max="6" width="15.33203125" style="25" bestFit="1" customWidth="1"/>
    <col min="7" max="7" width="19.5" style="25" customWidth="1"/>
    <col min="11" max="11" width="10.83203125" style="43"/>
    <col min="13" max="13" width="12.5" style="29" customWidth="1"/>
    <col min="14" max="14" width="10.83203125" style="29"/>
  </cols>
  <sheetData>
    <row r="1" spans="1:15" s="24" customFormat="1" ht="51" x14ac:dyDescent="0.2">
      <c r="A1" s="24" t="s">
        <v>206</v>
      </c>
      <c r="B1" s="24" t="s">
        <v>88</v>
      </c>
      <c r="C1" s="24" t="s">
        <v>168</v>
      </c>
      <c r="D1" s="24" t="s">
        <v>15</v>
      </c>
      <c r="E1" s="24" t="s">
        <v>106</v>
      </c>
      <c r="F1" s="24" t="s">
        <v>107</v>
      </c>
      <c r="G1" s="24" t="s">
        <v>108</v>
      </c>
      <c r="H1" s="24" t="s">
        <v>109</v>
      </c>
      <c r="I1" s="24" t="s">
        <v>16</v>
      </c>
      <c r="J1" s="24" t="s">
        <v>17</v>
      </c>
      <c r="K1" s="42" t="s">
        <v>145</v>
      </c>
      <c r="L1" s="24" t="s">
        <v>18</v>
      </c>
      <c r="M1" s="28" t="s">
        <v>19</v>
      </c>
      <c r="N1" s="28" t="s">
        <v>20</v>
      </c>
      <c r="O1" s="24" t="s">
        <v>21</v>
      </c>
    </row>
    <row r="2" spans="1:15" x14ac:dyDescent="0.2">
      <c r="A2">
        <v>1</v>
      </c>
      <c r="B2" t="s">
        <v>105</v>
      </c>
      <c r="C2" s="6">
        <f>'Data Final'!C6</f>
        <v>44113.680555555555</v>
      </c>
      <c r="D2" s="6">
        <v>44113.65625</v>
      </c>
      <c r="E2">
        <v>2.1</v>
      </c>
      <c r="F2" s="25">
        <f t="shared" ref="F2:F33" si="0">E2*0.02831</f>
        <v>5.9450999999999997E-2</v>
      </c>
      <c r="G2" s="25">
        <f>(F2-$F$2)*15*60</f>
        <v>0</v>
      </c>
      <c r="H2" s="26">
        <f t="shared" ref="H2:H65" si="1">G2/$G$98</f>
        <v>0</v>
      </c>
      <c r="I2">
        <f>'Data Final'!D6</f>
        <v>0</v>
      </c>
      <c r="J2">
        <f>I2</f>
        <v>0</v>
      </c>
      <c r="K2" s="26">
        <f>J2/MAX(J$2:J$98)</f>
        <v>0</v>
      </c>
      <c r="L2" s="27">
        <f t="shared" ref="L2:L33" si="2">J2*F2*1000*60/(1000*1000)</f>
        <v>0</v>
      </c>
      <c r="M2" s="29">
        <f>L2*15</f>
        <v>0</v>
      </c>
      <c r="N2" s="29">
        <f>M2</f>
        <v>0</v>
      </c>
      <c r="O2" s="26">
        <f>N2/$N$98</f>
        <v>0</v>
      </c>
    </row>
    <row r="3" spans="1:15" x14ac:dyDescent="0.2">
      <c r="A3">
        <v>1.25</v>
      </c>
      <c r="B3" t="s">
        <v>105</v>
      </c>
      <c r="C3" s="6"/>
      <c r="D3" s="6">
        <v>44113.666666666664</v>
      </c>
      <c r="E3">
        <v>2.1</v>
      </c>
      <c r="F3" s="25">
        <f t="shared" si="0"/>
        <v>5.9450999999999997E-2</v>
      </c>
      <c r="G3" s="25">
        <f>(F3-$F$2)*15*60+G2</f>
        <v>0</v>
      </c>
      <c r="H3" s="26">
        <f t="shared" si="1"/>
        <v>0</v>
      </c>
      <c r="J3">
        <f>I2</f>
        <v>0</v>
      </c>
      <c r="K3" s="26">
        <f t="shared" ref="K3:K66" si="3">J3/MAX(J$2:J$98)</f>
        <v>0</v>
      </c>
      <c r="L3" s="27">
        <f t="shared" si="2"/>
        <v>0</v>
      </c>
      <c r="M3" s="29">
        <f t="shared" ref="M3:M66" si="4">L3*15</f>
        <v>0</v>
      </c>
      <c r="N3" s="29">
        <f>N2+M3</f>
        <v>0</v>
      </c>
      <c r="O3" s="26">
        <f t="shared" ref="O3:O66" si="5">N3/$N$98</f>
        <v>0</v>
      </c>
    </row>
    <row r="4" spans="1:15" x14ac:dyDescent="0.2">
      <c r="A4">
        <v>1.5</v>
      </c>
      <c r="B4" t="s">
        <v>105</v>
      </c>
      <c r="C4" s="6"/>
      <c r="D4" s="6">
        <v>44113.677083333336</v>
      </c>
      <c r="E4">
        <v>2.1</v>
      </c>
      <c r="F4" s="25">
        <f t="shared" si="0"/>
        <v>5.9450999999999997E-2</v>
      </c>
      <c r="G4" s="25">
        <f t="shared" ref="G4:G67" si="6">(F4-$F$2)*15*60+G3</f>
        <v>0</v>
      </c>
      <c r="H4" s="26">
        <f t="shared" si="1"/>
        <v>0</v>
      </c>
      <c r="J4">
        <f>I2</f>
        <v>0</v>
      </c>
      <c r="K4" s="26">
        <f t="shared" si="3"/>
        <v>0</v>
      </c>
      <c r="L4" s="27">
        <f t="shared" si="2"/>
        <v>0</v>
      </c>
      <c r="M4" s="29">
        <f t="shared" si="4"/>
        <v>0</v>
      </c>
      <c r="N4" s="29">
        <f t="shared" ref="N4:N67" si="7">N3+M4</f>
        <v>0</v>
      </c>
      <c r="O4" s="26">
        <f t="shared" si="5"/>
        <v>0</v>
      </c>
    </row>
    <row r="5" spans="1:15" x14ac:dyDescent="0.2">
      <c r="A5">
        <v>1.75</v>
      </c>
      <c r="B5" t="s">
        <v>105</v>
      </c>
      <c r="C5" s="6"/>
      <c r="D5" s="6">
        <v>44113.6875</v>
      </c>
      <c r="E5">
        <v>2.1</v>
      </c>
      <c r="F5" s="25">
        <f t="shared" si="0"/>
        <v>5.9450999999999997E-2</v>
      </c>
      <c r="G5" s="25">
        <f t="shared" si="6"/>
        <v>0</v>
      </c>
      <c r="H5" s="26">
        <f t="shared" si="1"/>
        <v>0</v>
      </c>
      <c r="J5">
        <f>I2</f>
        <v>0</v>
      </c>
      <c r="K5" s="26">
        <f t="shared" si="3"/>
        <v>0</v>
      </c>
      <c r="L5" s="27">
        <f t="shared" si="2"/>
        <v>0</v>
      </c>
      <c r="M5" s="29">
        <f t="shared" si="4"/>
        <v>0</v>
      </c>
      <c r="N5" s="29">
        <f>N4+M5</f>
        <v>0</v>
      </c>
      <c r="O5" s="26">
        <f t="shared" si="5"/>
        <v>0</v>
      </c>
    </row>
    <row r="6" spans="1:15" x14ac:dyDescent="0.2">
      <c r="A6">
        <v>2</v>
      </c>
      <c r="B6" t="s">
        <v>105</v>
      </c>
      <c r="C6" s="6">
        <f>'Data Final'!C7</f>
        <v>44113.722222222219</v>
      </c>
      <c r="D6" s="6">
        <v>44113.697916666664</v>
      </c>
      <c r="E6">
        <v>2.1</v>
      </c>
      <c r="F6" s="25">
        <f t="shared" si="0"/>
        <v>5.9450999999999997E-2</v>
      </c>
      <c r="G6" s="25">
        <f t="shared" si="6"/>
        <v>0</v>
      </c>
      <c r="H6" s="26">
        <f t="shared" si="1"/>
        <v>0</v>
      </c>
      <c r="I6">
        <f>'Data Final'!D7</f>
        <v>0</v>
      </c>
      <c r="J6">
        <f>I6</f>
        <v>0</v>
      </c>
      <c r="K6" s="26">
        <f t="shared" si="3"/>
        <v>0</v>
      </c>
      <c r="L6" s="27">
        <f t="shared" si="2"/>
        <v>0</v>
      </c>
      <c r="M6" s="29">
        <f t="shared" si="4"/>
        <v>0</v>
      </c>
      <c r="N6" s="29">
        <f t="shared" si="7"/>
        <v>0</v>
      </c>
      <c r="O6" s="26">
        <f t="shared" si="5"/>
        <v>0</v>
      </c>
    </row>
    <row r="7" spans="1:15" x14ac:dyDescent="0.2">
      <c r="A7">
        <v>2.25</v>
      </c>
      <c r="B7" t="s">
        <v>105</v>
      </c>
      <c r="C7" s="6"/>
      <c r="D7" s="6">
        <v>44113.708333333336</v>
      </c>
      <c r="E7">
        <v>2.1</v>
      </c>
      <c r="F7" s="25">
        <f t="shared" si="0"/>
        <v>5.9450999999999997E-2</v>
      </c>
      <c r="G7" s="25">
        <f t="shared" si="6"/>
        <v>0</v>
      </c>
      <c r="H7" s="26">
        <f t="shared" si="1"/>
        <v>0</v>
      </c>
      <c r="J7">
        <f>I6</f>
        <v>0</v>
      </c>
      <c r="K7" s="26">
        <f t="shared" si="3"/>
        <v>0</v>
      </c>
      <c r="L7" s="27">
        <f t="shared" si="2"/>
        <v>0</v>
      </c>
      <c r="M7" s="29">
        <f t="shared" si="4"/>
        <v>0</v>
      </c>
      <c r="N7" s="29">
        <f t="shared" si="7"/>
        <v>0</v>
      </c>
      <c r="O7" s="26">
        <f t="shared" si="5"/>
        <v>0</v>
      </c>
    </row>
    <row r="8" spans="1:15" x14ac:dyDescent="0.2">
      <c r="A8">
        <v>2.5</v>
      </c>
      <c r="B8" t="s">
        <v>105</v>
      </c>
      <c r="C8" s="6"/>
      <c r="D8" s="6">
        <v>44113.71875</v>
      </c>
      <c r="E8">
        <v>2.1</v>
      </c>
      <c r="F8" s="25">
        <f t="shared" si="0"/>
        <v>5.9450999999999997E-2</v>
      </c>
      <c r="G8" s="25">
        <f>(F8-$F$2)*15*60+G7</f>
        <v>0</v>
      </c>
      <c r="H8" s="26">
        <f t="shared" si="1"/>
        <v>0</v>
      </c>
      <c r="J8">
        <f>I6</f>
        <v>0</v>
      </c>
      <c r="K8" s="26">
        <f t="shared" si="3"/>
        <v>0</v>
      </c>
      <c r="L8" s="27">
        <f t="shared" si="2"/>
        <v>0</v>
      </c>
      <c r="M8" s="29">
        <f t="shared" si="4"/>
        <v>0</v>
      </c>
      <c r="N8" s="29">
        <f t="shared" si="7"/>
        <v>0</v>
      </c>
      <c r="O8" s="26">
        <f t="shared" si="5"/>
        <v>0</v>
      </c>
    </row>
    <row r="9" spans="1:15" x14ac:dyDescent="0.2">
      <c r="A9">
        <v>2.75</v>
      </c>
      <c r="B9" t="s">
        <v>105</v>
      </c>
      <c r="C9" s="6"/>
      <c r="D9" s="6">
        <v>44113.729166666664</v>
      </c>
      <c r="E9">
        <v>2.1</v>
      </c>
      <c r="F9" s="25">
        <f t="shared" si="0"/>
        <v>5.9450999999999997E-2</v>
      </c>
      <c r="G9" s="25">
        <f>(F9-$F$2)*15*60+G8</f>
        <v>0</v>
      </c>
      <c r="H9" s="26">
        <f t="shared" si="1"/>
        <v>0</v>
      </c>
      <c r="J9">
        <f>I6</f>
        <v>0</v>
      </c>
      <c r="K9" s="26">
        <f t="shared" si="3"/>
        <v>0</v>
      </c>
      <c r="L9" s="27">
        <f t="shared" si="2"/>
        <v>0</v>
      </c>
      <c r="M9" s="29">
        <f t="shared" si="4"/>
        <v>0</v>
      </c>
      <c r="N9" s="29">
        <f t="shared" si="7"/>
        <v>0</v>
      </c>
      <c r="O9" s="26">
        <f t="shared" si="5"/>
        <v>0</v>
      </c>
    </row>
    <row r="10" spans="1:15" x14ac:dyDescent="0.2">
      <c r="A10">
        <v>3</v>
      </c>
      <c r="B10" t="s">
        <v>105</v>
      </c>
      <c r="C10" s="6">
        <f>'Data Final'!C8</f>
        <v>44113.763888831018</v>
      </c>
      <c r="D10" s="6">
        <v>44113.739583333336</v>
      </c>
      <c r="E10">
        <v>2.1</v>
      </c>
      <c r="F10" s="25">
        <f t="shared" si="0"/>
        <v>5.9450999999999997E-2</v>
      </c>
      <c r="G10" s="25">
        <f>(F10-$F$2)*15*60+G9</f>
        <v>0</v>
      </c>
      <c r="H10" s="26">
        <f t="shared" si="1"/>
        <v>0</v>
      </c>
      <c r="I10">
        <f>'Data Final'!D8</f>
        <v>0</v>
      </c>
      <c r="J10">
        <f>I10</f>
        <v>0</v>
      </c>
      <c r="K10" s="26">
        <f t="shared" si="3"/>
        <v>0</v>
      </c>
      <c r="L10" s="27">
        <f t="shared" si="2"/>
        <v>0</v>
      </c>
      <c r="M10" s="29">
        <f t="shared" si="4"/>
        <v>0</v>
      </c>
      <c r="N10" s="29">
        <f t="shared" si="7"/>
        <v>0</v>
      </c>
      <c r="O10" s="26">
        <f t="shared" si="5"/>
        <v>0</v>
      </c>
    </row>
    <row r="11" spans="1:15" x14ac:dyDescent="0.2">
      <c r="A11">
        <v>3.25</v>
      </c>
      <c r="B11" t="s">
        <v>105</v>
      </c>
      <c r="C11" s="6"/>
      <c r="D11" s="6">
        <v>44113.75</v>
      </c>
      <c r="E11">
        <v>2.1</v>
      </c>
      <c r="F11" s="25">
        <f t="shared" si="0"/>
        <v>5.9450999999999997E-2</v>
      </c>
      <c r="G11" s="25">
        <f t="shared" si="6"/>
        <v>0</v>
      </c>
      <c r="H11" s="26">
        <f t="shared" si="1"/>
        <v>0</v>
      </c>
      <c r="J11">
        <f>I10</f>
        <v>0</v>
      </c>
      <c r="K11" s="26">
        <f t="shared" si="3"/>
        <v>0</v>
      </c>
      <c r="L11" s="27">
        <f t="shared" si="2"/>
        <v>0</v>
      </c>
      <c r="M11" s="29">
        <f t="shared" si="4"/>
        <v>0</v>
      </c>
      <c r="N11" s="29">
        <f t="shared" si="7"/>
        <v>0</v>
      </c>
      <c r="O11" s="26">
        <f t="shared" si="5"/>
        <v>0</v>
      </c>
    </row>
    <row r="12" spans="1:15" x14ac:dyDescent="0.2">
      <c r="A12">
        <v>3.5</v>
      </c>
      <c r="B12" t="s">
        <v>105</v>
      </c>
      <c r="C12" s="6"/>
      <c r="D12" s="6">
        <v>44113.760416666664</v>
      </c>
      <c r="E12">
        <v>2.1</v>
      </c>
      <c r="F12" s="25">
        <f t="shared" si="0"/>
        <v>5.9450999999999997E-2</v>
      </c>
      <c r="G12" s="25">
        <f t="shared" si="6"/>
        <v>0</v>
      </c>
      <c r="H12" s="26">
        <f t="shared" si="1"/>
        <v>0</v>
      </c>
      <c r="J12">
        <f>I10</f>
        <v>0</v>
      </c>
      <c r="K12" s="26">
        <f t="shared" si="3"/>
        <v>0</v>
      </c>
      <c r="L12" s="27">
        <f t="shared" si="2"/>
        <v>0</v>
      </c>
      <c r="M12" s="29">
        <f t="shared" si="4"/>
        <v>0</v>
      </c>
      <c r="N12" s="29">
        <f t="shared" si="7"/>
        <v>0</v>
      </c>
      <c r="O12" s="26">
        <f t="shared" si="5"/>
        <v>0</v>
      </c>
    </row>
    <row r="13" spans="1:15" x14ac:dyDescent="0.2">
      <c r="A13">
        <v>3.75</v>
      </c>
      <c r="B13" t="s">
        <v>105</v>
      </c>
      <c r="C13" s="6"/>
      <c r="D13" s="6">
        <v>44113.770833333336</v>
      </c>
      <c r="E13">
        <v>2.1</v>
      </c>
      <c r="F13" s="25">
        <f t="shared" si="0"/>
        <v>5.9450999999999997E-2</v>
      </c>
      <c r="G13" s="25">
        <f t="shared" si="6"/>
        <v>0</v>
      </c>
      <c r="H13" s="26">
        <f t="shared" si="1"/>
        <v>0</v>
      </c>
      <c r="J13">
        <f>I10</f>
        <v>0</v>
      </c>
      <c r="K13" s="26">
        <f t="shared" si="3"/>
        <v>0</v>
      </c>
      <c r="L13" s="27">
        <f t="shared" si="2"/>
        <v>0</v>
      </c>
      <c r="M13" s="29">
        <f t="shared" si="4"/>
        <v>0</v>
      </c>
      <c r="N13" s="29">
        <f t="shared" si="7"/>
        <v>0</v>
      </c>
      <c r="O13" s="26">
        <f t="shared" si="5"/>
        <v>0</v>
      </c>
    </row>
    <row r="14" spans="1:15" x14ac:dyDescent="0.2">
      <c r="A14">
        <v>4</v>
      </c>
      <c r="B14" t="s">
        <v>105</v>
      </c>
      <c r="C14" s="6">
        <f>'Data Final'!C9</f>
        <v>44113.805555497682</v>
      </c>
      <c r="D14" s="6">
        <v>44113.78125</v>
      </c>
      <c r="E14">
        <v>2.1</v>
      </c>
      <c r="F14" s="25">
        <f t="shared" si="0"/>
        <v>5.9450999999999997E-2</v>
      </c>
      <c r="G14" s="25">
        <f t="shared" si="6"/>
        <v>0</v>
      </c>
      <c r="H14" s="26">
        <f t="shared" si="1"/>
        <v>0</v>
      </c>
      <c r="I14">
        <f>'Data Final'!D9</f>
        <v>0</v>
      </c>
      <c r="J14">
        <f>I14</f>
        <v>0</v>
      </c>
      <c r="K14" s="26">
        <f t="shared" si="3"/>
        <v>0</v>
      </c>
      <c r="L14" s="27">
        <f t="shared" si="2"/>
        <v>0</v>
      </c>
      <c r="M14" s="29">
        <f t="shared" si="4"/>
        <v>0</v>
      </c>
      <c r="N14" s="29">
        <f t="shared" si="7"/>
        <v>0</v>
      </c>
      <c r="O14" s="26">
        <f t="shared" si="5"/>
        <v>0</v>
      </c>
    </row>
    <row r="15" spans="1:15" x14ac:dyDescent="0.2">
      <c r="A15">
        <v>4.25</v>
      </c>
      <c r="B15" t="s">
        <v>105</v>
      </c>
      <c r="C15" s="6"/>
      <c r="D15" s="6">
        <v>44113.791666666664</v>
      </c>
      <c r="E15">
        <v>2.1</v>
      </c>
      <c r="F15" s="25">
        <f t="shared" si="0"/>
        <v>5.9450999999999997E-2</v>
      </c>
      <c r="G15" s="25">
        <f t="shared" si="6"/>
        <v>0</v>
      </c>
      <c r="H15" s="26">
        <f t="shared" si="1"/>
        <v>0</v>
      </c>
      <c r="J15">
        <f>I14</f>
        <v>0</v>
      </c>
      <c r="K15" s="26">
        <f t="shared" si="3"/>
        <v>0</v>
      </c>
      <c r="L15" s="27">
        <f t="shared" si="2"/>
        <v>0</v>
      </c>
      <c r="M15" s="29">
        <f t="shared" si="4"/>
        <v>0</v>
      </c>
      <c r="N15" s="29">
        <f t="shared" si="7"/>
        <v>0</v>
      </c>
      <c r="O15" s="26">
        <f t="shared" si="5"/>
        <v>0</v>
      </c>
    </row>
    <row r="16" spans="1:15" x14ac:dyDescent="0.2">
      <c r="A16">
        <v>4.5</v>
      </c>
      <c r="B16" t="s">
        <v>105</v>
      </c>
      <c r="C16" s="6"/>
      <c r="D16" s="6">
        <v>44113.802083333336</v>
      </c>
      <c r="E16">
        <v>2.1</v>
      </c>
      <c r="F16" s="25">
        <f t="shared" si="0"/>
        <v>5.9450999999999997E-2</v>
      </c>
      <c r="G16" s="25">
        <f t="shared" si="6"/>
        <v>0</v>
      </c>
      <c r="H16" s="26">
        <f t="shared" si="1"/>
        <v>0</v>
      </c>
      <c r="J16">
        <f>I14</f>
        <v>0</v>
      </c>
      <c r="K16" s="26">
        <f t="shared" si="3"/>
        <v>0</v>
      </c>
      <c r="L16" s="27">
        <f t="shared" si="2"/>
        <v>0</v>
      </c>
      <c r="M16" s="29">
        <f t="shared" si="4"/>
        <v>0</v>
      </c>
      <c r="N16" s="29">
        <f t="shared" si="7"/>
        <v>0</v>
      </c>
      <c r="O16" s="26">
        <f t="shared" si="5"/>
        <v>0</v>
      </c>
    </row>
    <row r="17" spans="1:15" x14ac:dyDescent="0.2">
      <c r="A17">
        <v>4.75</v>
      </c>
      <c r="B17" t="s">
        <v>105</v>
      </c>
      <c r="C17" s="6"/>
      <c r="D17" s="6">
        <v>44113.8125</v>
      </c>
      <c r="E17">
        <v>2.1</v>
      </c>
      <c r="F17" s="25">
        <f t="shared" si="0"/>
        <v>5.9450999999999997E-2</v>
      </c>
      <c r="G17" s="25">
        <f t="shared" si="6"/>
        <v>0</v>
      </c>
      <c r="H17" s="26">
        <f t="shared" si="1"/>
        <v>0</v>
      </c>
      <c r="J17">
        <f>I14</f>
        <v>0</v>
      </c>
      <c r="K17" s="26">
        <f>J17/MAX(J$2:J$98)</f>
        <v>0</v>
      </c>
      <c r="L17" s="27">
        <f t="shared" si="2"/>
        <v>0</v>
      </c>
      <c r="M17" s="29">
        <f t="shared" si="4"/>
        <v>0</v>
      </c>
      <c r="N17" s="29">
        <f t="shared" si="7"/>
        <v>0</v>
      </c>
      <c r="O17" s="26">
        <f t="shared" si="5"/>
        <v>0</v>
      </c>
    </row>
    <row r="18" spans="1:15" x14ac:dyDescent="0.2">
      <c r="A18">
        <v>5</v>
      </c>
      <c r="B18" t="s">
        <v>105</v>
      </c>
      <c r="C18" s="6">
        <f>'Data Final'!C10</f>
        <v>44113.847222164353</v>
      </c>
      <c r="D18" s="6">
        <v>44113.822916666664</v>
      </c>
      <c r="E18">
        <v>2.1</v>
      </c>
      <c r="F18" s="25">
        <f t="shared" si="0"/>
        <v>5.9450999999999997E-2</v>
      </c>
      <c r="G18" s="25">
        <f t="shared" si="6"/>
        <v>0</v>
      </c>
      <c r="H18" s="26">
        <f t="shared" si="1"/>
        <v>0</v>
      </c>
      <c r="I18">
        <f>'Data Final'!D10</f>
        <v>10.199999999999999</v>
      </c>
      <c r="J18">
        <f>I18</f>
        <v>10.199999999999999</v>
      </c>
      <c r="K18" s="26">
        <f t="shared" si="3"/>
        <v>0.25247524752475248</v>
      </c>
      <c r="L18" s="27">
        <f t="shared" si="2"/>
        <v>3.6384011999999993E-2</v>
      </c>
      <c r="M18" s="29">
        <f t="shared" si="4"/>
        <v>0.54576017999999993</v>
      </c>
      <c r="N18" s="29">
        <f t="shared" si="7"/>
        <v>0.54576017999999993</v>
      </c>
      <c r="O18" s="26">
        <f t="shared" si="5"/>
        <v>8.4051263030128411E-4</v>
      </c>
    </row>
    <row r="19" spans="1:15" x14ac:dyDescent="0.2">
      <c r="A19">
        <v>5.25</v>
      </c>
      <c r="B19" t="s">
        <v>105</v>
      </c>
      <c r="C19" s="6"/>
      <c r="D19" s="6">
        <v>44113.833333333336</v>
      </c>
      <c r="E19">
        <v>2.1</v>
      </c>
      <c r="F19" s="25">
        <f t="shared" si="0"/>
        <v>5.9450999999999997E-2</v>
      </c>
      <c r="G19" s="25">
        <f t="shared" si="6"/>
        <v>0</v>
      </c>
      <c r="H19" s="26">
        <f t="shared" si="1"/>
        <v>0</v>
      </c>
      <c r="J19">
        <f>I18</f>
        <v>10.199999999999999</v>
      </c>
      <c r="K19" s="26">
        <f t="shared" si="3"/>
        <v>0.25247524752475248</v>
      </c>
      <c r="L19" s="27">
        <f t="shared" si="2"/>
        <v>3.6384011999999993E-2</v>
      </c>
      <c r="M19" s="29">
        <f t="shared" si="4"/>
        <v>0.54576017999999993</v>
      </c>
      <c r="N19" s="29">
        <f t="shared" si="7"/>
        <v>1.0915203599999999</v>
      </c>
      <c r="O19" s="26">
        <f t="shared" si="5"/>
        <v>1.6810252606025682E-3</v>
      </c>
    </row>
    <row r="20" spans="1:15" x14ac:dyDescent="0.2">
      <c r="A20">
        <v>5.5</v>
      </c>
      <c r="B20" t="s">
        <v>105</v>
      </c>
      <c r="C20" s="6"/>
      <c r="D20" s="6">
        <v>44113.84375</v>
      </c>
      <c r="E20">
        <v>2.1</v>
      </c>
      <c r="F20" s="25">
        <f t="shared" si="0"/>
        <v>5.9450999999999997E-2</v>
      </c>
      <c r="G20" s="25">
        <f t="shared" si="6"/>
        <v>0</v>
      </c>
      <c r="H20" s="26">
        <f t="shared" si="1"/>
        <v>0</v>
      </c>
      <c r="J20">
        <f>I18</f>
        <v>10.199999999999999</v>
      </c>
      <c r="K20" s="26">
        <f t="shared" si="3"/>
        <v>0.25247524752475248</v>
      </c>
      <c r="L20" s="27">
        <f t="shared" si="2"/>
        <v>3.6384011999999993E-2</v>
      </c>
      <c r="M20" s="29">
        <f t="shared" si="4"/>
        <v>0.54576017999999993</v>
      </c>
      <c r="N20" s="29">
        <f t="shared" si="7"/>
        <v>1.6372805399999999</v>
      </c>
      <c r="O20" s="26">
        <f t="shared" si="5"/>
        <v>2.5215378909038528E-3</v>
      </c>
    </row>
    <row r="21" spans="1:15" x14ac:dyDescent="0.2">
      <c r="A21">
        <v>5.75</v>
      </c>
      <c r="B21" t="s">
        <v>105</v>
      </c>
      <c r="C21" s="6"/>
      <c r="D21" s="6">
        <v>44113.854166666664</v>
      </c>
      <c r="E21">
        <v>2.1</v>
      </c>
      <c r="F21" s="25">
        <f t="shared" si="0"/>
        <v>5.9450999999999997E-2</v>
      </c>
      <c r="G21" s="25">
        <f t="shared" si="6"/>
        <v>0</v>
      </c>
      <c r="H21" s="26">
        <f t="shared" si="1"/>
        <v>0</v>
      </c>
      <c r="J21">
        <f>I18</f>
        <v>10.199999999999999</v>
      </c>
      <c r="K21" s="26">
        <f t="shared" si="3"/>
        <v>0.25247524752475248</v>
      </c>
      <c r="L21" s="27">
        <f t="shared" si="2"/>
        <v>3.6384011999999993E-2</v>
      </c>
      <c r="M21" s="29">
        <f t="shared" si="4"/>
        <v>0.54576017999999993</v>
      </c>
      <c r="N21" s="29">
        <f t="shared" si="7"/>
        <v>2.1830407199999997</v>
      </c>
      <c r="O21" s="26">
        <f t="shared" si="5"/>
        <v>3.3620505212051364E-3</v>
      </c>
    </row>
    <row r="22" spans="1:15" x14ac:dyDescent="0.2">
      <c r="A22">
        <v>6</v>
      </c>
      <c r="B22" t="s">
        <v>105</v>
      </c>
      <c r="C22" s="6">
        <f>'Data Final'!C11</f>
        <v>44113.888888831018</v>
      </c>
      <c r="D22" s="6">
        <v>44113.864583333336</v>
      </c>
      <c r="E22">
        <v>2.1</v>
      </c>
      <c r="F22" s="25">
        <f t="shared" si="0"/>
        <v>5.9450999999999997E-2</v>
      </c>
      <c r="G22" s="25">
        <f t="shared" si="6"/>
        <v>0</v>
      </c>
      <c r="H22" s="26">
        <f t="shared" si="1"/>
        <v>0</v>
      </c>
      <c r="I22">
        <f>'Data Final'!D11</f>
        <v>0</v>
      </c>
      <c r="J22">
        <f>I22</f>
        <v>0</v>
      </c>
      <c r="K22" s="26">
        <f t="shared" si="3"/>
        <v>0</v>
      </c>
      <c r="L22" s="27">
        <f t="shared" si="2"/>
        <v>0</v>
      </c>
      <c r="M22" s="29">
        <f t="shared" si="4"/>
        <v>0</v>
      </c>
      <c r="N22" s="29">
        <f t="shared" si="7"/>
        <v>2.1830407199999997</v>
      </c>
      <c r="O22" s="26">
        <f t="shared" si="5"/>
        <v>3.3620505212051364E-3</v>
      </c>
    </row>
    <row r="23" spans="1:15" x14ac:dyDescent="0.2">
      <c r="A23">
        <v>6.25</v>
      </c>
      <c r="B23" t="s">
        <v>105</v>
      </c>
      <c r="C23" s="6"/>
      <c r="D23" s="6">
        <v>44113.875</v>
      </c>
      <c r="E23">
        <v>2.1</v>
      </c>
      <c r="F23" s="25">
        <f t="shared" si="0"/>
        <v>5.9450999999999997E-2</v>
      </c>
      <c r="G23" s="25">
        <f t="shared" si="6"/>
        <v>0</v>
      </c>
      <c r="H23" s="26">
        <f t="shared" si="1"/>
        <v>0</v>
      </c>
      <c r="J23">
        <f>I22</f>
        <v>0</v>
      </c>
      <c r="K23" s="26">
        <f t="shared" si="3"/>
        <v>0</v>
      </c>
      <c r="L23" s="27">
        <f t="shared" si="2"/>
        <v>0</v>
      </c>
      <c r="M23" s="29">
        <f t="shared" si="4"/>
        <v>0</v>
      </c>
      <c r="N23" s="29">
        <f t="shared" si="7"/>
        <v>2.1830407199999997</v>
      </c>
      <c r="O23" s="26">
        <f t="shared" si="5"/>
        <v>3.3620505212051364E-3</v>
      </c>
    </row>
    <row r="24" spans="1:15" x14ac:dyDescent="0.2">
      <c r="A24">
        <v>6.5</v>
      </c>
      <c r="B24" t="s">
        <v>105</v>
      </c>
      <c r="C24" s="6"/>
      <c r="D24" s="6">
        <v>44113.885416666664</v>
      </c>
      <c r="E24">
        <v>2.1</v>
      </c>
      <c r="F24" s="25">
        <f t="shared" si="0"/>
        <v>5.9450999999999997E-2</v>
      </c>
      <c r="G24" s="25">
        <f t="shared" si="6"/>
        <v>0</v>
      </c>
      <c r="H24" s="26">
        <f t="shared" si="1"/>
        <v>0</v>
      </c>
      <c r="J24">
        <f>I22</f>
        <v>0</v>
      </c>
      <c r="K24" s="26">
        <f t="shared" si="3"/>
        <v>0</v>
      </c>
      <c r="L24" s="27">
        <f t="shared" si="2"/>
        <v>0</v>
      </c>
      <c r="M24" s="29">
        <f t="shared" si="4"/>
        <v>0</v>
      </c>
      <c r="N24" s="29">
        <f t="shared" si="7"/>
        <v>2.1830407199999997</v>
      </c>
      <c r="O24" s="26">
        <f t="shared" si="5"/>
        <v>3.3620505212051364E-3</v>
      </c>
    </row>
    <row r="25" spans="1:15" x14ac:dyDescent="0.2">
      <c r="A25">
        <v>6.75</v>
      </c>
      <c r="B25" t="s">
        <v>105</v>
      </c>
      <c r="C25" s="6"/>
      <c r="D25" s="6">
        <v>44113.895833333336</v>
      </c>
      <c r="E25">
        <v>2.38</v>
      </c>
      <c r="F25" s="25">
        <f t="shared" si="0"/>
        <v>6.7377799999999988E-2</v>
      </c>
      <c r="G25" s="25">
        <f t="shared" si="6"/>
        <v>7.1341199999999922</v>
      </c>
      <c r="H25" s="26">
        <f t="shared" si="1"/>
        <v>2.2079929344226068E-4</v>
      </c>
      <c r="J25">
        <f>I22</f>
        <v>0</v>
      </c>
      <c r="K25" s="26">
        <f t="shared" si="3"/>
        <v>0</v>
      </c>
      <c r="L25" s="27">
        <f t="shared" si="2"/>
        <v>0</v>
      </c>
      <c r="M25" s="29">
        <f t="shared" si="4"/>
        <v>0</v>
      </c>
      <c r="N25" s="29">
        <f t="shared" si="7"/>
        <v>2.1830407199999997</v>
      </c>
      <c r="O25" s="26">
        <f t="shared" si="5"/>
        <v>3.3620505212051364E-3</v>
      </c>
    </row>
    <row r="26" spans="1:15" x14ac:dyDescent="0.2">
      <c r="A26">
        <v>7</v>
      </c>
      <c r="B26" t="s">
        <v>105</v>
      </c>
      <c r="C26" s="6">
        <f>'Data Final'!C12</f>
        <v>44113.930555497682</v>
      </c>
      <c r="D26" s="6">
        <v>44113.90625</v>
      </c>
      <c r="E26">
        <v>2.38</v>
      </c>
      <c r="F26" s="25">
        <f t="shared" si="0"/>
        <v>6.7377799999999988E-2</v>
      </c>
      <c r="G26" s="25">
        <f t="shared" si="6"/>
        <v>14.268239999999984</v>
      </c>
      <c r="H26" s="26">
        <f t="shared" si="1"/>
        <v>4.4159858688452136E-4</v>
      </c>
      <c r="I26">
        <f>'Data Final'!D12</f>
        <v>0</v>
      </c>
      <c r="J26">
        <f>I26</f>
        <v>0</v>
      </c>
      <c r="K26" s="26">
        <f t="shared" si="3"/>
        <v>0</v>
      </c>
      <c r="L26" s="27">
        <f t="shared" si="2"/>
        <v>0</v>
      </c>
      <c r="M26" s="29">
        <f t="shared" si="4"/>
        <v>0</v>
      </c>
      <c r="N26" s="29">
        <f t="shared" si="7"/>
        <v>2.1830407199999997</v>
      </c>
      <c r="O26" s="26">
        <f t="shared" si="5"/>
        <v>3.3620505212051364E-3</v>
      </c>
    </row>
    <row r="27" spans="1:15" x14ac:dyDescent="0.2">
      <c r="A27">
        <v>7.25</v>
      </c>
      <c r="B27" t="s">
        <v>105</v>
      </c>
      <c r="C27" s="6"/>
      <c r="D27" s="6">
        <v>44113.916666666664</v>
      </c>
      <c r="E27">
        <v>2.38</v>
      </c>
      <c r="F27" s="25">
        <f t="shared" si="0"/>
        <v>6.7377799999999988E-2</v>
      </c>
      <c r="G27" s="25">
        <f t="shared" si="6"/>
        <v>21.402359999999977</v>
      </c>
      <c r="H27" s="26">
        <f t="shared" si="1"/>
        <v>6.6239788032678207E-4</v>
      </c>
      <c r="J27">
        <f>I26</f>
        <v>0</v>
      </c>
      <c r="K27" s="26">
        <f t="shared" si="3"/>
        <v>0</v>
      </c>
      <c r="L27" s="27">
        <f t="shared" si="2"/>
        <v>0</v>
      </c>
      <c r="M27" s="29">
        <f t="shared" si="4"/>
        <v>0</v>
      </c>
      <c r="N27" s="29">
        <f t="shared" si="7"/>
        <v>2.1830407199999997</v>
      </c>
      <c r="O27" s="26">
        <f t="shared" si="5"/>
        <v>3.3620505212051364E-3</v>
      </c>
    </row>
    <row r="28" spans="1:15" x14ac:dyDescent="0.2">
      <c r="A28">
        <v>7.5</v>
      </c>
      <c r="B28" t="s">
        <v>105</v>
      </c>
      <c r="C28" s="6"/>
      <c r="D28" s="6">
        <v>44113.927083333336</v>
      </c>
      <c r="E28">
        <v>2.38</v>
      </c>
      <c r="F28" s="25">
        <f t="shared" si="0"/>
        <v>6.7377799999999988E-2</v>
      </c>
      <c r="G28" s="25">
        <f t="shared" si="6"/>
        <v>28.536479999999969</v>
      </c>
      <c r="H28" s="26">
        <f t="shared" si="1"/>
        <v>8.8319717376904273E-4</v>
      </c>
      <c r="J28">
        <f>I26</f>
        <v>0</v>
      </c>
      <c r="K28" s="26">
        <f t="shared" si="3"/>
        <v>0</v>
      </c>
      <c r="L28" s="27">
        <f t="shared" si="2"/>
        <v>0</v>
      </c>
      <c r="M28" s="29">
        <f t="shared" si="4"/>
        <v>0</v>
      </c>
      <c r="N28" s="29">
        <f t="shared" si="7"/>
        <v>2.1830407199999997</v>
      </c>
      <c r="O28" s="26">
        <f t="shared" si="5"/>
        <v>3.3620505212051364E-3</v>
      </c>
    </row>
    <row r="29" spans="1:15" x14ac:dyDescent="0.2">
      <c r="A29">
        <v>7.75</v>
      </c>
      <c r="B29" t="s">
        <v>105</v>
      </c>
      <c r="C29" s="6"/>
      <c r="D29" s="6">
        <v>44113.9375</v>
      </c>
      <c r="E29">
        <v>2.67</v>
      </c>
      <c r="F29" s="25">
        <f t="shared" si="0"/>
        <v>7.5587699999999994E-2</v>
      </c>
      <c r="G29" s="25">
        <f t="shared" si="6"/>
        <v>43.059509999999968</v>
      </c>
      <c r="H29" s="26">
        <f t="shared" si="1"/>
        <v>1.3326814497050738E-3</v>
      </c>
      <c r="J29">
        <f>I26</f>
        <v>0</v>
      </c>
      <c r="K29" s="26">
        <f t="shared" si="3"/>
        <v>0</v>
      </c>
      <c r="L29" s="27">
        <f t="shared" si="2"/>
        <v>0</v>
      </c>
      <c r="M29" s="29">
        <f t="shared" si="4"/>
        <v>0</v>
      </c>
      <c r="N29" s="29">
        <f t="shared" si="7"/>
        <v>2.1830407199999997</v>
      </c>
      <c r="O29" s="26">
        <f t="shared" si="5"/>
        <v>3.3620505212051364E-3</v>
      </c>
    </row>
    <row r="30" spans="1:15" x14ac:dyDescent="0.2">
      <c r="A30">
        <v>8</v>
      </c>
      <c r="B30" t="s">
        <v>105</v>
      </c>
      <c r="C30" s="6">
        <f>'Data Final'!C13</f>
        <v>44113.972222164353</v>
      </c>
      <c r="D30" s="6">
        <v>44113.947916666664</v>
      </c>
      <c r="E30">
        <v>3.32</v>
      </c>
      <c r="F30" s="25">
        <f t="shared" si="0"/>
        <v>9.3989199999999995E-2</v>
      </c>
      <c r="G30" s="25">
        <f t="shared" si="6"/>
        <v>74.143889999999971</v>
      </c>
      <c r="H30" s="26">
        <f t="shared" si="1"/>
        <v>2.2947355139892106E-3</v>
      </c>
      <c r="I30">
        <f>'Data Final'!D13</f>
        <v>14.9</v>
      </c>
      <c r="J30">
        <f>I30</f>
        <v>14.9</v>
      </c>
      <c r="K30" s="26">
        <f t="shared" si="3"/>
        <v>0.36881188118811881</v>
      </c>
      <c r="L30" s="27">
        <f t="shared" si="2"/>
        <v>8.4026344799999986E-2</v>
      </c>
      <c r="M30" s="29">
        <f t="shared" si="4"/>
        <v>1.2603951719999997</v>
      </c>
      <c r="N30" s="29">
        <f t="shared" si="7"/>
        <v>3.4434358919999992</v>
      </c>
      <c r="O30" s="26">
        <f t="shared" si="5"/>
        <v>5.3031559738542459E-3</v>
      </c>
    </row>
    <row r="31" spans="1:15" x14ac:dyDescent="0.2">
      <c r="A31">
        <v>8.25</v>
      </c>
      <c r="B31" t="s">
        <v>105</v>
      </c>
      <c r="C31" s="6"/>
      <c r="D31" s="6">
        <v>44113.958333333336</v>
      </c>
      <c r="E31">
        <v>3.68</v>
      </c>
      <c r="F31" s="25">
        <f t="shared" si="0"/>
        <v>0.1041808</v>
      </c>
      <c r="G31" s="25">
        <f t="shared" si="6"/>
        <v>114.40070999999998</v>
      </c>
      <c r="H31" s="26">
        <f t="shared" si="1"/>
        <v>3.5406743841276834E-3</v>
      </c>
      <c r="J31">
        <f>I30</f>
        <v>14.9</v>
      </c>
      <c r="K31" s="26">
        <f t="shared" si="3"/>
        <v>0.36881188118811881</v>
      </c>
      <c r="L31" s="27">
        <f t="shared" si="2"/>
        <v>9.3137635199999999E-2</v>
      </c>
      <c r="M31" s="29">
        <f t="shared" si="4"/>
        <v>1.397064528</v>
      </c>
      <c r="N31" s="29">
        <f t="shared" si="7"/>
        <v>4.8405004199999997</v>
      </c>
      <c r="O31" s="26">
        <f t="shared" si="5"/>
        <v>7.4547427406460301E-3</v>
      </c>
    </row>
    <row r="32" spans="1:15" x14ac:dyDescent="0.2">
      <c r="A32">
        <v>8.5</v>
      </c>
      <c r="B32" t="s">
        <v>105</v>
      </c>
      <c r="C32" s="6"/>
      <c r="D32" s="6">
        <v>44113.96875</v>
      </c>
      <c r="E32">
        <v>16.010000000000002</v>
      </c>
      <c r="F32" s="25">
        <f t="shared" si="0"/>
        <v>0.45324310000000001</v>
      </c>
      <c r="G32" s="25">
        <f t="shared" si="6"/>
        <v>468.81360000000006</v>
      </c>
      <c r="H32" s="26">
        <f t="shared" si="1"/>
        <v>1.4509667854777149E-2</v>
      </c>
      <c r="J32">
        <f>I30</f>
        <v>14.9</v>
      </c>
      <c r="K32" s="26">
        <f t="shared" si="3"/>
        <v>0.36881188118811881</v>
      </c>
      <c r="L32" s="27">
        <f t="shared" si="2"/>
        <v>0.40519933140000003</v>
      </c>
      <c r="M32" s="29">
        <f t="shared" si="4"/>
        <v>6.077989971</v>
      </c>
      <c r="N32" s="29">
        <f t="shared" si="7"/>
        <v>10.918490390999999</v>
      </c>
      <c r="O32" s="26">
        <f t="shared" si="5"/>
        <v>1.6815314516824418E-2</v>
      </c>
    </row>
    <row r="33" spans="1:15" x14ac:dyDescent="0.2">
      <c r="A33">
        <v>8.75</v>
      </c>
      <c r="B33" t="s">
        <v>105</v>
      </c>
      <c r="C33" s="6"/>
      <c r="D33" s="6">
        <v>44113.979166666664</v>
      </c>
      <c r="E33">
        <v>40.43</v>
      </c>
      <c r="F33" s="25">
        <f t="shared" si="0"/>
        <v>1.1445733</v>
      </c>
      <c r="G33" s="25">
        <f t="shared" si="6"/>
        <v>1445.4236700000001</v>
      </c>
      <c r="H33" s="26">
        <f t="shared" si="1"/>
        <v>4.4735513989212369E-2</v>
      </c>
      <c r="J33">
        <f>I30</f>
        <v>14.9</v>
      </c>
      <c r="K33" s="26">
        <f t="shared" si="3"/>
        <v>0.36881188118811881</v>
      </c>
      <c r="L33" s="27">
        <f t="shared" si="2"/>
        <v>1.0232485302000001</v>
      </c>
      <c r="M33" s="29">
        <f t="shared" si="4"/>
        <v>15.348727953000001</v>
      </c>
      <c r="N33" s="29">
        <f t="shared" si="7"/>
        <v>26.267218344</v>
      </c>
      <c r="O33" s="26">
        <f t="shared" si="5"/>
        <v>4.0453535435680893E-2</v>
      </c>
    </row>
    <row r="34" spans="1:15" x14ac:dyDescent="0.2">
      <c r="A34">
        <v>9</v>
      </c>
      <c r="B34" t="s">
        <v>105</v>
      </c>
      <c r="C34" s="6">
        <f>'Data Final'!C14</f>
        <v>44114.013888831018</v>
      </c>
      <c r="D34" s="6">
        <v>44113.989583333336</v>
      </c>
      <c r="E34">
        <v>38.46</v>
      </c>
      <c r="F34" s="25">
        <f t="shared" ref="F34:F65" si="8">E34*0.02831</f>
        <v>1.0888026</v>
      </c>
      <c r="G34" s="25">
        <f t="shared" si="6"/>
        <v>2371.8401100000001</v>
      </c>
      <c r="H34" s="26">
        <f t="shared" si="1"/>
        <v>7.3407879380500252E-2</v>
      </c>
      <c r="I34">
        <f>'Data Final'!D14</f>
        <v>40.4</v>
      </c>
      <c r="J34">
        <f>I34</f>
        <v>40.4</v>
      </c>
      <c r="K34" s="26">
        <f t="shared" si="3"/>
        <v>1</v>
      </c>
      <c r="L34" s="27">
        <f t="shared" ref="L34:L65" si="9">J34*F34*1000*60/(1000*1000)</f>
        <v>2.6392575024</v>
      </c>
      <c r="M34" s="29">
        <f t="shared" si="4"/>
        <v>39.588862536000001</v>
      </c>
      <c r="N34" s="29">
        <f t="shared" si="7"/>
        <v>65.856080880000007</v>
      </c>
      <c r="O34" s="26">
        <f t="shared" si="5"/>
        <v>0.1014234269744321</v>
      </c>
    </row>
    <row r="35" spans="1:15" x14ac:dyDescent="0.2">
      <c r="A35">
        <v>9.25</v>
      </c>
      <c r="B35" t="s">
        <v>105</v>
      </c>
      <c r="C35" s="6"/>
      <c r="D35" s="6">
        <v>44114</v>
      </c>
      <c r="E35">
        <v>37.47</v>
      </c>
      <c r="F35" s="25">
        <f t="shared" si="8"/>
        <v>1.0607757</v>
      </c>
      <c r="G35" s="25">
        <f t="shared" si="6"/>
        <v>3273.0323400000002</v>
      </c>
      <c r="H35" s="26">
        <f t="shared" si="1"/>
        <v>0.10129956155568871</v>
      </c>
      <c r="J35">
        <f>I34</f>
        <v>40.4</v>
      </c>
      <c r="K35" s="26">
        <f t="shared" si="3"/>
        <v>1</v>
      </c>
      <c r="L35" s="27">
        <f t="shared" si="9"/>
        <v>2.5713202967999997</v>
      </c>
      <c r="M35" s="29">
        <f t="shared" si="4"/>
        <v>38.569804452</v>
      </c>
      <c r="N35" s="29">
        <f t="shared" si="7"/>
        <v>104.42588533200001</v>
      </c>
      <c r="O35" s="26">
        <f t="shared" si="5"/>
        <v>0.16082389072786443</v>
      </c>
    </row>
    <row r="36" spans="1:15" x14ac:dyDescent="0.2">
      <c r="A36">
        <v>9.5</v>
      </c>
      <c r="B36" t="s">
        <v>105</v>
      </c>
      <c r="C36" s="6"/>
      <c r="D36" s="6">
        <v>44114.010416666664</v>
      </c>
      <c r="E36">
        <v>36.479999999999997</v>
      </c>
      <c r="F36" s="25">
        <f t="shared" si="8"/>
        <v>1.0327487999999998</v>
      </c>
      <c r="G36" s="25">
        <f t="shared" si="6"/>
        <v>4149.00036</v>
      </c>
      <c r="H36" s="26">
        <f t="shared" si="1"/>
        <v>0.12841056051477776</v>
      </c>
      <c r="J36">
        <f>I34</f>
        <v>40.4</v>
      </c>
      <c r="K36" s="26">
        <f t="shared" si="3"/>
        <v>1</v>
      </c>
      <c r="L36" s="27">
        <f t="shared" si="9"/>
        <v>2.5033830911999995</v>
      </c>
      <c r="M36" s="29">
        <f t="shared" si="4"/>
        <v>37.550746367999992</v>
      </c>
      <c r="N36" s="29">
        <f t="shared" si="7"/>
        <v>141.97663169999998</v>
      </c>
      <c r="O36" s="26">
        <f t="shared" si="5"/>
        <v>0.21865492669597786</v>
      </c>
    </row>
    <row r="37" spans="1:15" x14ac:dyDescent="0.2">
      <c r="A37">
        <v>9.75</v>
      </c>
      <c r="B37" t="s">
        <v>105</v>
      </c>
      <c r="C37" s="6"/>
      <c r="D37" s="6">
        <v>44114.020833333336</v>
      </c>
      <c r="E37">
        <v>33.25</v>
      </c>
      <c r="F37" s="25">
        <f t="shared" si="8"/>
        <v>0.94130749999999996</v>
      </c>
      <c r="G37" s="25">
        <f t="shared" si="6"/>
        <v>4942.6712100000004</v>
      </c>
      <c r="H37" s="26">
        <f t="shared" si="1"/>
        <v>0.15297448191022928</v>
      </c>
      <c r="J37">
        <f>I34</f>
        <v>40.4</v>
      </c>
      <c r="K37" s="26">
        <f t="shared" si="3"/>
        <v>1</v>
      </c>
      <c r="L37" s="27">
        <f t="shared" si="9"/>
        <v>2.2817293799999998</v>
      </c>
      <c r="M37" s="29">
        <f t="shared" si="4"/>
        <v>34.225940699999995</v>
      </c>
      <c r="N37" s="29">
        <f t="shared" si="7"/>
        <v>176.20257239999998</v>
      </c>
      <c r="O37" s="26">
        <f t="shared" si="5"/>
        <v>0.27136550635441459</v>
      </c>
    </row>
    <row r="38" spans="1:15" x14ac:dyDescent="0.2">
      <c r="A38">
        <v>10</v>
      </c>
      <c r="B38" t="s">
        <v>105</v>
      </c>
      <c r="C38" s="6">
        <f>'Data Final'!C15</f>
        <v>44114.055555497682</v>
      </c>
      <c r="D38" s="6">
        <v>44114.03125</v>
      </c>
      <c r="E38">
        <v>33.25</v>
      </c>
      <c r="F38" s="25">
        <f t="shared" si="8"/>
        <v>0.94130749999999996</v>
      </c>
      <c r="G38" s="25">
        <f t="shared" si="6"/>
        <v>5736.3420600000009</v>
      </c>
      <c r="H38" s="26">
        <f t="shared" si="1"/>
        <v>0.17753840330568083</v>
      </c>
      <c r="I38">
        <f>'Data Final'!D15</f>
        <v>29.1</v>
      </c>
      <c r="J38">
        <f>I38</f>
        <v>29.1</v>
      </c>
      <c r="K38" s="26">
        <f t="shared" si="3"/>
        <v>0.72029702970297038</v>
      </c>
      <c r="L38" s="27">
        <f t="shared" si="9"/>
        <v>1.6435228950000003</v>
      </c>
      <c r="M38" s="29">
        <f t="shared" si="4"/>
        <v>24.652843425000004</v>
      </c>
      <c r="N38" s="29">
        <f t="shared" si="7"/>
        <v>200.85541582499999</v>
      </c>
      <c r="O38" s="26">
        <f t="shared" si="5"/>
        <v>0.3093327803163084</v>
      </c>
    </row>
    <row r="39" spans="1:15" x14ac:dyDescent="0.2">
      <c r="A39">
        <v>10.25</v>
      </c>
      <c r="B39" t="s">
        <v>105</v>
      </c>
      <c r="C39" s="6"/>
      <c r="D39" s="6">
        <v>44114.041666666664</v>
      </c>
      <c r="E39">
        <v>34.119999999999997</v>
      </c>
      <c r="F39" s="25">
        <f t="shared" si="8"/>
        <v>0.96593719999999983</v>
      </c>
      <c r="G39" s="25">
        <f t="shared" si="6"/>
        <v>6552.1796400000003</v>
      </c>
      <c r="H39" s="26">
        <f t="shared" si="1"/>
        <v>0.20278837964861365</v>
      </c>
      <c r="J39">
        <f>I38</f>
        <v>29.1</v>
      </c>
      <c r="K39" s="26">
        <f t="shared" si="3"/>
        <v>0.72029702970297038</v>
      </c>
      <c r="L39" s="27">
        <f t="shared" si="9"/>
        <v>1.6865263511999997</v>
      </c>
      <c r="M39" s="29">
        <f t="shared" si="4"/>
        <v>25.297895267999994</v>
      </c>
      <c r="N39" s="29">
        <f t="shared" si="7"/>
        <v>226.15331109299999</v>
      </c>
      <c r="O39" s="26">
        <f t="shared" si="5"/>
        <v>0.34829348370216756</v>
      </c>
    </row>
    <row r="40" spans="1:15" x14ac:dyDescent="0.2">
      <c r="A40">
        <v>10.5</v>
      </c>
      <c r="B40" t="s">
        <v>105</v>
      </c>
      <c r="C40" s="6"/>
      <c r="D40" s="6">
        <v>44114.052083333336</v>
      </c>
      <c r="E40">
        <v>33.25</v>
      </c>
      <c r="F40" s="25">
        <f t="shared" si="8"/>
        <v>0.94130749999999996</v>
      </c>
      <c r="G40" s="25">
        <f t="shared" si="6"/>
        <v>7345.8504900000007</v>
      </c>
      <c r="H40" s="26">
        <f t="shared" si="1"/>
        <v>0.22735230104406517</v>
      </c>
      <c r="J40">
        <f>I38</f>
        <v>29.1</v>
      </c>
      <c r="K40" s="26">
        <f t="shared" si="3"/>
        <v>0.72029702970297038</v>
      </c>
      <c r="L40" s="27">
        <f t="shared" si="9"/>
        <v>1.6435228950000003</v>
      </c>
      <c r="M40" s="29">
        <f t="shared" si="4"/>
        <v>24.652843425000004</v>
      </c>
      <c r="N40" s="29">
        <f t="shared" si="7"/>
        <v>250.806154518</v>
      </c>
      <c r="O40" s="26">
        <f t="shared" si="5"/>
        <v>0.38626075766406137</v>
      </c>
    </row>
    <row r="41" spans="1:15" x14ac:dyDescent="0.2">
      <c r="A41">
        <v>10.75</v>
      </c>
      <c r="B41" t="s">
        <v>105</v>
      </c>
      <c r="C41" s="6"/>
      <c r="D41" s="6">
        <v>44114.0625</v>
      </c>
      <c r="E41">
        <v>28.24</v>
      </c>
      <c r="F41" s="25">
        <f t="shared" si="8"/>
        <v>0.79947439999999992</v>
      </c>
      <c r="G41" s="25">
        <f t="shared" si="6"/>
        <v>8011.8715500000008</v>
      </c>
      <c r="H41" s="26">
        <f t="shared" si="1"/>
        <v>0.24796549222471054</v>
      </c>
      <c r="J41">
        <f>I38</f>
        <v>29.1</v>
      </c>
      <c r="K41" s="26">
        <f t="shared" si="3"/>
        <v>0.72029702970297038</v>
      </c>
      <c r="L41" s="27">
        <f t="shared" si="9"/>
        <v>1.3958823024</v>
      </c>
      <c r="M41" s="29">
        <f t="shared" si="4"/>
        <v>20.938234536</v>
      </c>
      <c r="N41" s="29">
        <f t="shared" si="7"/>
        <v>271.74438905400001</v>
      </c>
      <c r="O41" s="26">
        <f t="shared" si="5"/>
        <v>0.41850724839139614</v>
      </c>
    </row>
    <row r="42" spans="1:15" x14ac:dyDescent="0.2">
      <c r="A42">
        <v>11</v>
      </c>
      <c r="B42" t="s">
        <v>105</v>
      </c>
      <c r="C42" s="6">
        <f>'Data Final'!C16</f>
        <v>44114.097222164353</v>
      </c>
      <c r="D42" s="6">
        <v>44114.072916666664</v>
      </c>
      <c r="E42">
        <v>25.86</v>
      </c>
      <c r="F42" s="25">
        <f t="shared" si="8"/>
        <v>0.73209659999999999</v>
      </c>
      <c r="G42" s="25">
        <f t="shared" si="6"/>
        <v>8617.2525900000001</v>
      </c>
      <c r="H42" s="26">
        <f t="shared" si="1"/>
        <v>0.26670188941109668</v>
      </c>
      <c r="I42">
        <f>'Data Final'!D16</f>
        <v>28.1</v>
      </c>
      <c r="J42">
        <f>I42</f>
        <v>28.1</v>
      </c>
      <c r="K42" s="26">
        <f t="shared" si="3"/>
        <v>0.69554455445544561</v>
      </c>
      <c r="L42" s="27">
        <f t="shared" si="9"/>
        <v>1.2343148676000002</v>
      </c>
      <c r="M42" s="29">
        <f t="shared" si="4"/>
        <v>18.514723014000005</v>
      </c>
      <c r="N42" s="29">
        <f t="shared" si="7"/>
        <v>290.25911206800004</v>
      </c>
      <c r="O42" s="26">
        <f t="shared" si="5"/>
        <v>0.44702134507722779</v>
      </c>
    </row>
    <row r="43" spans="1:15" x14ac:dyDescent="0.2">
      <c r="A43">
        <v>11.25</v>
      </c>
      <c r="B43" t="s">
        <v>105</v>
      </c>
      <c r="C43" s="6"/>
      <c r="D43" s="6">
        <v>44114.083333333336</v>
      </c>
      <c r="E43">
        <v>24.33</v>
      </c>
      <c r="F43" s="25">
        <f t="shared" si="8"/>
        <v>0.68878229999999996</v>
      </c>
      <c r="G43" s="25">
        <f t="shared" si="6"/>
        <v>9183.6507600000004</v>
      </c>
      <c r="H43" s="26">
        <f t="shared" si="1"/>
        <v>0.28423177617260187</v>
      </c>
      <c r="J43">
        <f>I42</f>
        <v>28.1</v>
      </c>
      <c r="K43" s="26">
        <f t="shared" si="3"/>
        <v>0.69554455445544561</v>
      </c>
      <c r="L43" s="27">
        <f t="shared" si="9"/>
        <v>1.1612869578</v>
      </c>
      <c r="M43" s="29">
        <f t="shared" si="4"/>
        <v>17.419304366999999</v>
      </c>
      <c r="N43" s="29">
        <f t="shared" si="7"/>
        <v>307.67841643500003</v>
      </c>
      <c r="O43" s="26">
        <f t="shared" si="5"/>
        <v>0.47384841284081181</v>
      </c>
    </row>
    <row r="44" spans="1:15" x14ac:dyDescent="0.2">
      <c r="A44">
        <v>11.5</v>
      </c>
      <c r="B44" t="s">
        <v>105</v>
      </c>
      <c r="C44" s="6"/>
      <c r="D44" s="6">
        <v>44114.09375</v>
      </c>
      <c r="E44">
        <v>22.84</v>
      </c>
      <c r="F44" s="25">
        <f t="shared" si="8"/>
        <v>0.64660039999999996</v>
      </c>
      <c r="G44" s="25">
        <f t="shared" si="6"/>
        <v>9712.0852200000008</v>
      </c>
      <c r="H44" s="26">
        <f t="shared" si="1"/>
        <v>0.30058669526543225</v>
      </c>
      <c r="J44">
        <f>I42</f>
        <v>28.1</v>
      </c>
      <c r="K44" s="26">
        <f t="shared" si="3"/>
        <v>0.69554455445544561</v>
      </c>
      <c r="L44" s="27">
        <f t="shared" si="9"/>
        <v>1.0901682744000001</v>
      </c>
      <c r="M44" s="29">
        <f t="shared" si="4"/>
        <v>16.352524116000001</v>
      </c>
      <c r="N44" s="29">
        <f t="shared" si="7"/>
        <v>324.03094055100001</v>
      </c>
      <c r="O44" s="26">
        <f t="shared" si="5"/>
        <v>0.49903255701344884</v>
      </c>
    </row>
    <row r="45" spans="1:15" x14ac:dyDescent="0.2">
      <c r="A45">
        <v>11.75</v>
      </c>
      <c r="B45" t="s">
        <v>105</v>
      </c>
      <c r="C45" s="6"/>
      <c r="D45" s="6">
        <v>44114.104166666664</v>
      </c>
      <c r="E45">
        <v>20.68</v>
      </c>
      <c r="F45" s="25">
        <f t="shared" si="8"/>
        <v>0.58545079999999994</v>
      </c>
      <c r="G45" s="25">
        <f t="shared" si="6"/>
        <v>10185.485040000001</v>
      </c>
      <c r="H45" s="26">
        <f t="shared" si="1"/>
        <v>0.31523830552313659</v>
      </c>
      <c r="J45">
        <f>I42</f>
        <v>28.1</v>
      </c>
      <c r="K45" s="26">
        <f t="shared" si="3"/>
        <v>0.69554455445544561</v>
      </c>
      <c r="L45" s="27">
        <f t="shared" si="9"/>
        <v>0.98707004880000004</v>
      </c>
      <c r="M45" s="29">
        <f t="shared" si="4"/>
        <v>14.806050732000001</v>
      </c>
      <c r="N45" s="29">
        <f t="shared" si="7"/>
        <v>338.83699128300003</v>
      </c>
      <c r="O45" s="26">
        <f t="shared" si="5"/>
        <v>0.52183501329585402</v>
      </c>
    </row>
    <row r="46" spans="1:15" x14ac:dyDescent="0.2">
      <c r="A46">
        <v>12</v>
      </c>
      <c r="B46" t="s">
        <v>105</v>
      </c>
      <c r="C46" s="6">
        <f>'Data Final'!C17</f>
        <v>44114.138888831018</v>
      </c>
      <c r="D46" s="6">
        <v>44114.114583333336</v>
      </c>
      <c r="E46">
        <v>19.3</v>
      </c>
      <c r="F46" s="25">
        <f t="shared" si="8"/>
        <v>0.54638299999999995</v>
      </c>
      <c r="G46" s="25">
        <f t="shared" si="6"/>
        <v>10623.723840000001</v>
      </c>
      <c r="H46" s="26">
        <f t="shared" si="1"/>
        <v>0.32880169069173254</v>
      </c>
      <c r="I46">
        <f>'Data Final'!D17</f>
        <v>25.1</v>
      </c>
      <c r="J46">
        <f>I46</f>
        <v>25.1</v>
      </c>
      <c r="K46" s="26">
        <f t="shared" si="3"/>
        <v>0.62128712871287139</v>
      </c>
      <c r="L46" s="27">
        <f t="shared" si="9"/>
        <v>0.822852798</v>
      </c>
      <c r="M46" s="29">
        <f t="shared" si="4"/>
        <v>12.34279197</v>
      </c>
      <c r="N46" s="29">
        <f t="shared" si="7"/>
        <v>351.17978325300004</v>
      </c>
      <c r="O46" s="26">
        <f t="shared" si="5"/>
        <v>0.54084386173174814</v>
      </c>
    </row>
    <row r="47" spans="1:15" x14ac:dyDescent="0.2">
      <c r="A47">
        <v>12.25</v>
      </c>
      <c r="B47" t="s">
        <v>105</v>
      </c>
      <c r="C47" s="6"/>
      <c r="D47" s="6">
        <v>44114.125</v>
      </c>
      <c r="E47">
        <v>17.29</v>
      </c>
      <c r="F47" s="25">
        <f t="shared" si="8"/>
        <v>0.48947989999999997</v>
      </c>
      <c r="G47" s="25">
        <f t="shared" si="6"/>
        <v>11010.74985</v>
      </c>
      <c r="H47" s="26">
        <f t="shared" si="1"/>
        <v>0.34078005236097519</v>
      </c>
      <c r="J47">
        <f>I46</f>
        <v>25.1</v>
      </c>
      <c r="K47" s="26">
        <f t="shared" si="3"/>
        <v>0.62128712871287139</v>
      </c>
      <c r="L47" s="27">
        <f t="shared" si="9"/>
        <v>0.73715672939999999</v>
      </c>
      <c r="M47" s="29">
        <f t="shared" si="4"/>
        <v>11.057350940999999</v>
      </c>
      <c r="N47" s="29">
        <f t="shared" si="7"/>
        <v>362.23713419400002</v>
      </c>
      <c r="O47" s="26">
        <f t="shared" si="5"/>
        <v>0.55787303216991435</v>
      </c>
    </row>
    <row r="48" spans="1:15" x14ac:dyDescent="0.2">
      <c r="A48">
        <v>12.5</v>
      </c>
      <c r="B48" t="s">
        <v>105</v>
      </c>
      <c r="C48" s="6"/>
      <c r="D48" s="6">
        <v>44114.135416666664</v>
      </c>
      <c r="E48">
        <v>16.649999999999999</v>
      </c>
      <c r="F48" s="25">
        <f t="shared" si="8"/>
        <v>0.47136149999999993</v>
      </c>
      <c r="G48" s="25">
        <f t="shared" si="6"/>
        <v>11381.469300000001</v>
      </c>
      <c r="H48" s="26">
        <f t="shared" si="1"/>
        <v>0.3522537299309213</v>
      </c>
      <c r="J48">
        <f>I46</f>
        <v>25.1</v>
      </c>
      <c r="K48" s="26">
        <f t="shared" si="3"/>
        <v>0.62128712871287139</v>
      </c>
      <c r="L48" s="27">
        <f t="shared" si="9"/>
        <v>0.70987041899999992</v>
      </c>
      <c r="M48" s="29">
        <f t="shared" si="4"/>
        <v>10.648056284999999</v>
      </c>
      <c r="N48" s="29">
        <f t="shared" si="7"/>
        <v>372.88519047900002</v>
      </c>
      <c r="O48" s="26">
        <f t="shared" si="5"/>
        <v>0.57427185737497322</v>
      </c>
    </row>
    <row r="49" spans="1:15" x14ac:dyDescent="0.2">
      <c r="A49">
        <v>12.75</v>
      </c>
      <c r="B49" t="s">
        <v>105</v>
      </c>
      <c r="C49" s="6"/>
      <c r="D49" s="6">
        <v>44114.145833333336</v>
      </c>
      <c r="E49">
        <v>16.010000000000002</v>
      </c>
      <c r="F49" s="25">
        <f t="shared" si="8"/>
        <v>0.45324310000000001</v>
      </c>
      <c r="G49" s="25">
        <f t="shared" si="6"/>
        <v>11735.88219</v>
      </c>
      <c r="H49" s="26">
        <f t="shared" si="1"/>
        <v>0.36322272340157075</v>
      </c>
      <c r="J49">
        <f>I46</f>
        <v>25.1</v>
      </c>
      <c r="K49" s="26">
        <f t="shared" si="3"/>
        <v>0.62128712871287139</v>
      </c>
      <c r="L49" s="27">
        <f t="shared" si="9"/>
        <v>0.68258410860000007</v>
      </c>
      <c r="M49" s="29">
        <f t="shared" si="4"/>
        <v>10.238761629000001</v>
      </c>
      <c r="N49" s="29">
        <f t="shared" si="7"/>
        <v>383.12395210800003</v>
      </c>
      <c r="O49" s="26">
        <f t="shared" si="5"/>
        <v>0.59004033734692474</v>
      </c>
    </row>
    <row r="50" spans="1:15" x14ac:dyDescent="0.2">
      <c r="A50">
        <v>13</v>
      </c>
      <c r="B50" t="s">
        <v>105</v>
      </c>
      <c r="C50" s="6">
        <f>'Data Final'!C18</f>
        <v>44114.180555497682</v>
      </c>
      <c r="D50" s="6">
        <v>44114.15625</v>
      </c>
      <c r="E50">
        <v>18.62</v>
      </c>
      <c r="F50" s="25">
        <f t="shared" si="8"/>
        <v>0.52713220000000005</v>
      </c>
      <c r="G50" s="25">
        <f t="shared" si="6"/>
        <v>12156.795270000001</v>
      </c>
      <c r="H50" s="26">
        <f t="shared" si="1"/>
        <v>0.37624988171466411</v>
      </c>
      <c r="I50">
        <f>'Data Final'!D18</f>
        <v>17.600000000000001</v>
      </c>
      <c r="J50">
        <f>I50</f>
        <v>17.600000000000001</v>
      </c>
      <c r="K50" s="26">
        <f t="shared" si="3"/>
        <v>0.4356435643564357</v>
      </c>
      <c r="L50" s="27">
        <f t="shared" si="9"/>
        <v>0.55665160320000018</v>
      </c>
      <c r="M50" s="29">
        <f t="shared" si="4"/>
        <v>8.3497740480000022</v>
      </c>
      <c r="N50" s="29">
        <f t="shared" si="7"/>
        <v>391.47372615600005</v>
      </c>
      <c r="O50" s="26">
        <f t="shared" si="5"/>
        <v>0.60289963123587409</v>
      </c>
    </row>
    <row r="51" spans="1:15" x14ac:dyDescent="0.2">
      <c r="A51">
        <v>13.25</v>
      </c>
      <c r="B51" t="s">
        <v>105</v>
      </c>
      <c r="C51" s="6"/>
      <c r="D51" s="6">
        <v>44114.166666666664</v>
      </c>
      <c r="E51">
        <v>22.11</v>
      </c>
      <c r="F51" s="25">
        <f t="shared" si="8"/>
        <v>0.62593409999999994</v>
      </c>
      <c r="G51" s="25">
        <f t="shared" si="6"/>
        <v>12666.630060000001</v>
      </c>
      <c r="H51" s="26">
        <f t="shared" si="1"/>
        <v>0.39202914550673429</v>
      </c>
      <c r="J51">
        <f>I50</f>
        <v>17.600000000000001</v>
      </c>
      <c r="K51" s="26">
        <f t="shared" si="3"/>
        <v>0.4356435643564357</v>
      </c>
      <c r="L51" s="27">
        <f t="shared" si="9"/>
        <v>0.66098640959999999</v>
      </c>
      <c r="M51" s="29">
        <f t="shared" si="4"/>
        <v>9.9147961440000003</v>
      </c>
      <c r="N51" s="29">
        <f t="shared" si="7"/>
        <v>401.38852230000003</v>
      </c>
      <c r="O51" s="26">
        <f t="shared" si="5"/>
        <v>0.61816917945739225</v>
      </c>
    </row>
    <row r="52" spans="1:15" x14ac:dyDescent="0.2">
      <c r="A52">
        <v>13.5</v>
      </c>
      <c r="B52" t="s">
        <v>105</v>
      </c>
      <c r="C52" s="6"/>
      <c r="D52" s="6">
        <v>44114.177083333336</v>
      </c>
      <c r="E52">
        <v>24.33</v>
      </c>
      <c r="F52" s="25">
        <f t="shared" si="8"/>
        <v>0.68878229999999996</v>
      </c>
      <c r="G52" s="25">
        <f t="shared" si="6"/>
        <v>13233.028230000002</v>
      </c>
      <c r="H52" s="26">
        <f t="shared" si="1"/>
        <v>0.40955903226823953</v>
      </c>
      <c r="J52">
        <f>I50</f>
        <v>17.600000000000001</v>
      </c>
      <c r="K52" s="26">
        <f t="shared" si="3"/>
        <v>0.4356435643564357</v>
      </c>
      <c r="L52" s="27">
        <f t="shared" si="9"/>
        <v>0.72735410880000007</v>
      </c>
      <c r="M52" s="29">
        <f t="shared" si="4"/>
        <v>10.910311632000001</v>
      </c>
      <c r="N52" s="29">
        <f t="shared" si="7"/>
        <v>412.29883393200004</v>
      </c>
      <c r="O52" s="26">
        <f t="shared" si="5"/>
        <v>0.63497189805664778</v>
      </c>
    </row>
    <row r="53" spans="1:15" x14ac:dyDescent="0.2">
      <c r="A53">
        <v>13.75</v>
      </c>
      <c r="B53" t="s">
        <v>105</v>
      </c>
      <c r="C53" s="6"/>
      <c r="D53" s="6">
        <v>44114.1875</v>
      </c>
      <c r="E53">
        <v>25.86</v>
      </c>
      <c r="F53" s="25">
        <f t="shared" si="8"/>
        <v>0.73209659999999999</v>
      </c>
      <c r="G53" s="25">
        <f t="shared" si="6"/>
        <v>13838.409270000002</v>
      </c>
      <c r="H53" s="26">
        <f t="shared" si="1"/>
        <v>0.42829542945462568</v>
      </c>
      <c r="J53">
        <f>I50</f>
        <v>17.600000000000001</v>
      </c>
      <c r="K53" s="26">
        <f t="shared" si="3"/>
        <v>0.4356435643564357</v>
      </c>
      <c r="L53" s="27">
        <f t="shared" si="9"/>
        <v>0.77309400960000008</v>
      </c>
      <c r="M53" s="29">
        <f t="shared" si="4"/>
        <v>11.596410144000002</v>
      </c>
      <c r="N53" s="29">
        <f t="shared" si="7"/>
        <v>423.89524407600004</v>
      </c>
      <c r="O53" s="26">
        <f t="shared" si="5"/>
        <v>0.65283126110542489</v>
      </c>
    </row>
    <row r="54" spans="1:15" x14ac:dyDescent="0.2">
      <c r="A54">
        <v>14</v>
      </c>
      <c r="B54" t="s">
        <v>105</v>
      </c>
      <c r="C54" s="6">
        <f>'Data Final'!C19</f>
        <v>44114.222222164353</v>
      </c>
      <c r="D54" s="6">
        <v>44114.197916666664</v>
      </c>
      <c r="E54">
        <v>27.43</v>
      </c>
      <c r="F54" s="25">
        <f t="shared" si="8"/>
        <v>0.77654329999999994</v>
      </c>
      <c r="G54" s="25">
        <f t="shared" si="6"/>
        <v>14483.792340000002</v>
      </c>
      <c r="H54" s="26">
        <f t="shared" si="1"/>
        <v>0.44826987982209876</v>
      </c>
      <c r="I54">
        <f>'Data Final'!D19</f>
        <v>13</v>
      </c>
      <c r="J54">
        <f>I54</f>
        <v>13</v>
      </c>
      <c r="K54" s="26">
        <f t="shared" si="3"/>
        <v>0.32178217821782179</v>
      </c>
      <c r="L54" s="27">
        <f t="shared" si="9"/>
        <v>0.60570377399999997</v>
      </c>
      <c r="M54" s="29">
        <f t="shared" si="4"/>
        <v>9.0855566099999994</v>
      </c>
      <c r="N54" s="29">
        <f t="shared" si="7"/>
        <v>432.98080068600007</v>
      </c>
      <c r="O54" s="26">
        <f t="shared" si="5"/>
        <v>0.66682371670015572</v>
      </c>
    </row>
    <row r="55" spans="1:15" x14ac:dyDescent="0.2">
      <c r="A55">
        <v>14.25</v>
      </c>
      <c r="B55" t="s">
        <v>105</v>
      </c>
      <c r="C55" s="6"/>
      <c r="D55" s="6">
        <v>44114.208333333336</v>
      </c>
      <c r="E55">
        <v>29.87</v>
      </c>
      <c r="F55" s="25">
        <f t="shared" si="8"/>
        <v>0.84561969999999997</v>
      </c>
      <c r="G55" s="25">
        <f t="shared" si="6"/>
        <v>15191.344170000002</v>
      </c>
      <c r="H55" s="26">
        <f t="shared" si="1"/>
        <v>0.47016843831814015</v>
      </c>
      <c r="J55">
        <f>I54</f>
        <v>13</v>
      </c>
      <c r="K55" s="26">
        <f t="shared" si="3"/>
        <v>0.32178217821782179</v>
      </c>
      <c r="L55" s="27">
        <f t="shared" si="9"/>
        <v>0.659583366</v>
      </c>
      <c r="M55" s="29">
        <f t="shared" si="4"/>
        <v>9.8937504900000004</v>
      </c>
      <c r="N55" s="29">
        <f t="shared" si="7"/>
        <v>442.87455117600007</v>
      </c>
      <c r="O55" s="26">
        <f t="shared" si="5"/>
        <v>0.68206085299671471</v>
      </c>
    </row>
    <row r="56" spans="1:15" x14ac:dyDescent="0.2">
      <c r="A56">
        <v>14.5</v>
      </c>
      <c r="B56" t="s">
        <v>105</v>
      </c>
      <c r="C56" s="6"/>
      <c r="D56" s="6">
        <v>44114.21875</v>
      </c>
      <c r="E56">
        <v>31.54</v>
      </c>
      <c r="F56" s="25">
        <f t="shared" si="8"/>
        <v>0.89289739999999995</v>
      </c>
      <c r="G56" s="25">
        <f t="shared" si="6"/>
        <v>15941.445930000002</v>
      </c>
      <c r="H56" s="26">
        <f t="shared" si="1"/>
        <v>0.4933839068857836</v>
      </c>
      <c r="J56">
        <f>I54</f>
        <v>13</v>
      </c>
      <c r="K56" s="26">
        <f t="shared" si="3"/>
        <v>0.32178217821782179</v>
      </c>
      <c r="L56" s="27">
        <f t="shared" si="9"/>
        <v>0.69645997199999998</v>
      </c>
      <c r="M56" s="29">
        <f t="shared" si="4"/>
        <v>10.44689958</v>
      </c>
      <c r="N56" s="29">
        <f t="shared" si="7"/>
        <v>453.32145075600005</v>
      </c>
      <c r="O56" s="26">
        <f t="shared" si="5"/>
        <v>0.6981498814129673</v>
      </c>
    </row>
    <row r="57" spans="1:15" x14ac:dyDescent="0.2">
      <c r="A57">
        <v>14.75</v>
      </c>
      <c r="B57" t="s">
        <v>105</v>
      </c>
      <c r="C57" s="6"/>
      <c r="D57" s="6">
        <v>44114.229166666664</v>
      </c>
      <c r="E57">
        <v>30.7</v>
      </c>
      <c r="F57" s="25">
        <f t="shared" si="8"/>
        <v>0.86911699999999992</v>
      </c>
      <c r="G57" s="25">
        <f t="shared" si="6"/>
        <v>16670.145330000003</v>
      </c>
      <c r="H57" s="26">
        <f t="shared" si="1"/>
        <v>0.51593697757310031</v>
      </c>
      <c r="J57">
        <f>I54</f>
        <v>13</v>
      </c>
      <c r="K57" s="26">
        <f t="shared" si="3"/>
        <v>0.32178217821782179</v>
      </c>
      <c r="L57" s="27">
        <f t="shared" si="9"/>
        <v>0.6779112599999999</v>
      </c>
      <c r="M57" s="29">
        <f t="shared" si="4"/>
        <v>10.168668899999998</v>
      </c>
      <c r="N57" s="29">
        <f t="shared" si="7"/>
        <v>463.49011965600005</v>
      </c>
      <c r="O57" s="26">
        <f t="shared" si="5"/>
        <v>0.71381041319416449</v>
      </c>
    </row>
    <row r="58" spans="1:15" x14ac:dyDescent="0.2">
      <c r="A58">
        <v>15</v>
      </c>
      <c r="B58" t="s">
        <v>105</v>
      </c>
      <c r="C58" s="6">
        <f>'Data Final'!C20</f>
        <v>44114.263888831018</v>
      </c>
      <c r="D58" s="6">
        <v>44114.239583333336</v>
      </c>
      <c r="E58">
        <v>27.43</v>
      </c>
      <c r="F58" s="25">
        <f t="shared" si="8"/>
        <v>0.77654329999999994</v>
      </c>
      <c r="G58" s="25">
        <f t="shared" si="6"/>
        <v>17315.528400000003</v>
      </c>
      <c r="H58" s="26">
        <f t="shared" si="1"/>
        <v>0.53591142794057334</v>
      </c>
      <c r="I58">
        <f>'Data Final'!D20</f>
        <v>14.1</v>
      </c>
      <c r="J58">
        <f>I58</f>
        <v>14.1</v>
      </c>
      <c r="K58" s="26">
        <f t="shared" si="3"/>
        <v>0.34900990099009899</v>
      </c>
      <c r="L58" s="27">
        <f t="shared" si="9"/>
        <v>0.65695563179999983</v>
      </c>
      <c r="M58" s="29">
        <f t="shared" si="4"/>
        <v>9.8543344769999983</v>
      </c>
      <c r="N58" s="29">
        <f t="shared" si="7"/>
        <v>473.34445413300006</v>
      </c>
      <c r="O58" s="26">
        <f t="shared" si="5"/>
        <v>0.72898684580075712</v>
      </c>
    </row>
    <row r="59" spans="1:15" x14ac:dyDescent="0.2">
      <c r="A59">
        <v>15.25</v>
      </c>
      <c r="B59" t="s">
        <v>105</v>
      </c>
      <c r="C59" s="6"/>
      <c r="D59" s="6">
        <v>44114.25</v>
      </c>
      <c r="E59">
        <v>25.86</v>
      </c>
      <c r="F59" s="25">
        <f t="shared" si="8"/>
        <v>0.73209659999999999</v>
      </c>
      <c r="G59" s="25">
        <f t="shared" si="6"/>
        <v>17920.909440000003</v>
      </c>
      <c r="H59" s="26">
        <f t="shared" si="1"/>
        <v>0.55464782512695954</v>
      </c>
      <c r="J59">
        <f>I58</f>
        <v>14.1</v>
      </c>
      <c r="K59" s="26">
        <f t="shared" si="3"/>
        <v>0.34900990099009899</v>
      </c>
      <c r="L59" s="27">
        <f t="shared" si="9"/>
        <v>0.61935372359999996</v>
      </c>
      <c r="M59" s="29">
        <f t="shared" si="4"/>
        <v>9.2903058539999996</v>
      </c>
      <c r="N59" s="29">
        <f t="shared" si="7"/>
        <v>482.63475998700005</v>
      </c>
      <c r="O59" s="26">
        <f t="shared" si="5"/>
        <v>0.74329463097051607</v>
      </c>
    </row>
    <row r="60" spans="1:15" x14ac:dyDescent="0.2">
      <c r="A60">
        <v>15.5</v>
      </c>
      <c r="B60" t="s">
        <v>105</v>
      </c>
      <c r="C60" s="6"/>
      <c r="D60" s="6">
        <v>44114.260416666664</v>
      </c>
      <c r="E60">
        <v>25.09</v>
      </c>
      <c r="F60" s="25">
        <f t="shared" si="8"/>
        <v>0.71029789999999993</v>
      </c>
      <c r="G60" s="25">
        <f t="shared" si="6"/>
        <v>18506.671650000004</v>
      </c>
      <c r="H60" s="26">
        <f t="shared" si="1"/>
        <v>0.57277702425637944</v>
      </c>
      <c r="J60">
        <f>I58</f>
        <v>14.1</v>
      </c>
      <c r="K60" s="26">
        <f t="shared" si="3"/>
        <v>0.34900990099009899</v>
      </c>
      <c r="L60" s="27">
        <f t="shared" si="9"/>
        <v>0.60091202339999983</v>
      </c>
      <c r="M60" s="29">
        <f t="shared" si="4"/>
        <v>9.0136803509999979</v>
      </c>
      <c r="N60" s="29">
        <f t="shared" si="7"/>
        <v>491.64844033800006</v>
      </c>
      <c r="O60" s="26">
        <f t="shared" si="5"/>
        <v>0.75717639160119088</v>
      </c>
    </row>
    <row r="61" spans="1:15" x14ac:dyDescent="0.2">
      <c r="A61">
        <v>15.75</v>
      </c>
      <c r="B61" t="s">
        <v>105</v>
      </c>
      <c r="C61" s="6"/>
      <c r="D61" s="6">
        <v>44114.270833333336</v>
      </c>
      <c r="E61">
        <v>25.09</v>
      </c>
      <c r="F61" s="25">
        <f t="shared" si="8"/>
        <v>0.71029789999999993</v>
      </c>
      <c r="G61" s="25">
        <f t="shared" si="6"/>
        <v>19092.433860000005</v>
      </c>
      <c r="H61" s="26">
        <f t="shared" si="1"/>
        <v>0.59090622338579946</v>
      </c>
      <c r="J61">
        <f>I58</f>
        <v>14.1</v>
      </c>
      <c r="K61" s="26">
        <f t="shared" si="3"/>
        <v>0.34900990099009899</v>
      </c>
      <c r="L61" s="27">
        <f t="shared" si="9"/>
        <v>0.60091202339999983</v>
      </c>
      <c r="M61" s="29">
        <f t="shared" si="4"/>
        <v>9.0136803509999979</v>
      </c>
      <c r="N61" s="29">
        <f t="shared" si="7"/>
        <v>500.66212068900006</v>
      </c>
      <c r="O61" s="26">
        <f t="shared" si="5"/>
        <v>0.7710581522318658</v>
      </c>
    </row>
    <row r="62" spans="1:15" x14ac:dyDescent="0.2">
      <c r="A62">
        <v>16</v>
      </c>
      <c r="B62" t="s">
        <v>105</v>
      </c>
      <c r="C62" s="6">
        <f>'Data Final'!C21</f>
        <v>44114.305555497682</v>
      </c>
      <c r="D62" s="6">
        <v>44114.28125</v>
      </c>
      <c r="E62">
        <v>28.24</v>
      </c>
      <c r="F62" s="25">
        <f t="shared" si="8"/>
        <v>0.79947439999999992</v>
      </c>
      <c r="G62" s="25">
        <f t="shared" si="6"/>
        <v>19758.454920000004</v>
      </c>
      <c r="H62" s="26">
        <f t="shared" si="1"/>
        <v>0.61151941456644476</v>
      </c>
      <c r="I62">
        <f>'Data Final'!D21</f>
        <v>13.9</v>
      </c>
      <c r="J62">
        <f>I62</f>
        <v>13.9</v>
      </c>
      <c r="K62" s="26">
        <f t="shared" si="3"/>
        <v>0.34405940594059409</v>
      </c>
      <c r="L62" s="27">
        <f t="shared" si="9"/>
        <v>0.66676164959999984</v>
      </c>
      <c r="M62" s="29">
        <f t="shared" si="4"/>
        <v>10.001424743999998</v>
      </c>
      <c r="N62" s="29">
        <f t="shared" si="7"/>
        <v>510.66354543300008</v>
      </c>
      <c r="O62" s="26">
        <f t="shared" si="5"/>
        <v>0.78646111515660644</v>
      </c>
    </row>
    <row r="63" spans="1:15" x14ac:dyDescent="0.2">
      <c r="A63">
        <v>16.25</v>
      </c>
      <c r="B63" t="s">
        <v>105</v>
      </c>
      <c r="C63" s="6"/>
      <c r="D63" s="6">
        <v>44114.291666666664</v>
      </c>
      <c r="E63">
        <v>32.39</v>
      </c>
      <c r="F63" s="25">
        <f t="shared" si="8"/>
        <v>0.91696089999999997</v>
      </c>
      <c r="G63" s="25">
        <f t="shared" si="6"/>
        <v>20530.213830000004</v>
      </c>
      <c r="H63" s="26">
        <f t="shared" si="1"/>
        <v>0.63540516670346647</v>
      </c>
      <c r="J63">
        <f>I62</f>
        <v>13.9</v>
      </c>
      <c r="K63" s="26">
        <f t="shared" si="3"/>
        <v>0.34405940594059409</v>
      </c>
      <c r="L63" s="27">
        <f t="shared" si="9"/>
        <v>0.76474539059999991</v>
      </c>
      <c r="M63" s="29">
        <f t="shared" si="4"/>
        <v>11.471180858999999</v>
      </c>
      <c r="N63" s="29">
        <f t="shared" si="7"/>
        <v>522.1347262920001</v>
      </c>
      <c r="O63" s="26">
        <f t="shared" si="5"/>
        <v>0.80412761547999001</v>
      </c>
    </row>
    <row r="64" spans="1:15" x14ac:dyDescent="0.2">
      <c r="A64">
        <v>16.5</v>
      </c>
      <c r="B64" t="s">
        <v>105</v>
      </c>
      <c r="C64" s="6"/>
      <c r="D64" s="6">
        <v>44114.302083333336</v>
      </c>
      <c r="E64">
        <v>31.54</v>
      </c>
      <c r="F64" s="25">
        <f t="shared" si="8"/>
        <v>0.89289739999999995</v>
      </c>
      <c r="G64" s="25">
        <f t="shared" si="6"/>
        <v>21280.315590000006</v>
      </c>
      <c r="H64" s="26">
        <f t="shared" si="1"/>
        <v>0.65862063527110992</v>
      </c>
      <c r="J64">
        <f>I62</f>
        <v>13.9</v>
      </c>
      <c r="K64" s="26">
        <f t="shared" si="3"/>
        <v>0.34405940594059409</v>
      </c>
      <c r="L64" s="27">
        <f t="shared" si="9"/>
        <v>0.74467643159999997</v>
      </c>
      <c r="M64" s="29">
        <f t="shared" si="4"/>
        <v>11.170146473999999</v>
      </c>
      <c r="N64" s="29">
        <f t="shared" si="7"/>
        <v>533.30487276600013</v>
      </c>
      <c r="O64" s="26">
        <f t="shared" si="5"/>
        <v>0.82133049970967564</v>
      </c>
    </row>
    <row r="65" spans="1:15" x14ac:dyDescent="0.2">
      <c r="A65">
        <v>16.75</v>
      </c>
      <c r="B65" t="s">
        <v>105</v>
      </c>
      <c r="C65" s="6"/>
      <c r="D65" s="6">
        <v>44114.3125</v>
      </c>
      <c r="E65">
        <v>29.05</v>
      </c>
      <c r="F65" s="25">
        <f t="shared" si="8"/>
        <v>0.82240550000000001</v>
      </c>
      <c r="G65" s="25">
        <f t="shared" si="6"/>
        <v>21966.974640000004</v>
      </c>
      <c r="H65" s="26">
        <f t="shared" si="1"/>
        <v>0.67987256726492751</v>
      </c>
      <c r="J65">
        <f>I62</f>
        <v>13.9</v>
      </c>
      <c r="K65" s="26">
        <f t="shared" si="3"/>
        <v>0.34405940594059409</v>
      </c>
      <c r="L65" s="27">
        <f t="shared" si="9"/>
        <v>0.68588618699999993</v>
      </c>
      <c r="M65" s="29">
        <f t="shared" si="4"/>
        <v>10.288292804999999</v>
      </c>
      <c r="N65" s="29">
        <f t="shared" si="7"/>
        <v>543.5931655710001</v>
      </c>
      <c r="O65" s="26">
        <f t="shared" si="5"/>
        <v>0.8371752615001754</v>
      </c>
    </row>
    <row r="66" spans="1:15" x14ac:dyDescent="0.2">
      <c r="A66">
        <v>17</v>
      </c>
      <c r="B66" t="s">
        <v>105</v>
      </c>
      <c r="C66" s="6">
        <f>'Data Final'!C22</f>
        <v>44114.347222164353</v>
      </c>
      <c r="D66" s="6">
        <v>44114.322916666664</v>
      </c>
      <c r="E66">
        <v>27.43</v>
      </c>
      <c r="F66" s="25">
        <f t="shared" ref="F66:F97" si="10">E66*0.02831</f>
        <v>0.77654329999999994</v>
      </c>
      <c r="G66" s="25">
        <f t="shared" si="6"/>
        <v>22612.357710000004</v>
      </c>
      <c r="H66" s="26">
        <f t="shared" ref="H66:H97" si="11">G66/$G$98</f>
        <v>0.69984701763240065</v>
      </c>
      <c r="I66">
        <f>'Data Final'!D22</f>
        <v>22.5</v>
      </c>
      <c r="J66">
        <f>I66</f>
        <v>22.5</v>
      </c>
      <c r="K66" s="26">
        <f t="shared" si="3"/>
        <v>0.55693069306930698</v>
      </c>
      <c r="L66" s="27">
        <f t="shared" ref="L66:L97" si="12">J66*F66*1000*60/(1000*1000)</f>
        <v>1.0483334549999999</v>
      </c>
      <c r="M66" s="29">
        <f t="shared" si="4"/>
        <v>15.725001824999998</v>
      </c>
      <c r="N66" s="29">
        <f t="shared" si="7"/>
        <v>559.31816739600015</v>
      </c>
      <c r="O66" s="26">
        <f t="shared" si="5"/>
        <v>0.86139297310644047</v>
      </c>
    </row>
    <row r="67" spans="1:15" x14ac:dyDescent="0.2">
      <c r="A67">
        <v>17.25</v>
      </c>
      <c r="B67" t="s">
        <v>105</v>
      </c>
      <c r="C67" s="6"/>
      <c r="D67" s="6">
        <v>44114.333333333336</v>
      </c>
      <c r="E67">
        <v>25.86</v>
      </c>
      <c r="F67" s="25">
        <f t="shared" si="10"/>
        <v>0.73209659999999999</v>
      </c>
      <c r="G67" s="25">
        <f t="shared" si="6"/>
        <v>23217.738750000004</v>
      </c>
      <c r="H67" s="26">
        <f t="shared" si="11"/>
        <v>0.71858341481878674</v>
      </c>
      <c r="J67">
        <f>I66</f>
        <v>22.5</v>
      </c>
      <c r="K67" s="26">
        <f t="shared" ref="K67:K97" si="13">J67/MAX(J$2:J$98)</f>
        <v>0.55693069306930698</v>
      </c>
      <c r="L67" s="27">
        <f t="shared" si="12"/>
        <v>0.98833040999999999</v>
      </c>
      <c r="M67" s="29">
        <f t="shared" ref="M67:M97" si="14">L67*15</f>
        <v>14.82495615</v>
      </c>
      <c r="N67" s="29">
        <f t="shared" si="7"/>
        <v>574.1431235460002</v>
      </c>
      <c r="O67" s="26">
        <f t="shared" ref="O67:O98" si="15">N67/$N$98</f>
        <v>0.88422454518584304</v>
      </c>
    </row>
    <row r="68" spans="1:15" x14ac:dyDescent="0.2">
      <c r="A68">
        <v>17.5</v>
      </c>
      <c r="B68" t="s">
        <v>105</v>
      </c>
      <c r="C68" s="6"/>
      <c r="D68" s="6">
        <v>44114.34375</v>
      </c>
      <c r="E68">
        <v>24.33</v>
      </c>
      <c r="F68" s="25">
        <f t="shared" si="10"/>
        <v>0.68878229999999996</v>
      </c>
      <c r="G68" s="25">
        <f t="shared" ref="G68:G98" si="16">(F68-$F$2)*15*60+G67</f>
        <v>23784.136920000004</v>
      </c>
      <c r="H68" s="26">
        <f t="shared" si="11"/>
        <v>0.73611330158029198</v>
      </c>
      <c r="J68">
        <f>I66</f>
        <v>22.5</v>
      </c>
      <c r="K68" s="26">
        <f t="shared" si="13"/>
        <v>0.55693069306930698</v>
      </c>
      <c r="L68" s="27">
        <f t="shared" si="12"/>
        <v>0.92985610499999993</v>
      </c>
      <c r="M68" s="29">
        <f t="shared" si="14"/>
        <v>13.947841574999998</v>
      </c>
      <c r="N68" s="29">
        <f t="shared" ref="N68:N97" si="17">N67+M68</f>
        <v>588.09096512100018</v>
      </c>
      <c r="O68" s="26">
        <f t="shared" si="15"/>
        <v>0.90570529339511852</v>
      </c>
    </row>
    <row r="69" spans="1:15" x14ac:dyDescent="0.2">
      <c r="A69">
        <v>17.75</v>
      </c>
      <c r="B69" t="s">
        <v>105</v>
      </c>
      <c r="C69" s="6"/>
      <c r="D69" s="6">
        <v>44114.354166666664</v>
      </c>
      <c r="E69">
        <v>22.84</v>
      </c>
      <c r="F69" s="25">
        <f t="shared" si="10"/>
        <v>0.64660039999999996</v>
      </c>
      <c r="G69" s="25">
        <f t="shared" si="16"/>
        <v>24312.571380000005</v>
      </c>
      <c r="H69" s="26">
        <f t="shared" si="11"/>
        <v>0.75246822067312236</v>
      </c>
      <c r="J69">
        <f>I66</f>
        <v>22.5</v>
      </c>
      <c r="K69" s="26">
        <f t="shared" si="13"/>
        <v>0.55693069306930698</v>
      </c>
      <c r="L69" s="27">
        <f t="shared" si="12"/>
        <v>0.87291054000000001</v>
      </c>
      <c r="M69" s="29">
        <f t="shared" si="14"/>
        <v>13.093658100000001</v>
      </c>
      <c r="N69" s="29">
        <f t="shared" si="17"/>
        <v>601.18462322100015</v>
      </c>
      <c r="O69" s="26">
        <f t="shared" si="15"/>
        <v>0.92587053339100223</v>
      </c>
    </row>
    <row r="70" spans="1:15" x14ac:dyDescent="0.2">
      <c r="A70">
        <v>18</v>
      </c>
      <c r="B70" t="s">
        <v>105</v>
      </c>
      <c r="C70" s="6">
        <f>'Data Final'!C23</f>
        <v>44114.388888831018</v>
      </c>
      <c r="D70" s="6">
        <v>44114.364583333336</v>
      </c>
      <c r="E70">
        <v>20.68</v>
      </c>
      <c r="F70" s="25">
        <f t="shared" si="10"/>
        <v>0.58545079999999994</v>
      </c>
      <c r="G70" s="25">
        <f t="shared" si="16"/>
        <v>24785.971200000004</v>
      </c>
      <c r="H70" s="26">
        <f t="shared" si="11"/>
        <v>0.76711983093082659</v>
      </c>
      <c r="I70">
        <f>'Data Final'!D23</f>
        <v>9.86</v>
      </c>
      <c r="J70">
        <f>I70</f>
        <v>9.86</v>
      </c>
      <c r="K70" s="26">
        <f t="shared" si="13"/>
        <v>0.24405940594059405</v>
      </c>
      <c r="L70" s="27">
        <f t="shared" si="12"/>
        <v>0.3463526932799999</v>
      </c>
      <c r="M70" s="29">
        <f t="shared" si="14"/>
        <v>5.1952903991999984</v>
      </c>
      <c r="N70" s="29">
        <f t="shared" si="17"/>
        <v>606.37991362020011</v>
      </c>
      <c r="O70" s="26">
        <f t="shared" si="15"/>
        <v>0.93387167997265752</v>
      </c>
    </row>
    <row r="71" spans="1:15" x14ac:dyDescent="0.2">
      <c r="A71">
        <v>18.25</v>
      </c>
      <c r="B71" t="s">
        <v>105</v>
      </c>
      <c r="C71" s="6"/>
      <c r="D71" s="6">
        <v>44114.375</v>
      </c>
      <c r="E71">
        <v>19.3</v>
      </c>
      <c r="F71" s="25">
        <f t="shared" si="10"/>
        <v>0.54638299999999995</v>
      </c>
      <c r="G71" s="25">
        <f t="shared" si="16"/>
        <v>25224.210000000003</v>
      </c>
      <c r="H71" s="26">
        <f t="shared" si="11"/>
        <v>0.78068321609942259</v>
      </c>
      <c r="J71">
        <f>I70</f>
        <v>9.86</v>
      </c>
      <c r="K71" s="26">
        <f t="shared" si="13"/>
        <v>0.24405940594059405</v>
      </c>
      <c r="L71" s="27">
        <f t="shared" si="12"/>
        <v>0.32324018279999994</v>
      </c>
      <c r="M71" s="29">
        <f t="shared" si="14"/>
        <v>4.8486027419999989</v>
      </c>
      <c r="N71" s="29">
        <f t="shared" si="17"/>
        <v>611.22851636220014</v>
      </c>
      <c r="O71" s="26">
        <f t="shared" si="15"/>
        <v>0.94133890091201666</v>
      </c>
    </row>
    <row r="72" spans="1:15" x14ac:dyDescent="0.2">
      <c r="A72">
        <v>18.5</v>
      </c>
      <c r="B72" t="s">
        <v>105</v>
      </c>
      <c r="C72" s="6"/>
      <c r="D72" s="6">
        <v>44114.385416666664</v>
      </c>
      <c r="E72">
        <v>17.95</v>
      </c>
      <c r="F72" s="25">
        <f t="shared" si="10"/>
        <v>0.50816449999999991</v>
      </c>
      <c r="G72" s="25">
        <f t="shared" si="16"/>
        <v>25628.052150000003</v>
      </c>
      <c r="H72" s="26">
        <f t="shared" si="11"/>
        <v>0.79318203324606484</v>
      </c>
      <c r="J72">
        <f>I70</f>
        <v>9.86</v>
      </c>
      <c r="K72" s="26">
        <f t="shared" si="13"/>
        <v>0.24405940594059405</v>
      </c>
      <c r="L72" s="27">
        <f t="shared" si="12"/>
        <v>0.30063011819999996</v>
      </c>
      <c r="M72" s="29">
        <f t="shared" si="14"/>
        <v>4.5094517729999994</v>
      </c>
      <c r="N72" s="29">
        <f t="shared" si="17"/>
        <v>615.73796813520016</v>
      </c>
      <c r="O72" s="26">
        <f t="shared" si="15"/>
        <v>0.94828380328826012</v>
      </c>
    </row>
    <row r="73" spans="1:15" x14ac:dyDescent="0.2">
      <c r="A73">
        <v>18.75</v>
      </c>
      <c r="B73" t="s">
        <v>105</v>
      </c>
      <c r="C73" s="6"/>
      <c r="D73" s="6">
        <v>44114.395833333336</v>
      </c>
      <c r="E73">
        <v>16.649999999999999</v>
      </c>
      <c r="F73" s="25">
        <f t="shared" si="10"/>
        <v>0.47136149999999993</v>
      </c>
      <c r="G73" s="25">
        <f t="shared" si="16"/>
        <v>25998.771600000004</v>
      </c>
      <c r="H73" s="26">
        <f t="shared" si="11"/>
        <v>0.80465571081601095</v>
      </c>
      <c r="J73">
        <f>I70</f>
        <v>9.86</v>
      </c>
      <c r="K73" s="26">
        <f t="shared" si="13"/>
        <v>0.24405940594059405</v>
      </c>
      <c r="L73" s="27">
        <f t="shared" si="12"/>
        <v>0.27885746339999995</v>
      </c>
      <c r="M73" s="29">
        <f t="shared" si="14"/>
        <v>4.1828619509999996</v>
      </c>
      <c r="N73" s="29">
        <f t="shared" si="17"/>
        <v>619.92083008620011</v>
      </c>
      <c r="O73" s="26">
        <f t="shared" si="15"/>
        <v>0.95472573223335488</v>
      </c>
    </row>
    <row r="74" spans="1:15" x14ac:dyDescent="0.2">
      <c r="A74">
        <v>19</v>
      </c>
      <c r="B74" t="s">
        <v>105</v>
      </c>
      <c r="C74" s="6">
        <f>'Data Final'!C24</f>
        <v>44114.430555497682</v>
      </c>
      <c r="D74" s="6">
        <v>44114.40625</v>
      </c>
      <c r="E74">
        <v>16.010000000000002</v>
      </c>
      <c r="F74" s="25">
        <f t="shared" si="10"/>
        <v>0.45324310000000001</v>
      </c>
      <c r="G74" s="25">
        <f t="shared" si="16"/>
        <v>26353.184490000003</v>
      </c>
      <c r="H74" s="26">
        <f t="shared" si="11"/>
        <v>0.81562470428666045</v>
      </c>
      <c r="I74">
        <f>'Data Final'!D24</f>
        <v>9.17</v>
      </c>
      <c r="J74">
        <f>I74</f>
        <v>9.17</v>
      </c>
      <c r="K74" s="26">
        <f t="shared" si="13"/>
        <v>0.22698019801980199</v>
      </c>
      <c r="L74" s="27">
        <f t="shared" si="12"/>
        <v>0.24937435362000002</v>
      </c>
      <c r="M74" s="29">
        <f t="shared" si="14"/>
        <v>3.7406153043000003</v>
      </c>
      <c r="N74" s="29">
        <f t="shared" si="17"/>
        <v>623.66144539050015</v>
      </c>
      <c r="O74" s="26">
        <f t="shared" si="15"/>
        <v>0.96048656734661375</v>
      </c>
    </row>
    <row r="75" spans="1:15" x14ac:dyDescent="0.2">
      <c r="A75">
        <v>19.25</v>
      </c>
      <c r="B75" t="s">
        <v>105</v>
      </c>
      <c r="C75" s="6"/>
      <c r="D75" s="6">
        <v>44114.416666666664</v>
      </c>
      <c r="E75">
        <v>15.39</v>
      </c>
      <c r="F75" s="25">
        <f t="shared" si="10"/>
        <v>0.43569089999999999</v>
      </c>
      <c r="G75" s="25">
        <f t="shared" si="16"/>
        <v>26691.800400000004</v>
      </c>
      <c r="H75" s="26">
        <f t="shared" si="11"/>
        <v>0.82610478503611628</v>
      </c>
      <c r="J75">
        <f>I74</f>
        <v>9.17</v>
      </c>
      <c r="K75" s="26">
        <f t="shared" si="13"/>
        <v>0.22698019801980199</v>
      </c>
      <c r="L75" s="27">
        <f t="shared" si="12"/>
        <v>0.23971713318000001</v>
      </c>
      <c r="M75" s="29">
        <f t="shared" si="14"/>
        <v>3.5957569977000001</v>
      </c>
      <c r="N75" s="29">
        <f t="shared" si="17"/>
        <v>627.2572023882002</v>
      </c>
      <c r="O75" s="26">
        <f t="shared" si="15"/>
        <v>0.96602430953231355</v>
      </c>
    </row>
    <row r="76" spans="1:15" x14ac:dyDescent="0.2">
      <c r="A76">
        <v>19.5</v>
      </c>
      <c r="B76" t="s">
        <v>105</v>
      </c>
      <c r="C76" s="6"/>
      <c r="D76" s="6">
        <v>44114.427083333336</v>
      </c>
      <c r="E76">
        <v>14.78</v>
      </c>
      <c r="F76" s="25">
        <f t="shared" si="10"/>
        <v>0.41842179999999995</v>
      </c>
      <c r="G76" s="25">
        <f t="shared" si="16"/>
        <v>27014.874120000004</v>
      </c>
      <c r="H76" s="26">
        <f t="shared" si="11"/>
        <v>0.8361038387534302</v>
      </c>
      <c r="J76">
        <f>I74</f>
        <v>9.17</v>
      </c>
      <c r="K76" s="26">
        <f t="shared" si="13"/>
        <v>0.22698019801980199</v>
      </c>
      <c r="L76" s="27">
        <f t="shared" si="12"/>
        <v>0.23021567436000001</v>
      </c>
      <c r="M76" s="29">
        <f t="shared" si="14"/>
        <v>3.4532351154000001</v>
      </c>
      <c r="N76" s="29">
        <f t="shared" si="17"/>
        <v>630.71043750360025</v>
      </c>
      <c r="O76" s="26">
        <f t="shared" si="15"/>
        <v>0.97134255706347938</v>
      </c>
    </row>
    <row r="77" spans="1:15" x14ac:dyDescent="0.2">
      <c r="A77">
        <v>19.75</v>
      </c>
      <c r="B77" t="s">
        <v>105</v>
      </c>
      <c r="C77" s="6"/>
      <c r="D77" s="6">
        <v>44114.4375</v>
      </c>
      <c r="E77">
        <v>14.17</v>
      </c>
      <c r="F77" s="25">
        <f t="shared" si="10"/>
        <v>0.40115269999999997</v>
      </c>
      <c r="G77" s="25">
        <f t="shared" si="16"/>
        <v>27322.405650000004</v>
      </c>
      <c r="H77" s="26">
        <f t="shared" si="11"/>
        <v>0.84562186543860185</v>
      </c>
      <c r="J77">
        <f>I74</f>
        <v>9.17</v>
      </c>
      <c r="K77" s="26">
        <f t="shared" si="13"/>
        <v>0.22698019801980199</v>
      </c>
      <c r="L77" s="27">
        <f t="shared" si="12"/>
        <v>0.22071421553999998</v>
      </c>
      <c r="M77" s="29">
        <f t="shared" si="14"/>
        <v>3.3107132330999995</v>
      </c>
      <c r="N77" s="29">
        <f t="shared" si="17"/>
        <v>634.02115073670029</v>
      </c>
      <c r="O77" s="26">
        <f t="shared" si="15"/>
        <v>0.97644130994011136</v>
      </c>
    </row>
    <row r="78" spans="1:15" x14ac:dyDescent="0.2">
      <c r="A78">
        <v>20</v>
      </c>
      <c r="B78" t="s">
        <v>105</v>
      </c>
      <c r="C78" s="6">
        <f>'Data Final'!C25</f>
        <v>44114.472222164353</v>
      </c>
      <c r="D78" s="6">
        <v>44114.447916666664</v>
      </c>
      <c r="E78">
        <v>13.58</v>
      </c>
      <c r="F78" s="25">
        <f t="shared" si="10"/>
        <v>0.38444979999999995</v>
      </c>
      <c r="G78" s="25">
        <f t="shared" si="16"/>
        <v>27614.904570000002</v>
      </c>
      <c r="H78" s="26">
        <f t="shared" si="11"/>
        <v>0.85467463646973452</v>
      </c>
      <c r="I78">
        <f>'Data Final'!D25</f>
        <v>6.23</v>
      </c>
      <c r="J78">
        <f>I78</f>
        <v>6.23</v>
      </c>
      <c r="K78" s="26">
        <f t="shared" si="13"/>
        <v>0.15420792079207923</v>
      </c>
      <c r="L78" s="27">
        <f t="shared" si="12"/>
        <v>0.14370733523999998</v>
      </c>
      <c r="M78" s="29">
        <f t="shared" si="14"/>
        <v>2.1556100285999999</v>
      </c>
      <c r="N78" s="29">
        <f t="shared" si="17"/>
        <v>636.17676076530029</v>
      </c>
      <c r="O78" s="26">
        <f t="shared" si="15"/>
        <v>0.97976111508793728</v>
      </c>
    </row>
    <row r="79" spans="1:15" x14ac:dyDescent="0.2">
      <c r="A79">
        <v>20.25</v>
      </c>
      <c r="B79" t="s">
        <v>105</v>
      </c>
      <c r="C79" s="6"/>
      <c r="D79" s="6">
        <v>44114.458333333336</v>
      </c>
      <c r="E79">
        <v>13</v>
      </c>
      <c r="F79" s="25">
        <f t="shared" si="10"/>
        <v>0.36802999999999997</v>
      </c>
      <c r="G79" s="25">
        <f t="shared" si="16"/>
        <v>27892.625670000001</v>
      </c>
      <c r="H79" s="26">
        <f t="shared" si="11"/>
        <v>0.86327003753587961</v>
      </c>
      <c r="J79">
        <f>I78</f>
        <v>6.23</v>
      </c>
      <c r="K79" s="26">
        <f t="shared" si="13"/>
        <v>0.15420792079207923</v>
      </c>
      <c r="L79" s="27">
        <f t="shared" si="12"/>
        <v>0.13756961400000001</v>
      </c>
      <c r="M79" s="29">
        <f t="shared" si="14"/>
        <v>2.0635442099999999</v>
      </c>
      <c r="N79" s="29">
        <f t="shared" si="17"/>
        <v>638.24030497530032</v>
      </c>
      <c r="O79" s="26">
        <f t="shared" si="15"/>
        <v>0.9829391317979328</v>
      </c>
    </row>
    <row r="80" spans="1:15" x14ac:dyDescent="0.2">
      <c r="A80">
        <v>20.5</v>
      </c>
      <c r="B80" t="s">
        <v>105</v>
      </c>
      <c r="C80" s="6"/>
      <c r="D80" s="6">
        <v>44114.46875</v>
      </c>
      <c r="E80">
        <v>13</v>
      </c>
      <c r="F80" s="25">
        <f t="shared" si="10"/>
        <v>0.36802999999999997</v>
      </c>
      <c r="G80" s="25">
        <f t="shared" si="16"/>
        <v>28170.34677</v>
      </c>
      <c r="H80" s="26">
        <f t="shared" si="11"/>
        <v>0.87186543860202481</v>
      </c>
      <c r="J80">
        <f>I78</f>
        <v>6.23</v>
      </c>
      <c r="K80" s="26">
        <f t="shared" si="13"/>
        <v>0.15420792079207923</v>
      </c>
      <c r="L80" s="27">
        <f t="shared" si="12"/>
        <v>0.13756961400000001</v>
      </c>
      <c r="M80" s="29">
        <f t="shared" si="14"/>
        <v>2.0635442099999999</v>
      </c>
      <c r="N80" s="29">
        <f t="shared" si="17"/>
        <v>640.30384918530035</v>
      </c>
      <c r="O80" s="26">
        <f t="shared" si="15"/>
        <v>0.9861171485079282</v>
      </c>
    </row>
    <row r="81" spans="1:15" x14ac:dyDescent="0.2">
      <c r="A81">
        <v>20.75</v>
      </c>
      <c r="B81" t="s">
        <v>105</v>
      </c>
      <c r="C81" s="6"/>
      <c r="D81" s="6">
        <v>44114.479166666664</v>
      </c>
      <c r="E81">
        <v>13</v>
      </c>
      <c r="F81" s="25">
        <f t="shared" si="10"/>
        <v>0.36802999999999997</v>
      </c>
      <c r="G81" s="25">
        <f t="shared" si="16"/>
        <v>28448.067869999999</v>
      </c>
      <c r="H81" s="26">
        <f t="shared" si="11"/>
        <v>0.8804608396681699</v>
      </c>
      <c r="J81">
        <f>I78</f>
        <v>6.23</v>
      </c>
      <c r="K81" s="26">
        <f t="shared" si="13"/>
        <v>0.15420792079207923</v>
      </c>
      <c r="L81" s="27">
        <f t="shared" si="12"/>
        <v>0.13756961400000001</v>
      </c>
      <c r="M81" s="29">
        <f t="shared" si="14"/>
        <v>2.0635442099999999</v>
      </c>
      <c r="N81" s="29">
        <f t="shared" si="17"/>
        <v>642.36739339530038</v>
      </c>
      <c r="O81" s="26">
        <f t="shared" si="15"/>
        <v>0.9892951652179236</v>
      </c>
    </row>
    <row r="82" spans="1:15" x14ac:dyDescent="0.2">
      <c r="A82">
        <v>21</v>
      </c>
      <c r="B82" t="s">
        <v>105</v>
      </c>
      <c r="C82" s="6">
        <f>'Data Final'!C26</f>
        <v>44114.513888831018</v>
      </c>
      <c r="D82" s="6">
        <v>44114.489583333336</v>
      </c>
      <c r="E82">
        <v>12.27</v>
      </c>
      <c r="F82" s="25">
        <f t="shared" si="10"/>
        <v>0.34736369999999994</v>
      </c>
      <c r="G82" s="25">
        <f t="shared" si="16"/>
        <v>28707.189299999998</v>
      </c>
      <c r="H82" s="26">
        <f t="shared" si="11"/>
        <v>0.8884805854335549</v>
      </c>
      <c r="I82">
        <f>'Data Final'!D26</f>
        <v>5.64</v>
      </c>
      <c r="J82">
        <f>I82</f>
        <v>5.64</v>
      </c>
      <c r="K82" s="26">
        <f t="shared" si="13"/>
        <v>0.13960396039603959</v>
      </c>
      <c r="L82" s="27">
        <f t="shared" si="12"/>
        <v>0.11754787607999996</v>
      </c>
      <c r="M82" s="29">
        <f t="shared" si="14"/>
        <v>1.7632181411999994</v>
      </c>
      <c r="N82" s="29">
        <f t="shared" si="17"/>
        <v>644.1306115365004</v>
      </c>
      <c r="O82" s="26">
        <f t="shared" si="15"/>
        <v>0.99201065669561805</v>
      </c>
    </row>
    <row r="83" spans="1:15" x14ac:dyDescent="0.2">
      <c r="A83">
        <v>21.25</v>
      </c>
      <c r="B83" t="s">
        <v>105</v>
      </c>
      <c r="C83" s="6"/>
      <c r="D83" s="6">
        <v>44114.5</v>
      </c>
      <c r="E83">
        <v>12.27</v>
      </c>
      <c r="F83" s="25">
        <f t="shared" si="10"/>
        <v>0.34736369999999994</v>
      </c>
      <c r="G83" s="25">
        <f t="shared" si="16"/>
        <v>28966.310729999997</v>
      </c>
      <c r="H83" s="26">
        <f t="shared" si="11"/>
        <v>0.89650033119893979</v>
      </c>
      <c r="J83">
        <f>I82</f>
        <v>5.64</v>
      </c>
      <c r="K83" s="26">
        <f t="shared" si="13"/>
        <v>0.13960396039603959</v>
      </c>
      <c r="L83" s="27">
        <f t="shared" si="12"/>
        <v>0.11754787607999996</v>
      </c>
      <c r="M83" s="29">
        <f t="shared" si="14"/>
        <v>1.7632181411999994</v>
      </c>
      <c r="N83" s="29">
        <f t="shared" si="17"/>
        <v>645.89382967770041</v>
      </c>
      <c r="O83" s="26">
        <f t="shared" si="15"/>
        <v>0.9947261481733124</v>
      </c>
    </row>
    <row r="84" spans="1:15" x14ac:dyDescent="0.2">
      <c r="A84">
        <v>21.5</v>
      </c>
      <c r="B84" t="s">
        <v>105</v>
      </c>
      <c r="C84" s="6"/>
      <c r="D84" s="6">
        <v>44114.510416666664</v>
      </c>
      <c r="E84">
        <v>12.27</v>
      </c>
      <c r="F84" s="25">
        <f t="shared" si="10"/>
        <v>0.34736369999999994</v>
      </c>
      <c r="G84" s="25">
        <f t="shared" si="16"/>
        <v>29225.432159999997</v>
      </c>
      <c r="H84" s="26">
        <f t="shared" si="11"/>
        <v>0.90452007696432479</v>
      </c>
      <c r="J84">
        <f>I82</f>
        <v>5.64</v>
      </c>
      <c r="K84" s="26">
        <f t="shared" si="13"/>
        <v>0.13960396039603959</v>
      </c>
      <c r="L84" s="27">
        <f t="shared" si="12"/>
        <v>0.11754787607999996</v>
      </c>
      <c r="M84" s="29">
        <f t="shared" si="14"/>
        <v>1.7632181411999994</v>
      </c>
      <c r="N84" s="29">
        <f t="shared" si="17"/>
        <v>647.65704781890042</v>
      </c>
      <c r="O84" s="26">
        <f t="shared" si="15"/>
        <v>0.99744163965100685</v>
      </c>
    </row>
    <row r="85" spans="1:15" x14ac:dyDescent="0.2">
      <c r="A85">
        <v>21.75</v>
      </c>
      <c r="B85" t="s">
        <v>105</v>
      </c>
      <c r="C85" s="6"/>
      <c r="D85" s="6">
        <v>44114.520833333336</v>
      </c>
      <c r="E85">
        <v>11.56</v>
      </c>
      <c r="F85" s="25">
        <f t="shared" si="10"/>
        <v>0.32726359999999999</v>
      </c>
      <c r="G85" s="25">
        <f t="shared" si="16"/>
        <v>29466.463499999998</v>
      </c>
      <c r="H85" s="26">
        <f t="shared" si="11"/>
        <v>0.91197993880705264</v>
      </c>
      <c r="J85">
        <f>I82</f>
        <v>5.64</v>
      </c>
      <c r="K85" s="26">
        <f t="shared" si="13"/>
        <v>0.13960396039603959</v>
      </c>
      <c r="L85" s="27">
        <f t="shared" si="12"/>
        <v>0.11074600223999999</v>
      </c>
      <c r="M85" s="29">
        <f t="shared" si="14"/>
        <v>1.6611900335999998</v>
      </c>
      <c r="N85" s="29">
        <f t="shared" si="17"/>
        <v>649.31823785250037</v>
      </c>
      <c r="O85" s="26">
        <f t="shared" si="15"/>
        <v>1</v>
      </c>
    </row>
    <row r="86" spans="1:15" x14ac:dyDescent="0.2">
      <c r="A86">
        <v>22</v>
      </c>
      <c r="B86" t="s">
        <v>105</v>
      </c>
      <c r="C86" s="6">
        <f>'Data Final'!C27</f>
        <v>44114.555555497682</v>
      </c>
      <c r="D86" s="6">
        <v>44114.53125</v>
      </c>
      <c r="E86">
        <v>11.56</v>
      </c>
      <c r="F86" s="25">
        <f t="shared" si="10"/>
        <v>0.32726359999999999</v>
      </c>
      <c r="G86" s="25">
        <f t="shared" si="16"/>
        <v>29707.494839999999</v>
      </c>
      <c r="H86" s="26">
        <f t="shared" si="11"/>
        <v>0.91943980064978048</v>
      </c>
      <c r="I86">
        <f>'Data Final'!D27</f>
        <v>0</v>
      </c>
      <c r="J86">
        <f>I86</f>
        <v>0</v>
      </c>
      <c r="K86" s="26">
        <f t="shared" si="13"/>
        <v>0</v>
      </c>
      <c r="L86" s="27">
        <f t="shared" si="12"/>
        <v>0</v>
      </c>
      <c r="M86" s="29">
        <f t="shared" si="14"/>
        <v>0</v>
      </c>
      <c r="N86" s="29">
        <f t="shared" si="17"/>
        <v>649.31823785250037</v>
      </c>
      <c r="O86" s="26">
        <f t="shared" si="15"/>
        <v>1</v>
      </c>
    </row>
    <row r="87" spans="1:15" x14ac:dyDescent="0.2">
      <c r="A87">
        <v>22.25</v>
      </c>
      <c r="B87" t="s">
        <v>105</v>
      </c>
      <c r="C87" s="6"/>
      <c r="D87" s="6">
        <v>44114.541666666664</v>
      </c>
      <c r="E87">
        <v>11.56</v>
      </c>
      <c r="F87" s="25">
        <f t="shared" si="10"/>
        <v>0.32726359999999999</v>
      </c>
      <c r="G87" s="25">
        <f t="shared" si="16"/>
        <v>29948.526180000001</v>
      </c>
      <c r="H87" s="26">
        <f t="shared" si="11"/>
        <v>0.92689966249250832</v>
      </c>
      <c r="J87">
        <f>I86</f>
        <v>0</v>
      </c>
      <c r="K87" s="26">
        <f t="shared" si="13"/>
        <v>0</v>
      </c>
      <c r="L87" s="27">
        <f t="shared" si="12"/>
        <v>0</v>
      </c>
      <c r="M87" s="29">
        <f t="shared" si="14"/>
        <v>0</v>
      </c>
      <c r="N87" s="29">
        <f t="shared" si="17"/>
        <v>649.31823785250037</v>
      </c>
      <c r="O87" s="26">
        <f t="shared" si="15"/>
        <v>1</v>
      </c>
    </row>
    <row r="88" spans="1:15" x14ac:dyDescent="0.2">
      <c r="A88">
        <v>22.5</v>
      </c>
      <c r="B88" t="s">
        <v>105</v>
      </c>
      <c r="C88" s="6"/>
      <c r="D88" s="6">
        <v>44114.552083333336</v>
      </c>
      <c r="E88">
        <v>11.56</v>
      </c>
      <c r="F88" s="25">
        <f t="shared" si="10"/>
        <v>0.32726359999999999</v>
      </c>
      <c r="G88" s="25">
        <f t="shared" si="16"/>
        <v>30189.557520000002</v>
      </c>
      <c r="H88" s="26">
        <f t="shared" si="11"/>
        <v>0.93435952433523617</v>
      </c>
      <c r="J88">
        <f>I86</f>
        <v>0</v>
      </c>
      <c r="K88" s="26">
        <f t="shared" si="13"/>
        <v>0</v>
      </c>
      <c r="L88" s="27">
        <f t="shared" si="12"/>
        <v>0</v>
      </c>
      <c r="M88" s="29">
        <f t="shared" si="14"/>
        <v>0</v>
      </c>
      <c r="N88" s="29">
        <f t="shared" si="17"/>
        <v>649.31823785250037</v>
      </c>
      <c r="O88" s="26">
        <f t="shared" si="15"/>
        <v>1</v>
      </c>
    </row>
    <row r="89" spans="1:15" x14ac:dyDescent="0.2">
      <c r="A89">
        <v>22.75</v>
      </c>
      <c r="B89" t="s">
        <v>105</v>
      </c>
      <c r="C89" s="6"/>
      <c r="D89" s="6">
        <v>44114.5625</v>
      </c>
      <c r="E89">
        <v>10.88</v>
      </c>
      <c r="F89" s="25">
        <f t="shared" si="10"/>
        <v>0.30801280000000003</v>
      </c>
      <c r="G89" s="25">
        <f t="shared" si="16"/>
        <v>30413.263140000003</v>
      </c>
      <c r="H89" s="26">
        <f t="shared" si="11"/>
        <v>0.94128315932246143</v>
      </c>
      <c r="J89">
        <f>I86</f>
        <v>0</v>
      </c>
      <c r="K89" s="26">
        <f t="shared" si="13"/>
        <v>0</v>
      </c>
      <c r="L89" s="27">
        <f t="shared" si="12"/>
        <v>0</v>
      </c>
      <c r="M89" s="29">
        <f t="shared" si="14"/>
        <v>0</v>
      </c>
      <c r="N89" s="29">
        <f t="shared" si="17"/>
        <v>649.31823785250037</v>
      </c>
      <c r="O89" s="26">
        <f t="shared" si="15"/>
        <v>1</v>
      </c>
    </row>
    <row r="90" spans="1:15" x14ac:dyDescent="0.2">
      <c r="A90">
        <v>23</v>
      </c>
      <c r="B90" t="s">
        <v>105</v>
      </c>
      <c r="C90" s="6">
        <f>'Data Final'!C28</f>
        <v>44114.597222164353</v>
      </c>
      <c r="D90" s="6">
        <v>44114.572916666664</v>
      </c>
      <c r="E90">
        <v>10.88</v>
      </c>
      <c r="F90" s="25">
        <f t="shared" si="10"/>
        <v>0.30801280000000003</v>
      </c>
      <c r="G90" s="25">
        <f t="shared" si="16"/>
        <v>30636.968760000003</v>
      </c>
      <c r="H90" s="26">
        <f t="shared" si="11"/>
        <v>0.94820679430968657</v>
      </c>
      <c r="I90">
        <f>'Data Final'!D28</f>
        <v>0</v>
      </c>
      <c r="J90">
        <f>I90</f>
        <v>0</v>
      </c>
      <c r="K90" s="26">
        <f t="shared" si="13"/>
        <v>0</v>
      </c>
      <c r="L90" s="27">
        <f t="shared" si="12"/>
        <v>0</v>
      </c>
      <c r="M90" s="29">
        <f t="shared" si="14"/>
        <v>0</v>
      </c>
      <c r="N90" s="29">
        <f t="shared" si="17"/>
        <v>649.31823785250037</v>
      </c>
      <c r="O90" s="26">
        <f t="shared" si="15"/>
        <v>1</v>
      </c>
    </row>
    <row r="91" spans="1:15" x14ac:dyDescent="0.2">
      <c r="A91">
        <v>23.25</v>
      </c>
      <c r="B91" t="s">
        <v>105</v>
      </c>
      <c r="C91" s="6"/>
      <c r="D91" s="6">
        <v>44114.583333333336</v>
      </c>
      <c r="E91">
        <v>10.88</v>
      </c>
      <c r="F91" s="25">
        <f t="shared" si="10"/>
        <v>0.30801280000000003</v>
      </c>
      <c r="G91" s="25">
        <f t="shared" si="16"/>
        <v>30860.674380000004</v>
      </c>
      <c r="H91" s="26">
        <f t="shared" si="11"/>
        <v>0.95513042929691183</v>
      </c>
      <c r="J91">
        <f>I90</f>
        <v>0</v>
      </c>
      <c r="K91" s="26">
        <f t="shared" si="13"/>
        <v>0</v>
      </c>
      <c r="L91" s="27">
        <f t="shared" si="12"/>
        <v>0</v>
      </c>
      <c r="M91" s="29">
        <f t="shared" si="14"/>
        <v>0</v>
      </c>
      <c r="N91" s="29">
        <f t="shared" si="17"/>
        <v>649.31823785250037</v>
      </c>
      <c r="O91" s="26">
        <f t="shared" si="15"/>
        <v>1</v>
      </c>
    </row>
    <row r="92" spans="1:15" x14ac:dyDescent="0.2">
      <c r="A92">
        <v>23.5</v>
      </c>
      <c r="B92" t="s">
        <v>105</v>
      </c>
      <c r="C92" s="6"/>
      <c r="D92" s="6">
        <v>44114.59375</v>
      </c>
      <c r="E92">
        <v>10.88</v>
      </c>
      <c r="F92" s="25">
        <f t="shared" si="10"/>
        <v>0.30801280000000003</v>
      </c>
      <c r="G92" s="25">
        <f t="shared" si="16"/>
        <v>31084.380000000005</v>
      </c>
      <c r="H92" s="26">
        <f t="shared" si="11"/>
        <v>0.96205406428413698</v>
      </c>
      <c r="J92">
        <f>I90</f>
        <v>0</v>
      </c>
      <c r="K92" s="26">
        <f t="shared" si="13"/>
        <v>0</v>
      </c>
      <c r="L92" s="27">
        <f t="shared" si="12"/>
        <v>0</v>
      </c>
      <c r="M92" s="29">
        <f t="shared" si="14"/>
        <v>0</v>
      </c>
      <c r="N92" s="29">
        <f t="shared" si="17"/>
        <v>649.31823785250037</v>
      </c>
      <c r="O92" s="26">
        <f t="shared" si="15"/>
        <v>1</v>
      </c>
    </row>
    <row r="93" spans="1:15" x14ac:dyDescent="0.2">
      <c r="A93">
        <v>23.75</v>
      </c>
      <c r="B93" t="s">
        <v>105</v>
      </c>
      <c r="C93" s="6"/>
      <c r="D93" s="6">
        <v>44114.604166666664</v>
      </c>
      <c r="E93">
        <v>10.88</v>
      </c>
      <c r="F93" s="25">
        <f t="shared" si="10"/>
        <v>0.30801280000000003</v>
      </c>
      <c r="G93" s="25">
        <f t="shared" si="16"/>
        <v>31308.085620000005</v>
      </c>
      <c r="H93" s="26">
        <f t="shared" si="11"/>
        <v>0.96897769927136224</v>
      </c>
      <c r="J93">
        <f>I90</f>
        <v>0</v>
      </c>
      <c r="K93" s="26">
        <f t="shared" si="13"/>
        <v>0</v>
      </c>
      <c r="L93" s="27">
        <f t="shared" si="12"/>
        <v>0</v>
      </c>
      <c r="M93" s="29">
        <f t="shared" si="14"/>
        <v>0</v>
      </c>
      <c r="N93" s="29">
        <f t="shared" si="17"/>
        <v>649.31823785250037</v>
      </c>
      <c r="O93" s="26">
        <f t="shared" si="15"/>
        <v>1</v>
      </c>
    </row>
    <row r="94" spans="1:15" x14ac:dyDescent="0.2">
      <c r="A94">
        <v>24</v>
      </c>
      <c r="B94" t="s">
        <v>105</v>
      </c>
      <c r="C94" s="6">
        <f>'Data Final'!C29</f>
        <v>44114.638888831018</v>
      </c>
      <c r="D94" s="6">
        <v>44114.614583333336</v>
      </c>
      <c r="E94">
        <v>10.220000000000001</v>
      </c>
      <c r="F94" s="25">
        <f t="shared" si="10"/>
        <v>0.28932819999999998</v>
      </c>
      <c r="G94" s="25">
        <f t="shared" si="16"/>
        <v>31514.975100000007</v>
      </c>
      <c r="H94" s="26">
        <f t="shared" si="11"/>
        <v>0.97538087878118784</v>
      </c>
      <c r="I94">
        <f>'Data Final'!D29</f>
        <v>0</v>
      </c>
      <c r="J94">
        <f>I94</f>
        <v>0</v>
      </c>
      <c r="K94" s="26">
        <f t="shared" si="13"/>
        <v>0</v>
      </c>
      <c r="L94" s="27">
        <f t="shared" si="12"/>
        <v>0</v>
      </c>
      <c r="M94" s="29">
        <f t="shared" si="14"/>
        <v>0</v>
      </c>
      <c r="N94" s="29">
        <f t="shared" si="17"/>
        <v>649.31823785250037</v>
      </c>
      <c r="O94" s="26">
        <f t="shared" si="15"/>
        <v>1</v>
      </c>
    </row>
    <row r="95" spans="1:15" x14ac:dyDescent="0.2">
      <c r="A95">
        <v>24.25</v>
      </c>
      <c r="B95" t="s">
        <v>105</v>
      </c>
      <c r="C95" s="6"/>
      <c r="D95" s="6">
        <v>44114.625</v>
      </c>
      <c r="E95">
        <v>10.220000000000001</v>
      </c>
      <c r="F95" s="25">
        <f t="shared" si="10"/>
        <v>0.28932819999999998</v>
      </c>
      <c r="G95" s="25">
        <f t="shared" si="16"/>
        <v>31721.864580000009</v>
      </c>
      <c r="H95" s="26">
        <f t="shared" si="11"/>
        <v>0.98178405829101345</v>
      </c>
      <c r="J95">
        <f>I94</f>
        <v>0</v>
      </c>
      <c r="K95" s="26">
        <f t="shared" si="13"/>
        <v>0</v>
      </c>
      <c r="L95" s="27">
        <f t="shared" si="12"/>
        <v>0</v>
      </c>
      <c r="M95" s="29">
        <f t="shared" si="14"/>
        <v>0</v>
      </c>
      <c r="N95" s="29">
        <f t="shared" si="17"/>
        <v>649.31823785250037</v>
      </c>
      <c r="O95" s="26">
        <f t="shared" si="15"/>
        <v>1</v>
      </c>
    </row>
    <row r="96" spans="1:15" x14ac:dyDescent="0.2">
      <c r="A96">
        <v>24.5</v>
      </c>
      <c r="B96" t="s">
        <v>105</v>
      </c>
      <c r="C96" s="6"/>
      <c r="D96" s="6">
        <v>44114.635416666664</v>
      </c>
      <c r="E96">
        <v>10.220000000000001</v>
      </c>
      <c r="F96" s="25">
        <f t="shared" si="10"/>
        <v>0.28932819999999998</v>
      </c>
      <c r="G96" s="25">
        <f t="shared" si="16"/>
        <v>31928.75406000001</v>
      </c>
      <c r="H96" s="26">
        <f t="shared" si="11"/>
        <v>0.98818723780083906</v>
      </c>
      <c r="J96">
        <f>I94</f>
        <v>0</v>
      </c>
      <c r="K96" s="26">
        <f t="shared" si="13"/>
        <v>0</v>
      </c>
      <c r="L96" s="27">
        <f t="shared" si="12"/>
        <v>0</v>
      </c>
      <c r="M96" s="29">
        <f t="shared" si="14"/>
        <v>0</v>
      </c>
      <c r="N96" s="29">
        <f t="shared" si="17"/>
        <v>649.31823785250037</v>
      </c>
      <c r="O96" s="26">
        <f t="shared" si="15"/>
        <v>1</v>
      </c>
    </row>
    <row r="97" spans="1:15" x14ac:dyDescent="0.2">
      <c r="A97">
        <v>24.75</v>
      </c>
      <c r="B97" t="s">
        <v>105</v>
      </c>
      <c r="C97" s="6"/>
      <c r="D97" s="6">
        <v>44114.645833333336</v>
      </c>
      <c r="E97">
        <v>9.59</v>
      </c>
      <c r="F97" s="25">
        <f t="shared" si="10"/>
        <v>0.27149289999999998</v>
      </c>
      <c r="G97" s="25">
        <f t="shared" si="16"/>
        <v>32119.59177000001</v>
      </c>
      <c r="H97" s="26">
        <f t="shared" si="11"/>
        <v>0.99409361890041947</v>
      </c>
      <c r="J97">
        <f>I94</f>
        <v>0</v>
      </c>
      <c r="K97" s="26">
        <f t="shared" si="13"/>
        <v>0</v>
      </c>
      <c r="L97" s="27">
        <f t="shared" si="12"/>
        <v>0</v>
      </c>
      <c r="M97" s="29">
        <f t="shared" si="14"/>
        <v>0</v>
      </c>
      <c r="N97" s="29">
        <f t="shared" si="17"/>
        <v>649.31823785250037</v>
      </c>
      <c r="O97" s="26">
        <f t="shared" si="15"/>
        <v>1</v>
      </c>
    </row>
    <row r="98" spans="1:15" x14ac:dyDescent="0.2">
      <c r="A98">
        <v>25</v>
      </c>
      <c r="B98" t="s">
        <v>105</v>
      </c>
      <c r="C98" s="6"/>
      <c r="D98" s="6">
        <v>44114.65625</v>
      </c>
      <c r="E98">
        <v>9.59</v>
      </c>
      <c r="F98" s="25">
        <f t="shared" ref="F98" si="18">E98*0.02831</f>
        <v>0.27149289999999998</v>
      </c>
      <c r="G98" s="25">
        <f t="shared" si="16"/>
        <v>32310.42948000001</v>
      </c>
      <c r="H98" s="26">
        <f>G98/$G$98</f>
        <v>1</v>
      </c>
      <c r="K98" s="26"/>
      <c r="L98" s="27"/>
      <c r="N98" s="29">
        <f>N97+M98</f>
        <v>649.31823785250037</v>
      </c>
      <c r="O98" s="26">
        <f t="shared" si="15"/>
        <v>1</v>
      </c>
    </row>
    <row r="99" spans="1:15" x14ac:dyDescent="0.2">
      <c r="C99" s="6"/>
      <c r="D99" s="6"/>
      <c r="H99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80EE-2D4C-4A48-8D82-38CC229EC8A5}">
  <sheetPr codeName="Sheet5">
    <tabColor theme="8" tint="0.59999389629810485"/>
  </sheetPr>
  <dimension ref="A1:N100"/>
  <sheetViews>
    <sheetView zoomScale="116" workbookViewId="0">
      <selection activeCell="Q16" sqref="Q16"/>
    </sheetView>
  </sheetViews>
  <sheetFormatPr baseColWidth="10" defaultColWidth="11" defaultRowHeight="16" x14ac:dyDescent="0.2"/>
  <cols>
    <col min="2" max="3" width="16.6640625" customWidth="1"/>
    <col min="4" max="4" width="12.83203125" bestFit="1" customWidth="1"/>
    <col min="10" max="10" width="10.83203125" style="43"/>
  </cols>
  <sheetData>
    <row r="1" spans="1:14" ht="51" x14ac:dyDescent="0.2">
      <c r="A1" t="s">
        <v>88</v>
      </c>
      <c r="B1" s="24" t="s">
        <v>168</v>
      </c>
      <c r="C1" s="24" t="s">
        <v>15</v>
      </c>
      <c r="D1" s="24" t="s">
        <v>106</v>
      </c>
      <c r="E1" s="24" t="s">
        <v>107</v>
      </c>
      <c r="F1" s="24" t="s">
        <v>108</v>
      </c>
      <c r="G1" s="24" t="s">
        <v>109</v>
      </c>
      <c r="H1" s="24" t="s">
        <v>16</v>
      </c>
      <c r="I1" s="24" t="s">
        <v>17</v>
      </c>
      <c r="J1" s="42" t="s">
        <v>145</v>
      </c>
      <c r="K1" s="24" t="s">
        <v>18</v>
      </c>
      <c r="L1" s="28" t="s">
        <v>19</v>
      </c>
      <c r="M1" s="28" t="s">
        <v>20</v>
      </c>
      <c r="N1" s="24" t="s">
        <v>21</v>
      </c>
    </row>
    <row r="2" spans="1:14" x14ac:dyDescent="0.2">
      <c r="A2" t="s">
        <v>104</v>
      </c>
      <c r="B2" s="6">
        <f>'Data Final'!C31</f>
        <v>44127.347222222219</v>
      </c>
      <c r="C2" s="6">
        <v>44127.322916666664</v>
      </c>
      <c r="D2">
        <v>1.61</v>
      </c>
      <c r="E2" s="25">
        <f>D2*0.02831</f>
        <v>4.5579099999999997E-2</v>
      </c>
      <c r="F2" s="25">
        <f t="shared" ref="F2" si="0">(E2-$E$2)*15*60</f>
        <v>0</v>
      </c>
      <c r="G2" s="26">
        <f t="shared" ref="G2:G65" si="1">F2/$F$94</f>
        <v>0</v>
      </c>
      <c r="H2">
        <f>'Data Final'!D31</f>
        <v>0</v>
      </c>
      <c r="I2">
        <f>H2</f>
        <v>0</v>
      </c>
      <c r="J2" s="26">
        <f>I2/MAX(I$2:I$98)</f>
        <v>0</v>
      </c>
      <c r="K2" s="27">
        <f t="shared" ref="K2:K33" si="2">I2*E2*1000*60/(1000*1000)</f>
        <v>0</v>
      </c>
      <c r="L2" s="29">
        <f>K2*15</f>
        <v>0</v>
      </c>
      <c r="M2" s="29">
        <f>L2</f>
        <v>0</v>
      </c>
      <c r="N2" s="26">
        <f>M2/$M$94</f>
        <v>0</v>
      </c>
    </row>
    <row r="3" spans="1:14" x14ac:dyDescent="0.2">
      <c r="A3" t="s">
        <v>104</v>
      </c>
      <c r="B3" s="6"/>
      <c r="C3" s="6">
        <v>44127.333333333336</v>
      </c>
      <c r="D3">
        <v>1.61</v>
      </c>
      <c r="E3" s="25">
        <f t="shared" ref="E3:E66" si="3">D3*0.02831</f>
        <v>4.5579099999999997E-2</v>
      </c>
      <c r="F3" s="25">
        <f>(E3-$E$2)*15*60+F2</f>
        <v>0</v>
      </c>
      <c r="G3" s="26">
        <f t="shared" si="1"/>
        <v>0</v>
      </c>
      <c r="I3">
        <f>H2</f>
        <v>0</v>
      </c>
      <c r="J3" s="26">
        <f t="shared" ref="J3:J66" si="4">I3/MAX(I$2:I$98)</f>
        <v>0</v>
      </c>
      <c r="K3" s="27">
        <f t="shared" si="2"/>
        <v>0</v>
      </c>
      <c r="L3" s="29">
        <f t="shared" ref="L3:L66" si="5">K3*15</f>
        <v>0</v>
      </c>
      <c r="M3" s="29">
        <f>M2+L3</f>
        <v>0</v>
      </c>
      <c r="N3" s="26">
        <f t="shared" ref="N3:N66" si="6">M3/$M$94</f>
        <v>0</v>
      </c>
    </row>
    <row r="4" spans="1:14" x14ac:dyDescent="0.2">
      <c r="A4" t="s">
        <v>104</v>
      </c>
      <c r="B4" s="6"/>
      <c r="C4" s="6">
        <v>44127.34375</v>
      </c>
      <c r="D4">
        <v>1.61</v>
      </c>
      <c r="E4" s="25">
        <f t="shared" si="3"/>
        <v>4.5579099999999997E-2</v>
      </c>
      <c r="F4" s="25">
        <f t="shared" ref="F4:F67" si="7">(E4-$E$2)*15*60+F3</f>
        <v>0</v>
      </c>
      <c r="G4" s="26">
        <f t="shared" si="1"/>
        <v>0</v>
      </c>
      <c r="I4">
        <f>H2</f>
        <v>0</v>
      </c>
      <c r="J4" s="26">
        <f t="shared" si="4"/>
        <v>0</v>
      </c>
      <c r="K4" s="27">
        <f t="shared" si="2"/>
        <v>0</v>
      </c>
      <c r="L4" s="29">
        <f t="shared" si="5"/>
        <v>0</v>
      </c>
      <c r="M4" s="29">
        <f t="shared" ref="M4:M67" si="8">M3+L4</f>
        <v>0</v>
      </c>
      <c r="N4" s="26">
        <f t="shared" si="6"/>
        <v>0</v>
      </c>
    </row>
    <row r="5" spans="1:14" x14ac:dyDescent="0.2">
      <c r="A5" t="s">
        <v>104</v>
      </c>
      <c r="B5" s="6"/>
      <c r="C5" s="6">
        <v>44127.354166666664</v>
      </c>
      <c r="D5">
        <v>1.61</v>
      </c>
      <c r="E5" s="25">
        <f t="shared" si="3"/>
        <v>4.5579099999999997E-2</v>
      </c>
      <c r="F5" s="25">
        <f t="shared" si="7"/>
        <v>0</v>
      </c>
      <c r="G5" s="26">
        <f t="shared" si="1"/>
        <v>0</v>
      </c>
      <c r="I5">
        <f>H2</f>
        <v>0</v>
      </c>
      <c r="J5" s="26">
        <f t="shared" si="4"/>
        <v>0</v>
      </c>
      <c r="K5" s="27">
        <f t="shared" si="2"/>
        <v>0</v>
      </c>
      <c r="L5" s="29">
        <f t="shared" si="5"/>
        <v>0</v>
      </c>
      <c r="M5" s="29">
        <f t="shared" si="8"/>
        <v>0</v>
      </c>
      <c r="N5" s="26">
        <f t="shared" si="6"/>
        <v>0</v>
      </c>
    </row>
    <row r="6" spans="1:14" x14ac:dyDescent="0.2">
      <c r="A6" t="s">
        <v>104</v>
      </c>
      <c r="B6" s="6">
        <f>'Data Final'!C32</f>
        <v>44127.388888888891</v>
      </c>
      <c r="C6" s="6">
        <v>44127.364583333336</v>
      </c>
      <c r="D6">
        <v>1.85</v>
      </c>
      <c r="E6" s="25">
        <f t="shared" si="3"/>
        <v>5.2373499999999996E-2</v>
      </c>
      <c r="F6" s="25">
        <f t="shared" si="7"/>
        <v>6.1149599999999991</v>
      </c>
      <c r="G6" s="26">
        <f t="shared" si="1"/>
        <v>2.8096464528213545E-3</v>
      </c>
      <c r="H6">
        <f>'Data Final'!D32</f>
        <v>0</v>
      </c>
      <c r="I6">
        <f>H6</f>
        <v>0</v>
      </c>
      <c r="J6" s="26">
        <f t="shared" si="4"/>
        <v>0</v>
      </c>
      <c r="K6" s="27">
        <f t="shared" si="2"/>
        <v>0</v>
      </c>
      <c r="L6" s="29">
        <f t="shared" si="5"/>
        <v>0</v>
      </c>
      <c r="M6" s="29">
        <f t="shared" si="8"/>
        <v>0</v>
      </c>
      <c r="N6" s="26">
        <f t="shared" si="6"/>
        <v>0</v>
      </c>
    </row>
    <row r="7" spans="1:14" x14ac:dyDescent="0.2">
      <c r="A7" t="s">
        <v>104</v>
      </c>
      <c r="B7" s="6"/>
      <c r="C7" s="6">
        <v>44127.375</v>
      </c>
      <c r="D7">
        <v>1.85</v>
      </c>
      <c r="E7" s="25">
        <f t="shared" si="3"/>
        <v>5.2373499999999996E-2</v>
      </c>
      <c r="F7" s="25">
        <f t="shared" si="7"/>
        <v>12.229919999999998</v>
      </c>
      <c r="G7" s="26">
        <f t="shared" si="1"/>
        <v>5.619292905642709E-3</v>
      </c>
      <c r="I7">
        <f>H6</f>
        <v>0</v>
      </c>
      <c r="J7" s="26">
        <f t="shared" si="4"/>
        <v>0</v>
      </c>
      <c r="K7" s="27">
        <f t="shared" si="2"/>
        <v>0</v>
      </c>
      <c r="L7" s="29">
        <f t="shared" si="5"/>
        <v>0</v>
      </c>
      <c r="M7" s="29">
        <f t="shared" si="8"/>
        <v>0</v>
      </c>
      <c r="N7" s="26">
        <f t="shared" si="6"/>
        <v>0</v>
      </c>
    </row>
    <row r="8" spans="1:14" x14ac:dyDescent="0.2">
      <c r="A8" t="s">
        <v>104</v>
      </c>
      <c r="B8" s="6"/>
      <c r="C8" s="6">
        <v>44127.385416666664</v>
      </c>
      <c r="D8">
        <v>1.85</v>
      </c>
      <c r="E8" s="25">
        <f t="shared" si="3"/>
        <v>5.2373499999999996E-2</v>
      </c>
      <c r="F8" s="25">
        <f t="shared" si="7"/>
        <v>18.344879999999996</v>
      </c>
      <c r="G8" s="26">
        <f t="shared" si="1"/>
        <v>8.4289393584640621E-3</v>
      </c>
      <c r="I8">
        <f>H6</f>
        <v>0</v>
      </c>
      <c r="J8" s="26">
        <f t="shared" si="4"/>
        <v>0</v>
      </c>
      <c r="K8" s="27">
        <f t="shared" si="2"/>
        <v>0</v>
      </c>
      <c r="L8" s="29">
        <f t="shared" si="5"/>
        <v>0</v>
      </c>
      <c r="M8" s="29">
        <f t="shared" si="8"/>
        <v>0</v>
      </c>
      <c r="N8" s="26">
        <f t="shared" si="6"/>
        <v>0</v>
      </c>
    </row>
    <row r="9" spans="1:14" x14ac:dyDescent="0.2">
      <c r="A9" t="s">
        <v>104</v>
      </c>
      <c r="B9" s="6"/>
      <c r="C9" s="6">
        <v>44127.395833333336</v>
      </c>
      <c r="D9">
        <v>1.85</v>
      </c>
      <c r="E9" s="25">
        <f t="shared" si="3"/>
        <v>5.2373499999999996E-2</v>
      </c>
      <c r="F9" s="25">
        <f t="shared" si="7"/>
        <v>24.459839999999996</v>
      </c>
      <c r="G9" s="26">
        <f t="shared" si="1"/>
        <v>1.1238585811285418E-2</v>
      </c>
      <c r="I9">
        <f>H6</f>
        <v>0</v>
      </c>
      <c r="J9" s="26">
        <f t="shared" si="4"/>
        <v>0</v>
      </c>
      <c r="K9" s="27">
        <f t="shared" si="2"/>
        <v>0</v>
      </c>
      <c r="L9" s="29">
        <f t="shared" si="5"/>
        <v>0</v>
      </c>
      <c r="M9" s="29">
        <f t="shared" si="8"/>
        <v>0</v>
      </c>
      <c r="N9" s="26">
        <f t="shared" si="6"/>
        <v>0</v>
      </c>
    </row>
    <row r="10" spans="1:14" x14ac:dyDescent="0.2">
      <c r="A10" t="s">
        <v>104</v>
      </c>
      <c r="B10" s="6">
        <f>'Data Final'!C33</f>
        <v>44127.430555613428</v>
      </c>
      <c r="C10" s="6">
        <v>44127.40625</v>
      </c>
      <c r="D10">
        <v>1.85</v>
      </c>
      <c r="E10" s="25">
        <f t="shared" si="3"/>
        <v>5.2373499999999996E-2</v>
      </c>
      <c r="F10" s="25">
        <f t="shared" si="7"/>
        <v>30.574799999999996</v>
      </c>
      <c r="G10" s="26">
        <f t="shared" si="1"/>
        <v>1.4048232264106772E-2</v>
      </c>
      <c r="H10">
        <f>'Data Final'!D33</f>
        <v>0</v>
      </c>
      <c r="I10">
        <f t="shared" ref="I10" si="9">H10</f>
        <v>0</v>
      </c>
      <c r="J10" s="26">
        <f t="shared" si="4"/>
        <v>0</v>
      </c>
      <c r="K10" s="27">
        <f t="shared" si="2"/>
        <v>0</v>
      </c>
      <c r="L10" s="29">
        <f t="shared" si="5"/>
        <v>0</v>
      </c>
      <c r="M10" s="29">
        <f t="shared" si="8"/>
        <v>0</v>
      </c>
      <c r="N10" s="26">
        <f t="shared" si="6"/>
        <v>0</v>
      </c>
    </row>
    <row r="11" spans="1:14" x14ac:dyDescent="0.2">
      <c r="A11" t="s">
        <v>104</v>
      </c>
      <c r="B11" s="6"/>
      <c r="C11" s="6">
        <v>44127.416666666664</v>
      </c>
      <c r="D11">
        <v>1.85</v>
      </c>
      <c r="E11" s="25">
        <f t="shared" si="3"/>
        <v>5.2373499999999996E-2</v>
      </c>
      <c r="F11" s="25">
        <f t="shared" si="7"/>
        <v>36.689759999999993</v>
      </c>
      <c r="G11" s="26">
        <f t="shared" si="1"/>
        <v>1.6857878716928124E-2</v>
      </c>
      <c r="I11">
        <f t="shared" ref="I11" si="10">H10</f>
        <v>0</v>
      </c>
      <c r="J11" s="26">
        <f t="shared" si="4"/>
        <v>0</v>
      </c>
      <c r="K11" s="27">
        <f t="shared" si="2"/>
        <v>0</v>
      </c>
      <c r="L11" s="29">
        <f t="shared" si="5"/>
        <v>0</v>
      </c>
      <c r="M11" s="29">
        <f t="shared" si="8"/>
        <v>0</v>
      </c>
      <c r="N11" s="26">
        <f t="shared" si="6"/>
        <v>0</v>
      </c>
    </row>
    <row r="12" spans="1:14" x14ac:dyDescent="0.2">
      <c r="A12" t="s">
        <v>104</v>
      </c>
      <c r="B12" s="6"/>
      <c r="C12" s="6">
        <v>44127.427083333336</v>
      </c>
      <c r="D12">
        <v>1.85</v>
      </c>
      <c r="E12" s="25">
        <f t="shared" si="3"/>
        <v>5.2373499999999996E-2</v>
      </c>
      <c r="F12" s="25">
        <f t="shared" si="7"/>
        <v>42.804719999999989</v>
      </c>
      <c r="G12" s="26">
        <f t="shared" si="1"/>
        <v>1.966752516974948E-2</v>
      </c>
      <c r="I12">
        <f t="shared" ref="I12" si="11">H10</f>
        <v>0</v>
      </c>
      <c r="J12" s="26">
        <f t="shared" si="4"/>
        <v>0</v>
      </c>
      <c r="K12" s="27">
        <f t="shared" si="2"/>
        <v>0</v>
      </c>
      <c r="L12" s="29">
        <f t="shared" si="5"/>
        <v>0</v>
      </c>
      <c r="M12" s="29">
        <f t="shared" si="8"/>
        <v>0</v>
      </c>
      <c r="N12" s="26">
        <f t="shared" si="6"/>
        <v>0</v>
      </c>
    </row>
    <row r="13" spans="1:14" x14ac:dyDescent="0.2">
      <c r="A13" t="s">
        <v>104</v>
      </c>
      <c r="B13" s="6"/>
      <c r="C13" s="6">
        <v>44127.4375</v>
      </c>
      <c r="D13">
        <v>2.38</v>
      </c>
      <c r="E13" s="25">
        <f t="shared" si="3"/>
        <v>6.7377799999999988E-2</v>
      </c>
      <c r="F13" s="25">
        <f t="shared" si="7"/>
        <v>62.423549999999977</v>
      </c>
      <c r="G13" s="26">
        <f t="shared" si="1"/>
        <v>2.8681807539217986E-2</v>
      </c>
      <c r="I13">
        <f t="shared" ref="I13" si="12">H10</f>
        <v>0</v>
      </c>
      <c r="J13" s="26">
        <f t="shared" si="4"/>
        <v>0</v>
      </c>
      <c r="K13" s="27">
        <f t="shared" si="2"/>
        <v>0</v>
      </c>
      <c r="L13" s="29">
        <f t="shared" si="5"/>
        <v>0</v>
      </c>
      <c r="M13" s="29">
        <f t="shared" si="8"/>
        <v>0</v>
      </c>
      <c r="N13" s="26">
        <f t="shared" si="6"/>
        <v>0</v>
      </c>
    </row>
    <row r="14" spans="1:14" x14ac:dyDescent="0.2">
      <c r="A14" t="s">
        <v>104</v>
      </c>
      <c r="B14" s="6">
        <f>'Data Final'!C34</f>
        <v>44127.472222337965</v>
      </c>
      <c r="C14" s="6">
        <v>44127.447916666664</v>
      </c>
      <c r="D14">
        <v>2.99</v>
      </c>
      <c r="E14" s="25">
        <f t="shared" si="3"/>
        <v>8.4646899999999997E-2</v>
      </c>
      <c r="F14" s="25">
        <f t="shared" si="7"/>
        <v>97.584569999999985</v>
      </c>
      <c r="G14" s="26">
        <f t="shared" si="1"/>
        <v>4.483727464294078E-2</v>
      </c>
      <c r="H14">
        <f>'Data Final'!D34</f>
        <v>0</v>
      </c>
      <c r="I14">
        <f t="shared" ref="I14" si="13">H14</f>
        <v>0</v>
      </c>
      <c r="J14" s="26">
        <f t="shared" si="4"/>
        <v>0</v>
      </c>
      <c r="K14" s="27">
        <f t="shared" si="2"/>
        <v>0</v>
      </c>
      <c r="L14" s="29">
        <f t="shared" si="5"/>
        <v>0</v>
      </c>
      <c r="M14" s="29">
        <f t="shared" si="8"/>
        <v>0</v>
      </c>
      <c r="N14" s="26">
        <f t="shared" si="6"/>
        <v>0</v>
      </c>
    </row>
    <row r="15" spans="1:14" x14ac:dyDescent="0.2">
      <c r="A15" t="s">
        <v>104</v>
      </c>
      <c r="B15" s="6"/>
      <c r="C15" s="6">
        <v>44127.458333333336</v>
      </c>
      <c r="D15">
        <v>3.68</v>
      </c>
      <c r="E15" s="25">
        <f t="shared" si="3"/>
        <v>0.1041808</v>
      </c>
      <c r="F15" s="25">
        <f t="shared" si="7"/>
        <v>150.3261</v>
      </c>
      <c r="G15" s="26">
        <f t="shared" si="1"/>
        <v>6.9070475298524975E-2</v>
      </c>
      <c r="I15">
        <f t="shared" ref="I15" si="14">H14</f>
        <v>0</v>
      </c>
      <c r="J15" s="26">
        <f t="shared" si="4"/>
        <v>0</v>
      </c>
      <c r="K15" s="27">
        <f t="shared" si="2"/>
        <v>0</v>
      </c>
      <c r="L15" s="29">
        <f t="shared" si="5"/>
        <v>0</v>
      </c>
      <c r="M15" s="29">
        <f t="shared" si="8"/>
        <v>0</v>
      </c>
      <c r="N15" s="26">
        <f t="shared" si="6"/>
        <v>0</v>
      </c>
    </row>
    <row r="16" spans="1:14" x14ac:dyDescent="0.2">
      <c r="A16" t="s">
        <v>104</v>
      </c>
      <c r="B16" s="6"/>
      <c r="C16" s="6">
        <v>44127.46875</v>
      </c>
      <c r="D16">
        <v>3.68</v>
      </c>
      <c r="E16" s="25">
        <f t="shared" si="3"/>
        <v>0.1041808</v>
      </c>
      <c r="F16" s="25">
        <f t="shared" si="7"/>
        <v>203.06763000000001</v>
      </c>
      <c r="G16" s="26">
        <f t="shared" si="1"/>
        <v>9.3303675954109169E-2</v>
      </c>
      <c r="I16">
        <f t="shared" ref="I16" si="15">H14</f>
        <v>0</v>
      </c>
      <c r="J16" s="26">
        <f t="shared" si="4"/>
        <v>0</v>
      </c>
      <c r="K16" s="27">
        <f t="shared" si="2"/>
        <v>0</v>
      </c>
      <c r="L16" s="29">
        <f t="shared" si="5"/>
        <v>0</v>
      </c>
      <c r="M16" s="29">
        <f t="shared" si="8"/>
        <v>0</v>
      </c>
      <c r="N16" s="26">
        <f t="shared" si="6"/>
        <v>0</v>
      </c>
    </row>
    <row r="17" spans="1:14" x14ac:dyDescent="0.2">
      <c r="A17" t="s">
        <v>104</v>
      </c>
      <c r="B17" s="6"/>
      <c r="C17" s="6">
        <v>44127.479166666664</v>
      </c>
      <c r="D17">
        <v>3.68</v>
      </c>
      <c r="E17" s="25">
        <f t="shared" si="3"/>
        <v>0.1041808</v>
      </c>
      <c r="F17" s="25">
        <f t="shared" si="7"/>
        <v>255.80916000000002</v>
      </c>
      <c r="G17" s="26">
        <f t="shared" si="1"/>
        <v>0.11753687660969335</v>
      </c>
      <c r="I17">
        <f t="shared" ref="I17" si="16">H14</f>
        <v>0</v>
      </c>
      <c r="J17" s="26">
        <f t="shared" si="4"/>
        <v>0</v>
      </c>
      <c r="K17" s="27">
        <f t="shared" si="2"/>
        <v>0</v>
      </c>
      <c r="L17" s="29">
        <f t="shared" si="5"/>
        <v>0</v>
      </c>
      <c r="M17" s="29">
        <f t="shared" si="8"/>
        <v>0</v>
      </c>
      <c r="N17" s="26">
        <f t="shared" si="6"/>
        <v>0</v>
      </c>
    </row>
    <row r="18" spans="1:14" x14ac:dyDescent="0.2">
      <c r="A18" t="s">
        <v>104</v>
      </c>
      <c r="B18" s="6">
        <f>'Data Final'!C35</f>
        <v>44127.513889062502</v>
      </c>
      <c r="C18" s="6">
        <v>44127.489583333336</v>
      </c>
      <c r="D18">
        <v>3.32</v>
      </c>
      <c r="E18" s="25">
        <f t="shared" si="3"/>
        <v>9.3989199999999995E-2</v>
      </c>
      <c r="F18" s="25">
        <f t="shared" si="7"/>
        <v>299.37825000000004</v>
      </c>
      <c r="G18" s="26">
        <f t="shared" si="1"/>
        <v>0.13755560758604551</v>
      </c>
      <c r="H18">
        <f>'Data Final'!D35</f>
        <v>0</v>
      </c>
      <c r="I18">
        <f t="shared" ref="I18" si="17">H18</f>
        <v>0</v>
      </c>
      <c r="J18" s="26">
        <f t="shared" si="4"/>
        <v>0</v>
      </c>
      <c r="K18" s="27">
        <f t="shared" si="2"/>
        <v>0</v>
      </c>
      <c r="L18" s="29">
        <f t="shared" si="5"/>
        <v>0</v>
      </c>
      <c r="M18" s="29">
        <f t="shared" si="8"/>
        <v>0</v>
      </c>
      <c r="N18" s="26">
        <f t="shared" si="6"/>
        <v>0</v>
      </c>
    </row>
    <row r="19" spans="1:14" x14ac:dyDescent="0.2">
      <c r="A19" t="s">
        <v>104</v>
      </c>
      <c r="B19" s="6"/>
      <c r="C19" s="6">
        <v>44127.5</v>
      </c>
      <c r="D19">
        <v>3.32</v>
      </c>
      <c r="E19" s="25">
        <f t="shared" si="3"/>
        <v>9.3989199999999995E-2</v>
      </c>
      <c r="F19" s="25">
        <f t="shared" si="7"/>
        <v>342.94734000000005</v>
      </c>
      <c r="G19" s="26">
        <f t="shared" si="1"/>
        <v>0.15757433856239766</v>
      </c>
      <c r="I19">
        <f t="shared" ref="I19" si="18">H18</f>
        <v>0</v>
      </c>
      <c r="J19" s="26">
        <f t="shared" si="4"/>
        <v>0</v>
      </c>
      <c r="K19" s="27">
        <f t="shared" si="2"/>
        <v>0</v>
      </c>
      <c r="L19" s="29">
        <f t="shared" si="5"/>
        <v>0</v>
      </c>
      <c r="M19" s="29">
        <f t="shared" si="8"/>
        <v>0</v>
      </c>
      <c r="N19" s="26">
        <f t="shared" si="6"/>
        <v>0</v>
      </c>
    </row>
    <row r="20" spans="1:14" x14ac:dyDescent="0.2">
      <c r="A20" t="s">
        <v>104</v>
      </c>
      <c r="B20" s="6"/>
      <c r="C20" s="6">
        <v>44127.510416666664</v>
      </c>
      <c r="D20">
        <v>2.99</v>
      </c>
      <c r="E20" s="25">
        <f t="shared" si="3"/>
        <v>8.4646899999999997E-2</v>
      </c>
      <c r="F20" s="25">
        <f t="shared" si="7"/>
        <v>378.10836000000006</v>
      </c>
      <c r="G20" s="26">
        <f t="shared" si="1"/>
        <v>0.17372980566612048</v>
      </c>
      <c r="I20">
        <f t="shared" ref="I20" si="19">H18</f>
        <v>0</v>
      </c>
      <c r="J20" s="26">
        <f t="shared" si="4"/>
        <v>0</v>
      </c>
      <c r="K20" s="27">
        <f t="shared" si="2"/>
        <v>0</v>
      </c>
      <c r="L20" s="29">
        <f t="shared" si="5"/>
        <v>0</v>
      </c>
      <c r="M20" s="29">
        <f t="shared" si="8"/>
        <v>0</v>
      </c>
      <c r="N20" s="26">
        <f t="shared" si="6"/>
        <v>0</v>
      </c>
    </row>
    <row r="21" spans="1:14" x14ac:dyDescent="0.2">
      <c r="A21" t="s">
        <v>104</v>
      </c>
      <c r="B21" s="6"/>
      <c r="C21" s="6">
        <v>44127.520833333336</v>
      </c>
      <c r="D21">
        <v>2.99</v>
      </c>
      <c r="E21" s="25">
        <f t="shared" si="3"/>
        <v>8.4646899999999997E-2</v>
      </c>
      <c r="F21" s="25">
        <f t="shared" si="7"/>
        <v>413.26938000000007</v>
      </c>
      <c r="G21" s="26">
        <f t="shared" si="1"/>
        <v>0.18988527276984327</v>
      </c>
      <c r="I21">
        <f t="shared" ref="I21" si="20">H18</f>
        <v>0</v>
      </c>
      <c r="J21" s="26">
        <f t="shared" si="4"/>
        <v>0</v>
      </c>
      <c r="K21" s="27">
        <f t="shared" si="2"/>
        <v>0</v>
      </c>
      <c r="L21" s="29">
        <f t="shared" si="5"/>
        <v>0</v>
      </c>
      <c r="M21" s="29">
        <f t="shared" si="8"/>
        <v>0</v>
      </c>
      <c r="N21" s="26">
        <f t="shared" si="6"/>
        <v>0</v>
      </c>
    </row>
    <row r="22" spans="1:14" x14ac:dyDescent="0.2">
      <c r="A22" t="s">
        <v>104</v>
      </c>
      <c r="B22" s="6">
        <f>'Data Final'!C36</f>
        <v>44127.555555787039</v>
      </c>
      <c r="C22" s="6">
        <v>44127.53125</v>
      </c>
      <c r="D22">
        <v>2.67</v>
      </c>
      <c r="E22" s="25">
        <f t="shared" si="3"/>
        <v>7.5587699999999994E-2</v>
      </c>
      <c r="F22" s="25">
        <f t="shared" si="7"/>
        <v>440.27712000000008</v>
      </c>
      <c r="G22" s="26">
        <f t="shared" si="1"/>
        <v>0.20229454460313759</v>
      </c>
      <c r="H22">
        <f>'Data Final'!D36</f>
        <v>12.2</v>
      </c>
      <c r="I22">
        <f t="shared" ref="I22" si="21">H22</f>
        <v>12.2</v>
      </c>
      <c r="J22" s="26">
        <f t="shared" si="4"/>
        <v>0.36746987951807225</v>
      </c>
      <c r="K22" s="27">
        <f t="shared" si="2"/>
        <v>5.5330196399999997E-2</v>
      </c>
      <c r="L22" s="29">
        <f t="shared" si="5"/>
        <v>0.82995294599999991</v>
      </c>
      <c r="M22" s="29">
        <f t="shared" si="8"/>
        <v>0.82995294599999991</v>
      </c>
      <c r="N22" s="26">
        <f t="shared" si="6"/>
        <v>1.0638475761885214E-2</v>
      </c>
    </row>
    <row r="23" spans="1:14" x14ac:dyDescent="0.2">
      <c r="A23" t="s">
        <v>104</v>
      </c>
      <c r="B23" s="6"/>
      <c r="C23" s="6">
        <v>44127.541666666664</v>
      </c>
      <c r="D23">
        <v>2.67</v>
      </c>
      <c r="E23" s="25">
        <f t="shared" si="3"/>
        <v>7.5587699999999994E-2</v>
      </c>
      <c r="F23" s="25">
        <f t="shared" si="7"/>
        <v>467.28486000000009</v>
      </c>
      <c r="G23" s="26">
        <f t="shared" si="1"/>
        <v>0.21470381643643191</v>
      </c>
      <c r="I23">
        <f t="shared" ref="I23" si="22">H22</f>
        <v>12.2</v>
      </c>
      <c r="J23" s="26">
        <f t="shared" si="4"/>
        <v>0.36746987951807225</v>
      </c>
      <c r="K23" s="27">
        <f t="shared" si="2"/>
        <v>5.5330196399999997E-2</v>
      </c>
      <c r="L23" s="29">
        <f t="shared" si="5"/>
        <v>0.82995294599999991</v>
      </c>
      <c r="M23" s="29">
        <f t="shared" si="8"/>
        <v>1.6599058919999998</v>
      </c>
      <c r="N23" s="26">
        <f t="shared" si="6"/>
        <v>2.1276951523770429E-2</v>
      </c>
    </row>
    <row r="24" spans="1:14" x14ac:dyDescent="0.2">
      <c r="A24" t="s">
        <v>104</v>
      </c>
      <c r="B24" s="6"/>
      <c r="C24" s="6">
        <v>44127.552083333336</v>
      </c>
      <c r="D24">
        <v>2.38</v>
      </c>
      <c r="E24" s="25">
        <f t="shared" si="3"/>
        <v>6.7377799999999988E-2</v>
      </c>
      <c r="F24" s="25">
        <f t="shared" si="7"/>
        <v>486.9036900000001</v>
      </c>
      <c r="G24" s="26">
        <f t="shared" si="1"/>
        <v>0.22371809880590043</v>
      </c>
      <c r="I24">
        <f t="shared" ref="I24" si="23">H22</f>
        <v>12.2</v>
      </c>
      <c r="J24" s="26">
        <f t="shared" si="4"/>
        <v>0.36746987951807225</v>
      </c>
      <c r="K24" s="27">
        <f t="shared" si="2"/>
        <v>4.9320549599999992E-2</v>
      </c>
      <c r="L24" s="29">
        <f t="shared" si="5"/>
        <v>0.73980824399999989</v>
      </c>
      <c r="M24" s="29">
        <f t="shared" si="8"/>
        <v>2.3997141359999996</v>
      </c>
      <c r="N24" s="26">
        <f t="shared" si="6"/>
        <v>3.075993740889657E-2</v>
      </c>
    </row>
    <row r="25" spans="1:14" x14ac:dyDescent="0.2">
      <c r="A25" t="s">
        <v>104</v>
      </c>
      <c r="B25" s="6"/>
      <c r="C25" s="6">
        <v>44127.5625</v>
      </c>
      <c r="D25">
        <v>2.38</v>
      </c>
      <c r="E25" s="25">
        <f t="shared" si="3"/>
        <v>6.7377799999999988E-2</v>
      </c>
      <c r="F25" s="25">
        <f t="shared" si="7"/>
        <v>506.5225200000001</v>
      </c>
      <c r="G25" s="26">
        <f t="shared" si="1"/>
        <v>0.23273238117536893</v>
      </c>
      <c r="I25">
        <f t="shared" ref="I25" si="24">H22</f>
        <v>12.2</v>
      </c>
      <c r="J25" s="26">
        <f t="shared" si="4"/>
        <v>0.36746987951807225</v>
      </c>
      <c r="K25" s="27">
        <f t="shared" si="2"/>
        <v>4.9320549599999992E-2</v>
      </c>
      <c r="L25" s="29">
        <f t="shared" si="5"/>
        <v>0.73980824399999989</v>
      </c>
      <c r="M25" s="29">
        <f t="shared" si="8"/>
        <v>3.1395223799999994</v>
      </c>
      <c r="N25" s="26">
        <f t="shared" si="6"/>
        <v>4.0242923294022716E-2</v>
      </c>
    </row>
    <row r="26" spans="1:14" x14ac:dyDescent="0.2">
      <c r="A26" t="s">
        <v>104</v>
      </c>
      <c r="B26" s="6">
        <f>'Data Final'!C37</f>
        <v>44127.597222511577</v>
      </c>
      <c r="C26" s="6">
        <v>44127.572916666664</v>
      </c>
      <c r="D26">
        <v>2.38</v>
      </c>
      <c r="E26" s="25">
        <f t="shared" si="3"/>
        <v>6.7377799999999988E-2</v>
      </c>
      <c r="F26" s="25">
        <f t="shared" si="7"/>
        <v>526.1413500000001</v>
      </c>
      <c r="G26" s="26">
        <f t="shared" si="1"/>
        <v>0.24174666354483745</v>
      </c>
      <c r="H26">
        <f>'Data Final'!D37</f>
        <v>11.6</v>
      </c>
      <c r="I26">
        <f t="shared" ref="I26" si="25">H26</f>
        <v>11.6</v>
      </c>
      <c r="J26" s="26">
        <f t="shared" si="4"/>
        <v>0.34939759036144574</v>
      </c>
      <c r="K26" s="27">
        <f t="shared" si="2"/>
        <v>4.6894948799999989E-2</v>
      </c>
      <c r="L26" s="29">
        <f t="shared" si="5"/>
        <v>0.70342423199999982</v>
      </c>
      <c r="M26" s="29">
        <f t="shared" si="8"/>
        <v>3.8429466119999991</v>
      </c>
      <c r="N26" s="26">
        <f t="shared" si="6"/>
        <v>4.9259532824142652E-2</v>
      </c>
    </row>
    <row r="27" spans="1:14" x14ac:dyDescent="0.2">
      <c r="A27" t="s">
        <v>104</v>
      </c>
      <c r="B27" s="6"/>
      <c r="C27" s="6">
        <v>44127.583333333336</v>
      </c>
      <c r="D27">
        <v>2.38</v>
      </c>
      <c r="E27" s="25">
        <f t="shared" si="3"/>
        <v>6.7377799999999988E-2</v>
      </c>
      <c r="F27" s="25">
        <f t="shared" si="7"/>
        <v>545.7601800000001</v>
      </c>
      <c r="G27" s="26">
        <f t="shared" si="1"/>
        <v>0.25076094591430598</v>
      </c>
      <c r="I27">
        <f t="shared" ref="I27" si="26">H26</f>
        <v>11.6</v>
      </c>
      <c r="J27" s="26">
        <f t="shared" si="4"/>
        <v>0.34939759036144574</v>
      </c>
      <c r="K27" s="27">
        <f t="shared" si="2"/>
        <v>4.6894948799999989E-2</v>
      </c>
      <c r="L27" s="29">
        <f t="shared" si="5"/>
        <v>0.70342423199999982</v>
      </c>
      <c r="M27" s="29">
        <f t="shared" si="8"/>
        <v>4.5463708439999992</v>
      </c>
      <c r="N27" s="26">
        <f t="shared" si="6"/>
        <v>5.8276142354262594E-2</v>
      </c>
    </row>
    <row r="28" spans="1:14" x14ac:dyDescent="0.2">
      <c r="A28" t="s">
        <v>104</v>
      </c>
      <c r="B28" s="6"/>
      <c r="C28" s="6">
        <v>44127.59375</v>
      </c>
      <c r="D28">
        <v>2.38</v>
      </c>
      <c r="E28" s="25">
        <f t="shared" si="3"/>
        <v>6.7377799999999988E-2</v>
      </c>
      <c r="F28" s="25">
        <f t="shared" si="7"/>
        <v>565.37901000000011</v>
      </c>
      <c r="G28" s="26">
        <f t="shared" si="1"/>
        <v>0.25977522828377447</v>
      </c>
      <c r="I28">
        <f t="shared" ref="I28" si="27">H26</f>
        <v>11.6</v>
      </c>
      <c r="J28" s="26">
        <f t="shared" si="4"/>
        <v>0.34939759036144574</v>
      </c>
      <c r="K28" s="27">
        <f t="shared" si="2"/>
        <v>4.6894948799999989E-2</v>
      </c>
      <c r="L28" s="29">
        <f t="shared" si="5"/>
        <v>0.70342423199999982</v>
      </c>
      <c r="M28" s="29">
        <f t="shared" si="8"/>
        <v>5.249795075999999</v>
      </c>
      <c r="N28" s="26">
        <f t="shared" si="6"/>
        <v>6.7292751884382537E-2</v>
      </c>
    </row>
    <row r="29" spans="1:14" x14ac:dyDescent="0.2">
      <c r="A29" t="s">
        <v>104</v>
      </c>
      <c r="B29" s="6"/>
      <c r="C29" s="6">
        <v>44127.604166666664</v>
      </c>
      <c r="D29">
        <v>2.1</v>
      </c>
      <c r="E29" s="25">
        <f t="shared" si="3"/>
        <v>5.9450999999999997E-2</v>
      </c>
      <c r="F29" s="25">
        <f t="shared" si="7"/>
        <v>577.86372000000006</v>
      </c>
      <c r="G29" s="26">
        <f t="shared" si="1"/>
        <v>0.26551158979161804</v>
      </c>
      <c r="I29">
        <f t="shared" ref="I29" si="28">H26</f>
        <v>11.6</v>
      </c>
      <c r="J29" s="26">
        <f t="shared" si="4"/>
        <v>0.34939759036144574</v>
      </c>
      <c r="K29" s="27">
        <f t="shared" si="2"/>
        <v>4.137789599999999E-2</v>
      </c>
      <c r="L29" s="29">
        <f t="shared" si="5"/>
        <v>0.62066843999999988</v>
      </c>
      <c r="M29" s="29">
        <f t="shared" si="8"/>
        <v>5.8704635159999992</v>
      </c>
      <c r="N29" s="26">
        <f t="shared" si="6"/>
        <v>7.5248583822723661E-2</v>
      </c>
    </row>
    <row r="30" spans="1:14" x14ac:dyDescent="0.2">
      <c r="A30" t="s">
        <v>104</v>
      </c>
      <c r="B30" s="6">
        <f>'Data Final'!C38</f>
        <v>44127.638889236114</v>
      </c>
      <c r="C30" s="6">
        <v>44127.614583333336</v>
      </c>
      <c r="D30">
        <v>2.1</v>
      </c>
      <c r="E30" s="25">
        <f t="shared" si="3"/>
        <v>5.9450999999999997E-2</v>
      </c>
      <c r="F30" s="25">
        <f t="shared" si="7"/>
        <v>590.34843000000001</v>
      </c>
      <c r="G30" s="26">
        <f t="shared" si="1"/>
        <v>0.27124795129946161</v>
      </c>
      <c r="H30">
        <f>'Data Final'!D38</f>
        <v>11.1</v>
      </c>
      <c r="I30">
        <f t="shared" ref="I30" si="29">H30</f>
        <v>11.1</v>
      </c>
      <c r="J30" s="26">
        <f t="shared" si="4"/>
        <v>0.3343373493975903</v>
      </c>
      <c r="K30" s="27">
        <f t="shared" si="2"/>
        <v>3.9594365999999992E-2</v>
      </c>
      <c r="L30" s="29">
        <f t="shared" si="5"/>
        <v>0.59391548999999988</v>
      </c>
      <c r="M30" s="29">
        <f t="shared" si="8"/>
        <v>6.4643790059999988</v>
      </c>
      <c r="N30" s="26">
        <f t="shared" si="6"/>
        <v>8.2861491970619053E-2</v>
      </c>
    </row>
    <row r="31" spans="1:14" x14ac:dyDescent="0.2">
      <c r="A31" t="s">
        <v>104</v>
      </c>
      <c r="B31" s="6"/>
      <c r="C31" s="6">
        <v>44127.625</v>
      </c>
      <c r="D31">
        <v>2.1</v>
      </c>
      <c r="E31" s="25">
        <f t="shared" si="3"/>
        <v>5.9450999999999997E-2</v>
      </c>
      <c r="F31" s="25">
        <f t="shared" si="7"/>
        <v>602.83313999999996</v>
      </c>
      <c r="G31" s="26">
        <f t="shared" si="1"/>
        <v>0.27698431280730523</v>
      </c>
      <c r="I31">
        <f t="shared" ref="I31" si="30">H30</f>
        <v>11.1</v>
      </c>
      <c r="J31" s="26">
        <f t="shared" si="4"/>
        <v>0.3343373493975903</v>
      </c>
      <c r="K31" s="27">
        <f t="shared" si="2"/>
        <v>3.9594365999999992E-2</v>
      </c>
      <c r="L31" s="29">
        <f t="shared" si="5"/>
        <v>0.59391548999999988</v>
      </c>
      <c r="M31" s="29">
        <f t="shared" si="8"/>
        <v>7.0582944959999985</v>
      </c>
      <c r="N31" s="26">
        <f t="shared" si="6"/>
        <v>9.0474400118514431E-2</v>
      </c>
    </row>
    <row r="32" spans="1:14" x14ac:dyDescent="0.2">
      <c r="A32" t="s">
        <v>104</v>
      </c>
      <c r="B32" s="6"/>
      <c r="C32" s="6">
        <v>44127.635416666664</v>
      </c>
      <c r="D32">
        <v>2.1</v>
      </c>
      <c r="E32" s="25">
        <f t="shared" si="3"/>
        <v>5.9450999999999997E-2</v>
      </c>
      <c r="F32" s="25">
        <f t="shared" si="7"/>
        <v>615.31784999999991</v>
      </c>
      <c r="G32" s="26">
        <f t="shared" si="1"/>
        <v>0.2827206743151488</v>
      </c>
      <c r="I32">
        <f t="shared" ref="I32" si="31">H30</f>
        <v>11.1</v>
      </c>
      <c r="J32" s="26">
        <f t="shared" si="4"/>
        <v>0.3343373493975903</v>
      </c>
      <c r="K32" s="27">
        <f t="shared" si="2"/>
        <v>3.9594365999999992E-2</v>
      </c>
      <c r="L32" s="29">
        <f t="shared" si="5"/>
        <v>0.59391548999999988</v>
      </c>
      <c r="M32" s="29">
        <f t="shared" si="8"/>
        <v>7.6522099859999981</v>
      </c>
      <c r="N32" s="26">
        <f t="shared" si="6"/>
        <v>9.8087308266409809E-2</v>
      </c>
    </row>
    <row r="33" spans="1:14" x14ac:dyDescent="0.2">
      <c r="A33" t="s">
        <v>104</v>
      </c>
      <c r="B33" s="6"/>
      <c r="C33" s="6">
        <v>44127.645833333336</v>
      </c>
      <c r="D33">
        <v>2.1</v>
      </c>
      <c r="E33" s="25">
        <f t="shared" si="3"/>
        <v>5.9450999999999997E-2</v>
      </c>
      <c r="F33" s="25">
        <f t="shared" si="7"/>
        <v>627.80255999999986</v>
      </c>
      <c r="G33" s="26">
        <f t="shared" si="1"/>
        <v>0.28845703582299237</v>
      </c>
      <c r="I33">
        <f t="shared" ref="I33" si="32">H30</f>
        <v>11.1</v>
      </c>
      <c r="J33" s="26">
        <f t="shared" si="4"/>
        <v>0.3343373493975903</v>
      </c>
      <c r="K33" s="27">
        <f t="shared" si="2"/>
        <v>3.9594365999999992E-2</v>
      </c>
      <c r="L33" s="29">
        <f t="shared" si="5"/>
        <v>0.59391548999999988</v>
      </c>
      <c r="M33" s="29">
        <f t="shared" si="8"/>
        <v>8.2461254759999978</v>
      </c>
      <c r="N33" s="26">
        <f t="shared" si="6"/>
        <v>0.1057002164143052</v>
      </c>
    </row>
    <row r="34" spans="1:14" x14ac:dyDescent="0.2">
      <c r="A34" t="s">
        <v>104</v>
      </c>
      <c r="B34" s="6">
        <f>'Data Final'!C39</f>
        <v>44127.680555960651</v>
      </c>
      <c r="C34" s="6">
        <v>44127.65625</v>
      </c>
      <c r="D34">
        <v>2.1</v>
      </c>
      <c r="E34" s="25">
        <f t="shared" si="3"/>
        <v>5.9450999999999997E-2</v>
      </c>
      <c r="F34" s="25">
        <f t="shared" si="7"/>
        <v>640.28726999999981</v>
      </c>
      <c r="G34" s="26">
        <f t="shared" si="1"/>
        <v>0.29419339733083594</v>
      </c>
      <c r="H34">
        <f>'Data Final'!D39</f>
        <v>12.9</v>
      </c>
      <c r="I34">
        <f t="shared" ref="I34" si="33">H34</f>
        <v>12.9</v>
      </c>
      <c r="J34" s="26">
        <f t="shared" si="4"/>
        <v>0.38855421686746988</v>
      </c>
      <c r="K34" s="27">
        <f t="shared" ref="K34:K65" si="34">I34*E34*1000*60/(1000*1000)</f>
        <v>4.6015073999999996E-2</v>
      </c>
      <c r="L34" s="29">
        <f t="shared" si="5"/>
        <v>0.69022610999999989</v>
      </c>
      <c r="M34" s="29">
        <f t="shared" si="8"/>
        <v>8.9363515859999971</v>
      </c>
      <c r="N34" s="26">
        <f t="shared" si="6"/>
        <v>0.11454765020780523</v>
      </c>
    </row>
    <row r="35" spans="1:14" x14ac:dyDescent="0.2">
      <c r="A35" t="s">
        <v>104</v>
      </c>
      <c r="B35" s="6"/>
      <c r="C35" s="6">
        <v>44127.666666666664</v>
      </c>
      <c r="D35">
        <v>2.1</v>
      </c>
      <c r="E35" s="25">
        <f t="shared" si="3"/>
        <v>5.9450999999999997E-2</v>
      </c>
      <c r="F35" s="25">
        <f t="shared" si="7"/>
        <v>652.77197999999976</v>
      </c>
      <c r="G35" s="26">
        <f t="shared" si="1"/>
        <v>0.29992975883867951</v>
      </c>
      <c r="I35">
        <f t="shared" ref="I35" si="35">H34</f>
        <v>12.9</v>
      </c>
      <c r="J35" s="26">
        <f t="shared" si="4"/>
        <v>0.38855421686746988</v>
      </c>
      <c r="K35" s="27">
        <f t="shared" si="34"/>
        <v>4.6015073999999996E-2</v>
      </c>
      <c r="L35" s="29">
        <f t="shared" si="5"/>
        <v>0.69022610999999989</v>
      </c>
      <c r="M35" s="29">
        <f t="shared" si="8"/>
        <v>9.6265776959999965</v>
      </c>
      <c r="N35" s="26">
        <f t="shared" si="6"/>
        <v>0.12339508400130526</v>
      </c>
    </row>
    <row r="36" spans="1:14" x14ac:dyDescent="0.2">
      <c r="A36" t="s">
        <v>104</v>
      </c>
      <c r="B36" s="6"/>
      <c r="C36" s="6">
        <v>44127.677083333336</v>
      </c>
      <c r="D36">
        <v>2.1</v>
      </c>
      <c r="E36" s="25">
        <f t="shared" si="3"/>
        <v>5.9450999999999997E-2</v>
      </c>
      <c r="F36" s="25">
        <f t="shared" si="7"/>
        <v>665.25668999999971</v>
      </c>
      <c r="G36" s="26">
        <f t="shared" si="1"/>
        <v>0.30566612034652307</v>
      </c>
      <c r="I36">
        <f t="shared" ref="I36" si="36">H34</f>
        <v>12.9</v>
      </c>
      <c r="J36" s="26">
        <f t="shared" si="4"/>
        <v>0.38855421686746988</v>
      </c>
      <c r="K36" s="27">
        <f t="shared" si="34"/>
        <v>4.6015073999999996E-2</v>
      </c>
      <c r="L36" s="29">
        <f t="shared" si="5"/>
        <v>0.69022610999999989</v>
      </c>
      <c r="M36" s="29">
        <f t="shared" si="8"/>
        <v>10.316803805999996</v>
      </c>
      <c r="N36" s="26">
        <f t="shared" si="6"/>
        <v>0.13224251779480531</v>
      </c>
    </row>
    <row r="37" spans="1:14" x14ac:dyDescent="0.2">
      <c r="A37" t="s">
        <v>104</v>
      </c>
      <c r="B37" s="6"/>
      <c r="C37" s="6">
        <v>44127.6875</v>
      </c>
      <c r="D37">
        <v>2.1</v>
      </c>
      <c r="E37" s="25">
        <f t="shared" si="3"/>
        <v>5.9450999999999997E-2</v>
      </c>
      <c r="F37" s="25">
        <f t="shared" si="7"/>
        <v>677.74139999999966</v>
      </c>
      <c r="G37" s="26">
        <f t="shared" si="1"/>
        <v>0.3114024818543667</v>
      </c>
      <c r="I37">
        <f t="shared" ref="I37" si="37">H34</f>
        <v>12.9</v>
      </c>
      <c r="J37" s="26">
        <f t="shared" si="4"/>
        <v>0.38855421686746988</v>
      </c>
      <c r="K37" s="27">
        <f t="shared" si="34"/>
        <v>4.6015073999999996E-2</v>
      </c>
      <c r="L37" s="29">
        <f t="shared" si="5"/>
        <v>0.69022610999999989</v>
      </c>
      <c r="M37" s="29">
        <f t="shared" si="8"/>
        <v>11.007029915999995</v>
      </c>
      <c r="N37" s="26">
        <f t="shared" si="6"/>
        <v>0.14108995158830534</v>
      </c>
    </row>
    <row r="38" spans="1:14" x14ac:dyDescent="0.2">
      <c r="A38" t="s">
        <v>104</v>
      </c>
      <c r="B38" s="6">
        <f>'Data Final'!C40</f>
        <v>44127.722222685188</v>
      </c>
      <c r="C38" s="6">
        <v>44127.697916666664</v>
      </c>
      <c r="D38">
        <v>2.1</v>
      </c>
      <c r="E38" s="25">
        <f t="shared" si="3"/>
        <v>5.9450999999999997E-2</v>
      </c>
      <c r="F38" s="25">
        <f t="shared" si="7"/>
        <v>690.22610999999961</v>
      </c>
      <c r="G38" s="26">
        <f t="shared" si="1"/>
        <v>0.31713884336221027</v>
      </c>
      <c r="H38">
        <f>'Data Final'!D40</f>
        <v>10.4</v>
      </c>
      <c r="I38">
        <f t="shared" ref="I38" si="38">H38</f>
        <v>10.4</v>
      </c>
      <c r="J38" s="26">
        <f t="shared" si="4"/>
        <v>0.31325301204819278</v>
      </c>
      <c r="K38" s="27">
        <f t="shared" si="34"/>
        <v>3.7097423999999997E-2</v>
      </c>
      <c r="L38" s="29">
        <f t="shared" si="5"/>
        <v>0.5564613599999999</v>
      </c>
      <c r="M38" s="29">
        <f t="shared" si="8"/>
        <v>11.563491275999995</v>
      </c>
      <c r="N38" s="26">
        <f t="shared" si="6"/>
        <v>0.14822276642957669</v>
      </c>
    </row>
    <row r="39" spans="1:14" x14ac:dyDescent="0.2">
      <c r="A39" t="s">
        <v>104</v>
      </c>
      <c r="B39" s="6"/>
      <c r="C39" s="6">
        <v>44127.708333333336</v>
      </c>
      <c r="D39">
        <v>2.1</v>
      </c>
      <c r="E39" s="25">
        <f t="shared" si="3"/>
        <v>5.9450999999999997E-2</v>
      </c>
      <c r="F39" s="25">
        <f t="shared" si="7"/>
        <v>702.71081999999956</v>
      </c>
      <c r="G39" s="26">
        <f t="shared" si="1"/>
        <v>0.32287520487005383</v>
      </c>
      <c r="I39">
        <f t="shared" ref="I39" si="39">H38</f>
        <v>10.4</v>
      </c>
      <c r="J39" s="26">
        <f t="shared" si="4"/>
        <v>0.31325301204819278</v>
      </c>
      <c r="K39" s="27">
        <f t="shared" si="34"/>
        <v>3.7097423999999997E-2</v>
      </c>
      <c r="L39" s="29">
        <f t="shared" si="5"/>
        <v>0.5564613599999999</v>
      </c>
      <c r="M39" s="29">
        <f t="shared" si="8"/>
        <v>12.119952635999995</v>
      </c>
      <c r="N39" s="26">
        <f t="shared" si="6"/>
        <v>0.15535558127084806</v>
      </c>
    </row>
    <row r="40" spans="1:14" x14ac:dyDescent="0.2">
      <c r="A40" t="s">
        <v>104</v>
      </c>
      <c r="B40" s="6"/>
      <c r="C40" s="6">
        <v>44127.71875</v>
      </c>
      <c r="D40">
        <v>2.1</v>
      </c>
      <c r="E40" s="25">
        <f t="shared" si="3"/>
        <v>5.9450999999999997E-2</v>
      </c>
      <c r="F40" s="25">
        <f t="shared" si="7"/>
        <v>715.19552999999951</v>
      </c>
      <c r="G40" s="26">
        <f t="shared" si="1"/>
        <v>0.3286115663778974</v>
      </c>
      <c r="I40">
        <f t="shared" ref="I40" si="40">H38</f>
        <v>10.4</v>
      </c>
      <c r="J40" s="26">
        <f t="shared" si="4"/>
        <v>0.31325301204819278</v>
      </c>
      <c r="K40" s="27">
        <f t="shared" si="34"/>
        <v>3.7097423999999997E-2</v>
      </c>
      <c r="L40" s="29">
        <f t="shared" si="5"/>
        <v>0.5564613599999999</v>
      </c>
      <c r="M40" s="29">
        <f t="shared" si="8"/>
        <v>12.676413995999996</v>
      </c>
      <c r="N40" s="26">
        <f t="shared" si="6"/>
        <v>0.1624883961121194</v>
      </c>
    </row>
    <row r="41" spans="1:14" x14ac:dyDescent="0.2">
      <c r="A41" t="s">
        <v>104</v>
      </c>
      <c r="B41" s="6"/>
      <c r="C41" s="6">
        <v>44127.729166666664</v>
      </c>
      <c r="D41">
        <v>2.1</v>
      </c>
      <c r="E41" s="25">
        <f t="shared" si="3"/>
        <v>5.9450999999999997E-2</v>
      </c>
      <c r="F41" s="25">
        <f t="shared" si="7"/>
        <v>727.68023999999946</v>
      </c>
      <c r="G41" s="26">
        <f t="shared" si="1"/>
        <v>0.33434792788574097</v>
      </c>
      <c r="I41">
        <f t="shared" ref="I41" si="41">H38</f>
        <v>10.4</v>
      </c>
      <c r="J41" s="26">
        <f t="shared" si="4"/>
        <v>0.31325301204819278</v>
      </c>
      <c r="K41" s="27">
        <f t="shared" si="34"/>
        <v>3.7097423999999997E-2</v>
      </c>
      <c r="L41" s="29">
        <f t="shared" si="5"/>
        <v>0.5564613599999999</v>
      </c>
      <c r="M41" s="29">
        <f t="shared" si="8"/>
        <v>13.232875355999996</v>
      </c>
      <c r="N41" s="26">
        <f t="shared" si="6"/>
        <v>0.16962121095339078</v>
      </c>
    </row>
    <row r="42" spans="1:14" x14ac:dyDescent="0.2">
      <c r="A42" t="s">
        <v>104</v>
      </c>
      <c r="B42" s="6">
        <f>'Data Final'!C41</f>
        <v>44127.763889409725</v>
      </c>
      <c r="C42" s="6">
        <v>44127.739583333336</v>
      </c>
      <c r="D42">
        <v>2.1</v>
      </c>
      <c r="E42" s="25">
        <f t="shared" si="3"/>
        <v>5.9450999999999997E-2</v>
      </c>
      <c r="F42" s="25">
        <f t="shared" si="7"/>
        <v>740.16494999999941</v>
      </c>
      <c r="G42" s="26">
        <f t="shared" si="1"/>
        <v>0.34008428939358454</v>
      </c>
      <c r="H42">
        <f>'Data Final'!D41</f>
        <v>7.92</v>
      </c>
      <c r="I42">
        <f t="shared" ref="I42" si="42">H42</f>
        <v>7.92</v>
      </c>
      <c r="J42" s="26">
        <f t="shared" si="4"/>
        <v>0.23855421686746986</v>
      </c>
      <c r="K42" s="27">
        <f t="shared" si="34"/>
        <v>2.8251115199999999E-2</v>
      </c>
      <c r="L42" s="29">
        <f t="shared" si="5"/>
        <v>0.42376672799999998</v>
      </c>
      <c r="M42" s="29">
        <f t="shared" si="8"/>
        <v>13.656642083999996</v>
      </c>
      <c r="N42" s="26">
        <f t="shared" si="6"/>
        <v>0.17505312379405127</v>
      </c>
    </row>
    <row r="43" spans="1:14" x14ac:dyDescent="0.2">
      <c r="A43" t="s">
        <v>104</v>
      </c>
      <c r="B43" s="6"/>
      <c r="C43" s="6">
        <v>44127.75</v>
      </c>
      <c r="D43">
        <v>2.1</v>
      </c>
      <c r="E43" s="25">
        <f t="shared" si="3"/>
        <v>5.9450999999999997E-2</v>
      </c>
      <c r="F43" s="25">
        <f t="shared" si="7"/>
        <v>752.64965999999936</v>
      </c>
      <c r="G43" s="26">
        <f t="shared" si="1"/>
        <v>0.34582065090142811</v>
      </c>
      <c r="I43">
        <f t="shared" ref="I43" si="43">H42</f>
        <v>7.92</v>
      </c>
      <c r="J43" s="26">
        <f t="shared" si="4"/>
        <v>0.23855421686746986</v>
      </c>
      <c r="K43" s="27">
        <f t="shared" si="34"/>
        <v>2.8251115199999999E-2</v>
      </c>
      <c r="L43" s="29">
        <f t="shared" si="5"/>
        <v>0.42376672799999998</v>
      </c>
      <c r="M43" s="29">
        <f t="shared" si="8"/>
        <v>14.080408811999996</v>
      </c>
      <c r="N43" s="26">
        <f t="shared" si="6"/>
        <v>0.18048503663471177</v>
      </c>
    </row>
    <row r="44" spans="1:14" x14ac:dyDescent="0.2">
      <c r="A44" t="s">
        <v>104</v>
      </c>
      <c r="B44" s="6"/>
      <c r="C44" s="6">
        <v>44127.760416666664</v>
      </c>
      <c r="D44">
        <v>2.1</v>
      </c>
      <c r="E44" s="25">
        <f t="shared" si="3"/>
        <v>5.9450999999999997E-2</v>
      </c>
      <c r="F44" s="25">
        <f t="shared" si="7"/>
        <v>765.13436999999931</v>
      </c>
      <c r="G44" s="26">
        <f t="shared" si="1"/>
        <v>0.35155701240927173</v>
      </c>
      <c r="I44">
        <f t="shared" ref="I44" si="44">H42</f>
        <v>7.92</v>
      </c>
      <c r="J44" s="26">
        <f t="shared" si="4"/>
        <v>0.23855421686746986</v>
      </c>
      <c r="K44" s="27">
        <f t="shared" si="34"/>
        <v>2.8251115199999999E-2</v>
      </c>
      <c r="L44" s="29">
        <f t="shared" si="5"/>
        <v>0.42376672799999998</v>
      </c>
      <c r="M44" s="29">
        <f t="shared" si="8"/>
        <v>14.504175539999997</v>
      </c>
      <c r="N44" s="26">
        <f t="shared" si="6"/>
        <v>0.18591694947537227</v>
      </c>
    </row>
    <row r="45" spans="1:14" x14ac:dyDescent="0.2">
      <c r="A45" t="s">
        <v>104</v>
      </c>
      <c r="B45" s="6"/>
      <c r="C45" s="6">
        <v>44127.770833333336</v>
      </c>
      <c r="D45">
        <v>1.85</v>
      </c>
      <c r="E45" s="25">
        <f t="shared" si="3"/>
        <v>5.2373499999999996E-2</v>
      </c>
      <c r="F45" s="25">
        <f t="shared" si="7"/>
        <v>771.2493299999993</v>
      </c>
      <c r="G45" s="26">
        <f t="shared" si="1"/>
        <v>0.35436665886209306</v>
      </c>
      <c r="I45">
        <f t="shared" ref="I45" si="45">H42</f>
        <v>7.92</v>
      </c>
      <c r="J45" s="26">
        <f t="shared" si="4"/>
        <v>0.23855421686746986</v>
      </c>
      <c r="K45" s="27">
        <f t="shared" si="34"/>
        <v>2.4887887199999997E-2</v>
      </c>
      <c r="L45" s="29">
        <f t="shared" si="5"/>
        <v>0.37331830799999993</v>
      </c>
      <c r="M45" s="29">
        <f t="shared" si="8"/>
        <v>14.877493847999997</v>
      </c>
      <c r="N45" s="26">
        <f t="shared" si="6"/>
        <v>0.19070220602547794</v>
      </c>
    </row>
    <row r="46" spans="1:14" x14ac:dyDescent="0.2">
      <c r="A46" t="s">
        <v>104</v>
      </c>
      <c r="B46" s="6">
        <f>'Data Final'!C42</f>
        <v>44127.805556134263</v>
      </c>
      <c r="C46" s="6">
        <v>44127.78125</v>
      </c>
      <c r="D46">
        <v>1.85</v>
      </c>
      <c r="E46" s="25">
        <f t="shared" si="3"/>
        <v>5.2373499999999996E-2</v>
      </c>
      <c r="F46" s="25">
        <f t="shared" si="7"/>
        <v>777.3642899999993</v>
      </c>
      <c r="G46" s="26">
        <f t="shared" si="1"/>
        <v>0.3571763053149144</v>
      </c>
      <c r="H46">
        <f>'Data Final'!D42</f>
        <v>7.01</v>
      </c>
      <c r="I46">
        <f t="shared" ref="I46" si="46">H46</f>
        <v>7.01</v>
      </c>
      <c r="J46" s="26">
        <f t="shared" si="4"/>
        <v>0.21114457831325298</v>
      </c>
      <c r="K46" s="27">
        <f t="shared" si="34"/>
        <v>2.2028294099999995E-2</v>
      </c>
      <c r="L46" s="29">
        <f t="shared" si="5"/>
        <v>0.3304244114999999</v>
      </c>
      <c r="M46" s="29">
        <f t="shared" si="8"/>
        <v>15.207918259499996</v>
      </c>
      <c r="N46" s="26">
        <f t="shared" si="6"/>
        <v>0.19493764143156891</v>
      </c>
    </row>
    <row r="47" spans="1:14" x14ac:dyDescent="0.2">
      <c r="A47" t="s">
        <v>104</v>
      </c>
      <c r="B47" s="6"/>
      <c r="C47" s="6">
        <v>44127.791666666664</v>
      </c>
      <c r="D47">
        <v>1.85</v>
      </c>
      <c r="E47" s="25">
        <f t="shared" si="3"/>
        <v>5.2373499999999996E-2</v>
      </c>
      <c r="F47" s="25">
        <f t="shared" si="7"/>
        <v>783.4792499999993</v>
      </c>
      <c r="G47" s="26">
        <f t="shared" si="1"/>
        <v>0.35998595176773579</v>
      </c>
      <c r="I47">
        <f t="shared" ref="I47" si="47">H46</f>
        <v>7.01</v>
      </c>
      <c r="J47" s="26">
        <f t="shared" si="4"/>
        <v>0.21114457831325298</v>
      </c>
      <c r="K47" s="27">
        <f t="shared" si="34"/>
        <v>2.2028294099999995E-2</v>
      </c>
      <c r="L47" s="29">
        <f t="shared" si="5"/>
        <v>0.3304244114999999</v>
      </c>
      <c r="M47" s="29">
        <f t="shared" si="8"/>
        <v>15.538342670999995</v>
      </c>
      <c r="N47" s="26">
        <f t="shared" si="6"/>
        <v>0.19917307683765992</v>
      </c>
    </row>
    <row r="48" spans="1:14" x14ac:dyDescent="0.2">
      <c r="A48" t="s">
        <v>104</v>
      </c>
      <c r="B48" s="6"/>
      <c r="C48" s="6">
        <v>44127.802083333336</v>
      </c>
      <c r="D48">
        <v>1.85</v>
      </c>
      <c r="E48" s="25">
        <f t="shared" si="3"/>
        <v>5.2373499999999996E-2</v>
      </c>
      <c r="F48" s="25">
        <f t="shared" si="7"/>
        <v>789.59420999999929</v>
      </c>
      <c r="G48" s="26">
        <f t="shared" si="1"/>
        <v>0.36279559822055713</v>
      </c>
      <c r="I48">
        <f t="shared" ref="I48" si="48">H46</f>
        <v>7.01</v>
      </c>
      <c r="J48" s="26">
        <f t="shared" si="4"/>
        <v>0.21114457831325298</v>
      </c>
      <c r="K48" s="27">
        <f t="shared" si="34"/>
        <v>2.2028294099999995E-2</v>
      </c>
      <c r="L48" s="29">
        <f t="shared" si="5"/>
        <v>0.3304244114999999</v>
      </c>
      <c r="M48" s="29">
        <f t="shared" si="8"/>
        <v>15.868767082499994</v>
      </c>
      <c r="N48" s="26">
        <f t="shared" si="6"/>
        <v>0.20340851224375092</v>
      </c>
    </row>
    <row r="49" spans="1:14" x14ac:dyDescent="0.2">
      <c r="A49" t="s">
        <v>104</v>
      </c>
      <c r="B49" s="6"/>
      <c r="C49" s="6">
        <v>44127.8125</v>
      </c>
      <c r="D49">
        <v>1.85</v>
      </c>
      <c r="E49" s="25">
        <f t="shared" si="3"/>
        <v>5.2373499999999996E-2</v>
      </c>
      <c r="F49" s="25">
        <f t="shared" si="7"/>
        <v>795.70916999999929</v>
      </c>
      <c r="G49" s="26">
        <f t="shared" si="1"/>
        <v>0.36560524467337846</v>
      </c>
      <c r="I49">
        <f t="shared" ref="I49" si="49">H46</f>
        <v>7.01</v>
      </c>
      <c r="J49" s="26">
        <f t="shared" si="4"/>
        <v>0.21114457831325298</v>
      </c>
      <c r="K49" s="27">
        <f t="shared" si="34"/>
        <v>2.2028294099999995E-2</v>
      </c>
      <c r="L49" s="29">
        <f t="shared" si="5"/>
        <v>0.3304244114999999</v>
      </c>
      <c r="M49" s="29">
        <f t="shared" si="8"/>
        <v>16.199191493999994</v>
      </c>
      <c r="N49" s="26">
        <f t="shared" si="6"/>
        <v>0.20764394764984193</v>
      </c>
    </row>
    <row r="50" spans="1:14" x14ac:dyDescent="0.2">
      <c r="A50" t="s">
        <v>104</v>
      </c>
      <c r="B50" s="6">
        <f>'Data Final'!C43</f>
        <v>44127.8472228588</v>
      </c>
      <c r="C50" s="6">
        <v>44127.822916666664</v>
      </c>
      <c r="D50">
        <v>1.85</v>
      </c>
      <c r="E50" s="25">
        <f t="shared" si="3"/>
        <v>5.2373499999999996E-2</v>
      </c>
      <c r="F50" s="25">
        <f t="shared" si="7"/>
        <v>801.82412999999929</v>
      </c>
      <c r="G50" s="26">
        <f t="shared" si="1"/>
        <v>0.36841489112619985</v>
      </c>
      <c r="H50">
        <f>'Data Final'!D43</f>
        <v>7.5</v>
      </c>
      <c r="I50">
        <f t="shared" ref="I50" si="50">H50</f>
        <v>7.5</v>
      </c>
      <c r="J50" s="26">
        <f t="shared" si="4"/>
        <v>0.2259036144578313</v>
      </c>
      <c r="K50" s="27">
        <f t="shared" si="34"/>
        <v>2.3568074999999997E-2</v>
      </c>
      <c r="L50" s="29">
        <f t="shared" si="5"/>
        <v>0.35352112499999994</v>
      </c>
      <c r="M50" s="29">
        <f t="shared" si="8"/>
        <v>16.552712618999994</v>
      </c>
      <c r="N50" s="26">
        <f t="shared" si="6"/>
        <v>0.21217544059501775</v>
      </c>
    </row>
    <row r="51" spans="1:14" x14ac:dyDescent="0.2">
      <c r="A51" t="s">
        <v>104</v>
      </c>
      <c r="B51" s="6"/>
      <c r="C51" s="6">
        <v>44127.833333333336</v>
      </c>
      <c r="D51">
        <v>1.85</v>
      </c>
      <c r="E51" s="25">
        <f t="shared" si="3"/>
        <v>5.2373499999999996E-2</v>
      </c>
      <c r="F51" s="25">
        <f t="shared" si="7"/>
        <v>807.93908999999928</v>
      </c>
      <c r="G51" s="26">
        <f t="shared" si="1"/>
        <v>0.37122453757902119</v>
      </c>
      <c r="I51">
        <f t="shared" ref="I51" si="51">H50</f>
        <v>7.5</v>
      </c>
      <c r="J51" s="26">
        <f t="shared" si="4"/>
        <v>0.2259036144578313</v>
      </c>
      <c r="K51" s="27">
        <f t="shared" si="34"/>
        <v>2.3568074999999997E-2</v>
      </c>
      <c r="L51" s="29">
        <f t="shared" si="5"/>
        <v>0.35352112499999994</v>
      </c>
      <c r="M51" s="29">
        <f t="shared" si="8"/>
        <v>16.906233743999994</v>
      </c>
      <c r="N51" s="26">
        <f t="shared" si="6"/>
        <v>0.21670693354019357</v>
      </c>
    </row>
    <row r="52" spans="1:14" x14ac:dyDescent="0.2">
      <c r="A52" t="s">
        <v>104</v>
      </c>
      <c r="B52" s="6"/>
      <c r="C52" s="6">
        <v>44127.84375</v>
      </c>
      <c r="D52">
        <v>2.1</v>
      </c>
      <c r="E52" s="25">
        <f t="shared" si="3"/>
        <v>5.9450999999999997E-2</v>
      </c>
      <c r="F52" s="25">
        <f t="shared" si="7"/>
        <v>820.42379999999923</v>
      </c>
      <c r="G52" s="26">
        <f t="shared" si="1"/>
        <v>0.37696089908686475</v>
      </c>
      <c r="I52">
        <f t="shared" ref="I52" si="52">H50</f>
        <v>7.5</v>
      </c>
      <c r="J52" s="26">
        <f t="shared" si="4"/>
        <v>0.2259036144578313</v>
      </c>
      <c r="K52" s="27">
        <f t="shared" si="34"/>
        <v>2.6752949999999998E-2</v>
      </c>
      <c r="L52" s="29">
        <f t="shared" si="5"/>
        <v>0.40129424999999996</v>
      </c>
      <c r="M52" s="29">
        <f t="shared" si="8"/>
        <v>17.307527993999994</v>
      </c>
      <c r="N52" s="26">
        <f t="shared" si="6"/>
        <v>0.22185079039687963</v>
      </c>
    </row>
    <row r="53" spans="1:14" x14ac:dyDescent="0.2">
      <c r="A53" t="s">
        <v>104</v>
      </c>
      <c r="B53" s="6"/>
      <c r="C53" s="6">
        <v>44127.854166666664</v>
      </c>
      <c r="D53">
        <v>2.1</v>
      </c>
      <c r="E53" s="25">
        <f t="shared" si="3"/>
        <v>5.9450999999999997E-2</v>
      </c>
      <c r="F53" s="25">
        <f t="shared" si="7"/>
        <v>832.90850999999918</v>
      </c>
      <c r="G53" s="26">
        <f t="shared" si="1"/>
        <v>0.38269726059470832</v>
      </c>
      <c r="I53">
        <f t="shared" ref="I53" si="53">H50</f>
        <v>7.5</v>
      </c>
      <c r="J53" s="26">
        <f t="shared" si="4"/>
        <v>0.2259036144578313</v>
      </c>
      <c r="K53" s="27">
        <f t="shared" si="34"/>
        <v>2.6752949999999998E-2</v>
      </c>
      <c r="L53" s="29">
        <f t="shared" si="5"/>
        <v>0.40129424999999996</v>
      </c>
      <c r="M53" s="29">
        <f t="shared" si="8"/>
        <v>17.708822243999993</v>
      </c>
      <c r="N53" s="26">
        <f t="shared" si="6"/>
        <v>0.22699464725356569</v>
      </c>
    </row>
    <row r="54" spans="1:14" x14ac:dyDescent="0.2">
      <c r="A54" t="s">
        <v>104</v>
      </c>
      <c r="B54" s="6">
        <f>'Data Final'!C44</f>
        <v>44127.88888958333</v>
      </c>
      <c r="C54" s="6">
        <v>44127.864583333336</v>
      </c>
      <c r="D54">
        <v>2.1</v>
      </c>
      <c r="E54" s="25">
        <f t="shared" si="3"/>
        <v>5.9450999999999997E-2</v>
      </c>
      <c r="F54" s="25">
        <f t="shared" si="7"/>
        <v>845.39321999999913</v>
      </c>
      <c r="G54" s="26">
        <f t="shared" si="1"/>
        <v>0.38843362210255189</v>
      </c>
      <c r="H54">
        <f>'Data Final'!D44</f>
        <v>6.92</v>
      </c>
      <c r="I54">
        <f t="shared" ref="I54" si="54">H54</f>
        <v>6.92</v>
      </c>
      <c r="J54" s="26">
        <f t="shared" si="4"/>
        <v>0.20843373493975903</v>
      </c>
      <c r="K54" s="27">
        <f t="shared" si="34"/>
        <v>2.4684055199999996E-2</v>
      </c>
      <c r="L54" s="29">
        <f t="shared" si="5"/>
        <v>0.37026082799999993</v>
      </c>
      <c r="M54" s="29">
        <f t="shared" si="8"/>
        <v>18.079083071999992</v>
      </c>
      <c r="N54" s="26">
        <f t="shared" si="6"/>
        <v>0.23174071251333472</v>
      </c>
    </row>
    <row r="55" spans="1:14" x14ac:dyDescent="0.2">
      <c r="A55" t="s">
        <v>104</v>
      </c>
      <c r="B55" s="6"/>
      <c r="C55" s="6">
        <v>44127.875</v>
      </c>
      <c r="D55">
        <v>2.1</v>
      </c>
      <c r="E55" s="25">
        <f t="shared" si="3"/>
        <v>5.9450999999999997E-2</v>
      </c>
      <c r="F55" s="25">
        <f t="shared" si="7"/>
        <v>857.87792999999908</v>
      </c>
      <c r="G55" s="26">
        <f t="shared" si="1"/>
        <v>0.39416998361039551</v>
      </c>
      <c r="I55">
        <f t="shared" ref="I55" si="55">H54</f>
        <v>6.92</v>
      </c>
      <c r="J55" s="26">
        <f t="shared" si="4"/>
        <v>0.20843373493975903</v>
      </c>
      <c r="K55" s="27">
        <f t="shared" si="34"/>
        <v>2.4684055199999996E-2</v>
      </c>
      <c r="L55" s="29">
        <f t="shared" si="5"/>
        <v>0.37026082799999993</v>
      </c>
      <c r="M55" s="29">
        <f t="shared" si="8"/>
        <v>18.449343899999992</v>
      </c>
      <c r="N55" s="26">
        <f t="shared" si="6"/>
        <v>0.23648677777310373</v>
      </c>
    </row>
    <row r="56" spans="1:14" x14ac:dyDescent="0.2">
      <c r="A56" t="s">
        <v>104</v>
      </c>
      <c r="B56" s="6"/>
      <c r="C56" s="6">
        <v>44127.885416666664</v>
      </c>
      <c r="D56">
        <v>2.38</v>
      </c>
      <c r="E56" s="25">
        <f t="shared" si="3"/>
        <v>6.7377799999999988E-2</v>
      </c>
      <c r="F56" s="25">
        <f t="shared" si="7"/>
        <v>877.49675999999909</v>
      </c>
      <c r="G56" s="26">
        <f t="shared" si="1"/>
        <v>0.40318426597986401</v>
      </c>
      <c r="I56">
        <f t="shared" ref="I56" si="56">H54</f>
        <v>6.92</v>
      </c>
      <c r="J56" s="26">
        <f t="shared" si="4"/>
        <v>0.20843373493975903</v>
      </c>
      <c r="K56" s="27">
        <f t="shared" si="34"/>
        <v>2.7975262559999995E-2</v>
      </c>
      <c r="L56" s="29">
        <f t="shared" si="5"/>
        <v>0.41962893839999993</v>
      </c>
      <c r="M56" s="29">
        <f t="shared" si="8"/>
        <v>18.868972838399991</v>
      </c>
      <c r="N56" s="26">
        <f t="shared" si="6"/>
        <v>0.24186565173417526</v>
      </c>
    </row>
    <row r="57" spans="1:14" x14ac:dyDescent="0.2">
      <c r="A57" t="s">
        <v>104</v>
      </c>
      <c r="B57" s="6"/>
      <c r="C57" s="6">
        <v>44127.895833333336</v>
      </c>
      <c r="D57">
        <v>2.67</v>
      </c>
      <c r="E57" s="25">
        <f t="shared" si="3"/>
        <v>7.5587699999999994E-2</v>
      </c>
      <c r="F57" s="25">
        <f t="shared" si="7"/>
        <v>904.5044999999991</v>
      </c>
      <c r="G57" s="26">
        <f t="shared" si="1"/>
        <v>0.41559353781315833</v>
      </c>
      <c r="I57">
        <f t="shared" ref="I57" si="57">H54</f>
        <v>6.92</v>
      </c>
      <c r="J57" s="26">
        <f t="shared" si="4"/>
        <v>0.20843373493975903</v>
      </c>
      <c r="K57" s="27">
        <f t="shared" si="34"/>
        <v>3.1384013039999992E-2</v>
      </c>
      <c r="L57" s="29">
        <f t="shared" si="5"/>
        <v>0.47076019559999988</v>
      </c>
      <c r="M57" s="29">
        <f t="shared" si="8"/>
        <v>19.339733033999991</v>
      </c>
      <c r="N57" s="26">
        <f t="shared" si="6"/>
        <v>0.24789993470731014</v>
      </c>
    </row>
    <row r="58" spans="1:14" x14ac:dyDescent="0.2">
      <c r="A58" t="s">
        <v>104</v>
      </c>
      <c r="B58" s="6">
        <f>'Data Final'!C45</f>
        <v>44127.930556307867</v>
      </c>
      <c r="C58" s="6">
        <v>44127.90625</v>
      </c>
      <c r="D58">
        <v>4.87</v>
      </c>
      <c r="E58" s="25">
        <f t="shared" si="3"/>
        <v>0.13786969999999998</v>
      </c>
      <c r="F58" s="25">
        <f t="shared" si="7"/>
        <v>987.56603999999913</v>
      </c>
      <c r="G58" s="26">
        <f t="shared" si="1"/>
        <v>0.45375790213064843</v>
      </c>
      <c r="H58">
        <f>'Data Final'!D45</f>
        <v>33.200000000000003</v>
      </c>
      <c r="I58">
        <f t="shared" ref="I58" si="58">H58</f>
        <v>33.200000000000003</v>
      </c>
      <c r="J58" s="26">
        <f t="shared" si="4"/>
        <v>1</v>
      </c>
      <c r="K58" s="27">
        <f t="shared" si="34"/>
        <v>0.27463644240000001</v>
      </c>
      <c r="L58" s="29">
        <f t="shared" si="5"/>
        <v>4.1195466359999999</v>
      </c>
      <c r="M58" s="29">
        <f t="shared" si="8"/>
        <v>23.45927966999999</v>
      </c>
      <c r="N58" s="26">
        <f t="shared" si="6"/>
        <v>0.30070497293057558</v>
      </c>
    </row>
    <row r="59" spans="1:14" x14ac:dyDescent="0.2">
      <c r="A59" t="s">
        <v>104</v>
      </c>
      <c r="B59" s="6"/>
      <c r="C59" s="6">
        <v>44127.916666666664</v>
      </c>
      <c r="D59">
        <v>5.76</v>
      </c>
      <c r="E59" s="25">
        <f t="shared" si="3"/>
        <v>0.16306559999999998</v>
      </c>
      <c r="F59" s="25">
        <f t="shared" si="7"/>
        <v>1093.3038899999992</v>
      </c>
      <c r="G59" s="26">
        <f t="shared" si="1"/>
        <v>0.50234137204401774</v>
      </c>
      <c r="I59">
        <f t="shared" ref="I59" si="59">H58</f>
        <v>33.200000000000003</v>
      </c>
      <c r="J59" s="26">
        <f t="shared" si="4"/>
        <v>1</v>
      </c>
      <c r="K59" s="27">
        <f t="shared" si="34"/>
        <v>0.32482667519999997</v>
      </c>
      <c r="L59" s="29">
        <f t="shared" si="5"/>
        <v>4.8724001279999998</v>
      </c>
      <c r="M59" s="29">
        <f t="shared" si="8"/>
        <v>28.331679797999989</v>
      </c>
      <c r="N59" s="26">
        <f t="shared" si="6"/>
        <v>0.36316021321107028</v>
      </c>
    </row>
    <row r="60" spans="1:14" x14ac:dyDescent="0.2">
      <c r="A60" t="s">
        <v>104</v>
      </c>
      <c r="B60" s="6"/>
      <c r="C60" s="6">
        <v>44127.927083333336</v>
      </c>
      <c r="D60">
        <v>5.76</v>
      </c>
      <c r="E60" s="25">
        <f t="shared" si="3"/>
        <v>0.16306559999999998</v>
      </c>
      <c r="F60" s="25">
        <f t="shared" si="7"/>
        <v>1199.0417399999992</v>
      </c>
      <c r="G60" s="26">
        <f t="shared" si="1"/>
        <v>0.550924841957387</v>
      </c>
      <c r="I60">
        <f t="shared" ref="I60" si="60">H58</f>
        <v>33.200000000000003</v>
      </c>
      <c r="J60" s="26">
        <f t="shared" si="4"/>
        <v>1</v>
      </c>
      <c r="K60" s="27">
        <f t="shared" si="34"/>
        <v>0.32482667519999997</v>
      </c>
      <c r="L60" s="29">
        <f t="shared" si="5"/>
        <v>4.8724001279999998</v>
      </c>
      <c r="M60" s="29">
        <f t="shared" si="8"/>
        <v>33.204079925999991</v>
      </c>
      <c r="N60" s="26">
        <f t="shared" si="6"/>
        <v>0.42561545349156493</v>
      </c>
    </row>
    <row r="61" spans="1:14" x14ac:dyDescent="0.2">
      <c r="A61" t="s">
        <v>104</v>
      </c>
      <c r="B61" s="6"/>
      <c r="C61" s="6">
        <v>44127.9375</v>
      </c>
      <c r="D61">
        <v>5.3</v>
      </c>
      <c r="E61" s="25">
        <f t="shared" si="3"/>
        <v>0.15004299999999998</v>
      </c>
      <c r="F61" s="25">
        <f t="shared" si="7"/>
        <v>1293.0592499999991</v>
      </c>
      <c r="G61" s="26">
        <f t="shared" si="1"/>
        <v>0.59412315616951528</v>
      </c>
      <c r="I61">
        <f t="shared" ref="I61" si="61">H58</f>
        <v>33.200000000000003</v>
      </c>
      <c r="J61" s="26">
        <f t="shared" si="4"/>
        <v>1</v>
      </c>
      <c r="K61" s="27">
        <f t="shared" si="34"/>
        <v>0.298885656</v>
      </c>
      <c r="L61" s="29">
        <f t="shared" si="5"/>
        <v>4.4832848399999996</v>
      </c>
      <c r="M61" s="29">
        <f t="shared" si="8"/>
        <v>37.687364765999988</v>
      </c>
      <c r="N61" s="26">
        <f t="shared" si="6"/>
        <v>0.48308294888854786</v>
      </c>
    </row>
    <row r="62" spans="1:14" x14ac:dyDescent="0.2">
      <c r="A62" t="s">
        <v>104</v>
      </c>
      <c r="B62" s="6">
        <f>'Data Final'!C46</f>
        <v>44127.972223032404</v>
      </c>
      <c r="C62" s="6">
        <v>44127.947916666664</v>
      </c>
      <c r="D62">
        <v>4.87</v>
      </c>
      <c r="E62" s="25">
        <f t="shared" si="3"/>
        <v>0.13786969999999998</v>
      </c>
      <c r="F62" s="25">
        <f t="shared" si="7"/>
        <v>1376.120789999999</v>
      </c>
      <c r="G62" s="26">
        <f t="shared" si="1"/>
        <v>0.63228752048700532</v>
      </c>
      <c r="H62">
        <f>'Data Final'!D46</f>
        <v>29.5</v>
      </c>
      <c r="I62">
        <f t="shared" ref="I62" si="62">H62</f>
        <v>29.5</v>
      </c>
      <c r="J62" s="26">
        <f t="shared" si="4"/>
        <v>0.88855421686746983</v>
      </c>
      <c r="K62" s="27">
        <f t="shared" si="34"/>
        <v>0.24402936899999997</v>
      </c>
      <c r="L62" s="29">
        <f t="shared" si="5"/>
        <v>3.6604405349999993</v>
      </c>
      <c r="M62" s="29">
        <f t="shared" si="8"/>
        <v>41.347805300999987</v>
      </c>
      <c r="N62" s="26">
        <f t="shared" si="6"/>
        <v>0.53000308827367826</v>
      </c>
    </row>
    <row r="63" spans="1:14" x14ac:dyDescent="0.2">
      <c r="A63" t="s">
        <v>104</v>
      </c>
      <c r="B63" s="6"/>
      <c r="C63" s="6">
        <v>44127.958333333336</v>
      </c>
      <c r="D63">
        <v>4.45</v>
      </c>
      <c r="E63" s="25">
        <f t="shared" si="3"/>
        <v>0.12597949999999999</v>
      </c>
      <c r="F63" s="25">
        <f t="shared" si="7"/>
        <v>1448.4811499999989</v>
      </c>
      <c r="G63" s="26">
        <f t="shared" si="1"/>
        <v>0.66553500351205797</v>
      </c>
      <c r="I63">
        <f t="shared" ref="I63" si="63">H62</f>
        <v>29.5</v>
      </c>
      <c r="J63" s="26">
        <f t="shared" si="4"/>
        <v>0.88855421686746983</v>
      </c>
      <c r="K63" s="27">
        <f t="shared" si="34"/>
        <v>0.22298371499999997</v>
      </c>
      <c r="L63" s="29">
        <f t="shared" si="5"/>
        <v>3.3447557249999997</v>
      </c>
      <c r="M63" s="29">
        <f t="shared" si="8"/>
        <v>44.692561025999986</v>
      </c>
      <c r="N63" s="26">
        <f t="shared" si="6"/>
        <v>0.57287672693154901</v>
      </c>
    </row>
    <row r="64" spans="1:14" x14ac:dyDescent="0.2">
      <c r="A64" t="s">
        <v>104</v>
      </c>
      <c r="B64" s="6"/>
      <c r="C64" s="6">
        <v>44127.96875</v>
      </c>
      <c r="D64">
        <v>4.05</v>
      </c>
      <c r="E64" s="25">
        <f t="shared" si="3"/>
        <v>0.11465549999999999</v>
      </c>
      <c r="F64" s="25">
        <f t="shared" si="7"/>
        <v>1510.649909999999</v>
      </c>
      <c r="G64" s="26">
        <f t="shared" si="1"/>
        <v>0.69409974244907502</v>
      </c>
      <c r="I64">
        <f t="shared" ref="I64" si="64">H62</f>
        <v>29.5</v>
      </c>
      <c r="J64" s="26">
        <f t="shared" si="4"/>
        <v>0.88855421686746983</v>
      </c>
      <c r="K64" s="27">
        <f t="shared" si="34"/>
        <v>0.20294023500000002</v>
      </c>
      <c r="L64" s="29">
        <f t="shared" si="5"/>
        <v>3.0441035250000006</v>
      </c>
      <c r="M64" s="29">
        <f t="shared" si="8"/>
        <v>47.73666455099999</v>
      </c>
      <c r="N64" s="26">
        <f t="shared" si="6"/>
        <v>0.61189655537298204</v>
      </c>
    </row>
    <row r="65" spans="1:14" x14ac:dyDescent="0.2">
      <c r="A65" t="s">
        <v>104</v>
      </c>
      <c r="B65" s="6"/>
      <c r="C65" s="6">
        <v>44127.979166666664</v>
      </c>
      <c r="D65">
        <v>3.68</v>
      </c>
      <c r="E65" s="25">
        <f t="shared" si="3"/>
        <v>0.1041808</v>
      </c>
      <c r="F65" s="25">
        <f t="shared" si="7"/>
        <v>1563.391439999999</v>
      </c>
      <c r="G65" s="26">
        <f t="shared" si="1"/>
        <v>0.71833294310465923</v>
      </c>
      <c r="I65">
        <f t="shared" ref="I65" si="65">H62</f>
        <v>29.5</v>
      </c>
      <c r="J65" s="26">
        <f t="shared" si="4"/>
        <v>0.88855421686746983</v>
      </c>
      <c r="K65" s="27">
        <f t="shared" si="34"/>
        <v>0.18440001600000003</v>
      </c>
      <c r="L65" s="29">
        <f t="shared" si="5"/>
        <v>2.7660002400000003</v>
      </c>
      <c r="M65" s="29">
        <f t="shared" si="8"/>
        <v>50.502664790999987</v>
      </c>
      <c r="N65" s="26">
        <f t="shared" si="6"/>
        <v>0.64735160936420988</v>
      </c>
    </row>
    <row r="66" spans="1:14" x14ac:dyDescent="0.2">
      <c r="A66" t="s">
        <v>104</v>
      </c>
      <c r="B66" s="6">
        <f>'Data Final'!C47</f>
        <v>44128.013889756941</v>
      </c>
      <c r="C66" s="6">
        <v>44127.989583333336</v>
      </c>
      <c r="D66">
        <v>3.32</v>
      </c>
      <c r="E66" s="25">
        <f t="shared" si="3"/>
        <v>9.3989199999999995E-2</v>
      </c>
      <c r="F66" s="25">
        <f t="shared" si="7"/>
        <v>1606.9605299999989</v>
      </c>
      <c r="G66" s="26">
        <f t="shared" ref="G66:G93" si="66">F66/$F$94</f>
        <v>0.73835167408101143</v>
      </c>
      <c r="H66">
        <f>'Data Final'!D47</f>
        <v>18.899999999999999</v>
      </c>
      <c r="I66">
        <f t="shared" ref="I66" si="67">H66</f>
        <v>18.899999999999999</v>
      </c>
      <c r="J66" s="26">
        <f t="shared" si="4"/>
        <v>0.5692771084337348</v>
      </c>
      <c r="K66" s="27">
        <f t="shared" ref="K66:K93" si="68">I66*E66*1000*60/(1000*1000)</f>
        <v>0.10658375279999999</v>
      </c>
      <c r="L66" s="29">
        <f t="shared" si="5"/>
        <v>1.5987562919999998</v>
      </c>
      <c r="M66" s="29">
        <f t="shared" si="8"/>
        <v>52.101421082999984</v>
      </c>
      <c r="N66" s="26">
        <f t="shared" si="6"/>
        <v>0.6678447350812472</v>
      </c>
    </row>
    <row r="67" spans="1:14" x14ac:dyDescent="0.2">
      <c r="A67" t="s">
        <v>104</v>
      </c>
      <c r="B67" s="6"/>
      <c r="C67" s="6">
        <v>44128</v>
      </c>
      <c r="D67">
        <v>3.32</v>
      </c>
      <c r="E67" s="25">
        <f t="shared" ref="E67:E94" si="69">D67*0.02831</f>
        <v>9.3989199999999995E-2</v>
      </c>
      <c r="F67" s="25">
        <f t="shared" si="7"/>
        <v>1650.5296199999989</v>
      </c>
      <c r="G67" s="26">
        <f t="shared" si="66"/>
        <v>0.75837040505736353</v>
      </c>
      <c r="I67">
        <f t="shared" ref="I67" si="70">H66</f>
        <v>18.899999999999999</v>
      </c>
      <c r="J67" s="26">
        <f t="shared" ref="J67:J93" si="71">I67/MAX(I$2:I$98)</f>
        <v>0.5692771084337348</v>
      </c>
      <c r="K67" s="27">
        <f t="shared" si="68"/>
        <v>0.10658375279999999</v>
      </c>
      <c r="L67" s="29">
        <f t="shared" ref="L67:L93" si="72">K67*15</f>
        <v>1.5987562919999998</v>
      </c>
      <c r="M67" s="29">
        <f t="shared" si="8"/>
        <v>53.700177374999981</v>
      </c>
      <c r="N67" s="26">
        <f t="shared" ref="N67:N94" si="73">M67/$M$94</f>
        <v>0.68833786079828441</v>
      </c>
    </row>
    <row r="68" spans="1:14" x14ac:dyDescent="0.2">
      <c r="A68" t="s">
        <v>104</v>
      </c>
      <c r="B68" s="6"/>
      <c r="C68" s="6">
        <v>44128.010416666664</v>
      </c>
      <c r="D68">
        <v>2.99</v>
      </c>
      <c r="E68" s="25">
        <f t="shared" si="69"/>
        <v>8.4646899999999997E-2</v>
      </c>
      <c r="F68" s="25">
        <f t="shared" ref="F68:F94" si="74">(E68-$E$2)*15*60+F67</f>
        <v>1685.6906399999989</v>
      </c>
      <c r="G68" s="26">
        <f t="shared" si="66"/>
        <v>0.77452587216108626</v>
      </c>
      <c r="I68">
        <f t="shared" ref="I68" si="75">H66</f>
        <v>18.899999999999999</v>
      </c>
      <c r="J68" s="26">
        <f t="shared" si="71"/>
        <v>0.5692771084337348</v>
      </c>
      <c r="K68" s="27">
        <f t="shared" si="68"/>
        <v>9.5989584599999983E-2</v>
      </c>
      <c r="L68" s="29">
        <f t="shared" si="72"/>
        <v>1.4398437689999997</v>
      </c>
      <c r="M68" s="29">
        <f t="shared" ref="M68:M94" si="76">M67+L68</f>
        <v>55.140021143999981</v>
      </c>
      <c r="N68" s="26">
        <f t="shared" si="73"/>
        <v>0.70679401920007412</v>
      </c>
    </row>
    <row r="69" spans="1:14" x14ac:dyDescent="0.2">
      <c r="A69" t="s">
        <v>104</v>
      </c>
      <c r="B69" s="6"/>
      <c r="C69" s="6">
        <v>44128.020833333336</v>
      </c>
      <c r="D69">
        <v>2.99</v>
      </c>
      <c r="E69" s="25">
        <f t="shared" si="69"/>
        <v>8.4646899999999997E-2</v>
      </c>
      <c r="F69" s="25">
        <f t="shared" si="74"/>
        <v>1720.8516599999989</v>
      </c>
      <c r="G69" s="26">
        <f t="shared" si="66"/>
        <v>0.7906813392648091</v>
      </c>
      <c r="I69">
        <f t="shared" ref="I69" si="77">H66</f>
        <v>18.899999999999999</v>
      </c>
      <c r="J69" s="26">
        <f t="shared" si="71"/>
        <v>0.5692771084337348</v>
      </c>
      <c r="K69" s="27">
        <f t="shared" si="68"/>
        <v>9.5989584599999983E-2</v>
      </c>
      <c r="L69" s="29">
        <f t="shared" si="72"/>
        <v>1.4398437689999997</v>
      </c>
      <c r="M69" s="29">
        <f t="shared" si="76"/>
        <v>56.57986491299998</v>
      </c>
      <c r="N69" s="26">
        <f t="shared" si="73"/>
        <v>0.72525017760186372</v>
      </c>
    </row>
    <row r="70" spans="1:14" x14ac:dyDescent="0.2">
      <c r="A70" t="s">
        <v>104</v>
      </c>
      <c r="B70" s="6">
        <f>'Data Final'!C48</f>
        <v>44128.055556481479</v>
      </c>
      <c r="C70" s="6">
        <v>44128.03125</v>
      </c>
      <c r="D70">
        <v>2.67</v>
      </c>
      <c r="E70" s="25">
        <f t="shared" si="69"/>
        <v>7.5587699999999994E-2</v>
      </c>
      <c r="F70" s="25">
        <f t="shared" si="74"/>
        <v>1747.8593999999989</v>
      </c>
      <c r="G70" s="26">
        <f t="shared" si="66"/>
        <v>0.80309061109810342</v>
      </c>
      <c r="H70">
        <f>'Data Final'!D48</f>
        <v>18.5</v>
      </c>
      <c r="I70">
        <f t="shared" ref="I70" si="78">H70</f>
        <v>18.5</v>
      </c>
      <c r="J70" s="26">
        <f t="shared" si="71"/>
        <v>0.55722891566265054</v>
      </c>
      <c r="K70" s="27">
        <f t="shared" si="68"/>
        <v>8.3902346999999988E-2</v>
      </c>
      <c r="L70" s="29">
        <f t="shared" si="72"/>
        <v>1.2585352049999998</v>
      </c>
      <c r="M70" s="29">
        <f t="shared" si="76"/>
        <v>57.838400117999981</v>
      </c>
      <c r="N70" s="26">
        <f t="shared" si="73"/>
        <v>0.74138229248668963</v>
      </c>
    </row>
    <row r="71" spans="1:14" x14ac:dyDescent="0.2">
      <c r="A71" t="s">
        <v>104</v>
      </c>
      <c r="B71" s="6"/>
      <c r="C71" s="6">
        <v>44128.041666666664</v>
      </c>
      <c r="D71">
        <v>2.67</v>
      </c>
      <c r="E71" s="25">
        <f t="shared" si="69"/>
        <v>7.5587699999999994E-2</v>
      </c>
      <c r="F71" s="25">
        <f t="shared" si="74"/>
        <v>1774.8671399999989</v>
      </c>
      <c r="G71" s="26">
        <f t="shared" si="66"/>
        <v>0.81549988293139775</v>
      </c>
      <c r="I71">
        <f t="shared" ref="I71" si="79">H70</f>
        <v>18.5</v>
      </c>
      <c r="J71" s="26">
        <f t="shared" si="71"/>
        <v>0.55722891566265054</v>
      </c>
      <c r="K71" s="27">
        <f t="shared" si="68"/>
        <v>8.3902346999999988E-2</v>
      </c>
      <c r="L71" s="29">
        <f t="shared" si="72"/>
        <v>1.2585352049999998</v>
      </c>
      <c r="M71" s="29">
        <f t="shared" si="76"/>
        <v>59.096935322999983</v>
      </c>
      <c r="N71" s="26">
        <f t="shared" si="73"/>
        <v>0.75751440737151565</v>
      </c>
    </row>
    <row r="72" spans="1:14" x14ac:dyDescent="0.2">
      <c r="A72" t="s">
        <v>104</v>
      </c>
      <c r="B72" s="6"/>
      <c r="C72" s="6">
        <v>44128.052083333336</v>
      </c>
      <c r="D72">
        <v>2.67</v>
      </c>
      <c r="E72" s="25">
        <f t="shared" si="69"/>
        <v>7.5587699999999994E-2</v>
      </c>
      <c r="F72" s="25">
        <f t="shared" si="74"/>
        <v>1801.8748799999989</v>
      </c>
      <c r="G72" s="26">
        <f t="shared" si="66"/>
        <v>0.82790915476469207</v>
      </c>
      <c r="I72">
        <f t="shared" ref="I72" si="80">H70</f>
        <v>18.5</v>
      </c>
      <c r="J72" s="26">
        <f t="shared" si="71"/>
        <v>0.55722891566265054</v>
      </c>
      <c r="K72" s="27">
        <f t="shared" si="68"/>
        <v>8.3902346999999988E-2</v>
      </c>
      <c r="L72" s="29">
        <f t="shared" si="72"/>
        <v>1.2585352049999998</v>
      </c>
      <c r="M72" s="29">
        <f t="shared" si="76"/>
        <v>60.355470527999984</v>
      </c>
      <c r="N72" s="26">
        <f t="shared" si="73"/>
        <v>0.77364652225634156</v>
      </c>
    </row>
    <row r="73" spans="1:14" x14ac:dyDescent="0.2">
      <c r="A73" t="s">
        <v>104</v>
      </c>
      <c r="B73" s="6"/>
      <c r="C73" s="6">
        <v>44128.0625</v>
      </c>
      <c r="D73">
        <v>2.38</v>
      </c>
      <c r="E73" s="25">
        <f t="shared" si="69"/>
        <v>6.7377799999999988E-2</v>
      </c>
      <c r="F73" s="25">
        <f t="shared" si="74"/>
        <v>1821.4937099999988</v>
      </c>
      <c r="G73" s="26">
        <f t="shared" si="66"/>
        <v>0.83692343713416051</v>
      </c>
      <c r="I73">
        <f t="shared" ref="I73" si="81">H70</f>
        <v>18.5</v>
      </c>
      <c r="J73" s="26">
        <f t="shared" si="71"/>
        <v>0.55722891566265054</v>
      </c>
      <c r="K73" s="27">
        <f t="shared" si="68"/>
        <v>7.4789357999999972E-2</v>
      </c>
      <c r="L73" s="29">
        <f t="shared" si="72"/>
        <v>1.1218403699999997</v>
      </c>
      <c r="M73" s="29">
        <f t="shared" si="76"/>
        <v>61.477310897999985</v>
      </c>
      <c r="N73" s="26">
        <f t="shared" si="73"/>
        <v>0.78802645986903286</v>
      </c>
    </row>
    <row r="74" spans="1:14" x14ac:dyDescent="0.2">
      <c r="A74" t="s">
        <v>104</v>
      </c>
      <c r="B74" s="6">
        <f>'Data Final'!C49</f>
        <v>44128.097223206016</v>
      </c>
      <c r="C74" s="6">
        <v>44128.072916666664</v>
      </c>
      <c r="D74">
        <v>2.38</v>
      </c>
      <c r="E74" s="25">
        <f t="shared" si="69"/>
        <v>6.7377799999999988E-2</v>
      </c>
      <c r="F74" s="25">
        <f t="shared" si="74"/>
        <v>1841.1125399999987</v>
      </c>
      <c r="G74" s="26">
        <f t="shared" si="66"/>
        <v>0.84593771950362895</v>
      </c>
      <c r="H74">
        <f>'Data Final'!D49</f>
        <v>18.399999999999999</v>
      </c>
      <c r="I74">
        <f t="shared" ref="I74" si="82">H74</f>
        <v>18.399999999999999</v>
      </c>
      <c r="J74" s="26">
        <f t="shared" si="71"/>
        <v>0.55421686746987942</v>
      </c>
      <c r="K74" s="27">
        <f t="shared" si="68"/>
        <v>7.4385091199999989E-2</v>
      </c>
      <c r="L74" s="29">
        <f t="shared" si="72"/>
        <v>1.1157763679999999</v>
      </c>
      <c r="M74" s="29">
        <f t="shared" si="76"/>
        <v>62.593087265999984</v>
      </c>
      <c r="N74" s="26">
        <f t="shared" si="73"/>
        <v>0.8023286680892231</v>
      </c>
    </row>
    <row r="75" spans="1:14" x14ac:dyDescent="0.2">
      <c r="A75" t="s">
        <v>104</v>
      </c>
      <c r="B75" s="6"/>
      <c r="C75" s="6">
        <v>44128.083333333336</v>
      </c>
      <c r="D75">
        <v>2.38</v>
      </c>
      <c r="E75" s="25">
        <f t="shared" si="69"/>
        <v>6.7377799999999988E-2</v>
      </c>
      <c r="F75" s="25">
        <f t="shared" si="74"/>
        <v>1860.7313699999986</v>
      </c>
      <c r="G75" s="26">
        <f t="shared" si="66"/>
        <v>0.8549520018730975</v>
      </c>
      <c r="I75">
        <f t="shared" ref="I75" si="83">H74</f>
        <v>18.399999999999999</v>
      </c>
      <c r="J75" s="26">
        <f t="shared" si="71"/>
        <v>0.55421686746987942</v>
      </c>
      <c r="K75" s="27">
        <f t="shared" si="68"/>
        <v>7.4385091199999989E-2</v>
      </c>
      <c r="L75" s="29">
        <f t="shared" si="72"/>
        <v>1.1157763679999999</v>
      </c>
      <c r="M75" s="29">
        <f t="shared" si="76"/>
        <v>63.708863633999982</v>
      </c>
      <c r="N75" s="26">
        <f t="shared" si="73"/>
        <v>0.81663087630941333</v>
      </c>
    </row>
    <row r="76" spans="1:14" x14ac:dyDescent="0.2">
      <c r="A76" t="s">
        <v>104</v>
      </c>
      <c r="B76" s="6"/>
      <c r="C76" s="6">
        <v>44128.09375</v>
      </c>
      <c r="D76">
        <v>2.38</v>
      </c>
      <c r="E76" s="25">
        <f t="shared" si="69"/>
        <v>6.7377799999999988E-2</v>
      </c>
      <c r="F76" s="25">
        <f t="shared" si="74"/>
        <v>1880.3501999999985</v>
      </c>
      <c r="G76" s="26">
        <f t="shared" si="66"/>
        <v>0.86396628424256594</v>
      </c>
      <c r="I76">
        <f t="shared" ref="I76" si="84">H74</f>
        <v>18.399999999999999</v>
      </c>
      <c r="J76" s="26">
        <f t="shared" si="71"/>
        <v>0.55421686746987942</v>
      </c>
      <c r="K76" s="27">
        <f t="shared" si="68"/>
        <v>7.4385091199999989E-2</v>
      </c>
      <c r="L76" s="29">
        <f t="shared" si="72"/>
        <v>1.1157763679999999</v>
      </c>
      <c r="M76" s="29">
        <f t="shared" si="76"/>
        <v>64.824640001999981</v>
      </c>
      <c r="N76" s="26">
        <f t="shared" si="73"/>
        <v>0.83093308452960357</v>
      </c>
    </row>
    <row r="77" spans="1:14" x14ac:dyDescent="0.2">
      <c r="A77" t="s">
        <v>104</v>
      </c>
      <c r="B77" s="6"/>
      <c r="C77" s="6">
        <v>44128.104166666664</v>
      </c>
      <c r="D77">
        <v>2.38</v>
      </c>
      <c r="E77" s="25">
        <f t="shared" si="69"/>
        <v>6.7377799999999988E-2</v>
      </c>
      <c r="F77" s="25">
        <f t="shared" si="74"/>
        <v>1899.9690299999984</v>
      </c>
      <c r="G77" s="26">
        <f t="shared" si="66"/>
        <v>0.87298056661203438</v>
      </c>
      <c r="I77">
        <f t="shared" ref="I77" si="85">H74</f>
        <v>18.399999999999999</v>
      </c>
      <c r="J77" s="26">
        <f t="shared" si="71"/>
        <v>0.55421686746987942</v>
      </c>
      <c r="K77" s="27">
        <f t="shared" si="68"/>
        <v>7.4385091199999989E-2</v>
      </c>
      <c r="L77" s="29">
        <f t="shared" si="72"/>
        <v>1.1157763679999999</v>
      </c>
      <c r="M77" s="29">
        <f t="shared" si="76"/>
        <v>65.94041636999998</v>
      </c>
      <c r="N77" s="26">
        <f t="shared" si="73"/>
        <v>0.84523529274979381</v>
      </c>
    </row>
    <row r="78" spans="1:14" x14ac:dyDescent="0.2">
      <c r="A78" t="s">
        <v>104</v>
      </c>
      <c r="B78" s="6">
        <f>'Data Final'!C50</f>
        <v>44128.138889930553</v>
      </c>
      <c r="C78" s="6">
        <v>44128.114583333336</v>
      </c>
      <c r="D78">
        <v>2.38</v>
      </c>
      <c r="E78" s="25">
        <f t="shared" si="69"/>
        <v>6.7377799999999988E-2</v>
      </c>
      <c r="F78" s="25">
        <f t="shared" si="74"/>
        <v>1919.5878599999983</v>
      </c>
      <c r="G78" s="26">
        <f t="shared" si="66"/>
        <v>0.88199484898150282</v>
      </c>
      <c r="H78">
        <f>'Data Final'!D50</f>
        <v>16.5</v>
      </c>
      <c r="I78">
        <f t="shared" ref="I78" si="86">H78</f>
        <v>16.5</v>
      </c>
      <c r="J78" s="26">
        <f t="shared" si="71"/>
        <v>0.49698795180722888</v>
      </c>
      <c r="K78" s="27">
        <f t="shared" si="68"/>
        <v>6.6704021999999988E-2</v>
      </c>
      <c r="L78" s="29">
        <f t="shared" si="72"/>
        <v>1.0005603299999999</v>
      </c>
      <c r="M78" s="29">
        <f t="shared" si="76"/>
        <v>66.940976699999979</v>
      </c>
      <c r="N78" s="26">
        <f t="shared" si="73"/>
        <v>0.85806064251246439</v>
      </c>
    </row>
    <row r="79" spans="1:14" x14ac:dyDescent="0.2">
      <c r="A79" t="s">
        <v>104</v>
      </c>
      <c r="B79" s="6"/>
      <c r="C79" s="6">
        <v>44128.125</v>
      </c>
      <c r="D79">
        <v>2.38</v>
      </c>
      <c r="E79" s="25">
        <f t="shared" si="69"/>
        <v>6.7377799999999988E-2</v>
      </c>
      <c r="F79" s="25">
        <f t="shared" si="74"/>
        <v>1939.2066899999982</v>
      </c>
      <c r="G79" s="26">
        <f t="shared" si="66"/>
        <v>0.89100913135097126</v>
      </c>
      <c r="I79">
        <f t="shared" ref="I79" si="87">H78</f>
        <v>16.5</v>
      </c>
      <c r="J79" s="26">
        <f t="shared" si="71"/>
        <v>0.49698795180722888</v>
      </c>
      <c r="K79" s="27">
        <f t="shared" si="68"/>
        <v>6.6704021999999988E-2</v>
      </c>
      <c r="L79" s="29">
        <f t="shared" si="72"/>
        <v>1.0005603299999999</v>
      </c>
      <c r="M79" s="29">
        <f t="shared" si="76"/>
        <v>67.941537029999978</v>
      </c>
      <c r="N79" s="26">
        <f t="shared" si="73"/>
        <v>0.87088599227513497</v>
      </c>
    </row>
    <row r="80" spans="1:14" x14ac:dyDescent="0.2">
      <c r="A80" t="s">
        <v>104</v>
      </c>
      <c r="B80" s="6"/>
      <c r="C80" s="6">
        <v>44128.135416666664</v>
      </c>
      <c r="D80">
        <v>2.38</v>
      </c>
      <c r="E80" s="25">
        <f t="shared" si="69"/>
        <v>6.7377799999999988E-2</v>
      </c>
      <c r="F80" s="25">
        <f t="shared" si="74"/>
        <v>1958.8255199999981</v>
      </c>
      <c r="G80" s="26">
        <f t="shared" si="66"/>
        <v>0.90002341372043981</v>
      </c>
      <c r="I80">
        <f t="shared" ref="I80" si="88">H78</f>
        <v>16.5</v>
      </c>
      <c r="J80" s="26">
        <f t="shared" si="71"/>
        <v>0.49698795180722888</v>
      </c>
      <c r="K80" s="27">
        <f t="shared" si="68"/>
        <v>6.6704021999999988E-2</v>
      </c>
      <c r="L80" s="29">
        <f t="shared" si="72"/>
        <v>1.0005603299999999</v>
      </c>
      <c r="M80" s="29">
        <f t="shared" si="76"/>
        <v>68.942097359999977</v>
      </c>
      <c r="N80" s="26">
        <f t="shared" si="73"/>
        <v>0.88371134203780555</v>
      </c>
    </row>
    <row r="81" spans="1:14" x14ac:dyDescent="0.2">
      <c r="A81" t="s">
        <v>104</v>
      </c>
      <c r="B81" s="6"/>
      <c r="C81" s="6">
        <v>44128.145833333336</v>
      </c>
      <c r="D81">
        <v>2.38</v>
      </c>
      <c r="E81" s="25">
        <f t="shared" si="69"/>
        <v>6.7377799999999988E-2</v>
      </c>
      <c r="F81" s="25">
        <f t="shared" si="74"/>
        <v>1978.4443499999979</v>
      </c>
      <c r="G81" s="26">
        <f t="shared" si="66"/>
        <v>0.90903769608990825</v>
      </c>
      <c r="I81">
        <f t="shared" ref="I81" si="89">H78</f>
        <v>16.5</v>
      </c>
      <c r="J81" s="26">
        <f t="shared" si="71"/>
        <v>0.49698795180722888</v>
      </c>
      <c r="K81" s="27">
        <f t="shared" si="68"/>
        <v>6.6704021999999988E-2</v>
      </c>
      <c r="L81" s="29">
        <f t="shared" si="72"/>
        <v>1.0005603299999999</v>
      </c>
      <c r="M81" s="29">
        <f t="shared" si="76"/>
        <v>69.942657689999976</v>
      </c>
      <c r="N81" s="26">
        <f t="shared" si="73"/>
        <v>0.89653669180047624</v>
      </c>
    </row>
    <row r="82" spans="1:14" x14ac:dyDescent="0.2">
      <c r="A82" t="s">
        <v>104</v>
      </c>
      <c r="B82" s="6">
        <f>'Data Final'!C51</f>
        <v>44128.18055665509</v>
      </c>
      <c r="C82" s="6">
        <v>44128.15625</v>
      </c>
      <c r="D82">
        <v>2.38</v>
      </c>
      <c r="E82" s="25">
        <f t="shared" si="69"/>
        <v>6.7377799999999988E-2</v>
      </c>
      <c r="F82" s="25">
        <f t="shared" si="74"/>
        <v>1998.0631799999978</v>
      </c>
      <c r="G82" s="26">
        <f t="shared" si="66"/>
        <v>0.91805197845937669</v>
      </c>
      <c r="H82">
        <f>'Data Final'!D51</f>
        <v>14.8</v>
      </c>
      <c r="I82">
        <f t="shared" ref="I82" si="90">H82</f>
        <v>14.8</v>
      </c>
      <c r="J82" s="26">
        <f t="shared" si="71"/>
        <v>0.44578313253012047</v>
      </c>
      <c r="K82" s="27">
        <f t="shared" si="68"/>
        <v>5.9831486399999988E-2</v>
      </c>
      <c r="L82" s="29">
        <f t="shared" si="72"/>
        <v>0.89747229599999978</v>
      </c>
      <c r="M82" s="29">
        <f t="shared" si="76"/>
        <v>70.84012998599998</v>
      </c>
      <c r="N82" s="26">
        <f t="shared" si="73"/>
        <v>0.90804064189062927</v>
      </c>
    </row>
    <row r="83" spans="1:14" x14ac:dyDescent="0.2">
      <c r="A83" t="s">
        <v>104</v>
      </c>
      <c r="B83" s="6"/>
      <c r="C83" s="6">
        <v>44128.166666666664</v>
      </c>
      <c r="D83">
        <v>2.38</v>
      </c>
      <c r="E83" s="25">
        <f t="shared" si="69"/>
        <v>6.7377799999999988E-2</v>
      </c>
      <c r="F83" s="25">
        <f t="shared" si="74"/>
        <v>2017.6820099999977</v>
      </c>
      <c r="G83" s="26">
        <f t="shared" si="66"/>
        <v>0.92706626082884513</v>
      </c>
      <c r="I83">
        <f t="shared" ref="I83" si="91">H82</f>
        <v>14.8</v>
      </c>
      <c r="J83" s="26">
        <f t="shared" si="71"/>
        <v>0.44578313253012047</v>
      </c>
      <c r="K83" s="27">
        <f t="shared" si="68"/>
        <v>5.9831486399999988E-2</v>
      </c>
      <c r="L83" s="29">
        <f t="shared" si="72"/>
        <v>0.89747229599999978</v>
      </c>
      <c r="M83" s="29">
        <f t="shared" si="76"/>
        <v>71.737602281999983</v>
      </c>
      <c r="N83" s="26">
        <f t="shared" si="73"/>
        <v>0.91954459198078231</v>
      </c>
    </row>
    <row r="84" spans="1:14" x14ac:dyDescent="0.2">
      <c r="A84" t="s">
        <v>104</v>
      </c>
      <c r="B84" s="6"/>
      <c r="C84" s="6">
        <v>44128.177083333336</v>
      </c>
      <c r="D84">
        <v>2.38</v>
      </c>
      <c r="E84" s="25">
        <f t="shared" si="69"/>
        <v>6.7377799999999988E-2</v>
      </c>
      <c r="F84" s="25">
        <f t="shared" si="74"/>
        <v>2037.3008399999976</v>
      </c>
      <c r="G84" s="26">
        <f t="shared" si="66"/>
        <v>0.93608054319831357</v>
      </c>
      <c r="I84">
        <f t="shared" ref="I84" si="92">H82</f>
        <v>14.8</v>
      </c>
      <c r="J84" s="26">
        <f t="shared" si="71"/>
        <v>0.44578313253012047</v>
      </c>
      <c r="K84" s="27">
        <f t="shared" si="68"/>
        <v>5.9831486399999988E-2</v>
      </c>
      <c r="L84" s="29">
        <f t="shared" si="72"/>
        <v>0.89747229599999978</v>
      </c>
      <c r="M84" s="29">
        <f t="shared" si="76"/>
        <v>72.635074577999987</v>
      </c>
      <c r="N84" s="26">
        <f t="shared" si="73"/>
        <v>0.93104854207093546</v>
      </c>
    </row>
    <row r="85" spans="1:14" x14ac:dyDescent="0.2">
      <c r="A85" t="s">
        <v>104</v>
      </c>
      <c r="B85" s="6"/>
      <c r="C85" s="6">
        <v>44128.1875</v>
      </c>
      <c r="D85">
        <v>2.38</v>
      </c>
      <c r="E85" s="25">
        <f t="shared" si="69"/>
        <v>6.7377799999999988E-2</v>
      </c>
      <c r="F85" s="25">
        <f t="shared" si="74"/>
        <v>2056.9196699999975</v>
      </c>
      <c r="G85" s="26">
        <f t="shared" si="66"/>
        <v>0.94509482556778213</v>
      </c>
      <c r="I85">
        <f t="shared" ref="I85" si="93">H82</f>
        <v>14.8</v>
      </c>
      <c r="J85" s="26">
        <f t="shared" si="71"/>
        <v>0.44578313253012047</v>
      </c>
      <c r="K85" s="27">
        <f t="shared" si="68"/>
        <v>5.9831486399999988E-2</v>
      </c>
      <c r="L85" s="29">
        <f t="shared" si="72"/>
        <v>0.89747229599999978</v>
      </c>
      <c r="M85" s="29">
        <f t="shared" si="76"/>
        <v>73.532546873999991</v>
      </c>
      <c r="N85" s="26">
        <f t="shared" si="73"/>
        <v>0.9425524921610885</v>
      </c>
    </row>
    <row r="86" spans="1:14" x14ac:dyDescent="0.2">
      <c r="A86" t="s">
        <v>104</v>
      </c>
      <c r="B86" s="6">
        <f>'Data Final'!C52</f>
        <v>44128.222223379627</v>
      </c>
      <c r="C86" s="6">
        <v>44128.197916666664</v>
      </c>
      <c r="D86">
        <v>2.38</v>
      </c>
      <c r="E86" s="25">
        <f t="shared" si="69"/>
        <v>6.7377799999999988E-2</v>
      </c>
      <c r="F86" s="25">
        <f t="shared" si="74"/>
        <v>2076.5384999999974</v>
      </c>
      <c r="G86" s="26">
        <f t="shared" si="66"/>
        <v>0.95410910793725057</v>
      </c>
      <c r="H86">
        <f>'Data Final'!D52</f>
        <v>9.91</v>
      </c>
      <c r="I86">
        <f t="shared" ref="I86" si="94">H86</f>
        <v>9.91</v>
      </c>
      <c r="J86" s="26">
        <f t="shared" si="71"/>
        <v>0.29849397590361443</v>
      </c>
      <c r="K86" s="27">
        <f t="shared" si="68"/>
        <v>4.0062839879999992E-2</v>
      </c>
      <c r="L86" s="29">
        <f t="shared" si="72"/>
        <v>0.60094259819999984</v>
      </c>
      <c r="M86" s="29">
        <f t="shared" si="76"/>
        <v>74.133489472199997</v>
      </c>
      <c r="N86" s="26">
        <f t="shared" si="73"/>
        <v>0.95025547495794105</v>
      </c>
    </row>
    <row r="87" spans="1:14" x14ac:dyDescent="0.2">
      <c r="A87" t="s">
        <v>104</v>
      </c>
      <c r="B87" s="6"/>
      <c r="C87" s="6">
        <v>44128.208333333336</v>
      </c>
      <c r="D87">
        <v>2.1</v>
      </c>
      <c r="E87" s="25">
        <f t="shared" si="69"/>
        <v>5.9450999999999997E-2</v>
      </c>
      <c r="F87" s="25">
        <f t="shared" si="74"/>
        <v>2089.0232099999976</v>
      </c>
      <c r="G87" s="26">
        <f t="shared" si="66"/>
        <v>0.95984546944509419</v>
      </c>
      <c r="I87">
        <f t="shared" ref="I87" si="95">H86</f>
        <v>9.91</v>
      </c>
      <c r="J87" s="26">
        <f t="shared" si="71"/>
        <v>0.29849397590361443</v>
      </c>
      <c r="K87" s="27">
        <f t="shared" si="68"/>
        <v>3.5349564600000001E-2</v>
      </c>
      <c r="L87" s="29">
        <f t="shared" si="72"/>
        <v>0.53024346899999997</v>
      </c>
      <c r="M87" s="29">
        <f t="shared" si="76"/>
        <v>74.663732941199996</v>
      </c>
      <c r="N87" s="26">
        <f t="shared" si="73"/>
        <v>0.95705222448457561</v>
      </c>
    </row>
    <row r="88" spans="1:14" x14ac:dyDescent="0.2">
      <c r="A88" t="s">
        <v>104</v>
      </c>
      <c r="B88" s="6"/>
      <c r="C88" s="6">
        <v>44128.21875</v>
      </c>
      <c r="D88">
        <v>2.1</v>
      </c>
      <c r="E88" s="25">
        <f t="shared" si="69"/>
        <v>5.9450999999999997E-2</v>
      </c>
      <c r="F88" s="25">
        <f t="shared" si="74"/>
        <v>2101.5079199999977</v>
      </c>
      <c r="G88" s="26">
        <f t="shared" si="66"/>
        <v>0.96558183095293793</v>
      </c>
      <c r="I88">
        <f t="shared" ref="I88" si="96">H86</f>
        <v>9.91</v>
      </c>
      <c r="J88" s="26">
        <f t="shared" si="71"/>
        <v>0.29849397590361443</v>
      </c>
      <c r="K88" s="27">
        <f t="shared" si="68"/>
        <v>3.5349564600000001E-2</v>
      </c>
      <c r="L88" s="29">
        <f t="shared" si="72"/>
        <v>0.53024346899999997</v>
      </c>
      <c r="M88" s="29">
        <f t="shared" si="76"/>
        <v>75.193976410199994</v>
      </c>
      <c r="N88" s="26">
        <f t="shared" si="73"/>
        <v>0.96384897401121006</v>
      </c>
    </row>
    <row r="89" spans="1:14" x14ac:dyDescent="0.2">
      <c r="A89" t="s">
        <v>104</v>
      </c>
      <c r="B89" s="6"/>
      <c r="C89" s="6">
        <v>44128.229166666664</v>
      </c>
      <c r="D89">
        <v>2.1</v>
      </c>
      <c r="E89" s="25">
        <f t="shared" si="69"/>
        <v>5.9450999999999997E-2</v>
      </c>
      <c r="F89" s="25">
        <f t="shared" si="74"/>
        <v>2113.9926299999979</v>
      </c>
      <c r="G89" s="26">
        <f t="shared" si="66"/>
        <v>0.97131819246078155</v>
      </c>
      <c r="I89">
        <f t="shared" ref="I89" si="97">H86</f>
        <v>9.91</v>
      </c>
      <c r="J89" s="26">
        <f t="shared" si="71"/>
        <v>0.29849397590361443</v>
      </c>
      <c r="K89" s="27">
        <f t="shared" si="68"/>
        <v>3.5349564600000001E-2</v>
      </c>
      <c r="L89" s="29">
        <f t="shared" si="72"/>
        <v>0.53024346899999997</v>
      </c>
      <c r="M89" s="29">
        <f t="shared" si="76"/>
        <v>75.724219879199993</v>
      </c>
      <c r="N89" s="26">
        <f t="shared" si="73"/>
        <v>0.97064572353784462</v>
      </c>
    </row>
    <row r="90" spans="1:14" x14ac:dyDescent="0.2">
      <c r="A90" t="s">
        <v>104</v>
      </c>
      <c r="B90" s="6">
        <f>'Data Final'!C53</f>
        <v>44128.263890104165</v>
      </c>
      <c r="C90" s="6">
        <v>44128.239583333336</v>
      </c>
      <c r="D90">
        <v>2.1</v>
      </c>
      <c r="E90" s="25">
        <f t="shared" si="69"/>
        <v>5.9450999999999997E-2</v>
      </c>
      <c r="F90" s="25">
        <f t="shared" si="74"/>
        <v>2126.4773399999981</v>
      </c>
      <c r="G90" s="26">
        <f t="shared" si="66"/>
        <v>0.97705455396862528</v>
      </c>
      <c r="H90">
        <f>'Data Final'!D53</f>
        <v>10.7</v>
      </c>
      <c r="I90">
        <f t="shared" ref="I90" si="98">H90</f>
        <v>10.7</v>
      </c>
      <c r="J90" s="26">
        <f t="shared" si="71"/>
        <v>0.32228915662650598</v>
      </c>
      <c r="K90" s="27">
        <f t="shared" si="68"/>
        <v>3.8167541999999992E-2</v>
      </c>
      <c r="L90" s="29">
        <f t="shared" si="72"/>
        <v>0.57251312999999993</v>
      </c>
      <c r="M90" s="29">
        <f t="shared" si="76"/>
        <v>76.296733009199997</v>
      </c>
      <c r="N90" s="26">
        <f t="shared" si="73"/>
        <v>0.97798429265338349</v>
      </c>
    </row>
    <row r="91" spans="1:14" x14ac:dyDescent="0.2">
      <c r="A91" t="s">
        <v>104</v>
      </c>
      <c r="B91" s="6"/>
      <c r="C91" s="6">
        <v>44128.25</v>
      </c>
      <c r="D91">
        <v>2.1</v>
      </c>
      <c r="E91" s="25">
        <f t="shared" si="69"/>
        <v>5.9450999999999997E-2</v>
      </c>
      <c r="F91" s="25">
        <f t="shared" si="74"/>
        <v>2138.9620499999983</v>
      </c>
      <c r="G91" s="26">
        <f t="shared" si="66"/>
        <v>0.98279091547646891</v>
      </c>
      <c r="I91">
        <f t="shared" ref="I91" si="99">H90</f>
        <v>10.7</v>
      </c>
      <c r="J91" s="26">
        <f t="shared" si="71"/>
        <v>0.32228915662650598</v>
      </c>
      <c r="K91" s="27">
        <f t="shared" si="68"/>
        <v>3.8167541999999992E-2</v>
      </c>
      <c r="L91" s="29">
        <f t="shared" si="72"/>
        <v>0.57251312999999993</v>
      </c>
      <c r="M91" s="29">
        <f t="shared" si="76"/>
        <v>76.869246139200001</v>
      </c>
      <c r="N91" s="26">
        <f t="shared" si="73"/>
        <v>0.98532286176892225</v>
      </c>
    </row>
    <row r="92" spans="1:14" x14ac:dyDescent="0.2">
      <c r="A92" t="s">
        <v>104</v>
      </c>
      <c r="B92" s="6"/>
      <c r="C92" s="6">
        <v>44128.260416666664</v>
      </c>
      <c r="D92">
        <v>2.1</v>
      </c>
      <c r="E92" s="25">
        <f t="shared" si="69"/>
        <v>5.9450999999999997E-2</v>
      </c>
      <c r="F92" s="25">
        <f t="shared" si="74"/>
        <v>2151.4467599999984</v>
      </c>
      <c r="G92" s="26">
        <f t="shared" si="66"/>
        <v>0.98852727698431264</v>
      </c>
      <c r="I92">
        <f t="shared" ref="I92" si="100">H90</f>
        <v>10.7</v>
      </c>
      <c r="J92" s="26">
        <f t="shared" si="71"/>
        <v>0.32228915662650598</v>
      </c>
      <c r="K92" s="27">
        <f t="shared" si="68"/>
        <v>3.8167541999999992E-2</v>
      </c>
      <c r="L92" s="29">
        <f t="shared" si="72"/>
        <v>0.57251312999999993</v>
      </c>
      <c r="M92" s="29">
        <f t="shared" si="76"/>
        <v>77.441759269200006</v>
      </c>
      <c r="N92" s="26">
        <f t="shared" si="73"/>
        <v>0.99266143088446113</v>
      </c>
    </row>
    <row r="93" spans="1:14" x14ac:dyDescent="0.2">
      <c r="A93" t="s">
        <v>104</v>
      </c>
      <c r="B93" s="6"/>
      <c r="C93" s="6">
        <v>44128.270833333336</v>
      </c>
      <c r="D93">
        <v>2.1</v>
      </c>
      <c r="E93" s="25">
        <f t="shared" si="69"/>
        <v>5.9450999999999997E-2</v>
      </c>
      <c r="F93" s="25">
        <f t="shared" si="74"/>
        <v>2163.9314699999986</v>
      </c>
      <c r="G93" s="26">
        <f t="shared" si="66"/>
        <v>0.99426363849215627</v>
      </c>
      <c r="I93">
        <f t="shared" ref="I93" si="101">H90</f>
        <v>10.7</v>
      </c>
      <c r="J93" s="26">
        <f t="shared" si="71"/>
        <v>0.32228915662650598</v>
      </c>
      <c r="K93" s="27">
        <f t="shared" si="68"/>
        <v>3.8167541999999992E-2</v>
      </c>
      <c r="L93" s="29">
        <f t="shared" si="72"/>
        <v>0.57251312999999993</v>
      </c>
      <c r="M93" s="29">
        <f t="shared" si="76"/>
        <v>78.01427239920001</v>
      </c>
      <c r="N93" s="26">
        <f t="shared" si="73"/>
        <v>1</v>
      </c>
    </row>
    <row r="94" spans="1:14" x14ac:dyDescent="0.2">
      <c r="A94" t="s">
        <v>104</v>
      </c>
      <c r="B94" s="6"/>
      <c r="C94" s="6">
        <v>44128.28125</v>
      </c>
      <c r="D94">
        <v>2.1</v>
      </c>
      <c r="E94" s="25">
        <f t="shared" si="69"/>
        <v>5.9450999999999997E-2</v>
      </c>
      <c r="F94" s="25">
        <f t="shared" si="74"/>
        <v>2176.4161799999988</v>
      </c>
      <c r="G94" s="26">
        <f>F94/$F$94</f>
        <v>1</v>
      </c>
      <c r="J94" s="26"/>
      <c r="K94" s="27"/>
      <c r="L94" s="29"/>
      <c r="M94" s="29">
        <f t="shared" si="76"/>
        <v>78.01427239920001</v>
      </c>
      <c r="N94" s="26">
        <f t="shared" si="73"/>
        <v>1</v>
      </c>
    </row>
    <row r="95" spans="1:14" x14ac:dyDescent="0.2">
      <c r="B95" s="6"/>
      <c r="C95" s="6"/>
      <c r="E95" s="25"/>
      <c r="F95" s="25"/>
      <c r="G95" s="26"/>
      <c r="J95" s="26"/>
      <c r="K95" s="27"/>
      <c r="L95" s="29"/>
      <c r="M95" s="29"/>
      <c r="N95" s="26"/>
    </row>
    <row r="96" spans="1:14" x14ac:dyDescent="0.2">
      <c r="B96" s="6"/>
      <c r="C96" s="6"/>
      <c r="E96" s="25"/>
      <c r="F96" s="25"/>
      <c r="G96" s="26"/>
      <c r="J96" s="26"/>
      <c r="K96" s="27"/>
      <c r="L96" s="29"/>
      <c r="M96" s="29"/>
      <c r="N96" s="26"/>
    </row>
    <row r="97" spans="2:14" x14ac:dyDescent="0.2">
      <c r="B97" s="6"/>
      <c r="C97" s="6"/>
      <c r="E97" s="25"/>
      <c r="F97" s="25"/>
      <c r="G97" s="26"/>
      <c r="J97" s="26"/>
      <c r="K97" s="27"/>
      <c r="L97" s="29"/>
      <c r="M97" s="29"/>
      <c r="N97" s="26"/>
    </row>
    <row r="98" spans="2:14" x14ac:dyDescent="0.2">
      <c r="B98" s="6"/>
      <c r="C98" s="6"/>
      <c r="E98" s="25"/>
      <c r="F98" s="25"/>
      <c r="G98" s="26"/>
      <c r="J98" s="26"/>
      <c r="K98" s="27"/>
      <c r="L98" s="29"/>
      <c r="M98" s="29"/>
      <c r="N98" s="26"/>
    </row>
    <row r="99" spans="2:14" x14ac:dyDescent="0.2">
      <c r="B99" s="6"/>
      <c r="C99" s="6"/>
      <c r="E99" s="25"/>
      <c r="F99" s="25"/>
      <c r="G99" s="26"/>
      <c r="K99" s="27"/>
      <c r="L99" s="29"/>
      <c r="M99" s="29"/>
      <c r="N99" s="26"/>
    </row>
    <row r="100" spans="2:14" x14ac:dyDescent="0.2">
      <c r="E100" s="25"/>
      <c r="F100" s="25"/>
      <c r="G100" s="26"/>
      <c r="K100" s="27"/>
      <c r="L100" s="29"/>
      <c r="M100" s="29"/>
      <c r="N10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8EC4-5008-A54E-A46A-F4BF843D36A7}">
  <sheetPr codeName="Sheet6">
    <tabColor theme="8" tint="0.59999389629810485"/>
  </sheetPr>
  <dimension ref="A1:N98"/>
  <sheetViews>
    <sheetView zoomScale="111" workbookViewId="0">
      <selection activeCell="P1" sqref="P1:X1048576"/>
    </sheetView>
  </sheetViews>
  <sheetFormatPr baseColWidth="10" defaultColWidth="11" defaultRowHeight="16" x14ac:dyDescent="0.2"/>
  <cols>
    <col min="2" max="3" width="16.83203125" bestFit="1" customWidth="1"/>
    <col min="4" max="4" width="13.33203125" bestFit="1" customWidth="1"/>
    <col min="10" max="10" width="10.83203125" style="43"/>
  </cols>
  <sheetData>
    <row r="1" spans="1:14" ht="51" x14ac:dyDescent="0.2">
      <c r="A1" t="s">
        <v>88</v>
      </c>
      <c r="B1" s="24" t="s">
        <v>168</v>
      </c>
      <c r="C1" s="24" t="s">
        <v>15</v>
      </c>
      <c r="D1" s="24" t="s">
        <v>106</v>
      </c>
      <c r="E1" s="24" t="s">
        <v>107</v>
      </c>
      <c r="F1" s="24" t="s">
        <v>108</v>
      </c>
      <c r="G1" s="24" t="s">
        <v>109</v>
      </c>
      <c r="H1" s="24" t="s">
        <v>16</v>
      </c>
      <c r="I1" s="24" t="s">
        <v>17</v>
      </c>
      <c r="J1" s="42" t="s">
        <v>145</v>
      </c>
      <c r="K1" s="24" t="s">
        <v>18</v>
      </c>
      <c r="L1" s="28" t="s">
        <v>19</v>
      </c>
      <c r="M1" s="28" t="s">
        <v>20</v>
      </c>
      <c r="N1" s="24" t="s">
        <v>21</v>
      </c>
    </row>
    <row r="2" spans="1:14" x14ac:dyDescent="0.2">
      <c r="A2" t="s">
        <v>103</v>
      </c>
      <c r="B2" s="6">
        <f>'Data Final'!C55</f>
        <v>44138.118055555555</v>
      </c>
      <c r="C2" s="6">
        <v>44138.09375</v>
      </c>
      <c r="D2">
        <v>1.39</v>
      </c>
      <c r="E2" s="25">
        <f>D2*0.02831</f>
        <v>3.9350899999999994E-2</v>
      </c>
      <c r="F2" s="25">
        <f>(E2-$E$2)*15*60</f>
        <v>0</v>
      </c>
      <c r="G2" s="26">
        <f>F2/$F$38</f>
        <v>0</v>
      </c>
      <c r="H2">
        <f>'Data Final'!D55</f>
        <v>0</v>
      </c>
      <c r="I2">
        <f>H2</f>
        <v>0</v>
      </c>
      <c r="J2" s="26">
        <f>I2/MAX(I$2:I$98)</f>
        <v>0</v>
      </c>
      <c r="K2" s="27">
        <f t="shared" ref="K2:K37" si="0">I2*E2*1000*60/(1000*1000)</f>
        <v>0</v>
      </c>
      <c r="L2" s="29">
        <f>K2*15</f>
        <v>0</v>
      </c>
      <c r="M2" s="29">
        <f>L2</f>
        <v>0</v>
      </c>
      <c r="N2" s="26">
        <f>M2/$M$38</f>
        <v>0</v>
      </c>
    </row>
    <row r="3" spans="1:14" x14ac:dyDescent="0.2">
      <c r="A3" t="s">
        <v>103</v>
      </c>
      <c r="B3" s="6"/>
      <c r="C3" s="6">
        <v>44138.104166666664</v>
      </c>
      <c r="D3">
        <v>1.39</v>
      </c>
      <c r="E3" s="25">
        <f>D2*0.02831</f>
        <v>3.9350899999999994E-2</v>
      </c>
      <c r="F3" s="25">
        <f>(E3-$E$2)*15*60+F2</f>
        <v>0</v>
      </c>
      <c r="G3" s="26">
        <f>F3/$F$38</f>
        <v>0</v>
      </c>
      <c r="I3">
        <f>H2</f>
        <v>0</v>
      </c>
      <c r="J3" s="26">
        <f t="shared" ref="J3:J37" si="1">I3/MAX(I$2:I$98)</f>
        <v>0</v>
      </c>
      <c r="K3" s="27">
        <f t="shared" si="0"/>
        <v>0</v>
      </c>
      <c r="L3" s="29">
        <f t="shared" ref="L3:L37" si="2">K3*15</f>
        <v>0</v>
      </c>
      <c r="M3" s="29">
        <f>M2+L3</f>
        <v>0</v>
      </c>
      <c r="N3" s="26">
        <f>M3/$M$38</f>
        <v>0</v>
      </c>
    </row>
    <row r="4" spans="1:14" x14ac:dyDescent="0.2">
      <c r="A4" t="s">
        <v>103</v>
      </c>
      <c r="B4" s="6"/>
      <c r="C4" s="6">
        <v>44138.114583333336</v>
      </c>
      <c r="D4">
        <v>1.39</v>
      </c>
      <c r="E4" s="25">
        <f t="shared" ref="E4:E38" si="3">D3*0.02831</f>
        <v>3.9350899999999994E-2</v>
      </c>
      <c r="F4" s="25">
        <f t="shared" ref="F4:F38" si="4">(E4-$E$2)*15*60+F3</f>
        <v>0</v>
      </c>
      <c r="G4" s="26">
        <f t="shared" ref="G4:G38" si="5">F4/$F$38</f>
        <v>0</v>
      </c>
      <c r="I4">
        <f>H2</f>
        <v>0</v>
      </c>
      <c r="J4" s="26">
        <f t="shared" si="1"/>
        <v>0</v>
      </c>
      <c r="K4" s="27">
        <f t="shared" si="0"/>
        <v>0</v>
      </c>
      <c r="L4" s="29">
        <f t="shared" si="2"/>
        <v>0</v>
      </c>
      <c r="M4" s="29">
        <f t="shared" ref="M4:M38" si="6">M3+L4</f>
        <v>0</v>
      </c>
      <c r="N4" s="26">
        <f t="shared" ref="N4:N38" si="7">M4/$M$38</f>
        <v>0</v>
      </c>
    </row>
    <row r="5" spans="1:14" x14ac:dyDescent="0.2">
      <c r="A5" t="s">
        <v>103</v>
      </c>
      <c r="B5" s="6"/>
      <c r="C5" s="6">
        <v>44138.125</v>
      </c>
      <c r="D5">
        <v>1.39</v>
      </c>
      <c r="E5" s="25">
        <f t="shared" si="3"/>
        <v>3.9350899999999994E-2</v>
      </c>
      <c r="F5" s="25">
        <f t="shared" si="4"/>
        <v>0</v>
      </c>
      <c r="G5" s="26">
        <f t="shared" si="5"/>
        <v>0</v>
      </c>
      <c r="I5">
        <f>H2</f>
        <v>0</v>
      </c>
      <c r="J5" s="26">
        <f t="shared" si="1"/>
        <v>0</v>
      </c>
      <c r="K5" s="27">
        <f t="shared" si="0"/>
        <v>0</v>
      </c>
      <c r="L5" s="29">
        <f t="shared" si="2"/>
        <v>0</v>
      </c>
      <c r="M5" s="29">
        <f t="shared" si="6"/>
        <v>0</v>
      </c>
      <c r="N5" s="26">
        <f t="shared" si="7"/>
        <v>0</v>
      </c>
    </row>
    <row r="6" spans="1:14" x14ac:dyDescent="0.2">
      <c r="A6" t="s">
        <v>103</v>
      </c>
      <c r="B6" s="6">
        <f>'Data Final'!C56</f>
        <v>44138.159722222219</v>
      </c>
      <c r="C6" s="6">
        <v>44138.135416666664</v>
      </c>
      <c r="D6">
        <v>1.39</v>
      </c>
      <c r="E6" s="25">
        <f t="shared" si="3"/>
        <v>3.9350899999999994E-2</v>
      </c>
      <c r="F6" s="25">
        <f t="shared" si="4"/>
        <v>0</v>
      </c>
      <c r="G6" s="26">
        <f t="shared" si="5"/>
        <v>0</v>
      </c>
      <c r="H6">
        <f>'Data Final'!D56</f>
        <v>0</v>
      </c>
      <c r="I6">
        <f>H6</f>
        <v>0</v>
      </c>
      <c r="J6" s="26">
        <f t="shared" si="1"/>
        <v>0</v>
      </c>
      <c r="K6" s="27">
        <f t="shared" si="0"/>
        <v>0</v>
      </c>
      <c r="L6" s="29">
        <f t="shared" si="2"/>
        <v>0</v>
      </c>
      <c r="M6" s="29">
        <f t="shared" si="6"/>
        <v>0</v>
      </c>
      <c r="N6" s="26">
        <f t="shared" si="7"/>
        <v>0</v>
      </c>
    </row>
    <row r="7" spans="1:14" x14ac:dyDescent="0.2">
      <c r="A7" t="s">
        <v>103</v>
      </c>
      <c r="B7" s="6"/>
      <c r="C7" s="6">
        <v>44138.145833333336</v>
      </c>
      <c r="D7">
        <v>1.39</v>
      </c>
      <c r="E7" s="25">
        <f t="shared" si="3"/>
        <v>3.9350899999999994E-2</v>
      </c>
      <c r="F7" s="25">
        <f t="shared" si="4"/>
        <v>0</v>
      </c>
      <c r="G7" s="26">
        <f t="shared" si="5"/>
        <v>0</v>
      </c>
      <c r="I7">
        <f>H6</f>
        <v>0</v>
      </c>
      <c r="J7" s="26">
        <f t="shared" si="1"/>
        <v>0</v>
      </c>
      <c r="K7" s="27">
        <f t="shared" si="0"/>
        <v>0</v>
      </c>
      <c r="L7" s="29">
        <f t="shared" si="2"/>
        <v>0</v>
      </c>
      <c r="M7" s="29">
        <f t="shared" si="6"/>
        <v>0</v>
      </c>
      <c r="N7" s="26">
        <f t="shared" si="7"/>
        <v>0</v>
      </c>
    </row>
    <row r="8" spans="1:14" x14ac:dyDescent="0.2">
      <c r="A8" t="s">
        <v>103</v>
      </c>
      <c r="B8" s="6"/>
      <c r="C8" s="6">
        <v>44138.15625</v>
      </c>
      <c r="D8">
        <v>1.39</v>
      </c>
      <c r="E8" s="25">
        <f t="shared" si="3"/>
        <v>3.9350899999999994E-2</v>
      </c>
      <c r="F8" s="25">
        <f t="shared" si="4"/>
        <v>0</v>
      </c>
      <c r="G8" s="26">
        <f t="shared" si="5"/>
        <v>0</v>
      </c>
      <c r="I8">
        <f>H6</f>
        <v>0</v>
      </c>
      <c r="J8" s="26">
        <f t="shared" si="1"/>
        <v>0</v>
      </c>
      <c r="K8" s="27">
        <f t="shared" si="0"/>
        <v>0</v>
      </c>
      <c r="L8" s="29">
        <f t="shared" si="2"/>
        <v>0</v>
      </c>
      <c r="M8" s="29">
        <f t="shared" si="6"/>
        <v>0</v>
      </c>
      <c r="N8" s="26">
        <f t="shared" si="7"/>
        <v>0</v>
      </c>
    </row>
    <row r="9" spans="1:14" x14ac:dyDescent="0.2">
      <c r="A9" t="s">
        <v>103</v>
      </c>
      <c r="B9" s="6"/>
      <c r="C9" s="6">
        <v>44138.166666666664</v>
      </c>
      <c r="D9">
        <v>1.39</v>
      </c>
      <c r="E9" s="25">
        <f t="shared" si="3"/>
        <v>3.9350899999999994E-2</v>
      </c>
      <c r="F9" s="25">
        <f t="shared" si="4"/>
        <v>0</v>
      </c>
      <c r="G9" s="26">
        <f t="shared" si="5"/>
        <v>0</v>
      </c>
      <c r="I9">
        <f>H6</f>
        <v>0</v>
      </c>
      <c r="J9" s="26">
        <f t="shared" si="1"/>
        <v>0</v>
      </c>
      <c r="K9" s="27">
        <f t="shared" si="0"/>
        <v>0</v>
      </c>
      <c r="L9" s="29">
        <f t="shared" si="2"/>
        <v>0</v>
      </c>
      <c r="M9" s="29">
        <f t="shared" si="6"/>
        <v>0</v>
      </c>
      <c r="N9" s="26">
        <f t="shared" si="7"/>
        <v>0</v>
      </c>
    </row>
    <row r="10" spans="1:14" x14ac:dyDescent="0.2">
      <c r="A10" t="s">
        <v>103</v>
      </c>
      <c r="B10" s="6">
        <f>'Data Final'!C57</f>
        <v>44138.201388831018</v>
      </c>
      <c r="C10" s="6">
        <v>44138.177083333336</v>
      </c>
      <c r="D10">
        <v>1.39</v>
      </c>
      <c r="E10" s="25">
        <f t="shared" si="3"/>
        <v>3.9350899999999994E-2</v>
      </c>
      <c r="F10" s="25">
        <f t="shared" si="4"/>
        <v>0</v>
      </c>
      <c r="G10" s="26">
        <f t="shared" si="5"/>
        <v>0</v>
      </c>
      <c r="H10">
        <f>'Data Final'!D57</f>
        <v>0</v>
      </c>
      <c r="I10">
        <f t="shared" ref="I10" si="8">H10</f>
        <v>0</v>
      </c>
      <c r="J10" s="26">
        <f t="shared" si="1"/>
        <v>0</v>
      </c>
      <c r="K10" s="27">
        <f t="shared" si="0"/>
        <v>0</v>
      </c>
      <c r="L10" s="29">
        <f t="shared" si="2"/>
        <v>0</v>
      </c>
      <c r="M10" s="29">
        <f t="shared" si="6"/>
        <v>0</v>
      </c>
      <c r="N10" s="26">
        <f t="shared" si="7"/>
        <v>0</v>
      </c>
    </row>
    <row r="11" spans="1:14" x14ac:dyDescent="0.2">
      <c r="A11" t="s">
        <v>103</v>
      </c>
      <c r="B11" s="6"/>
      <c r="C11" s="6">
        <v>44138.1875</v>
      </c>
      <c r="D11">
        <v>1.39</v>
      </c>
      <c r="E11" s="25">
        <f t="shared" si="3"/>
        <v>3.9350899999999994E-2</v>
      </c>
      <c r="F11" s="25">
        <f t="shared" si="4"/>
        <v>0</v>
      </c>
      <c r="G11" s="26">
        <f t="shared" si="5"/>
        <v>0</v>
      </c>
      <c r="I11">
        <f t="shared" ref="I11" si="9">H10</f>
        <v>0</v>
      </c>
      <c r="J11" s="26">
        <f t="shared" si="1"/>
        <v>0</v>
      </c>
      <c r="K11" s="27">
        <f t="shared" si="0"/>
        <v>0</v>
      </c>
      <c r="L11" s="29">
        <f t="shared" si="2"/>
        <v>0</v>
      </c>
      <c r="M11" s="29">
        <f t="shared" si="6"/>
        <v>0</v>
      </c>
      <c r="N11" s="26">
        <f t="shared" si="7"/>
        <v>0</v>
      </c>
    </row>
    <row r="12" spans="1:14" x14ac:dyDescent="0.2">
      <c r="A12" t="s">
        <v>103</v>
      </c>
      <c r="B12" s="6"/>
      <c r="C12" s="6">
        <v>44138.197916666664</v>
      </c>
      <c r="D12">
        <v>1.39</v>
      </c>
      <c r="E12" s="25">
        <f t="shared" si="3"/>
        <v>3.9350899999999994E-2</v>
      </c>
      <c r="F12" s="25">
        <f t="shared" si="4"/>
        <v>0</v>
      </c>
      <c r="G12" s="26">
        <f t="shared" si="5"/>
        <v>0</v>
      </c>
      <c r="I12">
        <f t="shared" ref="I12" si="10">H10</f>
        <v>0</v>
      </c>
      <c r="J12" s="26">
        <f t="shared" si="1"/>
        <v>0</v>
      </c>
      <c r="K12" s="27">
        <f t="shared" si="0"/>
        <v>0</v>
      </c>
      <c r="L12" s="29">
        <f t="shared" si="2"/>
        <v>0</v>
      </c>
      <c r="M12" s="29">
        <f t="shared" si="6"/>
        <v>0</v>
      </c>
      <c r="N12" s="26">
        <f t="shared" si="7"/>
        <v>0</v>
      </c>
    </row>
    <row r="13" spans="1:14" x14ac:dyDescent="0.2">
      <c r="A13" t="s">
        <v>103</v>
      </c>
      <c r="B13" s="6"/>
      <c r="C13" s="6">
        <v>44138.208333333336</v>
      </c>
      <c r="D13">
        <v>1.39</v>
      </c>
      <c r="E13" s="25">
        <f t="shared" si="3"/>
        <v>3.9350899999999994E-2</v>
      </c>
      <c r="F13" s="25">
        <f t="shared" si="4"/>
        <v>0</v>
      </c>
      <c r="G13" s="26">
        <f t="shared" si="5"/>
        <v>0</v>
      </c>
      <c r="I13">
        <f t="shared" ref="I13" si="11">H10</f>
        <v>0</v>
      </c>
      <c r="J13" s="26">
        <f t="shared" si="1"/>
        <v>0</v>
      </c>
      <c r="K13" s="27">
        <f t="shared" si="0"/>
        <v>0</v>
      </c>
      <c r="L13" s="29">
        <f t="shared" si="2"/>
        <v>0</v>
      </c>
      <c r="M13" s="29">
        <f t="shared" si="6"/>
        <v>0</v>
      </c>
      <c r="N13" s="26">
        <f t="shared" si="7"/>
        <v>0</v>
      </c>
    </row>
    <row r="14" spans="1:14" x14ac:dyDescent="0.2">
      <c r="A14" t="s">
        <v>103</v>
      </c>
      <c r="B14" s="6">
        <f>'Data Final'!C58</f>
        <v>44138.243055497682</v>
      </c>
      <c r="C14" s="6">
        <v>44138.21875</v>
      </c>
      <c r="D14">
        <v>1.39</v>
      </c>
      <c r="E14" s="25">
        <f t="shared" si="3"/>
        <v>3.9350899999999994E-2</v>
      </c>
      <c r="F14" s="25">
        <f t="shared" si="4"/>
        <v>0</v>
      </c>
      <c r="G14" s="26">
        <f t="shared" si="5"/>
        <v>0</v>
      </c>
      <c r="H14">
        <f>'Data Final'!D58</f>
        <v>0</v>
      </c>
      <c r="I14">
        <f t="shared" ref="I14" si="12">H14</f>
        <v>0</v>
      </c>
      <c r="J14" s="26">
        <f t="shared" si="1"/>
        <v>0</v>
      </c>
      <c r="K14" s="27">
        <f t="shared" si="0"/>
        <v>0</v>
      </c>
      <c r="L14" s="29">
        <f t="shared" si="2"/>
        <v>0</v>
      </c>
      <c r="M14" s="29">
        <f t="shared" si="6"/>
        <v>0</v>
      </c>
      <c r="N14" s="26">
        <f t="shared" si="7"/>
        <v>0</v>
      </c>
    </row>
    <row r="15" spans="1:14" x14ac:dyDescent="0.2">
      <c r="A15" t="s">
        <v>103</v>
      </c>
      <c r="B15" s="6"/>
      <c r="C15" s="6">
        <v>44138.229166666664</v>
      </c>
      <c r="D15">
        <v>1.39</v>
      </c>
      <c r="E15" s="25">
        <f t="shared" si="3"/>
        <v>3.9350899999999994E-2</v>
      </c>
      <c r="F15" s="25">
        <f t="shared" si="4"/>
        <v>0</v>
      </c>
      <c r="G15" s="26">
        <f t="shared" si="5"/>
        <v>0</v>
      </c>
      <c r="I15">
        <f t="shared" ref="I15" si="13">H14</f>
        <v>0</v>
      </c>
      <c r="J15" s="26">
        <f t="shared" si="1"/>
        <v>0</v>
      </c>
      <c r="K15" s="27">
        <f t="shared" si="0"/>
        <v>0</v>
      </c>
      <c r="L15" s="29">
        <f t="shared" si="2"/>
        <v>0</v>
      </c>
      <c r="M15" s="29">
        <f t="shared" si="6"/>
        <v>0</v>
      </c>
      <c r="N15" s="26">
        <f t="shared" si="7"/>
        <v>0</v>
      </c>
    </row>
    <row r="16" spans="1:14" x14ac:dyDescent="0.2">
      <c r="A16" t="s">
        <v>103</v>
      </c>
      <c r="B16" s="6"/>
      <c r="C16" s="6">
        <v>44138.239583333336</v>
      </c>
      <c r="D16">
        <v>1.39</v>
      </c>
      <c r="E16" s="25">
        <f t="shared" si="3"/>
        <v>3.9350899999999994E-2</v>
      </c>
      <c r="F16" s="25">
        <f t="shared" si="4"/>
        <v>0</v>
      </c>
      <c r="G16" s="26">
        <f t="shared" si="5"/>
        <v>0</v>
      </c>
      <c r="I16">
        <f t="shared" ref="I16" si="14">H14</f>
        <v>0</v>
      </c>
      <c r="J16" s="26">
        <f t="shared" si="1"/>
        <v>0</v>
      </c>
      <c r="K16" s="27">
        <f t="shared" si="0"/>
        <v>0</v>
      </c>
      <c r="L16" s="29">
        <f t="shared" si="2"/>
        <v>0</v>
      </c>
      <c r="M16" s="29">
        <f t="shared" si="6"/>
        <v>0</v>
      </c>
      <c r="N16" s="26">
        <f t="shared" si="7"/>
        <v>0</v>
      </c>
    </row>
    <row r="17" spans="1:14" x14ac:dyDescent="0.2">
      <c r="A17" t="s">
        <v>103</v>
      </c>
      <c r="B17" s="6"/>
      <c r="C17" s="6">
        <v>44138.25</v>
      </c>
      <c r="D17">
        <v>1.39</v>
      </c>
      <c r="E17" s="25">
        <f t="shared" si="3"/>
        <v>3.9350899999999994E-2</v>
      </c>
      <c r="F17" s="25">
        <f t="shared" si="4"/>
        <v>0</v>
      </c>
      <c r="G17" s="26">
        <f t="shared" si="5"/>
        <v>0</v>
      </c>
      <c r="I17">
        <f t="shared" ref="I17" si="15">H14</f>
        <v>0</v>
      </c>
      <c r="J17" s="26">
        <f t="shared" si="1"/>
        <v>0</v>
      </c>
      <c r="K17" s="27">
        <f t="shared" si="0"/>
        <v>0</v>
      </c>
      <c r="L17" s="29">
        <f t="shared" si="2"/>
        <v>0</v>
      </c>
      <c r="M17" s="29">
        <f t="shared" si="6"/>
        <v>0</v>
      </c>
      <c r="N17" s="26">
        <f t="shared" si="7"/>
        <v>0</v>
      </c>
    </row>
    <row r="18" spans="1:14" x14ac:dyDescent="0.2">
      <c r="A18" t="s">
        <v>103</v>
      </c>
      <c r="B18" s="6">
        <f>'Data Final'!C59</f>
        <v>44138.284722164353</v>
      </c>
      <c r="C18" s="6">
        <v>44138.260416666664</v>
      </c>
      <c r="D18">
        <v>1.39</v>
      </c>
      <c r="E18" s="25">
        <f t="shared" si="3"/>
        <v>3.9350899999999994E-2</v>
      </c>
      <c r="F18" s="25">
        <f t="shared" si="4"/>
        <v>0</v>
      </c>
      <c r="G18" s="26">
        <f t="shared" si="5"/>
        <v>0</v>
      </c>
      <c r="H18">
        <f>'Data Final'!D59</f>
        <v>0</v>
      </c>
      <c r="I18">
        <f t="shared" ref="I18" si="16">H18</f>
        <v>0</v>
      </c>
      <c r="J18" s="26">
        <f t="shared" si="1"/>
        <v>0</v>
      </c>
      <c r="K18" s="27">
        <f t="shared" si="0"/>
        <v>0</v>
      </c>
      <c r="L18" s="29">
        <f t="shared" si="2"/>
        <v>0</v>
      </c>
      <c r="M18" s="29">
        <f t="shared" si="6"/>
        <v>0</v>
      </c>
      <c r="N18" s="26">
        <f t="shared" si="7"/>
        <v>0</v>
      </c>
    </row>
    <row r="19" spans="1:14" x14ac:dyDescent="0.2">
      <c r="A19" t="s">
        <v>103</v>
      </c>
      <c r="B19" s="6"/>
      <c r="C19" s="6">
        <v>44138.270833333336</v>
      </c>
      <c r="D19">
        <v>1.39</v>
      </c>
      <c r="E19" s="25">
        <f t="shared" si="3"/>
        <v>3.9350899999999994E-2</v>
      </c>
      <c r="F19" s="25">
        <f t="shared" si="4"/>
        <v>0</v>
      </c>
      <c r="G19" s="26">
        <f t="shared" si="5"/>
        <v>0</v>
      </c>
      <c r="I19">
        <f t="shared" ref="I19" si="17">H18</f>
        <v>0</v>
      </c>
      <c r="J19" s="26">
        <f t="shared" si="1"/>
        <v>0</v>
      </c>
      <c r="K19" s="27">
        <f t="shared" si="0"/>
        <v>0</v>
      </c>
      <c r="L19" s="29">
        <f t="shared" si="2"/>
        <v>0</v>
      </c>
      <c r="M19" s="29">
        <f t="shared" si="6"/>
        <v>0</v>
      </c>
      <c r="N19" s="26">
        <f t="shared" si="7"/>
        <v>0</v>
      </c>
    </row>
    <row r="20" spans="1:14" x14ac:dyDescent="0.2">
      <c r="A20" t="s">
        <v>103</v>
      </c>
      <c r="B20" s="6"/>
      <c r="C20" s="6">
        <v>44138.28125</v>
      </c>
      <c r="D20">
        <v>1.39</v>
      </c>
      <c r="E20" s="25">
        <f t="shared" si="3"/>
        <v>3.9350899999999994E-2</v>
      </c>
      <c r="F20" s="25">
        <f t="shared" si="4"/>
        <v>0</v>
      </c>
      <c r="G20" s="26">
        <f t="shared" si="5"/>
        <v>0</v>
      </c>
      <c r="I20">
        <f t="shared" ref="I20" si="18">H18</f>
        <v>0</v>
      </c>
      <c r="J20" s="26">
        <f t="shared" si="1"/>
        <v>0</v>
      </c>
      <c r="K20" s="27">
        <f t="shared" si="0"/>
        <v>0</v>
      </c>
      <c r="L20" s="29">
        <f t="shared" si="2"/>
        <v>0</v>
      </c>
      <c r="M20" s="29">
        <f t="shared" si="6"/>
        <v>0</v>
      </c>
      <c r="N20" s="26">
        <f t="shared" si="7"/>
        <v>0</v>
      </c>
    </row>
    <row r="21" spans="1:14" x14ac:dyDescent="0.2">
      <c r="A21" t="s">
        <v>103</v>
      </c>
      <c r="B21" s="6"/>
      <c r="C21" s="6">
        <v>44138.291666666664</v>
      </c>
      <c r="D21">
        <v>1.39</v>
      </c>
      <c r="E21" s="25">
        <f t="shared" si="3"/>
        <v>3.9350899999999994E-2</v>
      </c>
      <c r="F21" s="25">
        <f t="shared" si="4"/>
        <v>0</v>
      </c>
      <c r="G21" s="26">
        <f t="shared" si="5"/>
        <v>0</v>
      </c>
      <c r="I21">
        <f t="shared" ref="I21" si="19">H18</f>
        <v>0</v>
      </c>
      <c r="J21" s="26">
        <f t="shared" si="1"/>
        <v>0</v>
      </c>
      <c r="K21" s="27">
        <f t="shared" si="0"/>
        <v>0</v>
      </c>
      <c r="L21" s="29">
        <f t="shared" si="2"/>
        <v>0</v>
      </c>
      <c r="M21" s="29">
        <f t="shared" si="6"/>
        <v>0</v>
      </c>
      <c r="N21" s="26">
        <f t="shared" si="7"/>
        <v>0</v>
      </c>
    </row>
    <row r="22" spans="1:14" x14ac:dyDescent="0.2">
      <c r="A22" t="s">
        <v>103</v>
      </c>
      <c r="B22" s="6">
        <f>'Data Final'!C60</f>
        <v>44138.326388831018</v>
      </c>
      <c r="C22" s="6">
        <v>44138.302083333336</v>
      </c>
      <c r="D22">
        <v>1.39</v>
      </c>
      <c r="E22" s="25">
        <f t="shared" si="3"/>
        <v>3.9350899999999994E-2</v>
      </c>
      <c r="F22" s="25">
        <f t="shared" si="4"/>
        <v>0</v>
      </c>
      <c r="G22" s="26">
        <f t="shared" si="5"/>
        <v>0</v>
      </c>
      <c r="H22">
        <f>'Data Final'!D60</f>
        <v>0</v>
      </c>
      <c r="I22">
        <f t="shared" ref="I22" si="20">H22</f>
        <v>0</v>
      </c>
      <c r="J22" s="26">
        <f t="shared" si="1"/>
        <v>0</v>
      </c>
      <c r="K22" s="27">
        <f t="shared" si="0"/>
        <v>0</v>
      </c>
      <c r="L22" s="29">
        <f t="shared" si="2"/>
        <v>0</v>
      </c>
      <c r="M22" s="29">
        <f t="shared" si="6"/>
        <v>0</v>
      </c>
      <c r="N22" s="26">
        <f t="shared" si="7"/>
        <v>0</v>
      </c>
    </row>
    <row r="23" spans="1:14" x14ac:dyDescent="0.2">
      <c r="A23" t="s">
        <v>103</v>
      </c>
      <c r="B23" s="6"/>
      <c r="C23" s="6">
        <v>44138.3125</v>
      </c>
      <c r="D23">
        <v>1.39</v>
      </c>
      <c r="E23" s="25">
        <f t="shared" si="3"/>
        <v>3.9350899999999994E-2</v>
      </c>
      <c r="F23" s="25">
        <f t="shared" si="4"/>
        <v>0</v>
      </c>
      <c r="G23" s="26">
        <f t="shared" si="5"/>
        <v>0</v>
      </c>
      <c r="I23">
        <f t="shared" ref="I23" si="21">H22</f>
        <v>0</v>
      </c>
      <c r="J23" s="26">
        <f t="shared" si="1"/>
        <v>0</v>
      </c>
      <c r="K23" s="27">
        <f t="shared" si="0"/>
        <v>0</v>
      </c>
      <c r="L23" s="29">
        <f t="shared" si="2"/>
        <v>0</v>
      </c>
      <c r="M23" s="29">
        <f t="shared" si="6"/>
        <v>0</v>
      </c>
      <c r="N23" s="26">
        <f t="shared" si="7"/>
        <v>0</v>
      </c>
    </row>
    <row r="24" spans="1:14" x14ac:dyDescent="0.2">
      <c r="A24" t="s">
        <v>103</v>
      </c>
      <c r="B24" s="6"/>
      <c r="C24" s="6">
        <v>44138.322916666664</v>
      </c>
      <c r="D24">
        <v>1.39</v>
      </c>
      <c r="E24" s="25">
        <f t="shared" si="3"/>
        <v>3.9350899999999994E-2</v>
      </c>
      <c r="F24" s="25">
        <f t="shared" si="4"/>
        <v>0</v>
      </c>
      <c r="G24" s="26">
        <f t="shared" si="5"/>
        <v>0</v>
      </c>
      <c r="I24">
        <f t="shared" ref="I24" si="22">H22</f>
        <v>0</v>
      </c>
      <c r="J24" s="26">
        <f t="shared" si="1"/>
        <v>0</v>
      </c>
      <c r="K24" s="27">
        <f t="shared" si="0"/>
        <v>0</v>
      </c>
      <c r="L24" s="29">
        <f t="shared" si="2"/>
        <v>0</v>
      </c>
      <c r="M24" s="29">
        <f t="shared" si="6"/>
        <v>0</v>
      </c>
      <c r="N24" s="26">
        <f t="shared" si="7"/>
        <v>0</v>
      </c>
    </row>
    <row r="25" spans="1:14" x14ac:dyDescent="0.2">
      <c r="A25" t="s">
        <v>103</v>
      </c>
      <c r="B25" s="6"/>
      <c r="C25" s="6">
        <v>44138.333333333336</v>
      </c>
      <c r="D25">
        <v>1.39</v>
      </c>
      <c r="E25" s="25">
        <f t="shared" si="3"/>
        <v>3.9350899999999994E-2</v>
      </c>
      <c r="F25" s="25">
        <f t="shared" si="4"/>
        <v>0</v>
      </c>
      <c r="G25" s="26">
        <f t="shared" si="5"/>
        <v>0</v>
      </c>
      <c r="I25">
        <f t="shared" ref="I25" si="23">H22</f>
        <v>0</v>
      </c>
      <c r="J25" s="26">
        <f t="shared" si="1"/>
        <v>0</v>
      </c>
      <c r="K25" s="27">
        <f t="shared" si="0"/>
        <v>0</v>
      </c>
      <c r="L25" s="29">
        <f t="shared" si="2"/>
        <v>0</v>
      </c>
      <c r="M25" s="29">
        <f t="shared" si="6"/>
        <v>0</v>
      </c>
      <c r="N25" s="26">
        <f t="shared" si="7"/>
        <v>0</v>
      </c>
    </row>
    <row r="26" spans="1:14" x14ac:dyDescent="0.2">
      <c r="A26" t="s">
        <v>103</v>
      </c>
      <c r="B26" s="6">
        <f>'Data Final'!C61</f>
        <v>44138.368055497682</v>
      </c>
      <c r="C26" s="6">
        <v>44138.34375</v>
      </c>
      <c r="D26">
        <v>1.39</v>
      </c>
      <c r="E26" s="25">
        <f t="shared" si="3"/>
        <v>3.9350899999999994E-2</v>
      </c>
      <c r="F26" s="25">
        <f t="shared" si="4"/>
        <v>0</v>
      </c>
      <c r="G26" s="26">
        <f t="shared" si="5"/>
        <v>0</v>
      </c>
      <c r="H26">
        <f>'Data Final'!D61</f>
        <v>0</v>
      </c>
      <c r="I26">
        <f t="shared" ref="I26" si="24">H26</f>
        <v>0</v>
      </c>
      <c r="J26" s="26">
        <f t="shared" si="1"/>
        <v>0</v>
      </c>
      <c r="K26" s="27">
        <f t="shared" si="0"/>
        <v>0</v>
      </c>
      <c r="L26" s="29">
        <f t="shared" si="2"/>
        <v>0</v>
      </c>
      <c r="M26" s="29">
        <f t="shared" si="6"/>
        <v>0</v>
      </c>
      <c r="N26" s="26">
        <f t="shared" si="7"/>
        <v>0</v>
      </c>
    </row>
    <row r="27" spans="1:14" x14ac:dyDescent="0.2">
      <c r="A27" t="s">
        <v>103</v>
      </c>
      <c r="B27" s="6"/>
      <c r="C27" s="6">
        <v>44138.354166666664</v>
      </c>
      <c r="D27">
        <v>1.61</v>
      </c>
      <c r="E27" s="25">
        <f t="shared" si="3"/>
        <v>3.9350899999999994E-2</v>
      </c>
      <c r="F27" s="25">
        <f t="shared" si="4"/>
        <v>0</v>
      </c>
      <c r="G27" s="26">
        <f t="shared" si="5"/>
        <v>0</v>
      </c>
      <c r="I27">
        <f t="shared" ref="I27" si="25">H26</f>
        <v>0</v>
      </c>
      <c r="J27" s="26">
        <f t="shared" si="1"/>
        <v>0</v>
      </c>
      <c r="K27" s="27">
        <f t="shared" si="0"/>
        <v>0</v>
      </c>
      <c r="L27" s="29">
        <f t="shared" si="2"/>
        <v>0</v>
      </c>
      <c r="M27" s="29">
        <f t="shared" si="6"/>
        <v>0</v>
      </c>
      <c r="N27" s="26">
        <f t="shared" si="7"/>
        <v>0</v>
      </c>
    </row>
    <row r="28" spans="1:14" x14ac:dyDescent="0.2">
      <c r="A28" t="s">
        <v>103</v>
      </c>
      <c r="B28" s="6"/>
      <c r="C28" s="6">
        <v>44138.364583333336</v>
      </c>
      <c r="D28">
        <v>1.85</v>
      </c>
      <c r="E28" s="25">
        <f t="shared" si="3"/>
        <v>4.5579099999999997E-2</v>
      </c>
      <c r="F28" s="25">
        <f t="shared" si="4"/>
        <v>5.6053800000000029</v>
      </c>
      <c r="G28" s="26">
        <f t="shared" si="5"/>
        <v>7.9142384344197477E-4</v>
      </c>
      <c r="I28">
        <f t="shared" ref="I28" si="26">H26</f>
        <v>0</v>
      </c>
      <c r="J28" s="26">
        <f t="shared" si="1"/>
        <v>0</v>
      </c>
      <c r="K28" s="27">
        <f t="shared" si="0"/>
        <v>0</v>
      </c>
      <c r="L28" s="29">
        <f t="shared" si="2"/>
        <v>0</v>
      </c>
      <c r="M28" s="29">
        <f t="shared" si="6"/>
        <v>0</v>
      </c>
      <c r="N28" s="26">
        <f t="shared" si="7"/>
        <v>0</v>
      </c>
    </row>
    <row r="29" spans="1:14" x14ac:dyDescent="0.2">
      <c r="A29" t="s">
        <v>103</v>
      </c>
      <c r="B29" s="6"/>
      <c r="C29" s="6">
        <v>44138.375</v>
      </c>
      <c r="D29">
        <v>2.38</v>
      </c>
      <c r="E29" s="25">
        <f t="shared" si="3"/>
        <v>5.2373499999999996E-2</v>
      </c>
      <c r="F29" s="25">
        <f t="shared" si="4"/>
        <v>17.325720000000004</v>
      </c>
      <c r="G29" s="26">
        <f t="shared" si="5"/>
        <v>2.4462191524570122E-3</v>
      </c>
      <c r="I29">
        <f t="shared" ref="I29" si="27">H26</f>
        <v>0</v>
      </c>
      <c r="J29" s="26">
        <f t="shared" si="1"/>
        <v>0</v>
      </c>
      <c r="K29" s="27">
        <f t="shared" si="0"/>
        <v>0</v>
      </c>
      <c r="L29" s="29">
        <f t="shared" si="2"/>
        <v>0</v>
      </c>
      <c r="M29" s="29">
        <f t="shared" si="6"/>
        <v>0</v>
      </c>
      <c r="N29" s="26">
        <f t="shared" si="7"/>
        <v>0</v>
      </c>
    </row>
    <row r="30" spans="1:14" x14ac:dyDescent="0.2">
      <c r="A30" t="s">
        <v>103</v>
      </c>
      <c r="B30" s="6">
        <f>'Data Final'!C62</f>
        <v>44138.409722164353</v>
      </c>
      <c r="C30" s="6">
        <v>44138.385416666664</v>
      </c>
      <c r="D30">
        <v>2.99</v>
      </c>
      <c r="E30" s="25">
        <f t="shared" si="3"/>
        <v>6.7377799999999988E-2</v>
      </c>
      <c r="F30" s="25">
        <f t="shared" si="4"/>
        <v>42.549930000000003</v>
      </c>
      <c r="G30" s="26">
        <f t="shared" si="5"/>
        <v>6.0076264479458959E-3</v>
      </c>
      <c r="H30">
        <f>'Data Final'!D62</f>
        <v>37.1</v>
      </c>
      <c r="I30">
        <f t="shared" ref="I30" si="28">H30</f>
        <v>37.1</v>
      </c>
      <c r="J30" s="26">
        <f t="shared" si="1"/>
        <v>0.5570570570570571</v>
      </c>
      <c r="K30" s="27">
        <f t="shared" si="0"/>
        <v>0.1499829828</v>
      </c>
      <c r="L30" s="29">
        <f t="shared" si="2"/>
        <v>2.2497447419999999</v>
      </c>
      <c r="M30" s="29">
        <f t="shared" si="6"/>
        <v>2.2497447419999999</v>
      </c>
      <c r="N30" s="26">
        <f t="shared" si="7"/>
        <v>6.2516302043699248E-3</v>
      </c>
    </row>
    <row r="31" spans="1:14" x14ac:dyDescent="0.2">
      <c r="A31" t="s">
        <v>103</v>
      </c>
      <c r="B31" s="6"/>
      <c r="C31" s="6">
        <v>44138.395833333336</v>
      </c>
      <c r="D31">
        <v>29.05</v>
      </c>
      <c r="E31" s="25">
        <f t="shared" si="3"/>
        <v>8.4646899999999997E-2</v>
      </c>
      <c r="F31" s="25">
        <f t="shared" si="4"/>
        <v>83.316330000000008</v>
      </c>
      <c r="G31" s="26">
        <f t="shared" si="5"/>
        <v>1.1763436218432982E-2</v>
      </c>
      <c r="I31">
        <f t="shared" ref="I31" si="29">H30</f>
        <v>37.1</v>
      </c>
      <c r="J31" s="26">
        <f t="shared" si="1"/>
        <v>0.5570570570570571</v>
      </c>
      <c r="K31" s="27">
        <f t="shared" si="0"/>
        <v>0.18842399940000004</v>
      </c>
      <c r="L31" s="29">
        <f t="shared" si="2"/>
        <v>2.8263599910000008</v>
      </c>
      <c r="M31" s="29">
        <f t="shared" si="6"/>
        <v>5.0761047330000011</v>
      </c>
      <c r="N31" s="26">
        <f t="shared" si="7"/>
        <v>1.4105568990532145E-2</v>
      </c>
    </row>
    <row r="32" spans="1:14" x14ac:dyDescent="0.2">
      <c r="A32" t="s">
        <v>103</v>
      </c>
      <c r="B32" s="6"/>
      <c r="C32" s="6">
        <v>44138.40625</v>
      </c>
      <c r="D32">
        <v>45.36</v>
      </c>
      <c r="E32" s="25">
        <f t="shared" si="3"/>
        <v>0.82240550000000001</v>
      </c>
      <c r="F32" s="25">
        <f t="shared" si="4"/>
        <v>788.06547</v>
      </c>
      <c r="G32" s="26">
        <f t="shared" si="5"/>
        <v>0.11126699762572848</v>
      </c>
      <c r="I32">
        <f t="shared" ref="I32" si="30">H30</f>
        <v>37.1</v>
      </c>
      <c r="J32" s="26">
        <f t="shared" si="1"/>
        <v>0.5570570570570571</v>
      </c>
      <c r="K32" s="27">
        <f t="shared" si="0"/>
        <v>1.830674643</v>
      </c>
      <c r="L32" s="29">
        <f t="shared" si="2"/>
        <v>27.460119644999999</v>
      </c>
      <c r="M32" s="29">
        <f t="shared" si="6"/>
        <v>32.536224378</v>
      </c>
      <c r="N32" s="26">
        <f t="shared" si="7"/>
        <v>9.0412231779165048E-2</v>
      </c>
    </row>
    <row r="33" spans="1:14" x14ac:dyDescent="0.2">
      <c r="A33" t="s">
        <v>103</v>
      </c>
      <c r="B33" s="6"/>
      <c r="C33" s="6">
        <v>44138.416666666664</v>
      </c>
      <c r="D33">
        <v>43.39</v>
      </c>
      <c r="E33" s="25">
        <f t="shared" si="3"/>
        <v>1.2841415999999999</v>
      </c>
      <c r="F33" s="25">
        <f t="shared" si="4"/>
        <v>1908.3770999999999</v>
      </c>
      <c r="G33" s="26">
        <f t="shared" si="5"/>
        <v>0.26944384488092671</v>
      </c>
      <c r="I33">
        <f t="shared" ref="I33" si="31">H30</f>
        <v>37.1</v>
      </c>
      <c r="J33" s="26">
        <f t="shared" si="1"/>
        <v>0.5570570570570571</v>
      </c>
      <c r="K33" s="27">
        <f t="shared" si="0"/>
        <v>2.8584992015999999</v>
      </c>
      <c r="L33" s="29">
        <f t="shared" si="2"/>
        <v>42.877488024000002</v>
      </c>
      <c r="M33" s="29">
        <f t="shared" si="6"/>
        <v>75.413712402000002</v>
      </c>
      <c r="N33" s="26">
        <f t="shared" si="7"/>
        <v>0.20956094861539187</v>
      </c>
    </row>
    <row r="34" spans="1:14" x14ac:dyDescent="0.2">
      <c r="A34" t="s">
        <v>103</v>
      </c>
      <c r="B34" s="6">
        <f>'Data Final'!C63</f>
        <v>44138.451388831018</v>
      </c>
      <c r="C34" s="6">
        <v>44138.427083333336</v>
      </c>
      <c r="D34">
        <v>39.94</v>
      </c>
      <c r="E34" s="25">
        <f t="shared" si="3"/>
        <v>1.2283709</v>
      </c>
      <c r="F34" s="25">
        <f t="shared" si="4"/>
        <v>2978.4951000000001</v>
      </c>
      <c r="G34" s="26">
        <f t="shared" si="5"/>
        <v>0.42053385135621274</v>
      </c>
      <c r="H34">
        <f>'Data Final'!D63</f>
        <v>66.599999999999994</v>
      </c>
      <c r="I34">
        <f t="shared" ref="I34" si="32">H34</f>
        <v>66.599999999999994</v>
      </c>
      <c r="J34" s="26">
        <f t="shared" si="1"/>
        <v>1</v>
      </c>
      <c r="K34" s="27">
        <f t="shared" si="0"/>
        <v>4.9085701164</v>
      </c>
      <c r="L34" s="29">
        <f t="shared" si="2"/>
        <v>73.628551745999999</v>
      </c>
      <c r="M34" s="29">
        <f t="shared" si="6"/>
        <v>149.04226414800002</v>
      </c>
      <c r="N34" s="26">
        <f t="shared" si="7"/>
        <v>0.41416126144470738</v>
      </c>
    </row>
    <row r="35" spans="1:14" x14ac:dyDescent="0.2">
      <c r="A35" t="s">
        <v>103</v>
      </c>
      <c r="B35" s="6"/>
      <c r="C35" s="6">
        <v>44138.4375</v>
      </c>
      <c r="D35">
        <v>41.41</v>
      </c>
      <c r="E35" s="25">
        <f t="shared" si="3"/>
        <v>1.1307014</v>
      </c>
      <c r="F35" s="25">
        <f t="shared" si="4"/>
        <v>3960.7105499999998</v>
      </c>
      <c r="G35" s="26">
        <f t="shared" si="5"/>
        <v>0.55921289301388588</v>
      </c>
      <c r="I35">
        <f t="shared" ref="I35" si="33">H34</f>
        <v>66.599999999999994</v>
      </c>
      <c r="J35" s="26">
        <f t="shared" si="1"/>
        <v>1</v>
      </c>
      <c r="K35" s="27">
        <f t="shared" si="0"/>
        <v>4.5182827944000001</v>
      </c>
      <c r="L35" s="29">
        <f t="shared" si="2"/>
        <v>67.774241916000008</v>
      </c>
      <c r="M35" s="29">
        <f t="shared" si="6"/>
        <v>216.81650606400001</v>
      </c>
      <c r="N35" s="26">
        <f t="shared" si="7"/>
        <v>0.6024935152912817</v>
      </c>
    </row>
    <row r="36" spans="1:14" x14ac:dyDescent="0.2">
      <c r="A36" t="s">
        <v>103</v>
      </c>
      <c r="B36" s="6"/>
      <c r="C36" s="6">
        <v>44138.447916666664</v>
      </c>
      <c r="D36">
        <v>42.89</v>
      </c>
      <c r="E36" s="25">
        <f t="shared" si="3"/>
        <v>1.1723170999999999</v>
      </c>
      <c r="F36" s="25">
        <f t="shared" si="4"/>
        <v>4980.3801299999996</v>
      </c>
      <c r="G36" s="26">
        <f t="shared" si="5"/>
        <v>0.70318008489819406</v>
      </c>
      <c r="I36">
        <f t="shared" ref="I36" si="34">H34</f>
        <v>66.599999999999994</v>
      </c>
      <c r="J36" s="26">
        <f t="shared" si="1"/>
        <v>1</v>
      </c>
      <c r="K36" s="27">
        <f t="shared" si="0"/>
        <v>4.6845791315999987</v>
      </c>
      <c r="L36" s="29">
        <f t="shared" si="2"/>
        <v>70.268686973999976</v>
      </c>
      <c r="M36" s="29">
        <f t="shared" si="6"/>
        <v>287.085193038</v>
      </c>
      <c r="N36" s="26">
        <f t="shared" si="7"/>
        <v>0.79775737687832826</v>
      </c>
    </row>
    <row r="37" spans="1:14" x14ac:dyDescent="0.2">
      <c r="A37" t="s">
        <v>103</v>
      </c>
      <c r="B37" s="6"/>
      <c r="C37" s="6">
        <v>44138.458333333336</v>
      </c>
      <c r="D37">
        <v>42.4</v>
      </c>
      <c r="E37" s="25">
        <f t="shared" si="3"/>
        <v>1.2142158999999999</v>
      </c>
      <c r="F37" s="25">
        <f t="shared" si="4"/>
        <v>6037.7586299999994</v>
      </c>
      <c r="G37" s="26">
        <f t="shared" si="5"/>
        <v>0.8524714008202029</v>
      </c>
      <c r="I37">
        <f t="shared" ref="I37" si="35">H34</f>
        <v>66.599999999999994</v>
      </c>
      <c r="J37" s="26">
        <f t="shared" si="1"/>
        <v>1</v>
      </c>
      <c r="K37" s="27">
        <f t="shared" si="0"/>
        <v>4.852006736399999</v>
      </c>
      <c r="L37" s="29">
        <f t="shared" si="2"/>
        <v>72.780101045999984</v>
      </c>
      <c r="M37" s="29">
        <f t="shared" si="6"/>
        <v>359.86529408399997</v>
      </c>
      <c r="N37" s="26">
        <f t="shared" si="7"/>
        <v>1</v>
      </c>
    </row>
    <row r="38" spans="1:14" x14ac:dyDescent="0.2">
      <c r="A38" t="s">
        <v>103</v>
      </c>
      <c r="B38" s="6"/>
      <c r="C38" s="6">
        <v>44138.46875</v>
      </c>
      <c r="D38">
        <v>41.41</v>
      </c>
      <c r="E38" s="25">
        <f t="shared" si="3"/>
        <v>1.2003439999999999</v>
      </c>
      <c r="F38" s="25">
        <f t="shared" si="4"/>
        <v>7082.6524199999994</v>
      </c>
      <c r="G38" s="26">
        <f t="shared" si="5"/>
        <v>1</v>
      </c>
      <c r="J38" s="26"/>
      <c r="K38" s="27"/>
      <c r="L38" s="29"/>
      <c r="M38" s="29">
        <f t="shared" si="6"/>
        <v>359.86529408399997</v>
      </c>
      <c r="N38" s="26">
        <f t="shared" si="7"/>
        <v>1</v>
      </c>
    </row>
    <row r="39" spans="1:14" x14ac:dyDescent="0.2">
      <c r="B39" s="6"/>
      <c r="C39" s="6"/>
      <c r="J39" s="26"/>
    </row>
    <row r="40" spans="1:14" x14ac:dyDescent="0.2">
      <c r="B40" s="6"/>
      <c r="C40" s="6"/>
      <c r="J40" s="26"/>
    </row>
    <row r="41" spans="1:14" x14ac:dyDescent="0.2">
      <c r="B41" s="6"/>
      <c r="C41" s="6"/>
      <c r="J41" s="26"/>
    </row>
    <row r="42" spans="1:14" x14ac:dyDescent="0.2">
      <c r="B42" s="6"/>
      <c r="C42" s="6"/>
      <c r="J42" s="26"/>
    </row>
    <row r="43" spans="1:14" x14ac:dyDescent="0.2">
      <c r="B43" s="6"/>
      <c r="C43" s="6"/>
      <c r="J43" s="26"/>
    </row>
    <row r="44" spans="1:14" x14ac:dyDescent="0.2">
      <c r="B44" s="6"/>
      <c r="C44" s="6"/>
      <c r="J44" s="26"/>
    </row>
    <row r="45" spans="1:14" x14ac:dyDescent="0.2">
      <c r="B45" s="6"/>
      <c r="C45" s="6"/>
      <c r="J45" s="26"/>
    </row>
    <row r="46" spans="1:14" x14ac:dyDescent="0.2">
      <c r="B46" s="6"/>
      <c r="C46" s="6"/>
      <c r="J46" s="26"/>
    </row>
    <row r="47" spans="1:14" x14ac:dyDescent="0.2">
      <c r="B47" s="6"/>
      <c r="C47" s="6"/>
      <c r="J47" s="26"/>
    </row>
    <row r="48" spans="1:14" x14ac:dyDescent="0.2">
      <c r="B48" s="6"/>
      <c r="C48" s="6"/>
      <c r="J48" s="26"/>
    </row>
    <row r="49" spans="2:10" x14ac:dyDescent="0.2">
      <c r="B49" s="6"/>
      <c r="C49" s="6"/>
      <c r="J49" s="26"/>
    </row>
    <row r="50" spans="2:10" x14ac:dyDescent="0.2">
      <c r="B50" s="6"/>
      <c r="C50" s="6"/>
      <c r="J50" s="26"/>
    </row>
    <row r="51" spans="2:10" x14ac:dyDescent="0.2">
      <c r="B51" s="6"/>
      <c r="C51" s="6"/>
      <c r="J51" s="26"/>
    </row>
    <row r="52" spans="2:10" x14ac:dyDescent="0.2">
      <c r="B52" s="6"/>
      <c r="C52" s="6"/>
      <c r="J52" s="26"/>
    </row>
    <row r="53" spans="2:10" x14ac:dyDescent="0.2">
      <c r="B53" s="6"/>
      <c r="C53" s="6"/>
      <c r="J53" s="26"/>
    </row>
    <row r="54" spans="2:10" x14ac:dyDescent="0.2">
      <c r="B54" s="6"/>
      <c r="C54" s="6"/>
      <c r="J54" s="26"/>
    </row>
    <row r="55" spans="2:10" x14ac:dyDescent="0.2">
      <c r="B55" s="6"/>
      <c r="C55" s="6"/>
      <c r="J55" s="26"/>
    </row>
    <row r="56" spans="2:10" x14ac:dyDescent="0.2">
      <c r="B56" s="6"/>
      <c r="C56" s="6"/>
      <c r="J56" s="26"/>
    </row>
    <row r="57" spans="2:10" x14ac:dyDescent="0.2">
      <c r="B57" s="6"/>
      <c r="C57" s="6"/>
      <c r="J57" s="26"/>
    </row>
    <row r="58" spans="2:10" x14ac:dyDescent="0.2">
      <c r="B58" s="6"/>
      <c r="C58" s="6"/>
      <c r="J58" s="26"/>
    </row>
    <row r="59" spans="2:10" x14ac:dyDescent="0.2">
      <c r="B59" s="6"/>
      <c r="C59" s="6"/>
      <c r="J59" s="26"/>
    </row>
    <row r="60" spans="2:10" x14ac:dyDescent="0.2">
      <c r="B60" s="6"/>
      <c r="C60" s="6"/>
      <c r="J60" s="26"/>
    </row>
    <row r="61" spans="2:10" x14ac:dyDescent="0.2">
      <c r="B61" s="6"/>
      <c r="C61" s="6"/>
      <c r="J61" s="26"/>
    </row>
    <row r="62" spans="2:10" x14ac:dyDescent="0.2">
      <c r="J62" s="26"/>
    </row>
    <row r="63" spans="2:10" x14ac:dyDescent="0.2">
      <c r="J63" s="26"/>
    </row>
    <row r="64" spans="2:10" x14ac:dyDescent="0.2">
      <c r="J64" s="26"/>
    </row>
    <row r="65" spans="10:10" x14ac:dyDescent="0.2">
      <c r="J65" s="26"/>
    </row>
    <row r="66" spans="10:10" x14ac:dyDescent="0.2">
      <c r="J66" s="26"/>
    </row>
    <row r="67" spans="10:10" x14ac:dyDescent="0.2">
      <c r="J67" s="26"/>
    </row>
    <row r="68" spans="10:10" x14ac:dyDescent="0.2">
      <c r="J68" s="26"/>
    </row>
    <row r="69" spans="10:10" x14ac:dyDescent="0.2">
      <c r="J69" s="26"/>
    </row>
    <row r="70" spans="10:10" x14ac:dyDescent="0.2">
      <c r="J70" s="26"/>
    </row>
    <row r="71" spans="10:10" x14ac:dyDescent="0.2">
      <c r="J71" s="26"/>
    </row>
    <row r="72" spans="10:10" x14ac:dyDescent="0.2">
      <c r="J72" s="26"/>
    </row>
    <row r="73" spans="10:10" x14ac:dyDescent="0.2">
      <c r="J73" s="26"/>
    </row>
    <row r="74" spans="10:10" x14ac:dyDescent="0.2">
      <c r="J74" s="26"/>
    </row>
    <row r="75" spans="10:10" x14ac:dyDescent="0.2">
      <c r="J75" s="26"/>
    </row>
    <row r="76" spans="10:10" x14ac:dyDescent="0.2">
      <c r="J76" s="26"/>
    </row>
    <row r="77" spans="10:10" x14ac:dyDescent="0.2">
      <c r="J77" s="26"/>
    </row>
    <row r="78" spans="10:10" x14ac:dyDescent="0.2">
      <c r="J78" s="26"/>
    </row>
    <row r="79" spans="10:10" x14ac:dyDescent="0.2">
      <c r="J79" s="26"/>
    </row>
    <row r="80" spans="10:10" x14ac:dyDescent="0.2">
      <c r="J80" s="26"/>
    </row>
    <row r="81" spans="10:10" x14ac:dyDescent="0.2">
      <c r="J81" s="26"/>
    </row>
    <row r="82" spans="10:10" x14ac:dyDescent="0.2">
      <c r="J82" s="26"/>
    </row>
    <row r="83" spans="10:10" x14ac:dyDescent="0.2">
      <c r="J83" s="26"/>
    </row>
    <row r="84" spans="10:10" x14ac:dyDescent="0.2">
      <c r="J84" s="26"/>
    </row>
    <row r="85" spans="10:10" x14ac:dyDescent="0.2">
      <c r="J85" s="26"/>
    </row>
    <row r="86" spans="10:10" x14ac:dyDescent="0.2">
      <c r="J86" s="26"/>
    </row>
    <row r="87" spans="10:10" x14ac:dyDescent="0.2">
      <c r="J87" s="26"/>
    </row>
    <row r="88" spans="10:10" x14ac:dyDescent="0.2">
      <c r="J88" s="26"/>
    </row>
    <row r="89" spans="10:10" x14ac:dyDescent="0.2">
      <c r="J89" s="26"/>
    </row>
    <row r="90" spans="10:10" x14ac:dyDescent="0.2">
      <c r="J90" s="26"/>
    </row>
    <row r="91" spans="10:10" x14ac:dyDescent="0.2">
      <c r="J91" s="26"/>
    </row>
    <row r="92" spans="10:10" x14ac:dyDescent="0.2">
      <c r="J92" s="26"/>
    </row>
    <row r="93" spans="10:10" x14ac:dyDescent="0.2">
      <c r="J93" s="26"/>
    </row>
    <row r="94" spans="10:10" x14ac:dyDescent="0.2">
      <c r="J94" s="26"/>
    </row>
    <row r="95" spans="10:10" x14ac:dyDescent="0.2">
      <c r="J95" s="26"/>
    </row>
    <row r="96" spans="10:10" x14ac:dyDescent="0.2">
      <c r="J96" s="26"/>
    </row>
    <row r="97" spans="10:10" x14ac:dyDescent="0.2">
      <c r="J97" s="26"/>
    </row>
    <row r="98" spans="10:10" x14ac:dyDescent="0.2">
      <c r="J9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71A9-F3C0-6145-9491-476682593202}">
  <sheetPr codeName="Sheet7">
    <tabColor theme="8" tint="0.59999389629810485"/>
  </sheetPr>
  <dimension ref="A1:N192"/>
  <sheetViews>
    <sheetView topLeftCell="B1" zoomScale="111" workbookViewId="0">
      <selection activeCell="I35" sqref="I35"/>
    </sheetView>
  </sheetViews>
  <sheetFormatPr baseColWidth="10" defaultColWidth="11" defaultRowHeight="16" x14ac:dyDescent="0.2"/>
  <cols>
    <col min="2" max="4" width="13.83203125" bestFit="1" customWidth="1"/>
    <col min="7" max="7" width="9.33203125" bestFit="1" customWidth="1"/>
    <col min="8" max="8" width="16.83203125" bestFit="1" customWidth="1"/>
    <col min="9" max="9" width="13.33203125" bestFit="1" customWidth="1"/>
  </cols>
  <sheetData>
    <row r="1" spans="1:14" ht="51" x14ac:dyDescent="0.2">
      <c r="A1" t="s">
        <v>88</v>
      </c>
      <c r="B1" s="24" t="s">
        <v>168</v>
      </c>
      <c r="C1" s="24" t="s">
        <v>15</v>
      </c>
      <c r="D1" s="24" t="s">
        <v>106</v>
      </c>
      <c r="E1" s="24" t="s">
        <v>107</v>
      </c>
      <c r="F1" s="24" t="s">
        <v>108</v>
      </c>
      <c r="G1" s="24" t="s">
        <v>109</v>
      </c>
      <c r="H1" s="24" t="s">
        <v>16</v>
      </c>
      <c r="I1" s="24" t="s">
        <v>17</v>
      </c>
      <c r="J1" s="24" t="s">
        <v>145</v>
      </c>
      <c r="K1" s="24" t="s">
        <v>18</v>
      </c>
      <c r="L1" s="28" t="s">
        <v>19</v>
      </c>
      <c r="M1" s="28" t="s">
        <v>20</v>
      </c>
      <c r="N1" s="24" t="s">
        <v>21</v>
      </c>
    </row>
    <row r="2" spans="1:14" x14ac:dyDescent="0.2">
      <c r="A2" t="s">
        <v>102</v>
      </c>
      <c r="B2" s="6">
        <f>'Data Final'!C65</f>
        <v>44147.527777777781</v>
      </c>
      <c r="C2" s="6">
        <v>44147.510416666664</v>
      </c>
      <c r="D2">
        <v>1.61</v>
      </c>
      <c r="E2" s="25">
        <f>D2*0.02831</f>
        <v>4.5579099999999997E-2</v>
      </c>
      <c r="F2" s="25">
        <f>(E2-$E$2)*15*60</f>
        <v>0</v>
      </c>
      <c r="G2" s="26">
        <f>F2/$F$82</f>
        <v>0</v>
      </c>
      <c r="H2">
        <f>'Data Final'!D65</f>
        <v>0</v>
      </c>
      <c r="I2">
        <f>H2</f>
        <v>0</v>
      </c>
      <c r="J2" s="26">
        <f>I2/MAX(I$2:I$98)</f>
        <v>0</v>
      </c>
      <c r="K2" s="27">
        <f t="shared" ref="K2:K33" si="0">I2*E2*1000*60/(1000*1000)</f>
        <v>0</v>
      </c>
      <c r="L2" s="29">
        <f>K2*15</f>
        <v>0</v>
      </c>
      <c r="M2" s="29">
        <f>L2</f>
        <v>0</v>
      </c>
      <c r="N2" s="26">
        <f>M2/$M$82</f>
        <v>0</v>
      </c>
    </row>
    <row r="3" spans="1:14" x14ac:dyDescent="0.2">
      <c r="A3" t="s">
        <v>102</v>
      </c>
      <c r="B3" s="6"/>
      <c r="C3" s="6">
        <v>44147.520833333336</v>
      </c>
      <c r="D3">
        <v>1.61</v>
      </c>
      <c r="E3" s="25">
        <f t="shared" ref="E3:E66" si="1">D3*0.02831</f>
        <v>4.5579099999999997E-2</v>
      </c>
      <c r="F3" s="25">
        <f>(E3-$E$2)*15*60+F2</f>
        <v>0</v>
      </c>
      <c r="G3" s="26">
        <f t="shared" ref="G3:G66" si="2">F3/$F$82</f>
        <v>0</v>
      </c>
      <c r="I3">
        <f>H2</f>
        <v>0</v>
      </c>
      <c r="J3" s="26">
        <f t="shared" ref="J3:J66" si="3">I3/MAX(I$2:I$98)</f>
        <v>0</v>
      </c>
      <c r="K3" s="27">
        <f t="shared" si="0"/>
        <v>0</v>
      </c>
      <c r="L3" s="29">
        <f t="shared" ref="L3:L66" si="4">K3*15</f>
        <v>0</v>
      </c>
      <c r="M3" s="29">
        <f>M2+L3</f>
        <v>0</v>
      </c>
      <c r="N3" s="26">
        <f t="shared" ref="N3:N66" si="5">M3/$M$82</f>
        <v>0</v>
      </c>
    </row>
    <row r="4" spans="1:14" x14ac:dyDescent="0.2">
      <c r="A4" t="s">
        <v>102</v>
      </c>
      <c r="B4" s="6"/>
      <c r="C4" s="6">
        <v>44147.53125</v>
      </c>
      <c r="D4">
        <v>1.61</v>
      </c>
      <c r="E4" s="25">
        <f t="shared" si="1"/>
        <v>4.5579099999999997E-2</v>
      </c>
      <c r="F4" s="25">
        <f t="shared" ref="F4:F67" si="6">(E4-$E$2)*15*60+F3</f>
        <v>0</v>
      </c>
      <c r="G4" s="26">
        <f t="shared" si="2"/>
        <v>0</v>
      </c>
      <c r="I4">
        <f>H2</f>
        <v>0</v>
      </c>
      <c r="J4" s="26">
        <f t="shared" si="3"/>
        <v>0</v>
      </c>
      <c r="K4" s="27">
        <f t="shared" si="0"/>
        <v>0</v>
      </c>
      <c r="L4" s="29">
        <f t="shared" si="4"/>
        <v>0</v>
      </c>
      <c r="M4" s="29">
        <f t="shared" ref="M4:M67" si="7">M3+L4</f>
        <v>0</v>
      </c>
      <c r="N4" s="26">
        <f t="shared" si="5"/>
        <v>0</v>
      </c>
    </row>
    <row r="5" spans="1:14" x14ac:dyDescent="0.2">
      <c r="A5" t="s">
        <v>102</v>
      </c>
      <c r="B5" s="6"/>
      <c r="C5" s="6">
        <v>44147.541666666664</v>
      </c>
      <c r="D5">
        <v>1.61</v>
      </c>
      <c r="E5" s="25">
        <f t="shared" si="1"/>
        <v>4.5579099999999997E-2</v>
      </c>
      <c r="F5" s="25">
        <f t="shared" si="6"/>
        <v>0</v>
      </c>
      <c r="G5" s="26">
        <f t="shared" si="2"/>
        <v>0</v>
      </c>
      <c r="I5">
        <f>H2</f>
        <v>0</v>
      </c>
      <c r="J5" s="26">
        <f t="shared" si="3"/>
        <v>0</v>
      </c>
      <c r="K5" s="27">
        <f t="shared" si="0"/>
        <v>0</v>
      </c>
      <c r="L5" s="29">
        <f t="shared" si="4"/>
        <v>0</v>
      </c>
      <c r="M5" s="29">
        <f t="shared" si="7"/>
        <v>0</v>
      </c>
      <c r="N5" s="26">
        <f t="shared" si="5"/>
        <v>0</v>
      </c>
    </row>
    <row r="6" spans="1:14" x14ac:dyDescent="0.2">
      <c r="A6" t="s">
        <v>102</v>
      </c>
      <c r="B6" s="6">
        <f>'Data Final'!C66</f>
        <v>44147.569444444445</v>
      </c>
      <c r="C6" s="6">
        <v>44147.552083333336</v>
      </c>
      <c r="D6">
        <v>1.61</v>
      </c>
      <c r="E6" s="25">
        <f t="shared" si="1"/>
        <v>4.5579099999999997E-2</v>
      </c>
      <c r="F6" s="25">
        <f t="shared" si="6"/>
        <v>0</v>
      </c>
      <c r="G6" s="26">
        <f t="shared" si="2"/>
        <v>0</v>
      </c>
      <c r="H6">
        <f>'Data Final'!D66</f>
        <v>0</v>
      </c>
      <c r="I6">
        <f t="shared" ref="I6" si="8">H6</f>
        <v>0</v>
      </c>
      <c r="J6" s="26">
        <f t="shared" si="3"/>
        <v>0</v>
      </c>
      <c r="K6" s="27">
        <f t="shared" si="0"/>
        <v>0</v>
      </c>
      <c r="L6" s="29">
        <f t="shared" si="4"/>
        <v>0</v>
      </c>
      <c r="M6" s="29">
        <f t="shared" si="7"/>
        <v>0</v>
      </c>
      <c r="N6" s="26">
        <f t="shared" si="5"/>
        <v>0</v>
      </c>
    </row>
    <row r="7" spans="1:14" x14ac:dyDescent="0.2">
      <c r="A7" t="s">
        <v>102</v>
      </c>
      <c r="B7" s="6"/>
      <c r="C7" s="6">
        <v>44147.5625</v>
      </c>
      <c r="D7">
        <v>1.61</v>
      </c>
      <c r="E7" s="25">
        <f t="shared" si="1"/>
        <v>4.5579099999999997E-2</v>
      </c>
      <c r="F7" s="25">
        <f t="shared" si="6"/>
        <v>0</v>
      </c>
      <c r="G7" s="26">
        <f t="shared" si="2"/>
        <v>0</v>
      </c>
      <c r="I7">
        <f t="shared" ref="I7" si="9">H6</f>
        <v>0</v>
      </c>
      <c r="J7" s="26">
        <f t="shared" si="3"/>
        <v>0</v>
      </c>
      <c r="K7" s="27">
        <f t="shared" si="0"/>
        <v>0</v>
      </c>
      <c r="L7" s="29">
        <f t="shared" si="4"/>
        <v>0</v>
      </c>
      <c r="M7" s="29">
        <f t="shared" si="7"/>
        <v>0</v>
      </c>
      <c r="N7" s="26">
        <f t="shared" si="5"/>
        <v>0</v>
      </c>
    </row>
    <row r="8" spans="1:14" x14ac:dyDescent="0.2">
      <c r="A8" t="s">
        <v>102</v>
      </c>
      <c r="B8" s="6"/>
      <c r="C8" s="6">
        <v>44147.572916666664</v>
      </c>
      <c r="D8">
        <v>1.61</v>
      </c>
      <c r="E8" s="25">
        <f t="shared" si="1"/>
        <v>4.5579099999999997E-2</v>
      </c>
      <c r="F8" s="25">
        <f t="shared" si="6"/>
        <v>0</v>
      </c>
      <c r="G8" s="26">
        <f t="shared" si="2"/>
        <v>0</v>
      </c>
      <c r="I8">
        <f t="shared" ref="I8" si="10">H6</f>
        <v>0</v>
      </c>
      <c r="J8" s="26">
        <f t="shared" si="3"/>
        <v>0</v>
      </c>
      <c r="K8" s="27">
        <f t="shared" si="0"/>
        <v>0</v>
      </c>
      <c r="L8" s="29">
        <f t="shared" si="4"/>
        <v>0</v>
      </c>
      <c r="M8" s="29">
        <f t="shared" si="7"/>
        <v>0</v>
      </c>
      <c r="N8" s="26">
        <f t="shared" si="5"/>
        <v>0</v>
      </c>
    </row>
    <row r="9" spans="1:14" x14ac:dyDescent="0.2">
      <c r="A9" t="s">
        <v>102</v>
      </c>
      <c r="B9" s="6"/>
      <c r="C9" s="6">
        <v>44147.583333333336</v>
      </c>
      <c r="D9">
        <v>1.61</v>
      </c>
      <c r="E9" s="25">
        <f t="shared" si="1"/>
        <v>4.5579099999999997E-2</v>
      </c>
      <c r="F9" s="25">
        <f t="shared" si="6"/>
        <v>0</v>
      </c>
      <c r="G9" s="26">
        <f t="shared" si="2"/>
        <v>0</v>
      </c>
      <c r="I9">
        <f t="shared" ref="I9" si="11">H6</f>
        <v>0</v>
      </c>
      <c r="J9" s="26">
        <f t="shared" si="3"/>
        <v>0</v>
      </c>
      <c r="K9" s="27">
        <f t="shared" si="0"/>
        <v>0</v>
      </c>
      <c r="L9" s="29">
        <f t="shared" si="4"/>
        <v>0</v>
      </c>
      <c r="M9" s="29">
        <f t="shared" si="7"/>
        <v>0</v>
      </c>
      <c r="N9" s="26">
        <f t="shared" si="5"/>
        <v>0</v>
      </c>
    </row>
    <row r="10" spans="1:14" x14ac:dyDescent="0.2">
      <c r="A10" t="s">
        <v>102</v>
      </c>
      <c r="B10" s="6">
        <f>'Data Final'!C67</f>
        <v>44147.611111111109</v>
      </c>
      <c r="C10" s="6">
        <v>44147.59375</v>
      </c>
      <c r="D10">
        <v>1.61</v>
      </c>
      <c r="E10" s="25">
        <f t="shared" si="1"/>
        <v>4.5579099999999997E-2</v>
      </c>
      <c r="F10" s="25">
        <f t="shared" si="6"/>
        <v>0</v>
      </c>
      <c r="G10" s="26">
        <f t="shared" si="2"/>
        <v>0</v>
      </c>
      <c r="H10">
        <f>'Data Final'!D67</f>
        <v>0</v>
      </c>
      <c r="I10">
        <f>H10</f>
        <v>0</v>
      </c>
      <c r="J10" s="26">
        <f t="shared" si="3"/>
        <v>0</v>
      </c>
      <c r="K10" s="27">
        <f t="shared" si="0"/>
        <v>0</v>
      </c>
      <c r="L10" s="29">
        <f t="shared" si="4"/>
        <v>0</v>
      </c>
      <c r="M10" s="29">
        <f t="shared" si="7"/>
        <v>0</v>
      </c>
      <c r="N10" s="26">
        <f t="shared" si="5"/>
        <v>0</v>
      </c>
    </row>
    <row r="11" spans="1:14" x14ac:dyDescent="0.2">
      <c r="A11" t="s">
        <v>102</v>
      </c>
      <c r="B11" s="6"/>
      <c r="C11" s="6">
        <v>44147.604166666664</v>
      </c>
      <c r="D11">
        <v>1.61</v>
      </c>
      <c r="E11" s="25">
        <f t="shared" si="1"/>
        <v>4.5579099999999997E-2</v>
      </c>
      <c r="F11" s="25">
        <f t="shared" si="6"/>
        <v>0</v>
      </c>
      <c r="G11" s="26">
        <f t="shared" si="2"/>
        <v>0</v>
      </c>
      <c r="I11">
        <f t="shared" ref="I11" si="12">H10</f>
        <v>0</v>
      </c>
      <c r="J11" s="26">
        <f t="shared" si="3"/>
        <v>0</v>
      </c>
      <c r="K11" s="27">
        <f t="shared" si="0"/>
        <v>0</v>
      </c>
      <c r="L11" s="29">
        <f t="shared" si="4"/>
        <v>0</v>
      </c>
      <c r="M11" s="29">
        <f t="shared" si="7"/>
        <v>0</v>
      </c>
      <c r="N11" s="26">
        <f t="shared" si="5"/>
        <v>0</v>
      </c>
    </row>
    <row r="12" spans="1:14" x14ac:dyDescent="0.2">
      <c r="A12" t="s">
        <v>102</v>
      </c>
      <c r="B12" s="6"/>
      <c r="C12" s="6">
        <v>44147.614583333336</v>
      </c>
      <c r="D12">
        <v>1.61</v>
      </c>
      <c r="E12" s="25">
        <f t="shared" si="1"/>
        <v>4.5579099999999997E-2</v>
      </c>
      <c r="F12" s="25">
        <f t="shared" si="6"/>
        <v>0</v>
      </c>
      <c r="G12" s="26">
        <f t="shared" si="2"/>
        <v>0</v>
      </c>
      <c r="I12">
        <f t="shared" ref="I12" si="13">H10</f>
        <v>0</v>
      </c>
      <c r="J12" s="26">
        <f t="shared" si="3"/>
        <v>0</v>
      </c>
      <c r="K12" s="27">
        <f t="shared" si="0"/>
        <v>0</v>
      </c>
      <c r="L12" s="29">
        <f t="shared" si="4"/>
        <v>0</v>
      </c>
      <c r="M12" s="29">
        <f t="shared" si="7"/>
        <v>0</v>
      </c>
      <c r="N12" s="26">
        <f t="shared" si="5"/>
        <v>0</v>
      </c>
    </row>
    <row r="13" spans="1:14" x14ac:dyDescent="0.2">
      <c r="A13" t="s">
        <v>102</v>
      </c>
      <c r="B13" s="6"/>
      <c r="C13" s="6">
        <v>44147.625</v>
      </c>
      <c r="D13">
        <v>1.61</v>
      </c>
      <c r="E13" s="25">
        <f t="shared" si="1"/>
        <v>4.5579099999999997E-2</v>
      </c>
      <c r="F13" s="25">
        <f t="shared" si="6"/>
        <v>0</v>
      </c>
      <c r="G13" s="26">
        <f t="shared" si="2"/>
        <v>0</v>
      </c>
      <c r="I13">
        <f t="shared" ref="I13" si="14">H10</f>
        <v>0</v>
      </c>
      <c r="J13" s="26">
        <f t="shared" si="3"/>
        <v>0</v>
      </c>
      <c r="K13" s="27">
        <f t="shared" si="0"/>
        <v>0</v>
      </c>
      <c r="L13" s="29">
        <f t="shared" si="4"/>
        <v>0</v>
      </c>
      <c r="M13" s="29">
        <f t="shared" si="7"/>
        <v>0</v>
      </c>
      <c r="N13" s="26">
        <f t="shared" si="5"/>
        <v>0</v>
      </c>
    </row>
    <row r="14" spans="1:14" x14ac:dyDescent="0.2">
      <c r="A14" t="s">
        <v>102</v>
      </c>
      <c r="B14" s="6">
        <f>'Data Final'!C68</f>
        <v>44147.652777777781</v>
      </c>
      <c r="C14" s="6">
        <v>44147.635416666664</v>
      </c>
      <c r="D14">
        <v>1.61</v>
      </c>
      <c r="E14" s="25">
        <f t="shared" si="1"/>
        <v>4.5579099999999997E-2</v>
      </c>
      <c r="F14" s="25">
        <f t="shared" si="6"/>
        <v>0</v>
      </c>
      <c r="G14" s="26">
        <f t="shared" si="2"/>
        <v>0</v>
      </c>
      <c r="H14">
        <f>'Data Final'!D68</f>
        <v>0</v>
      </c>
      <c r="I14">
        <f t="shared" ref="I14" si="15">H14</f>
        <v>0</v>
      </c>
      <c r="J14" s="26">
        <f t="shared" si="3"/>
        <v>0</v>
      </c>
      <c r="K14" s="27">
        <f t="shared" si="0"/>
        <v>0</v>
      </c>
      <c r="L14" s="29">
        <f t="shared" si="4"/>
        <v>0</v>
      </c>
      <c r="M14" s="29">
        <f t="shared" si="7"/>
        <v>0</v>
      </c>
      <c r="N14" s="26">
        <f t="shared" si="5"/>
        <v>0</v>
      </c>
    </row>
    <row r="15" spans="1:14" x14ac:dyDescent="0.2">
      <c r="A15" t="s">
        <v>102</v>
      </c>
      <c r="B15" s="6"/>
      <c r="C15" s="6">
        <v>44147.645833333336</v>
      </c>
      <c r="D15">
        <v>1.61</v>
      </c>
      <c r="E15" s="25">
        <f t="shared" si="1"/>
        <v>4.5579099999999997E-2</v>
      </c>
      <c r="F15" s="25">
        <f t="shared" si="6"/>
        <v>0</v>
      </c>
      <c r="G15" s="26">
        <f t="shared" si="2"/>
        <v>0</v>
      </c>
      <c r="I15">
        <f t="shared" ref="I15" si="16">H14</f>
        <v>0</v>
      </c>
      <c r="J15" s="26">
        <f t="shared" si="3"/>
        <v>0</v>
      </c>
      <c r="K15" s="27">
        <f t="shared" si="0"/>
        <v>0</v>
      </c>
      <c r="L15" s="29">
        <f t="shared" si="4"/>
        <v>0</v>
      </c>
      <c r="M15" s="29">
        <f t="shared" si="7"/>
        <v>0</v>
      </c>
      <c r="N15" s="26">
        <f t="shared" si="5"/>
        <v>0</v>
      </c>
    </row>
    <row r="16" spans="1:14" x14ac:dyDescent="0.2">
      <c r="A16" t="s">
        <v>102</v>
      </c>
      <c r="B16" s="6"/>
      <c r="C16" s="6">
        <v>44147.65625</v>
      </c>
      <c r="D16">
        <v>1.61</v>
      </c>
      <c r="E16" s="25">
        <f t="shared" si="1"/>
        <v>4.5579099999999997E-2</v>
      </c>
      <c r="F16" s="25">
        <f t="shared" si="6"/>
        <v>0</v>
      </c>
      <c r="G16" s="26">
        <f t="shared" si="2"/>
        <v>0</v>
      </c>
      <c r="I16">
        <f t="shared" ref="I16" si="17">H14</f>
        <v>0</v>
      </c>
      <c r="J16" s="26">
        <f t="shared" si="3"/>
        <v>0</v>
      </c>
      <c r="K16" s="27">
        <f t="shared" si="0"/>
        <v>0</v>
      </c>
      <c r="L16" s="29">
        <f t="shared" si="4"/>
        <v>0</v>
      </c>
      <c r="M16" s="29">
        <f t="shared" si="7"/>
        <v>0</v>
      </c>
      <c r="N16" s="26">
        <f t="shared" si="5"/>
        <v>0</v>
      </c>
    </row>
    <row r="17" spans="1:14" x14ac:dyDescent="0.2">
      <c r="A17" t="s">
        <v>102</v>
      </c>
      <c r="B17" s="6"/>
      <c r="C17" s="6">
        <v>44147.666666666664</v>
      </c>
      <c r="D17">
        <v>1.61</v>
      </c>
      <c r="E17" s="25">
        <f t="shared" si="1"/>
        <v>4.5579099999999997E-2</v>
      </c>
      <c r="F17" s="25">
        <f t="shared" si="6"/>
        <v>0</v>
      </c>
      <c r="G17" s="26">
        <f t="shared" si="2"/>
        <v>0</v>
      </c>
      <c r="I17">
        <f t="shared" ref="I17" si="18">H14</f>
        <v>0</v>
      </c>
      <c r="J17" s="26">
        <f t="shared" si="3"/>
        <v>0</v>
      </c>
      <c r="K17" s="27">
        <f t="shared" si="0"/>
        <v>0</v>
      </c>
      <c r="L17" s="29">
        <f t="shared" si="4"/>
        <v>0</v>
      </c>
      <c r="M17" s="29">
        <f t="shared" si="7"/>
        <v>0</v>
      </c>
      <c r="N17" s="26">
        <f t="shared" si="5"/>
        <v>0</v>
      </c>
    </row>
    <row r="18" spans="1:14" x14ac:dyDescent="0.2">
      <c r="A18" t="s">
        <v>102</v>
      </c>
      <c r="B18" s="6">
        <f>'Data Final'!C69</f>
        <v>44147.694444444445</v>
      </c>
      <c r="C18" s="6">
        <v>44147.677083333336</v>
      </c>
      <c r="D18">
        <v>1.61</v>
      </c>
      <c r="E18" s="25">
        <f t="shared" si="1"/>
        <v>4.5579099999999997E-2</v>
      </c>
      <c r="F18" s="25">
        <f t="shared" si="6"/>
        <v>0</v>
      </c>
      <c r="G18" s="26">
        <f t="shared" si="2"/>
        <v>0</v>
      </c>
      <c r="H18">
        <f>'Data Final'!D69</f>
        <v>0</v>
      </c>
      <c r="I18">
        <f t="shared" ref="I18" si="19">H18</f>
        <v>0</v>
      </c>
      <c r="J18" s="26">
        <f t="shared" si="3"/>
        <v>0</v>
      </c>
      <c r="K18" s="27">
        <f t="shared" si="0"/>
        <v>0</v>
      </c>
      <c r="L18" s="29">
        <f t="shared" si="4"/>
        <v>0</v>
      </c>
      <c r="M18" s="29">
        <f t="shared" si="7"/>
        <v>0</v>
      </c>
      <c r="N18" s="26">
        <f t="shared" si="5"/>
        <v>0</v>
      </c>
    </row>
    <row r="19" spans="1:14" x14ac:dyDescent="0.2">
      <c r="A19" t="s">
        <v>102</v>
      </c>
      <c r="B19" s="6"/>
      <c r="C19" s="6">
        <v>44147.6875</v>
      </c>
      <c r="D19">
        <v>1.85</v>
      </c>
      <c r="E19" s="25">
        <f t="shared" si="1"/>
        <v>5.2373499999999996E-2</v>
      </c>
      <c r="F19" s="25">
        <f t="shared" si="6"/>
        <v>6.1149599999999991</v>
      </c>
      <c r="G19" s="26">
        <f t="shared" si="2"/>
        <v>1.8479876184829557E-4</v>
      </c>
      <c r="I19">
        <f t="shared" ref="I19" si="20">H18</f>
        <v>0</v>
      </c>
      <c r="J19" s="26">
        <f t="shared" si="3"/>
        <v>0</v>
      </c>
      <c r="K19" s="27">
        <f t="shared" si="0"/>
        <v>0</v>
      </c>
      <c r="L19" s="29">
        <f t="shared" si="4"/>
        <v>0</v>
      </c>
      <c r="M19" s="29">
        <f t="shared" si="7"/>
        <v>0</v>
      </c>
      <c r="N19" s="26">
        <f t="shared" si="5"/>
        <v>0</v>
      </c>
    </row>
    <row r="20" spans="1:14" x14ac:dyDescent="0.2">
      <c r="A20" t="s">
        <v>102</v>
      </c>
      <c r="B20" s="6"/>
      <c r="C20" s="6">
        <v>44147.697916666664</v>
      </c>
      <c r="D20">
        <v>1.85</v>
      </c>
      <c r="E20" s="25">
        <f t="shared" si="1"/>
        <v>5.2373499999999996E-2</v>
      </c>
      <c r="F20" s="25">
        <f t="shared" si="6"/>
        <v>12.229919999999998</v>
      </c>
      <c r="G20" s="26">
        <f t="shared" si="2"/>
        <v>3.6959752369659113E-4</v>
      </c>
      <c r="I20">
        <f t="shared" ref="I20" si="21">H18</f>
        <v>0</v>
      </c>
      <c r="J20" s="26">
        <f t="shared" si="3"/>
        <v>0</v>
      </c>
      <c r="K20" s="27">
        <f t="shared" si="0"/>
        <v>0</v>
      </c>
      <c r="L20" s="29">
        <f t="shared" si="4"/>
        <v>0</v>
      </c>
      <c r="M20" s="29">
        <f t="shared" si="7"/>
        <v>0</v>
      </c>
      <c r="N20" s="26">
        <f t="shared" si="5"/>
        <v>0</v>
      </c>
    </row>
    <row r="21" spans="1:14" x14ac:dyDescent="0.2">
      <c r="A21" t="s">
        <v>102</v>
      </c>
      <c r="B21" s="6"/>
      <c r="C21" s="6">
        <v>44147.708333333336</v>
      </c>
      <c r="D21">
        <v>1.85</v>
      </c>
      <c r="E21" s="25">
        <f t="shared" si="1"/>
        <v>5.2373499999999996E-2</v>
      </c>
      <c r="F21" s="25">
        <f t="shared" si="6"/>
        <v>18.344879999999996</v>
      </c>
      <c r="G21" s="26">
        <f t="shared" si="2"/>
        <v>5.5439628554488664E-4</v>
      </c>
      <c r="I21">
        <f t="shared" ref="I21" si="22">H18</f>
        <v>0</v>
      </c>
      <c r="J21" s="26">
        <f t="shared" si="3"/>
        <v>0</v>
      </c>
      <c r="K21" s="27">
        <f t="shared" si="0"/>
        <v>0</v>
      </c>
      <c r="L21" s="29">
        <f t="shared" si="4"/>
        <v>0</v>
      </c>
      <c r="M21" s="29">
        <f t="shared" si="7"/>
        <v>0</v>
      </c>
      <c r="N21" s="26">
        <f t="shared" si="5"/>
        <v>0</v>
      </c>
    </row>
    <row r="22" spans="1:14" x14ac:dyDescent="0.2">
      <c r="A22" t="s">
        <v>102</v>
      </c>
      <c r="B22" s="6">
        <f>'Data Final'!C70</f>
        <v>44147.736111111109</v>
      </c>
      <c r="C22" s="6">
        <v>44147.71875</v>
      </c>
      <c r="D22">
        <v>1.85</v>
      </c>
      <c r="E22" s="25">
        <f t="shared" si="1"/>
        <v>5.2373499999999996E-2</v>
      </c>
      <c r="F22" s="25">
        <f t="shared" si="6"/>
        <v>24.459839999999996</v>
      </c>
      <c r="G22" s="26">
        <f t="shared" si="2"/>
        <v>7.3919504739318226E-4</v>
      </c>
      <c r="H22">
        <f>'Data Final'!D70</f>
        <v>0</v>
      </c>
      <c r="I22">
        <f t="shared" ref="I22" si="23">H22</f>
        <v>0</v>
      </c>
      <c r="J22" s="26">
        <f t="shared" si="3"/>
        <v>0</v>
      </c>
      <c r="K22" s="27">
        <f t="shared" si="0"/>
        <v>0</v>
      </c>
      <c r="L22" s="29">
        <f t="shared" si="4"/>
        <v>0</v>
      </c>
      <c r="M22" s="29">
        <f t="shared" si="7"/>
        <v>0</v>
      </c>
      <c r="N22" s="26">
        <f t="shared" si="5"/>
        <v>0</v>
      </c>
    </row>
    <row r="23" spans="1:14" x14ac:dyDescent="0.2">
      <c r="A23" t="s">
        <v>102</v>
      </c>
      <c r="B23" s="6"/>
      <c r="C23" s="6">
        <v>44147.729166666664</v>
      </c>
      <c r="D23">
        <v>2.1</v>
      </c>
      <c r="E23" s="25">
        <f t="shared" si="1"/>
        <v>5.9450999999999997E-2</v>
      </c>
      <c r="F23" s="25">
        <f t="shared" si="6"/>
        <v>36.944549999999992</v>
      </c>
      <c r="G23" s="26">
        <f t="shared" si="2"/>
        <v>1.1164925195001191E-3</v>
      </c>
      <c r="I23">
        <f t="shared" ref="I23" si="24">H22</f>
        <v>0</v>
      </c>
      <c r="J23" s="26">
        <f t="shared" si="3"/>
        <v>0</v>
      </c>
      <c r="K23" s="27">
        <f t="shared" si="0"/>
        <v>0</v>
      </c>
      <c r="L23" s="29">
        <f t="shared" si="4"/>
        <v>0</v>
      </c>
      <c r="M23" s="29">
        <f t="shared" si="7"/>
        <v>0</v>
      </c>
      <c r="N23" s="26">
        <f t="shared" si="5"/>
        <v>0</v>
      </c>
    </row>
    <row r="24" spans="1:14" x14ac:dyDescent="0.2">
      <c r="A24" t="s">
        <v>102</v>
      </c>
      <c r="B24" s="6"/>
      <c r="C24" s="6">
        <v>44147.739583333336</v>
      </c>
      <c r="D24">
        <v>2.38</v>
      </c>
      <c r="E24" s="25">
        <f t="shared" si="1"/>
        <v>6.7377799999999988E-2</v>
      </c>
      <c r="F24" s="25">
        <f t="shared" si="6"/>
        <v>56.563379999999981</v>
      </c>
      <c r="G24" s="26">
        <f t="shared" si="2"/>
        <v>1.7093885470967336E-3</v>
      </c>
      <c r="I24">
        <f t="shared" ref="I24" si="25">H22</f>
        <v>0</v>
      </c>
      <c r="J24" s="26">
        <f t="shared" si="3"/>
        <v>0</v>
      </c>
      <c r="K24" s="27">
        <f t="shared" si="0"/>
        <v>0</v>
      </c>
      <c r="L24" s="29">
        <f t="shared" si="4"/>
        <v>0</v>
      </c>
      <c r="M24" s="29">
        <f t="shared" si="7"/>
        <v>0</v>
      </c>
      <c r="N24" s="26">
        <f t="shared" si="5"/>
        <v>0</v>
      </c>
    </row>
    <row r="25" spans="1:14" x14ac:dyDescent="0.2">
      <c r="A25" t="s">
        <v>102</v>
      </c>
      <c r="B25" s="6"/>
      <c r="C25" s="6">
        <v>44147.75</v>
      </c>
      <c r="D25">
        <v>5.3</v>
      </c>
      <c r="E25" s="25">
        <f t="shared" si="1"/>
        <v>0.15004299999999998</v>
      </c>
      <c r="F25" s="25">
        <f t="shared" si="6"/>
        <v>150.58088999999995</v>
      </c>
      <c r="G25" s="26">
        <f t="shared" si="2"/>
        <v>4.5506695105142778E-3</v>
      </c>
      <c r="I25">
        <f t="shared" ref="I25" si="26">H22</f>
        <v>0</v>
      </c>
      <c r="J25" s="26">
        <f t="shared" si="3"/>
        <v>0</v>
      </c>
      <c r="K25" s="27">
        <f t="shared" si="0"/>
        <v>0</v>
      </c>
      <c r="L25" s="29">
        <f t="shared" si="4"/>
        <v>0</v>
      </c>
      <c r="M25" s="29">
        <f t="shared" si="7"/>
        <v>0</v>
      </c>
      <c r="N25" s="26">
        <f t="shared" si="5"/>
        <v>0</v>
      </c>
    </row>
    <row r="26" spans="1:14" x14ac:dyDescent="0.2">
      <c r="A26" t="s">
        <v>102</v>
      </c>
      <c r="B26" s="6">
        <f>'Data Final'!C71</f>
        <v>44147.777777777781</v>
      </c>
      <c r="C26" s="6">
        <v>44147.760416666664</v>
      </c>
      <c r="D26">
        <v>8.3800000000000008</v>
      </c>
      <c r="E26" s="25">
        <f t="shared" si="1"/>
        <v>0.2372378</v>
      </c>
      <c r="F26" s="25">
        <f t="shared" si="6"/>
        <v>323.07371999999998</v>
      </c>
      <c r="G26" s="26">
        <f t="shared" si="2"/>
        <v>9.7635345843182838E-3</v>
      </c>
      <c r="H26">
        <f>'Data Final'!D71</f>
        <v>23.1</v>
      </c>
      <c r="I26">
        <f t="shared" ref="I26" si="27">H26</f>
        <v>23.1</v>
      </c>
      <c r="J26" s="26">
        <f t="shared" si="3"/>
        <v>0.39352640545144807</v>
      </c>
      <c r="K26" s="27">
        <f t="shared" si="0"/>
        <v>0.3288115908</v>
      </c>
      <c r="L26" s="29">
        <f t="shared" si="4"/>
        <v>4.932173862</v>
      </c>
      <c r="M26" s="29">
        <f t="shared" si="7"/>
        <v>4.932173862</v>
      </c>
      <c r="N26" s="26">
        <f t="shared" si="5"/>
        <v>4.5538982647017057E-3</v>
      </c>
    </row>
    <row r="27" spans="1:14" x14ac:dyDescent="0.2">
      <c r="A27" t="s">
        <v>102</v>
      </c>
      <c r="B27" s="6"/>
      <c r="C27" s="6">
        <v>44147.770833333336</v>
      </c>
      <c r="D27">
        <v>8.9700000000000006</v>
      </c>
      <c r="E27" s="25">
        <f t="shared" si="1"/>
        <v>0.25394070000000002</v>
      </c>
      <c r="F27" s="25">
        <f t="shared" si="6"/>
        <v>510.59915999999998</v>
      </c>
      <c r="G27" s="26">
        <f t="shared" si="2"/>
        <v>1.5430696614332683E-2</v>
      </c>
      <c r="I27">
        <f t="shared" ref="I27" si="28">H26</f>
        <v>23.1</v>
      </c>
      <c r="J27" s="26">
        <f t="shared" si="3"/>
        <v>0.39352640545144807</v>
      </c>
      <c r="K27" s="27">
        <f t="shared" si="0"/>
        <v>0.35196181020000006</v>
      </c>
      <c r="L27" s="29">
        <f t="shared" si="4"/>
        <v>5.2794271530000012</v>
      </c>
      <c r="M27" s="29">
        <f t="shared" si="7"/>
        <v>10.211601015000001</v>
      </c>
      <c r="N27" s="26">
        <f t="shared" si="5"/>
        <v>9.4284170516198817E-3</v>
      </c>
    </row>
    <row r="28" spans="1:14" x14ac:dyDescent="0.2">
      <c r="A28" t="s">
        <v>102</v>
      </c>
      <c r="B28" s="6"/>
      <c r="C28" s="6">
        <v>44147.78125</v>
      </c>
      <c r="D28">
        <v>8.9700000000000006</v>
      </c>
      <c r="E28" s="25">
        <f t="shared" si="1"/>
        <v>0.25394070000000002</v>
      </c>
      <c r="F28" s="25">
        <f t="shared" si="6"/>
        <v>698.12459999999999</v>
      </c>
      <c r="G28" s="26">
        <f t="shared" si="2"/>
        <v>2.109785864434708E-2</v>
      </c>
      <c r="I28">
        <f t="shared" ref="I28" si="29">H26</f>
        <v>23.1</v>
      </c>
      <c r="J28" s="26">
        <f t="shared" si="3"/>
        <v>0.39352640545144807</v>
      </c>
      <c r="K28" s="27">
        <f t="shared" si="0"/>
        <v>0.35196181020000006</v>
      </c>
      <c r="L28" s="29">
        <f t="shared" si="4"/>
        <v>5.2794271530000012</v>
      </c>
      <c r="M28" s="29">
        <f t="shared" si="7"/>
        <v>15.491028168000003</v>
      </c>
      <c r="N28" s="26">
        <f t="shared" si="5"/>
        <v>1.4302935838538058E-2</v>
      </c>
    </row>
    <row r="29" spans="1:14" x14ac:dyDescent="0.2">
      <c r="A29" t="s">
        <v>102</v>
      </c>
      <c r="B29" s="6"/>
      <c r="C29" s="6">
        <v>44147.791666666664</v>
      </c>
      <c r="D29">
        <v>8.3800000000000008</v>
      </c>
      <c r="E29" s="25">
        <f t="shared" si="1"/>
        <v>0.2372378</v>
      </c>
      <c r="F29" s="25">
        <f t="shared" si="6"/>
        <v>870.61743000000001</v>
      </c>
      <c r="G29" s="26">
        <f t="shared" si="2"/>
        <v>2.6310723718151085E-2</v>
      </c>
      <c r="I29">
        <f t="shared" ref="I29" si="30">H26</f>
        <v>23.1</v>
      </c>
      <c r="J29" s="26">
        <f t="shared" si="3"/>
        <v>0.39352640545144807</v>
      </c>
      <c r="K29" s="27">
        <f t="shared" si="0"/>
        <v>0.3288115908</v>
      </c>
      <c r="L29" s="29">
        <f t="shared" si="4"/>
        <v>4.932173862</v>
      </c>
      <c r="M29" s="29">
        <f t="shared" si="7"/>
        <v>20.423202030000002</v>
      </c>
      <c r="N29" s="26">
        <f t="shared" si="5"/>
        <v>1.8856834103239763E-2</v>
      </c>
    </row>
    <row r="30" spans="1:14" x14ac:dyDescent="0.2">
      <c r="A30" t="s">
        <v>102</v>
      </c>
      <c r="B30" s="6">
        <f>'Data Final'!C72</f>
        <v>44147.819444444445</v>
      </c>
      <c r="C30" s="6">
        <v>44147.802083333336</v>
      </c>
      <c r="D30">
        <v>7.81</v>
      </c>
      <c r="E30" s="25">
        <f t="shared" si="1"/>
        <v>0.22110109999999997</v>
      </c>
      <c r="F30" s="25">
        <f t="shared" si="6"/>
        <v>1028.5872300000001</v>
      </c>
      <c r="G30" s="26">
        <f t="shared" si="2"/>
        <v>3.1084691732565391E-2</v>
      </c>
      <c r="H30">
        <f>'Data Final'!D72</f>
        <v>48.3</v>
      </c>
      <c r="I30">
        <f t="shared" ref="I30" si="31">H30</f>
        <v>48.3</v>
      </c>
      <c r="J30" s="26">
        <f t="shared" si="3"/>
        <v>0.8228279386712094</v>
      </c>
      <c r="K30" s="27">
        <f t="shared" si="0"/>
        <v>0.64075098779999984</v>
      </c>
      <c r="L30" s="29">
        <f t="shared" si="4"/>
        <v>9.6112648169999968</v>
      </c>
      <c r="M30" s="29">
        <f t="shared" si="7"/>
        <v>30.034466846999997</v>
      </c>
      <c r="N30" s="26">
        <f t="shared" si="5"/>
        <v>2.7730958048654896E-2</v>
      </c>
    </row>
    <row r="31" spans="1:14" x14ac:dyDescent="0.2">
      <c r="A31" t="s">
        <v>102</v>
      </c>
      <c r="B31" s="6"/>
      <c r="C31" s="6">
        <v>44147.8125</v>
      </c>
      <c r="D31">
        <v>6.74</v>
      </c>
      <c r="E31" s="25">
        <f t="shared" si="1"/>
        <v>0.19080939999999999</v>
      </c>
      <c r="F31" s="25">
        <f t="shared" si="6"/>
        <v>1159.2945</v>
      </c>
      <c r="G31" s="26">
        <f t="shared" si="2"/>
        <v>3.5034765267072707E-2</v>
      </c>
      <c r="I31">
        <f t="shared" ref="I31" si="32">H30</f>
        <v>48.3</v>
      </c>
      <c r="J31" s="26">
        <f t="shared" si="3"/>
        <v>0.8228279386712094</v>
      </c>
      <c r="K31" s="27">
        <f t="shared" si="0"/>
        <v>0.55296564119999991</v>
      </c>
      <c r="L31" s="29">
        <f t="shared" si="4"/>
        <v>8.2944846179999985</v>
      </c>
      <c r="M31" s="29">
        <f t="shared" si="7"/>
        <v>38.328951464999996</v>
      </c>
      <c r="N31" s="26">
        <f t="shared" si="5"/>
        <v>3.5389292926004193E-2</v>
      </c>
    </row>
    <row r="32" spans="1:14" x14ac:dyDescent="0.2">
      <c r="A32" t="s">
        <v>102</v>
      </c>
      <c r="B32" s="6"/>
      <c r="C32" s="6">
        <v>44147.822916666664</v>
      </c>
      <c r="D32">
        <v>6.24</v>
      </c>
      <c r="E32" s="25">
        <f t="shared" si="1"/>
        <v>0.17665439999999999</v>
      </c>
      <c r="F32" s="25">
        <f t="shared" si="6"/>
        <v>1277.2622699999999</v>
      </c>
      <c r="G32" s="26">
        <f t="shared" si="2"/>
        <v>3.859984138106274E-2</v>
      </c>
      <c r="I32">
        <f t="shared" ref="I32" si="33">H30</f>
        <v>48.3</v>
      </c>
      <c r="J32" s="26">
        <f t="shared" si="3"/>
        <v>0.8228279386712094</v>
      </c>
      <c r="K32" s="27">
        <f t="shared" si="0"/>
        <v>0.51194445119999998</v>
      </c>
      <c r="L32" s="29">
        <f t="shared" si="4"/>
        <v>7.679166768</v>
      </c>
      <c r="M32" s="29">
        <f t="shared" si="7"/>
        <v>46.008118232999998</v>
      </c>
      <c r="N32" s="26">
        <f t="shared" si="5"/>
        <v>4.2479502070612449E-2</v>
      </c>
    </row>
    <row r="33" spans="1:14" x14ac:dyDescent="0.2">
      <c r="A33" t="s">
        <v>102</v>
      </c>
      <c r="B33" s="6"/>
      <c r="C33" s="6">
        <v>44147.833333333336</v>
      </c>
      <c r="D33">
        <v>6.24</v>
      </c>
      <c r="E33" s="25">
        <f t="shared" si="1"/>
        <v>0.17665439999999999</v>
      </c>
      <c r="F33" s="25">
        <f t="shared" si="6"/>
        <v>1395.2300399999999</v>
      </c>
      <c r="G33" s="26">
        <f t="shared" si="2"/>
        <v>4.2164917495052773E-2</v>
      </c>
      <c r="I33">
        <f t="shared" ref="I33" si="34">H30</f>
        <v>48.3</v>
      </c>
      <c r="J33" s="26">
        <f t="shared" si="3"/>
        <v>0.8228279386712094</v>
      </c>
      <c r="K33" s="27">
        <f t="shared" si="0"/>
        <v>0.51194445119999998</v>
      </c>
      <c r="L33" s="29">
        <f t="shared" si="4"/>
        <v>7.679166768</v>
      </c>
      <c r="M33" s="29">
        <f t="shared" si="7"/>
        <v>53.687285000999999</v>
      </c>
      <c r="N33" s="26">
        <f t="shared" si="5"/>
        <v>4.9569711215220705E-2</v>
      </c>
    </row>
    <row r="34" spans="1:14" x14ac:dyDescent="0.2">
      <c r="A34" t="s">
        <v>102</v>
      </c>
      <c r="B34" s="6">
        <f>'Data Final'!C73</f>
        <v>44147.861111111109</v>
      </c>
      <c r="C34" s="6">
        <v>44147.84375</v>
      </c>
      <c r="D34">
        <v>6.74</v>
      </c>
      <c r="E34" s="25">
        <f t="shared" si="1"/>
        <v>0.19080939999999999</v>
      </c>
      <c r="F34" s="25">
        <f t="shared" si="6"/>
        <v>1525.9373099999998</v>
      </c>
      <c r="G34" s="26">
        <f t="shared" si="2"/>
        <v>4.6114991029560091E-2</v>
      </c>
      <c r="H34">
        <f>'Data Final'!D73</f>
        <v>46</v>
      </c>
      <c r="I34">
        <f t="shared" ref="I34" si="35">H34</f>
        <v>46</v>
      </c>
      <c r="J34" s="26">
        <f t="shared" si="3"/>
        <v>0.78364565587734236</v>
      </c>
      <c r="K34" s="27">
        <f t="shared" ref="K34:K65" si="36">I34*E34*1000*60/(1000*1000)</f>
        <v>0.52663394399999985</v>
      </c>
      <c r="L34" s="29">
        <f t="shared" si="4"/>
        <v>7.8995091599999974</v>
      </c>
      <c r="M34" s="29">
        <f t="shared" si="7"/>
        <v>61.586794161</v>
      </c>
      <c r="N34" s="26">
        <f t="shared" si="5"/>
        <v>5.6863363479362897E-2</v>
      </c>
    </row>
    <row r="35" spans="1:14" x14ac:dyDescent="0.2">
      <c r="A35" t="s">
        <v>102</v>
      </c>
      <c r="B35" s="6"/>
      <c r="C35" s="6">
        <v>44147.854166666664</v>
      </c>
      <c r="D35">
        <v>8.9700000000000006</v>
      </c>
      <c r="E35" s="25">
        <f t="shared" si="1"/>
        <v>0.25394070000000002</v>
      </c>
      <c r="F35" s="25">
        <f t="shared" si="6"/>
        <v>1713.4627499999999</v>
      </c>
      <c r="G35" s="26">
        <f t="shared" si="2"/>
        <v>5.1782153059574496E-2</v>
      </c>
      <c r="I35">
        <f t="shared" ref="I35" si="37">H34</f>
        <v>46</v>
      </c>
      <c r="J35" s="26">
        <f t="shared" si="3"/>
        <v>0.78364565587734236</v>
      </c>
      <c r="K35" s="27">
        <f t="shared" si="36"/>
        <v>0.7008763320000001</v>
      </c>
      <c r="L35" s="29">
        <f t="shared" si="4"/>
        <v>10.513144980000002</v>
      </c>
      <c r="M35" s="29">
        <f t="shared" si="7"/>
        <v>72.099939141000007</v>
      </c>
      <c r="N35" s="26">
        <f t="shared" si="5"/>
        <v>6.6570197427338496E-2</v>
      </c>
    </row>
    <row r="36" spans="1:14" x14ac:dyDescent="0.2">
      <c r="A36" t="s">
        <v>102</v>
      </c>
      <c r="B36" s="6"/>
      <c r="C36" s="6">
        <v>44147.864583333336</v>
      </c>
      <c r="D36">
        <v>14.17</v>
      </c>
      <c r="E36" s="25">
        <f t="shared" si="1"/>
        <v>0.40115269999999997</v>
      </c>
      <c r="F36" s="25">
        <f t="shared" si="6"/>
        <v>2033.4789900000001</v>
      </c>
      <c r="G36" s="26">
        <f t="shared" si="2"/>
        <v>6.1453288262968635E-2</v>
      </c>
      <c r="I36">
        <f t="shared" ref="I36" si="38">H34</f>
        <v>46</v>
      </c>
      <c r="J36" s="26">
        <f t="shared" si="3"/>
        <v>0.78364565587734236</v>
      </c>
      <c r="K36" s="27">
        <f t="shared" si="36"/>
        <v>1.1071814519999998</v>
      </c>
      <c r="L36" s="29">
        <f t="shared" si="4"/>
        <v>16.607721779999999</v>
      </c>
      <c r="M36" s="29">
        <f t="shared" si="7"/>
        <v>88.707660921000013</v>
      </c>
      <c r="N36" s="26">
        <f t="shared" si="5"/>
        <v>8.1904181490082537E-2</v>
      </c>
    </row>
    <row r="37" spans="1:14" x14ac:dyDescent="0.2">
      <c r="A37" t="s">
        <v>102</v>
      </c>
      <c r="B37" s="6"/>
      <c r="C37" s="6">
        <v>44147.875</v>
      </c>
      <c r="D37">
        <v>17.95</v>
      </c>
      <c r="E37" s="25">
        <f t="shared" si="1"/>
        <v>0.50816449999999991</v>
      </c>
      <c r="F37" s="25">
        <f t="shared" si="6"/>
        <v>2449.8058499999997</v>
      </c>
      <c r="G37" s="26">
        <f t="shared" si="2"/>
        <v>7.4035003965473412E-2</v>
      </c>
      <c r="I37">
        <f t="shared" ref="I37" si="39">H34</f>
        <v>46</v>
      </c>
      <c r="J37" s="26">
        <f t="shared" si="3"/>
        <v>0.78364565587734236</v>
      </c>
      <c r="K37" s="27">
        <f t="shared" si="36"/>
        <v>1.4025340199999998</v>
      </c>
      <c r="L37" s="29">
        <f t="shared" si="4"/>
        <v>21.038010299999996</v>
      </c>
      <c r="M37" s="29">
        <f t="shared" si="7"/>
        <v>109.74567122100001</v>
      </c>
      <c r="N37" s="26">
        <f t="shared" si="5"/>
        <v>0.1013286708285621</v>
      </c>
    </row>
    <row r="38" spans="1:14" x14ac:dyDescent="0.2">
      <c r="A38" t="s">
        <v>102</v>
      </c>
      <c r="B38" s="6">
        <f>'Data Final'!C74</f>
        <v>44147.902777777781</v>
      </c>
      <c r="C38" s="6">
        <v>44147.885416666664</v>
      </c>
      <c r="D38">
        <v>20.68</v>
      </c>
      <c r="E38" s="25">
        <f t="shared" si="1"/>
        <v>0.58545079999999994</v>
      </c>
      <c r="F38" s="25">
        <f t="shared" si="6"/>
        <v>2935.69038</v>
      </c>
      <c r="G38" s="26">
        <f t="shared" si="2"/>
        <v>8.871880558400258E-2</v>
      </c>
      <c r="H38">
        <f>'Data Final'!D74</f>
        <v>58.7</v>
      </c>
      <c r="I38">
        <f t="shared" ref="I38" si="40">H38</f>
        <v>58.7</v>
      </c>
      <c r="J38" s="26">
        <f t="shared" si="3"/>
        <v>1</v>
      </c>
      <c r="K38" s="27">
        <f t="shared" si="36"/>
        <v>2.0619577175999999</v>
      </c>
      <c r="L38" s="29">
        <f t="shared" si="4"/>
        <v>30.929365764</v>
      </c>
      <c r="M38" s="29">
        <f t="shared" si="7"/>
        <v>140.67503698500002</v>
      </c>
      <c r="N38" s="26">
        <f t="shared" si="5"/>
        <v>0.12988589306401055</v>
      </c>
    </row>
    <row r="39" spans="1:14" x14ac:dyDescent="0.2">
      <c r="A39" t="s">
        <v>102</v>
      </c>
      <c r="B39" s="6"/>
      <c r="C39" s="6">
        <v>44147.895833333336</v>
      </c>
      <c r="D39">
        <v>22.84</v>
      </c>
      <c r="E39" s="25">
        <f t="shared" si="1"/>
        <v>0.64660039999999996</v>
      </c>
      <c r="F39" s="25">
        <f t="shared" si="6"/>
        <v>3476.6095500000001</v>
      </c>
      <c r="G39" s="26">
        <f t="shared" si="2"/>
        <v>0.1050657960591664</v>
      </c>
      <c r="I39">
        <f t="shared" ref="I39" si="41">H38</f>
        <v>58.7</v>
      </c>
      <c r="J39" s="26">
        <f t="shared" si="3"/>
        <v>1</v>
      </c>
      <c r="K39" s="27">
        <f t="shared" si="36"/>
        <v>2.2773266088000002</v>
      </c>
      <c r="L39" s="29">
        <f t="shared" si="4"/>
        <v>34.159899132</v>
      </c>
      <c r="M39" s="29">
        <f t="shared" si="7"/>
        <v>174.83493611700001</v>
      </c>
      <c r="N39" s="26">
        <f t="shared" si="5"/>
        <v>0.16142588125828725</v>
      </c>
    </row>
    <row r="40" spans="1:14" x14ac:dyDescent="0.2">
      <c r="A40" t="s">
        <v>102</v>
      </c>
      <c r="B40" s="6"/>
      <c r="C40" s="6">
        <v>44147.90625</v>
      </c>
      <c r="D40">
        <v>24.33</v>
      </c>
      <c r="E40" s="25">
        <f t="shared" si="1"/>
        <v>0.68878229999999996</v>
      </c>
      <c r="F40" s="25">
        <f t="shared" si="6"/>
        <v>4055.4924300000002</v>
      </c>
      <c r="G40" s="26">
        <f t="shared" si="2"/>
        <v>0.12256007884747172</v>
      </c>
      <c r="I40">
        <f t="shared" ref="I40" si="42">H38</f>
        <v>58.7</v>
      </c>
      <c r="J40" s="26">
        <f t="shared" si="3"/>
        <v>1</v>
      </c>
      <c r="K40" s="27">
        <f t="shared" si="36"/>
        <v>2.4258912605999998</v>
      </c>
      <c r="L40" s="29">
        <f t="shared" si="4"/>
        <v>36.388368909</v>
      </c>
      <c r="M40" s="29">
        <f t="shared" si="7"/>
        <v>211.22330502600002</v>
      </c>
      <c r="N40" s="26">
        <f t="shared" si="5"/>
        <v>0.19502342560008901</v>
      </c>
    </row>
    <row r="41" spans="1:14" x14ac:dyDescent="0.2">
      <c r="A41" t="s">
        <v>102</v>
      </c>
      <c r="B41" s="6"/>
      <c r="C41" s="6">
        <v>44147.916666666664</v>
      </c>
      <c r="D41">
        <v>25.09</v>
      </c>
      <c r="E41" s="25">
        <f t="shared" si="1"/>
        <v>0.71029789999999993</v>
      </c>
      <c r="F41" s="25">
        <f t="shared" si="6"/>
        <v>4653.7393499999998</v>
      </c>
      <c r="G41" s="26">
        <f t="shared" si="2"/>
        <v>0.14063955771496328</v>
      </c>
      <c r="I41">
        <f t="shared" ref="I41" si="43">H38</f>
        <v>58.7</v>
      </c>
      <c r="J41" s="26">
        <f t="shared" si="3"/>
        <v>1</v>
      </c>
      <c r="K41" s="27">
        <f t="shared" si="36"/>
        <v>2.5016692037999997</v>
      </c>
      <c r="L41" s="29">
        <f t="shared" si="4"/>
        <v>37.525038056999996</v>
      </c>
      <c r="M41" s="29">
        <f t="shared" si="7"/>
        <v>248.74834308300001</v>
      </c>
      <c r="N41" s="26">
        <f t="shared" si="5"/>
        <v>0.22967046166814514</v>
      </c>
    </row>
    <row r="42" spans="1:14" x14ac:dyDescent="0.2">
      <c r="A42" t="s">
        <v>102</v>
      </c>
      <c r="B42" s="6">
        <f>'Data Final'!C75</f>
        <v>44147.944444444445</v>
      </c>
      <c r="C42" s="6">
        <v>44147.927083333336</v>
      </c>
      <c r="D42">
        <v>25.86</v>
      </c>
      <c r="E42" s="25">
        <f t="shared" si="1"/>
        <v>0.73209659999999999</v>
      </c>
      <c r="F42" s="25">
        <f t="shared" si="6"/>
        <v>5271.6050999999998</v>
      </c>
      <c r="G42" s="26">
        <f t="shared" si="2"/>
        <v>0.1593119326100515</v>
      </c>
      <c r="H42">
        <f>'Data Final'!D75</f>
        <v>47.2</v>
      </c>
      <c r="I42">
        <f t="shared" ref="I42" si="44">H42</f>
        <v>47.2</v>
      </c>
      <c r="J42" s="26">
        <f t="shared" si="3"/>
        <v>0.80408858603066435</v>
      </c>
      <c r="K42" s="27">
        <f t="shared" si="36"/>
        <v>2.0732975711999999</v>
      </c>
      <c r="L42" s="29">
        <f t="shared" si="4"/>
        <v>31.099463567999997</v>
      </c>
      <c r="M42" s="29">
        <f t="shared" si="7"/>
        <v>279.84780665099998</v>
      </c>
      <c r="N42" s="26">
        <f t="shared" si="5"/>
        <v>0.25838473596950573</v>
      </c>
    </row>
    <row r="43" spans="1:14" x14ac:dyDescent="0.2">
      <c r="A43" t="s">
        <v>102</v>
      </c>
      <c r="B43" s="6"/>
      <c r="C43" s="6">
        <v>44147.9375</v>
      </c>
      <c r="D43">
        <v>25.09</v>
      </c>
      <c r="E43" s="25">
        <f t="shared" si="1"/>
        <v>0.71029789999999993</v>
      </c>
      <c r="F43" s="25">
        <f t="shared" si="6"/>
        <v>5869.8520200000003</v>
      </c>
      <c r="G43" s="26">
        <f t="shared" si="2"/>
        <v>0.17739141147754309</v>
      </c>
      <c r="I43">
        <f t="shared" ref="I43" si="45">H42</f>
        <v>47.2</v>
      </c>
      <c r="J43" s="26">
        <f t="shared" si="3"/>
        <v>0.80408858603066435</v>
      </c>
      <c r="K43" s="27">
        <f t="shared" si="36"/>
        <v>2.0115636527999996</v>
      </c>
      <c r="L43" s="29">
        <f t="shared" si="4"/>
        <v>30.173454791999994</v>
      </c>
      <c r="M43" s="29">
        <f t="shared" si="7"/>
        <v>310.02126144299996</v>
      </c>
      <c r="N43" s="26">
        <f t="shared" si="5"/>
        <v>0.28624402221162243</v>
      </c>
    </row>
    <row r="44" spans="1:14" x14ac:dyDescent="0.2">
      <c r="A44" t="s">
        <v>102</v>
      </c>
      <c r="B44" s="6"/>
      <c r="C44" s="6">
        <v>44147.947916666664</v>
      </c>
      <c r="D44">
        <v>24.33</v>
      </c>
      <c r="E44" s="25">
        <f t="shared" si="1"/>
        <v>0.68878229999999996</v>
      </c>
      <c r="F44" s="25">
        <f t="shared" si="6"/>
        <v>6448.7349000000004</v>
      </c>
      <c r="G44" s="26">
        <f t="shared" si="2"/>
        <v>0.1948856942658484</v>
      </c>
      <c r="I44">
        <f t="shared" ref="I44" si="46">H42</f>
        <v>47.2</v>
      </c>
      <c r="J44" s="26">
        <f t="shared" si="3"/>
        <v>0.80408858603066435</v>
      </c>
      <c r="K44" s="27">
        <f t="shared" si="36"/>
        <v>1.9506314736000001</v>
      </c>
      <c r="L44" s="29">
        <f t="shared" si="4"/>
        <v>29.259472104</v>
      </c>
      <c r="M44" s="29">
        <f t="shared" si="7"/>
        <v>339.28073354699995</v>
      </c>
      <c r="N44" s="26">
        <f t="shared" si="5"/>
        <v>0.31325942413552432</v>
      </c>
    </row>
    <row r="45" spans="1:14" x14ac:dyDescent="0.2">
      <c r="A45" t="s">
        <v>102</v>
      </c>
      <c r="B45" s="6"/>
      <c r="C45" s="6">
        <v>44147.958333333336</v>
      </c>
      <c r="D45">
        <v>23.58</v>
      </c>
      <c r="E45" s="25">
        <f t="shared" si="1"/>
        <v>0.66754979999999986</v>
      </c>
      <c r="F45" s="25">
        <f t="shared" si="6"/>
        <v>7008.5085300000001</v>
      </c>
      <c r="G45" s="26">
        <f t="shared" si="2"/>
        <v>0.21180248092337781</v>
      </c>
      <c r="I45">
        <f t="shared" ref="I45" si="47">H42</f>
        <v>47.2</v>
      </c>
      <c r="J45" s="26">
        <f t="shared" si="3"/>
        <v>0.80408858603066435</v>
      </c>
      <c r="K45" s="27">
        <f t="shared" si="36"/>
        <v>1.8905010335999997</v>
      </c>
      <c r="L45" s="29">
        <f t="shared" si="4"/>
        <v>28.357515503999995</v>
      </c>
      <c r="M45" s="29">
        <f t="shared" si="7"/>
        <v>367.63824905099995</v>
      </c>
      <c r="N45" s="26">
        <f t="shared" si="5"/>
        <v>0.33944204548224061</v>
      </c>
    </row>
    <row r="46" spans="1:14" x14ac:dyDescent="0.2">
      <c r="A46" t="s">
        <v>102</v>
      </c>
      <c r="B46" s="6">
        <f>'Data Final'!C76</f>
        <v>44147.986111111109</v>
      </c>
      <c r="C46" s="6">
        <v>44147.96875</v>
      </c>
      <c r="D46">
        <v>22.11</v>
      </c>
      <c r="E46" s="25">
        <f t="shared" si="1"/>
        <v>0.62593409999999994</v>
      </c>
      <c r="F46" s="25">
        <f t="shared" si="6"/>
        <v>7530.8280299999997</v>
      </c>
      <c r="G46" s="26">
        <f t="shared" si="2"/>
        <v>0.22758737516458635</v>
      </c>
      <c r="H46">
        <f>'Data Final'!D76</f>
        <v>48.6</v>
      </c>
      <c r="I46">
        <f t="shared" ref="I46" si="48">H46</f>
        <v>48.6</v>
      </c>
      <c r="J46" s="26">
        <f t="shared" si="3"/>
        <v>0.82793867120954001</v>
      </c>
      <c r="K46" s="27">
        <f t="shared" si="36"/>
        <v>1.8252238355999999</v>
      </c>
      <c r="L46" s="29">
        <f t="shared" si="4"/>
        <v>27.378357533999999</v>
      </c>
      <c r="M46" s="29">
        <f t="shared" si="7"/>
        <v>395.01660658499992</v>
      </c>
      <c r="N46" s="26">
        <f t="shared" si="5"/>
        <v>0.36472060588033417</v>
      </c>
    </row>
    <row r="47" spans="1:14" x14ac:dyDescent="0.2">
      <c r="A47" t="s">
        <v>102</v>
      </c>
      <c r="B47" s="6"/>
      <c r="C47" s="6">
        <v>44147.979166666664</v>
      </c>
      <c r="D47">
        <v>21.39</v>
      </c>
      <c r="E47" s="25">
        <f t="shared" si="1"/>
        <v>0.6055509</v>
      </c>
      <c r="F47" s="25">
        <f t="shared" si="6"/>
        <v>8034.8026499999996</v>
      </c>
      <c r="G47" s="26">
        <f t="shared" si="2"/>
        <v>0.24281787312025005</v>
      </c>
      <c r="I47">
        <f t="shared" ref="I47" si="49">H46</f>
        <v>48.6</v>
      </c>
      <c r="J47" s="26">
        <f t="shared" si="3"/>
        <v>0.82793867120954001</v>
      </c>
      <c r="K47" s="27">
        <f t="shared" si="36"/>
        <v>1.7657864244000001</v>
      </c>
      <c r="L47" s="29">
        <f t="shared" si="4"/>
        <v>26.486796366</v>
      </c>
      <c r="M47" s="29">
        <f t="shared" si="7"/>
        <v>421.50340295099994</v>
      </c>
      <c r="N47" s="26">
        <f t="shared" si="5"/>
        <v>0.3891759838502673</v>
      </c>
    </row>
    <row r="48" spans="1:14" x14ac:dyDescent="0.2">
      <c r="A48" t="s">
        <v>102</v>
      </c>
      <c r="B48" s="6"/>
      <c r="C48" s="6">
        <v>44147.989583333336</v>
      </c>
      <c r="D48">
        <v>20.68</v>
      </c>
      <c r="E48" s="25">
        <f t="shared" si="1"/>
        <v>0.58545079999999994</v>
      </c>
      <c r="F48" s="25">
        <f t="shared" si="6"/>
        <v>8520.687179999999</v>
      </c>
      <c r="G48" s="26">
        <f t="shared" si="2"/>
        <v>0.25750167473877922</v>
      </c>
      <c r="I48">
        <f t="shared" ref="I48" si="50">H46</f>
        <v>48.6</v>
      </c>
      <c r="J48" s="26">
        <f t="shared" si="3"/>
        <v>0.82793867120954001</v>
      </c>
      <c r="K48" s="27">
        <f t="shared" si="36"/>
        <v>1.7071745327999999</v>
      </c>
      <c r="L48" s="29">
        <f t="shared" si="4"/>
        <v>25.607617991999998</v>
      </c>
      <c r="M48" s="29">
        <f t="shared" si="7"/>
        <v>447.11102094299991</v>
      </c>
      <c r="N48" s="26">
        <f t="shared" si="5"/>
        <v>0.41281961248131999</v>
      </c>
    </row>
    <row r="49" spans="1:14" x14ac:dyDescent="0.2">
      <c r="A49" t="s">
        <v>102</v>
      </c>
      <c r="B49" s="6"/>
      <c r="C49" s="6">
        <v>44148</v>
      </c>
      <c r="D49">
        <v>19.98</v>
      </c>
      <c r="E49" s="25">
        <f t="shared" si="1"/>
        <v>0.56563379999999996</v>
      </c>
      <c r="F49" s="25">
        <f t="shared" si="6"/>
        <v>8988.7364099999995</v>
      </c>
      <c r="G49" s="26">
        <f t="shared" si="2"/>
        <v>0.27164647996858415</v>
      </c>
      <c r="I49">
        <f t="shared" ref="I49" si="51">H46</f>
        <v>48.6</v>
      </c>
      <c r="J49" s="26">
        <f t="shared" si="3"/>
        <v>0.82793867120954001</v>
      </c>
      <c r="K49" s="27">
        <f t="shared" si="36"/>
        <v>1.6493881608000001</v>
      </c>
      <c r="L49" s="29">
        <f t="shared" si="4"/>
        <v>24.740822412</v>
      </c>
      <c r="M49" s="29">
        <f t="shared" si="7"/>
        <v>471.85184335499991</v>
      </c>
      <c r="N49" s="26">
        <f t="shared" si="5"/>
        <v>0.43566292486277225</v>
      </c>
    </row>
    <row r="50" spans="1:14" x14ac:dyDescent="0.2">
      <c r="A50" t="s">
        <v>102</v>
      </c>
      <c r="B50" s="6">
        <f>'Data Final'!C77</f>
        <v>44148.027777777781</v>
      </c>
      <c r="C50" s="6">
        <v>44148.010416666664</v>
      </c>
      <c r="D50">
        <v>19.3</v>
      </c>
      <c r="E50" s="25">
        <f t="shared" si="1"/>
        <v>0.54638299999999995</v>
      </c>
      <c r="F50" s="25">
        <f t="shared" si="6"/>
        <v>9439.4599199999993</v>
      </c>
      <c r="G50" s="26">
        <f t="shared" si="2"/>
        <v>0.28526768870648561</v>
      </c>
      <c r="H50">
        <f>'Data Final'!D77</f>
        <v>38.799999999999997</v>
      </c>
      <c r="I50">
        <f t="shared" ref="I50" si="52">H50</f>
        <v>38.799999999999997</v>
      </c>
      <c r="J50" s="26">
        <f t="shared" si="3"/>
        <v>0.66098807495741052</v>
      </c>
      <c r="K50" s="27">
        <f t="shared" si="36"/>
        <v>1.2719796239999999</v>
      </c>
      <c r="L50" s="29">
        <f t="shared" si="4"/>
        <v>19.079694359999998</v>
      </c>
      <c r="M50" s="29">
        <f t="shared" si="7"/>
        <v>490.93153771499993</v>
      </c>
      <c r="N50" s="26">
        <f t="shared" si="5"/>
        <v>0.45327929230400643</v>
      </c>
    </row>
    <row r="51" spans="1:14" x14ac:dyDescent="0.2">
      <c r="A51" t="s">
        <v>102</v>
      </c>
      <c r="B51" s="6"/>
      <c r="C51" s="6">
        <v>44148.020833333336</v>
      </c>
      <c r="D51">
        <v>18.62</v>
      </c>
      <c r="E51" s="25">
        <f t="shared" si="1"/>
        <v>0.52713220000000005</v>
      </c>
      <c r="F51" s="25">
        <f t="shared" si="6"/>
        <v>9872.8577100000002</v>
      </c>
      <c r="G51" s="26">
        <f t="shared" si="2"/>
        <v>0.29836530095248359</v>
      </c>
      <c r="I51">
        <f t="shared" ref="I51" si="53">H50</f>
        <v>38.799999999999997</v>
      </c>
      <c r="J51" s="26">
        <f t="shared" si="3"/>
        <v>0.66098807495741052</v>
      </c>
      <c r="K51" s="27">
        <f t="shared" si="36"/>
        <v>1.2271637616</v>
      </c>
      <c r="L51" s="29">
        <f t="shared" si="4"/>
        <v>18.407456423999999</v>
      </c>
      <c r="M51" s="29">
        <f t="shared" si="7"/>
        <v>509.33899413899991</v>
      </c>
      <c r="N51" s="26">
        <f t="shared" si="5"/>
        <v>0.47027497944161162</v>
      </c>
    </row>
    <row r="52" spans="1:14" x14ac:dyDescent="0.2">
      <c r="A52" t="s">
        <v>102</v>
      </c>
      <c r="B52" s="6"/>
      <c r="C52" s="6">
        <v>44148.03125</v>
      </c>
      <c r="D52">
        <v>18.62</v>
      </c>
      <c r="E52" s="25">
        <f t="shared" si="1"/>
        <v>0.52713220000000005</v>
      </c>
      <c r="F52" s="25">
        <f t="shared" si="6"/>
        <v>10306.255500000001</v>
      </c>
      <c r="G52" s="26">
        <f t="shared" si="2"/>
        <v>0.31146291319848157</v>
      </c>
      <c r="I52">
        <f t="shared" ref="I52" si="54">H50</f>
        <v>38.799999999999997</v>
      </c>
      <c r="J52" s="26">
        <f t="shared" si="3"/>
        <v>0.66098807495741052</v>
      </c>
      <c r="K52" s="27">
        <f t="shared" si="36"/>
        <v>1.2271637616</v>
      </c>
      <c r="L52" s="29">
        <f t="shared" si="4"/>
        <v>18.407456423999999</v>
      </c>
      <c r="M52" s="29">
        <f t="shared" si="7"/>
        <v>527.74645056299994</v>
      </c>
      <c r="N52" s="26">
        <f t="shared" si="5"/>
        <v>0.4872706665792168</v>
      </c>
    </row>
    <row r="53" spans="1:14" x14ac:dyDescent="0.2">
      <c r="A53" t="s">
        <v>102</v>
      </c>
      <c r="B53" s="6"/>
      <c r="C53" s="6">
        <v>44148.041666666664</v>
      </c>
      <c r="D53">
        <v>18.62</v>
      </c>
      <c r="E53" s="25">
        <f t="shared" si="1"/>
        <v>0.52713220000000005</v>
      </c>
      <c r="F53" s="25">
        <f t="shared" si="6"/>
        <v>10739.653290000002</v>
      </c>
      <c r="G53" s="26">
        <f t="shared" si="2"/>
        <v>0.32456052544447955</v>
      </c>
      <c r="I53">
        <f t="shared" ref="I53" si="55">H50</f>
        <v>38.799999999999997</v>
      </c>
      <c r="J53" s="26">
        <f t="shared" si="3"/>
        <v>0.66098807495741052</v>
      </c>
      <c r="K53" s="27">
        <f t="shared" si="36"/>
        <v>1.2271637616</v>
      </c>
      <c r="L53" s="29">
        <f t="shared" si="4"/>
        <v>18.407456423999999</v>
      </c>
      <c r="M53" s="29">
        <f t="shared" si="7"/>
        <v>546.15390698699991</v>
      </c>
      <c r="N53" s="26">
        <f t="shared" si="5"/>
        <v>0.50426635371682194</v>
      </c>
    </row>
    <row r="54" spans="1:14" x14ac:dyDescent="0.2">
      <c r="A54" t="s">
        <v>102</v>
      </c>
      <c r="B54" s="6">
        <f>'Data Final'!C78</f>
        <v>44148.069444444445</v>
      </c>
      <c r="C54" s="6">
        <v>44148.052083333336</v>
      </c>
      <c r="D54">
        <v>17.95</v>
      </c>
      <c r="E54" s="25">
        <f t="shared" si="1"/>
        <v>0.50816449999999991</v>
      </c>
      <c r="F54" s="25">
        <f t="shared" si="6"/>
        <v>11155.980150000001</v>
      </c>
      <c r="G54" s="26">
        <f t="shared" si="2"/>
        <v>0.33714224114698432</v>
      </c>
      <c r="H54">
        <f>'Data Final'!D78</f>
        <v>31.4</v>
      </c>
      <c r="I54">
        <f t="shared" ref="I54" si="56">H54</f>
        <v>31.4</v>
      </c>
      <c r="J54" s="26">
        <f t="shared" si="3"/>
        <v>0.53492333901192501</v>
      </c>
      <c r="K54" s="27">
        <f t="shared" si="36"/>
        <v>0.95738191799999972</v>
      </c>
      <c r="L54" s="29">
        <f t="shared" si="4"/>
        <v>14.360728769999996</v>
      </c>
      <c r="M54" s="29">
        <f t="shared" si="7"/>
        <v>560.51463575699995</v>
      </c>
      <c r="N54" s="26">
        <f t="shared" si="5"/>
        <v>0.51752567904787106</v>
      </c>
    </row>
    <row r="55" spans="1:14" x14ac:dyDescent="0.2">
      <c r="A55" t="s">
        <v>102</v>
      </c>
      <c r="B55" s="6"/>
      <c r="C55" s="6">
        <v>44148.0625</v>
      </c>
      <c r="D55">
        <v>17.29</v>
      </c>
      <c r="E55" s="25">
        <f t="shared" si="1"/>
        <v>0.48947989999999997</v>
      </c>
      <c r="F55" s="25">
        <f t="shared" si="6"/>
        <v>11555.490870000001</v>
      </c>
      <c r="G55" s="26">
        <f t="shared" si="2"/>
        <v>0.34921576025440632</v>
      </c>
      <c r="I55">
        <f t="shared" ref="I55" si="57">H54</f>
        <v>31.4</v>
      </c>
      <c r="J55" s="26">
        <f t="shared" si="3"/>
        <v>0.53492333901192501</v>
      </c>
      <c r="K55" s="27">
        <f t="shared" si="36"/>
        <v>0.92218013160000001</v>
      </c>
      <c r="L55" s="29">
        <f t="shared" si="4"/>
        <v>13.832701974000001</v>
      </c>
      <c r="M55" s="29">
        <f t="shared" si="7"/>
        <v>574.34733773099993</v>
      </c>
      <c r="N55" s="26">
        <f t="shared" si="5"/>
        <v>0.53029747486814072</v>
      </c>
    </row>
    <row r="56" spans="1:14" x14ac:dyDescent="0.2">
      <c r="A56" t="s">
        <v>102</v>
      </c>
      <c r="B56" s="6"/>
      <c r="C56" s="6">
        <v>44148.072916666664</v>
      </c>
      <c r="D56">
        <v>17.29</v>
      </c>
      <c r="E56" s="25">
        <f t="shared" si="1"/>
        <v>0.48947989999999997</v>
      </c>
      <c r="F56" s="25">
        <f t="shared" si="6"/>
        <v>11955.001590000002</v>
      </c>
      <c r="G56" s="26">
        <f t="shared" si="2"/>
        <v>0.36128927936182831</v>
      </c>
      <c r="I56">
        <f t="shared" ref="I56" si="58">H54</f>
        <v>31.4</v>
      </c>
      <c r="J56" s="26">
        <f t="shared" si="3"/>
        <v>0.53492333901192501</v>
      </c>
      <c r="K56" s="27">
        <f t="shared" si="36"/>
        <v>0.92218013160000001</v>
      </c>
      <c r="L56" s="29">
        <f t="shared" si="4"/>
        <v>13.832701974000001</v>
      </c>
      <c r="M56" s="29">
        <f t="shared" si="7"/>
        <v>588.1800397049999</v>
      </c>
      <c r="N56" s="26">
        <f t="shared" si="5"/>
        <v>0.54306927068841027</v>
      </c>
    </row>
    <row r="57" spans="1:14" x14ac:dyDescent="0.2">
      <c r="A57" t="s">
        <v>102</v>
      </c>
      <c r="B57" s="6"/>
      <c r="C57" s="6">
        <v>44148.083333333336</v>
      </c>
      <c r="D57">
        <v>17.29</v>
      </c>
      <c r="E57" s="25">
        <f t="shared" si="1"/>
        <v>0.48947989999999997</v>
      </c>
      <c r="F57" s="25">
        <f t="shared" si="6"/>
        <v>12354.512310000002</v>
      </c>
      <c r="G57" s="26">
        <f t="shared" si="2"/>
        <v>0.3733627984692503</v>
      </c>
      <c r="I57">
        <f t="shared" ref="I57" si="59">H54</f>
        <v>31.4</v>
      </c>
      <c r="J57" s="26">
        <f t="shared" si="3"/>
        <v>0.53492333901192501</v>
      </c>
      <c r="K57" s="27">
        <f t="shared" si="36"/>
        <v>0.92218013160000001</v>
      </c>
      <c r="L57" s="29">
        <f t="shared" si="4"/>
        <v>13.832701974000001</v>
      </c>
      <c r="M57" s="29">
        <f t="shared" si="7"/>
        <v>602.01274167899987</v>
      </c>
      <c r="N57" s="26">
        <f t="shared" si="5"/>
        <v>0.55584106650867982</v>
      </c>
    </row>
    <row r="58" spans="1:14" x14ac:dyDescent="0.2">
      <c r="A58" t="s">
        <v>102</v>
      </c>
      <c r="B58" s="6">
        <f>'Data Final'!C79</f>
        <v>44148.111111111109</v>
      </c>
      <c r="C58" s="6">
        <v>44148.09375</v>
      </c>
      <c r="D58">
        <v>18.62</v>
      </c>
      <c r="E58" s="25">
        <f t="shared" si="1"/>
        <v>0.52713220000000005</v>
      </c>
      <c r="F58" s="25">
        <f t="shared" si="6"/>
        <v>12787.910100000003</v>
      </c>
      <c r="G58" s="26">
        <f t="shared" si="2"/>
        <v>0.38646041071524823</v>
      </c>
      <c r="H58">
        <f>'Data Final'!D79</f>
        <v>26.4</v>
      </c>
      <c r="I58">
        <f t="shared" ref="I58" si="60">H58</f>
        <v>26.4</v>
      </c>
      <c r="J58" s="26">
        <f t="shared" si="3"/>
        <v>0.44974446337308344</v>
      </c>
      <c r="K58" s="27">
        <f t="shared" si="36"/>
        <v>0.83497740480000004</v>
      </c>
      <c r="L58" s="29">
        <f t="shared" si="4"/>
        <v>12.524661072000001</v>
      </c>
      <c r="M58" s="29">
        <f t="shared" si="7"/>
        <v>614.53740275099983</v>
      </c>
      <c r="N58" s="26">
        <f t="shared" si="5"/>
        <v>0.56740514229302963</v>
      </c>
    </row>
    <row r="59" spans="1:14" x14ac:dyDescent="0.2">
      <c r="A59" t="s">
        <v>102</v>
      </c>
      <c r="B59" s="6"/>
      <c r="C59" s="6">
        <v>44148.104166666664</v>
      </c>
      <c r="D59">
        <v>19.98</v>
      </c>
      <c r="E59" s="25">
        <f t="shared" si="1"/>
        <v>0.56563379999999996</v>
      </c>
      <c r="F59" s="25">
        <f t="shared" si="6"/>
        <v>13255.959330000003</v>
      </c>
      <c r="G59" s="26">
        <f t="shared" si="2"/>
        <v>0.40060521594505322</v>
      </c>
      <c r="I59">
        <f t="shared" ref="I59" si="61">H58</f>
        <v>26.4</v>
      </c>
      <c r="J59" s="26">
        <f t="shared" si="3"/>
        <v>0.44974446337308344</v>
      </c>
      <c r="K59" s="27">
        <f t="shared" si="36"/>
        <v>0.89596393919999984</v>
      </c>
      <c r="L59" s="29">
        <f t="shared" si="4"/>
        <v>13.439459087999998</v>
      </c>
      <c r="M59" s="29">
        <f t="shared" si="7"/>
        <v>627.97686183899987</v>
      </c>
      <c r="N59" s="26">
        <f t="shared" si="5"/>
        <v>0.57981385519159634</v>
      </c>
    </row>
    <row r="60" spans="1:14" x14ac:dyDescent="0.2">
      <c r="A60" t="s">
        <v>102</v>
      </c>
      <c r="B60" s="6"/>
      <c r="C60" s="6">
        <v>44148.114583333336</v>
      </c>
      <c r="D60">
        <v>21.39</v>
      </c>
      <c r="E60" s="25">
        <f t="shared" si="1"/>
        <v>0.6055509</v>
      </c>
      <c r="F60" s="25">
        <f t="shared" si="6"/>
        <v>13759.933950000004</v>
      </c>
      <c r="G60" s="26">
        <f t="shared" si="2"/>
        <v>0.41583571390071694</v>
      </c>
      <c r="I60">
        <f t="shared" ref="I60" si="62">H58</f>
        <v>26.4</v>
      </c>
      <c r="J60" s="26">
        <f t="shared" si="3"/>
        <v>0.44974446337308344</v>
      </c>
      <c r="K60" s="27">
        <f t="shared" si="36"/>
        <v>0.95919262560000007</v>
      </c>
      <c r="L60" s="29">
        <f t="shared" si="4"/>
        <v>14.387889384000001</v>
      </c>
      <c r="M60" s="29">
        <f t="shared" si="7"/>
        <v>642.36475122299987</v>
      </c>
      <c r="N60" s="26">
        <f t="shared" si="5"/>
        <v>0.59309825803946126</v>
      </c>
    </row>
    <row r="61" spans="1:14" x14ac:dyDescent="0.2">
      <c r="A61" t="s">
        <v>102</v>
      </c>
      <c r="B61" s="6"/>
      <c r="C61" s="6">
        <v>44148.125</v>
      </c>
      <c r="D61">
        <v>25.86</v>
      </c>
      <c r="E61" s="25">
        <f t="shared" si="1"/>
        <v>0.73209659999999999</v>
      </c>
      <c r="F61" s="25">
        <f t="shared" si="6"/>
        <v>14377.799700000003</v>
      </c>
      <c r="G61" s="26">
        <f t="shared" si="2"/>
        <v>0.4345080887958051</v>
      </c>
      <c r="I61">
        <f t="shared" ref="I61" si="63">H58</f>
        <v>26.4</v>
      </c>
      <c r="J61" s="26">
        <f t="shared" si="3"/>
        <v>0.44974446337308344</v>
      </c>
      <c r="K61" s="27">
        <f t="shared" si="36"/>
        <v>1.1596410143999998</v>
      </c>
      <c r="L61" s="29">
        <f t="shared" si="4"/>
        <v>17.394615215999998</v>
      </c>
      <c r="M61" s="29">
        <f t="shared" si="7"/>
        <v>659.7593664389999</v>
      </c>
      <c r="N61" s="26">
        <f t="shared" si="5"/>
        <v>0.60915878434361215</v>
      </c>
    </row>
    <row r="62" spans="1:14" x14ac:dyDescent="0.2">
      <c r="A62" t="s">
        <v>102</v>
      </c>
      <c r="B62" s="6">
        <f>'Data Final'!C80</f>
        <v>44148.152777777781</v>
      </c>
      <c r="C62" s="6">
        <v>44148.135416666664</v>
      </c>
      <c r="D62">
        <v>32.39</v>
      </c>
      <c r="E62" s="25">
        <f t="shared" si="1"/>
        <v>0.91696089999999997</v>
      </c>
      <c r="F62" s="25">
        <f t="shared" si="6"/>
        <v>15162.043320000002</v>
      </c>
      <c r="G62" s="26">
        <f t="shared" si="2"/>
        <v>0.458208530002849</v>
      </c>
      <c r="H62">
        <f>'Data Final'!D80</f>
        <v>26.1</v>
      </c>
      <c r="I62">
        <f t="shared" ref="I62" si="64">H62</f>
        <v>26.1</v>
      </c>
      <c r="J62" s="26">
        <f t="shared" si="3"/>
        <v>0.44463373083475299</v>
      </c>
      <c r="K62" s="27">
        <f t="shared" si="36"/>
        <v>1.4359607694000001</v>
      </c>
      <c r="L62" s="29">
        <f t="shared" si="4"/>
        <v>21.539411541</v>
      </c>
      <c r="M62" s="29">
        <f t="shared" si="7"/>
        <v>681.29877797999995</v>
      </c>
      <c r="N62" s="26">
        <f t="shared" si="5"/>
        <v>0.62904621969843177</v>
      </c>
    </row>
    <row r="63" spans="1:14" x14ac:dyDescent="0.2">
      <c r="A63" t="s">
        <v>102</v>
      </c>
      <c r="B63" s="6"/>
      <c r="C63" s="6">
        <v>44148.145833333336</v>
      </c>
      <c r="D63">
        <v>35.99</v>
      </c>
      <c r="E63" s="25">
        <f t="shared" si="1"/>
        <v>1.0188769</v>
      </c>
      <c r="F63" s="25">
        <f t="shared" si="6"/>
        <v>16038.011340000003</v>
      </c>
      <c r="G63" s="26">
        <f t="shared" si="2"/>
        <v>0.48468095263761735</v>
      </c>
      <c r="I63">
        <f t="shared" ref="I63" si="65">H62</f>
        <v>26.1</v>
      </c>
      <c r="J63" s="26">
        <f t="shared" si="3"/>
        <v>0.44463373083475299</v>
      </c>
      <c r="K63" s="27">
        <f t="shared" si="36"/>
        <v>1.5955612254</v>
      </c>
      <c r="L63" s="29">
        <f t="shared" si="4"/>
        <v>23.933418380999999</v>
      </c>
      <c r="M63" s="29">
        <f t="shared" si="7"/>
        <v>705.23219636099998</v>
      </c>
      <c r="N63" s="26">
        <f t="shared" si="5"/>
        <v>0.65114405231405259</v>
      </c>
    </row>
    <row r="64" spans="1:14" x14ac:dyDescent="0.2">
      <c r="A64" t="s">
        <v>102</v>
      </c>
      <c r="B64" s="6"/>
      <c r="C64" s="6">
        <v>44148.15625</v>
      </c>
      <c r="D64">
        <v>33.25</v>
      </c>
      <c r="E64" s="25">
        <f t="shared" si="1"/>
        <v>0.94130749999999996</v>
      </c>
      <c r="F64" s="25">
        <f t="shared" si="6"/>
        <v>16844.166900000004</v>
      </c>
      <c r="G64" s="26">
        <f t="shared" si="2"/>
        <v>0.50904358940795102</v>
      </c>
      <c r="I64">
        <f t="shared" ref="I64" si="66">H62</f>
        <v>26.1</v>
      </c>
      <c r="J64" s="26">
        <f t="shared" si="3"/>
        <v>0.44463373083475299</v>
      </c>
      <c r="K64" s="27">
        <f t="shared" si="36"/>
        <v>1.4740875449999999</v>
      </c>
      <c r="L64" s="29">
        <f t="shared" si="4"/>
        <v>22.111313174999999</v>
      </c>
      <c r="M64" s="29">
        <f t="shared" si="7"/>
        <v>727.34350953599994</v>
      </c>
      <c r="N64" s="26">
        <f t="shared" si="5"/>
        <v>0.67155952701450794</v>
      </c>
    </row>
    <row r="65" spans="1:14" x14ac:dyDescent="0.2">
      <c r="A65" t="s">
        <v>102</v>
      </c>
      <c r="B65" s="6"/>
      <c r="C65" s="6">
        <v>44148.166666666664</v>
      </c>
      <c r="D65">
        <v>29.05</v>
      </c>
      <c r="E65" s="25">
        <f t="shared" si="1"/>
        <v>0.82240550000000001</v>
      </c>
      <c r="F65" s="25">
        <f t="shared" si="6"/>
        <v>17543.310660000003</v>
      </c>
      <c r="G65" s="26">
        <f t="shared" si="2"/>
        <v>0.53017224784593942</v>
      </c>
      <c r="I65">
        <f t="shared" ref="I65" si="67">H62</f>
        <v>26.1</v>
      </c>
      <c r="J65" s="26">
        <f t="shared" si="3"/>
        <v>0.44463373083475299</v>
      </c>
      <c r="K65" s="27">
        <f t="shared" si="36"/>
        <v>1.287887013</v>
      </c>
      <c r="L65" s="29">
        <f t="shared" si="4"/>
        <v>19.318305195000001</v>
      </c>
      <c r="M65" s="29">
        <f t="shared" si="7"/>
        <v>746.66181473099994</v>
      </c>
      <c r="N65" s="26">
        <f t="shared" si="5"/>
        <v>0.68939620491069531</v>
      </c>
    </row>
    <row r="66" spans="1:14" x14ac:dyDescent="0.2">
      <c r="A66" t="s">
        <v>102</v>
      </c>
      <c r="B66" s="6">
        <f>'Data Final'!C81</f>
        <v>44148.194444444445</v>
      </c>
      <c r="C66" s="6">
        <v>44148.177083333336</v>
      </c>
      <c r="D66">
        <v>27.43</v>
      </c>
      <c r="E66" s="25">
        <f t="shared" si="1"/>
        <v>0.77654329999999994</v>
      </c>
      <c r="F66" s="25">
        <f t="shared" si="6"/>
        <v>18201.178440000003</v>
      </c>
      <c r="G66" s="26">
        <f t="shared" si="2"/>
        <v>0.55005351464145191</v>
      </c>
      <c r="H66">
        <f>'Data Final'!D81</f>
        <v>25.9</v>
      </c>
      <c r="I66">
        <f t="shared" ref="I66" si="68">H66</f>
        <v>25.9</v>
      </c>
      <c r="J66" s="26">
        <f t="shared" si="3"/>
        <v>0.44122657580919927</v>
      </c>
      <c r="K66" s="27">
        <f t="shared" ref="K66:K81" si="69">I66*E66*1000*60/(1000*1000)</f>
        <v>1.2067482881999998</v>
      </c>
      <c r="L66" s="29">
        <f t="shared" si="4"/>
        <v>18.101224322999997</v>
      </c>
      <c r="M66" s="29">
        <f t="shared" si="7"/>
        <v>764.76303905399993</v>
      </c>
      <c r="N66" s="26">
        <f t="shared" si="5"/>
        <v>0.7061091465749334</v>
      </c>
    </row>
    <row r="67" spans="1:14" x14ac:dyDescent="0.2">
      <c r="A67" t="s">
        <v>102</v>
      </c>
      <c r="B67" s="6"/>
      <c r="C67" s="6">
        <v>44148.1875</v>
      </c>
      <c r="D67">
        <v>27.43</v>
      </c>
      <c r="E67" s="25">
        <f t="shared" ref="E67:E82" si="70">D67*0.02831</f>
        <v>0.77654329999999994</v>
      </c>
      <c r="F67" s="25">
        <f t="shared" si="6"/>
        <v>18859.046220000004</v>
      </c>
      <c r="G67" s="26">
        <f t="shared" ref="G67:G82" si="71">F67/$F$82</f>
        <v>0.56993478143696441</v>
      </c>
      <c r="I67">
        <f t="shared" ref="I67" si="72">H66</f>
        <v>25.9</v>
      </c>
      <c r="J67" s="26">
        <f t="shared" ref="J67:J81" si="73">I67/MAX(I$2:I$98)</f>
        <v>0.44122657580919927</v>
      </c>
      <c r="K67" s="27">
        <f t="shared" si="69"/>
        <v>1.2067482881999998</v>
      </c>
      <c r="L67" s="29">
        <f t="shared" ref="L67:L81" si="74">K67*15</f>
        <v>18.101224322999997</v>
      </c>
      <c r="M67" s="29">
        <f t="shared" si="7"/>
        <v>782.86426337699993</v>
      </c>
      <c r="N67" s="26">
        <f t="shared" ref="N67:N82" si="75">M67/$M$82</f>
        <v>0.72282208823917149</v>
      </c>
    </row>
    <row r="68" spans="1:14" x14ac:dyDescent="0.2">
      <c r="A68" t="s">
        <v>102</v>
      </c>
      <c r="B68" s="6"/>
      <c r="C68" s="6">
        <v>44148.197916666664</v>
      </c>
      <c r="D68">
        <v>27.43</v>
      </c>
      <c r="E68" s="25">
        <f t="shared" si="70"/>
        <v>0.77654329999999994</v>
      </c>
      <c r="F68" s="25">
        <f t="shared" ref="F68:F82" si="76">(E68-$E$2)*15*60+F67</f>
        <v>19516.914000000004</v>
      </c>
      <c r="G68" s="26">
        <f t="shared" si="71"/>
        <v>0.58981604823247691</v>
      </c>
      <c r="I68">
        <f t="shared" ref="I68" si="77">H66</f>
        <v>25.9</v>
      </c>
      <c r="J68" s="26">
        <f t="shared" si="73"/>
        <v>0.44122657580919927</v>
      </c>
      <c r="K68" s="27">
        <f t="shared" si="69"/>
        <v>1.2067482881999998</v>
      </c>
      <c r="L68" s="29">
        <f t="shared" si="74"/>
        <v>18.101224322999997</v>
      </c>
      <c r="M68" s="29">
        <f t="shared" ref="M68:M82" si="78">M67+L68</f>
        <v>800.96548769999993</v>
      </c>
      <c r="N68" s="26">
        <f t="shared" si="75"/>
        <v>0.73953502990340958</v>
      </c>
    </row>
    <row r="69" spans="1:14" x14ac:dyDescent="0.2">
      <c r="A69" t="s">
        <v>102</v>
      </c>
      <c r="B69" s="6"/>
      <c r="C69" s="6">
        <v>44148.208333333336</v>
      </c>
      <c r="D69">
        <v>29.05</v>
      </c>
      <c r="E69" s="25">
        <f t="shared" si="70"/>
        <v>0.82240550000000001</v>
      </c>
      <c r="F69" s="25">
        <f t="shared" si="76"/>
        <v>20216.057760000003</v>
      </c>
      <c r="G69" s="26">
        <f t="shared" si="71"/>
        <v>0.6109447066704653</v>
      </c>
      <c r="I69">
        <f t="shared" ref="I69" si="79">H66</f>
        <v>25.9</v>
      </c>
      <c r="J69" s="26">
        <f t="shared" si="73"/>
        <v>0.44122657580919927</v>
      </c>
      <c r="K69" s="27">
        <f t="shared" si="69"/>
        <v>1.2780181469999998</v>
      </c>
      <c r="L69" s="29">
        <f t="shared" si="74"/>
        <v>19.170272204999996</v>
      </c>
      <c r="M69" s="29">
        <f t="shared" si="78"/>
        <v>820.13575990499987</v>
      </c>
      <c r="N69" s="26">
        <f t="shared" si="75"/>
        <v>0.75723502827548828</v>
      </c>
    </row>
    <row r="70" spans="1:14" x14ac:dyDescent="0.2">
      <c r="A70" t="s">
        <v>102</v>
      </c>
      <c r="B70" s="6">
        <f>'Data Final'!C82</f>
        <v>44148.236111111109</v>
      </c>
      <c r="C70" s="6">
        <v>44148.21875</v>
      </c>
      <c r="D70">
        <v>32.39</v>
      </c>
      <c r="E70" s="25">
        <f t="shared" si="70"/>
        <v>0.91696089999999997</v>
      </c>
      <c r="F70" s="25">
        <f t="shared" si="76"/>
        <v>21000.301380000004</v>
      </c>
      <c r="G70" s="26">
        <f t="shared" si="71"/>
        <v>0.63464514787750925</v>
      </c>
      <c r="H70">
        <f>'Data Final'!D82</f>
        <v>21.2</v>
      </c>
      <c r="I70">
        <f t="shared" ref="I70" si="80">H70</f>
        <v>21.2</v>
      </c>
      <c r="J70" s="26">
        <f t="shared" si="73"/>
        <v>0.36115843270868819</v>
      </c>
      <c r="K70" s="27">
        <f t="shared" si="69"/>
        <v>1.1663742647999999</v>
      </c>
      <c r="L70" s="29">
        <f t="shared" si="74"/>
        <v>17.495613972000001</v>
      </c>
      <c r="M70" s="29">
        <f t="shared" si="78"/>
        <v>837.63137387699987</v>
      </c>
      <c r="N70" s="26">
        <f t="shared" si="75"/>
        <v>0.77338880718438385</v>
      </c>
    </row>
    <row r="71" spans="1:14" x14ac:dyDescent="0.2">
      <c r="A71" t="s">
        <v>102</v>
      </c>
      <c r="B71" s="6"/>
      <c r="C71" s="6">
        <v>44148.229166666664</v>
      </c>
      <c r="D71">
        <v>33.25</v>
      </c>
      <c r="E71" s="25">
        <f t="shared" si="70"/>
        <v>0.94130749999999996</v>
      </c>
      <c r="F71" s="25">
        <f t="shared" si="76"/>
        <v>21806.456940000004</v>
      </c>
      <c r="G71" s="26">
        <f t="shared" si="71"/>
        <v>0.65900778464784293</v>
      </c>
      <c r="I71">
        <f t="shared" ref="I71" si="81">H70</f>
        <v>21.2</v>
      </c>
      <c r="J71" s="26">
        <f t="shared" si="73"/>
        <v>0.36115843270868819</v>
      </c>
      <c r="K71" s="27">
        <f t="shared" si="69"/>
        <v>1.1973431399999999</v>
      </c>
      <c r="L71" s="29">
        <f t="shared" si="74"/>
        <v>17.960147099999997</v>
      </c>
      <c r="M71" s="29">
        <f t="shared" si="78"/>
        <v>855.59152097699985</v>
      </c>
      <c r="N71" s="26">
        <f t="shared" si="75"/>
        <v>0.78997149161540503</v>
      </c>
    </row>
    <row r="72" spans="1:14" x14ac:dyDescent="0.2">
      <c r="A72" t="s">
        <v>102</v>
      </c>
      <c r="B72" s="6"/>
      <c r="C72" s="6">
        <v>44148.239583333336</v>
      </c>
      <c r="D72">
        <v>32.39</v>
      </c>
      <c r="E72" s="25">
        <f t="shared" si="70"/>
        <v>0.91696089999999997</v>
      </c>
      <c r="F72" s="25">
        <f t="shared" si="76"/>
        <v>22590.700560000005</v>
      </c>
      <c r="G72" s="26">
        <f t="shared" si="71"/>
        <v>0.68270822585488689</v>
      </c>
      <c r="I72">
        <f t="shared" ref="I72" si="82">H70</f>
        <v>21.2</v>
      </c>
      <c r="J72" s="26">
        <f t="shared" si="73"/>
        <v>0.36115843270868819</v>
      </c>
      <c r="K72" s="27">
        <f t="shared" si="69"/>
        <v>1.1663742647999999</v>
      </c>
      <c r="L72" s="29">
        <f t="shared" si="74"/>
        <v>17.495613972000001</v>
      </c>
      <c r="M72" s="29">
        <f t="shared" si="78"/>
        <v>873.08713494899985</v>
      </c>
      <c r="N72" s="26">
        <f t="shared" si="75"/>
        <v>0.80612527052430061</v>
      </c>
    </row>
    <row r="73" spans="1:14" x14ac:dyDescent="0.2">
      <c r="A73" t="s">
        <v>102</v>
      </c>
      <c r="B73" s="6"/>
      <c r="C73" s="6">
        <v>44148.25</v>
      </c>
      <c r="D73">
        <v>36.979999999999997</v>
      </c>
      <c r="E73" s="25">
        <f t="shared" si="70"/>
        <v>1.0469037999999999</v>
      </c>
      <c r="F73" s="25">
        <f t="shared" si="76"/>
        <v>23491.892790000005</v>
      </c>
      <c r="G73" s="26">
        <f t="shared" si="71"/>
        <v>0.70994294338227948</v>
      </c>
      <c r="I73">
        <f t="shared" ref="I73" si="83">H70</f>
        <v>21.2</v>
      </c>
      <c r="J73" s="26">
        <f t="shared" si="73"/>
        <v>0.36115843270868819</v>
      </c>
      <c r="K73" s="27">
        <f t="shared" si="69"/>
        <v>1.3316616335999998</v>
      </c>
      <c r="L73" s="29">
        <f t="shared" si="74"/>
        <v>19.974924503999997</v>
      </c>
      <c r="M73" s="29">
        <f t="shared" si="78"/>
        <v>893.06205945299985</v>
      </c>
      <c r="N73" s="26">
        <f t="shared" si="75"/>
        <v>0.82456820797570418</v>
      </c>
    </row>
    <row r="74" spans="1:14" x14ac:dyDescent="0.2">
      <c r="A74" t="s">
        <v>102</v>
      </c>
      <c r="B74" s="6">
        <f>'Data Final'!C83</f>
        <v>44148.277777777781</v>
      </c>
      <c r="C74" s="6">
        <v>44148.260416666664</v>
      </c>
      <c r="D74">
        <v>48.8</v>
      </c>
      <c r="E74" s="25">
        <f t="shared" si="70"/>
        <v>1.3815279999999999</v>
      </c>
      <c r="F74" s="25">
        <f t="shared" si="76"/>
        <v>24694.246800000004</v>
      </c>
      <c r="G74" s="26">
        <f t="shared" si="71"/>
        <v>0.74627899993070057</v>
      </c>
      <c r="H74">
        <f>'Data Final'!D83</f>
        <v>20.3</v>
      </c>
      <c r="I74">
        <f t="shared" ref="I74" si="84">H74</f>
        <v>20.3</v>
      </c>
      <c r="J74" s="26">
        <f t="shared" si="73"/>
        <v>0.34582623509369675</v>
      </c>
      <c r="K74" s="27">
        <f t="shared" si="69"/>
        <v>1.6827011039999999</v>
      </c>
      <c r="L74" s="29">
        <f t="shared" si="74"/>
        <v>25.24051656</v>
      </c>
      <c r="M74" s="29">
        <f t="shared" si="78"/>
        <v>918.30257601299979</v>
      </c>
      <c r="N74" s="26">
        <f t="shared" si="75"/>
        <v>0.84787289020686718</v>
      </c>
    </row>
    <row r="75" spans="1:14" x14ac:dyDescent="0.2">
      <c r="A75" t="s">
        <v>102</v>
      </c>
      <c r="B75" s="6"/>
      <c r="C75" s="6">
        <v>44148.270833333336</v>
      </c>
      <c r="D75">
        <v>59.12</v>
      </c>
      <c r="E75" s="25">
        <f t="shared" si="70"/>
        <v>1.6736871999999998</v>
      </c>
      <c r="F75" s="25">
        <f t="shared" si="76"/>
        <v>26159.544090000003</v>
      </c>
      <c r="G75" s="26">
        <f t="shared" si="71"/>
        <v>0.79056140323859836</v>
      </c>
      <c r="I75">
        <f t="shared" ref="I75" si="85">H74</f>
        <v>20.3</v>
      </c>
      <c r="J75" s="26">
        <f t="shared" si="73"/>
        <v>0.34582623509369675</v>
      </c>
      <c r="K75" s="27">
        <f t="shared" si="69"/>
        <v>2.0385510095999999</v>
      </c>
      <c r="L75" s="29">
        <f t="shared" si="74"/>
        <v>30.578265144</v>
      </c>
      <c r="M75" s="29">
        <f t="shared" si="78"/>
        <v>948.88084115699985</v>
      </c>
      <c r="N75" s="26">
        <f t="shared" si="75"/>
        <v>0.87610593966396488</v>
      </c>
    </row>
    <row r="76" spans="1:14" x14ac:dyDescent="0.2">
      <c r="A76" t="s">
        <v>102</v>
      </c>
      <c r="B76" s="6"/>
      <c r="C76" s="6">
        <v>44148.28125</v>
      </c>
      <c r="D76">
        <v>54.7</v>
      </c>
      <c r="E76" s="25">
        <f t="shared" si="70"/>
        <v>1.548557</v>
      </c>
      <c r="F76" s="25">
        <f t="shared" si="76"/>
        <v>27512.224200000004</v>
      </c>
      <c r="G76" s="26">
        <f t="shared" si="71"/>
        <v>0.83144042934912343</v>
      </c>
      <c r="I76">
        <f t="shared" ref="I76" si="86">H74</f>
        <v>20.3</v>
      </c>
      <c r="J76" s="26">
        <f t="shared" si="73"/>
        <v>0.34582623509369675</v>
      </c>
      <c r="K76" s="27">
        <f t="shared" si="69"/>
        <v>1.8861424260000001</v>
      </c>
      <c r="L76" s="29">
        <f t="shared" si="74"/>
        <v>28.292136390000003</v>
      </c>
      <c r="M76" s="29">
        <f t="shared" si="78"/>
        <v>977.17297754699985</v>
      </c>
      <c r="N76" s="26">
        <f t="shared" si="75"/>
        <v>0.90222819618127281</v>
      </c>
    </row>
    <row r="77" spans="1:14" x14ac:dyDescent="0.2">
      <c r="A77" t="s">
        <v>102</v>
      </c>
      <c r="B77" s="6"/>
      <c r="C77" s="6">
        <v>44148.291666666664</v>
      </c>
      <c r="D77">
        <v>48.31</v>
      </c>
      <c r="E77" s="25">
        <f t="shared" si="70"/>
        <v>1.3676561</v>
      </c>
      <c r="F77" s="25">
        <f t="shared" si="76"/>
        <v>28702.093500000003</v>
      </c>
      <c r="G77" s="26">
        <f t="shared" si="71"/>
        <v>0.86739918842543751</v>
      </c>
      <c r="I77">
        <f t="shared" ref="I77" si="87">H74</f>
        <v>20.3</v>
      </c>
      <c r="J77" s="26">
        <f t="shared" si="73"/>
        <v>0.34582623509369675</v>
      </c>
      <c r="K77" s="27">
        <f t="shared" si="69"/>
        <v>1.6658051298000003</v>
      </c>
      <c r="L77" s="29">
        <f t="shared" si="74"/>
        <v>24.987076947000006</v>
      </c>
      <c r="M77" s="29">
        <f t="shared" si="78"/>
        <v>1002.1600544939998</v>
      </c>
      <c r="N77" s="26">
        <f t="shared" si="75"/>
        <v>0.92529887648019682</v>
      </c>
    </row>
    <row r="78" spans="1:14" x14ac:dyDescent="0.2">
      <c r="A78" t="s">
        <v>102</v>
      </c>
      <c r="B78" s="6">
        <f>'Data Final'!C84</f>
        <v>44148.319444444445</v>
      </c>
      <c r="C78" s="6">
        <v>44148.302083333336</v>
      </c>
      <c r="D78">
        <v>42.4</v>
      </c>
      <c r="E78" s="25">
        <f t="shared" si="70"/>
        <v>1.2003439999999999</v>
      </c>
      <c r="F78" s="25">
        <f t="shared" si="76"/>
        <v>29741.381910000004</v>
      </c>
      <c r="G78" s="26">
        <f t="shared" si="71"/>
        <v>0.8988072779912375</v>
      </c>
      <c r="H78">
        <f>'Data Final'!D84</f>
        <v>21</v>
      </c>
      <c r="I78">
        <f t="shared" ref="I78" si="88">H78</f>
        <v>21</v>
      </c>
      <c r="J78" s="26">
        <f t="shared" si="73"/>
        <v>0.35775127768313458</v>
      </c>
      <c r="K78" s="27">
        <f t="shared" si="69"/>
        <v>1.5124334399999997</v>
      </c>
      <c r="L78" s="29">
        <f t="shared" si="74"/>
        <v>22.686501599999996</v>
      </c>
      <c r="M78" s="29">
        <f t="shared" si="78"/>
        <v>1024.8465560939999</v>
      </c>
      <c r="N78" s="26">
        <f t="shared" si="75"/>
        <v>0.94624542523517108</v>
      </c>
    </row>
    <row r="79" spans="1:14" x14ac:dyDescent="0.2">
      <c r="A79" t="s">
        <v>102</v>
      </c>
      <c r="B79" s="6"/>
      <c r="C79" s="6">
        <v>44148.3125</v>
      </c>
      <c r="D79">
        <v>39.94</v>
      </c>
      <c r="E79" s="25">
        <f t="shared" si="70"/>
        <v>1.1307014</v>
      </c>
      <c r="F79" s="25">
        <f t="shared" si="76"/>
        <v>30717.991980000003</v>
      </c>
      <c r="G79" s="26">
        <f t="shared" si="71"/>
        <v>0.92832118024809229</v>
      </c>
      <c r="I79">
        <f t="shared" ref="I79" si="89">H78</f>
        <v>21</v>
      </c>
      <c r="J79" s="26">
        <f t="shared" si="73"/>
        <v>0.35775127768313458</v>
      </c>
      <c r="K79" s="27">
        <f t="shared" si="69"/>
        <v>1.4246837640000001</v>
      </c>
      <c r="L79" s="29">
        <f t="shared" si="74"/>
        <v>21.37025646</v>
      </c>
      <c r="M79" s="29">
        <f t="shared" si="78"/>
        <v>1046.2168125539999</v>
      </c>
      <c r="N79" s="26">
        <f t="shared" si="75"/>
        <v>0.96597667894445571</v>
      </c>
    </row>
    <row r="80" spans="1:14" x14ac:dyDescent="0.2">
      <c r="A80" t="s">
        <v>102</v>
      </c>
      <c r="B80" s="6"/>
      <c r="C80" s="6">
        <v>44148.322916666664</v>
      </c>
      <c r="D80">
        <v>36.479999999999997</v>
      </c>
      <c r="E80" s="25">
        <f t="shared" si="70"/>
        <v>1.0327487999999998</v>
      </c>
      <c r="F80" s="25">
        <f t="shared" si="76"/>
        <v>31606.444710000003</v>
      </c>
      <c r="G80" s="26">
        <f t="shared" si="71"/>
        <v>0.95517090035496766</v>
      </c>
      <c r="I80">
        <f t="shared" ref="I80" si="90">H78</f>
        <v>21</v>
      </c>
      <c r="J80" s="26">
        <f t="shared" si="73"/>
        <v>0.35775127768313458</v>
      </c>
      <c r="K80" s="27">
        <f t="shared" si="69"/>
        <v>1.3012634879999996</v>
      </c>
      <c r="L80" s="29">
        <f t="shared" si="74"/>
        <v>19.518952319999993</v>
      </c>
      <c r="M80" s="29">
        <f t="shared" si="78"/>
        <v>1065.7357648739999</v>
      </c>
      <c r="N80" s="26">
        <f t="shared" si="75"/>
        <v>0.98399861523175425</v>
      </c>
    </row>
    <row r="81" spans="1:14" x14ac:dyDescent="0.2">
      <c r="A81" t="s">
        <v>102</v>
      </c>
      <c r="B81" s="6"/>
      <c r="C81" s="6">
        <v>44148.333333333336</v>
      </c>
      <c r="D81">
        <v>32.39</v>
      </c>
      <c r="E81" s="25">
        <f t="shared" si="70"/>
        <v>0.91696089999999997</v>
      </c>
      <c r="F81" s="25">
        <f t="shared" si="76"/>
        <v>32390.688330000004</v>
      </c>
      <c r="G81" s="26">
        <f t="shared" si="71"/>
        <v>0.97887134156201161</v>
      </c>
      <c r="I81">
        <f t="shared" ref="I81" si="91">H78</f>
        <v>21</v>
      </c>
      <c r="J81" s="26">
        <f t="shared" si="73"/>
        <v>0.35775127768313458</v>
      </c>
      <c r="K81" s="27">
        <f t="shared" si="69"/>
        <v>1.1553707339999999</v>
      </c>
      <c r="L81" s="29">
        <f t="shared" si="74"/>
        <v>17.330561009999997</v>
      </c>
      <c r="M81" s="29">
        <f t="shared" si="78"/>
        <v>1083.066325884</v>
      </c>
      <c r="N81" s="26">
        <f t="shared" si="75"/>
        <v>1</v>
      </c>
    </row>
    <row r="82" spans="1:14" x14ac:dyDescent="0.2">
      <c r="A82" t="s">
        <v>102</v>
      </c>
      <c r="B82" s="6"/>
      <c r="C82" s="6">
        <v>44148.34375</v>
      </c>
      <c r="D82">
        <v>29.05</v>
      </c>
      <c r="E82" s="25">
        <f t="shared" si="70"/>
        <v>0.82240550000000001</v>
      </c>
      <c r="F82" s="25">
        <f t="shared" si="76"/>
        <v>33089.832090000004</v>
      </c>
      <c r="G82" s="26">
        <f t="shared" si="71"/>
        <v>1</v>
      </c>
      <c r="J82" s="26"/>
      <c r="K82" s="27"/>
      <c r="L82" s="29"/>
      <c r="M82" s="29">
        <f t="shared" si="78"/>
        <v>1083.066325884</v>
      </c>
      <c r="N82" s="26">
        <f t="shared" si="75"/>
        <v>1</v>
      </c>
    </row>
    <row r="83" spans="1:14" x14ac:dyDescent="0.2">
      <c r="H83" s="6"/>
      <c r="J83" s="26"/>
    </row>
    <row r="84" spans="1:14" x14ac:dyDescent="0.2">
      <c r="H84" s="6"/>
      <c r="J84" s="26"/>
    </row>
    <row r="85" spans="1:14" x14ac:dyDescent="0.2">
      <c r="H85" s="6"/>
      <c r="J85" s="26"/>
    </row>
    <row r="86" spans="1:14" x14ac:dyDescent="0.2">
      <c r="H86" s="6"/>
      <c r="J86" s="26"/>
    </row>
    <row r="87" spans="1:14" x14ac:dyDescent="0.2">
      <c r="H87" s="6"/>
      <c r="J87" s="26"/>
    </row>
    <row r="88" spans="1:14" x14ac:dyDescent="0.2">
      <c r="H88" s="6"/>
      <c r="J88" s="26"/>
    </row>
    <row r="89" spans="1:14" x14ac:dyDescent="0.2">
      <c r="H89" s="6"/>
      <c r="J89" s="26"/>
    </row>
    <row r="90" spans="1:14" x14ac:dyDescent="0.2">
      <c r="H90" s="6"/>
      <c r="J90" s="26"/>
    </row>
    <row r="91" spans="1:14" x14ac:dyDescent="0.2">
      <c r="H91" s="6"/>
      <c r="J91" s="26"/>
    </row>
    <row r="92" spans="1:14" x14ac:dyDescent="0.2">
      <c r="H92" s="6"/>
      <c r="J92" s="26"/>
    </row>
    <row r="93" spans="1:14" x14ac:dyDescent="0.2">
      <c r="H93" s="6"/>
      <c r="J93" s="26"/>
    </row>
    <row r="94" spans="1:14" x14ac:dyDescent="0.2">
      <c r="H94" s="6"/>
      <c r="J94" s="26"/>
    </row>
    <row r="95" spans="1:14" x14ac:dyDescent="0.2">
      <c r="H95" s="6"/>
      <c r="J95" s="26"/>
    </row>
    <row r="96" spans="1:14" x14ac:dyDescent="0.2">
      <c r="H96" s="6"/>
      <c r="J96" s="26"/>
    </row>
    <row r="97" spans="8:10" x14ac:dyDescent="0.2">
      <c r="H97" s="6"/>
      <c r="J97" s="26"/>
    </row>
    <row r="98" spans="8:10" x14ac:dyDescent="0.2">
      <c r="H98" s="6"/>
      <c r="J98" s="26"/>
    </row>
    <row r="99" spans="8:10" x14ac:dyDescent="0.2">
      <c r="H99" s="6"/>
    </row>
    <row r="100" spans="8:10" x14ac:dyDescent="0.2">
      <c r="H100" s="6"/>
    </row>
    <row r="101" spans="8:10" x14ac:dyDescent="0.2">
      <c r="H101" s="6"/>
    </row>
    <row r="102" spans="8:10" x14ac:dyDescent="0.2">
      <c r="H102" s="6"/>
    </row>
    <row r="103" spans="8:10" x14ac:dyDescent="0.2">
      <c r="H103" s="6"/>
    </row>
    <row r="104" spans="8:10" x14ac:dyDescent="0.2">
      <c r="H104" s="6"/>
    </row>
    <row r="105" spans="8:10" x14ac:dyDescent="0.2">
      <c r="H105" s="6"/>
    </row>
    <row r="106" spans="8:10" x14ac:dyDescent="0.2">
      <c r="H106" s="6"/>
    </row>
    <row r="107" spans="8:10" x14ac:dyDescent="0.2">
      <c r="H107" s="6"/>
    </row>
    <row r="108" spans="8:10" x14ac:dyDescent="0.2">
      <c r="H108" s="6"/>
    </row>
    <row r="109" spans="8:10" x14ac:dyDescent="0.2">
      <c r="H109" s="6"/>
    </row>
    <row r="110" spans="8:10" x14ac:dyDescent="0.2">
      <c r="H110" s="6"/>
    </row>
    <row r="111" spans="8:10" x14ac:dyDescent="0.2">
      <c r="H111" s="6"/>
    </row>
    <row r="112" spans="8:10" x14ac:dyDescent="0.2">
      <c r="H112" s="6"/>
    </row>
    <row r="113" spans="8:8" x14ac:dyDescent="0.2">
      <c r="H113" s="6"/>
    </row>
    <row r="114" spans="8:8" x14ac:dyDescent="0.2">
      <c r="H114" s="6"/>
    </row>
    <row r="115" spans="8:8" x14ac:dyDescent="0.2">
      <c r="H115" s="6"/>
    </row>
    <row r="116" spans="8:8" x14ac:dyDescent="0.2">
      <c r="H116" s="6"/>
    </row>
    <row r="117" spans="8:8" x14ac:dyDescent="0.2">
      <c r="H117" s="6"/>
    </row>
    <row r="118" spans="8:8" x14ac:dyDescent="0.2">
      <c r="H118" s="6"/>
    </row>
    <row r="119" spans="8:8" x14ac:dyDescent="0.2">
      <c r="H119" s="6"/>
    </row>
    <row r="120" spans="8:8" x14ac:dyDescent="0.2">
      <c r="H120" s="6"/>
    </row>
    <row r="121" spans="8:8" x14ac:dyDescent="0.2">
      <c r="H121" s="6"/>
    </row>
    <row r="122" spans="8:8" x14ac:dyDescent="0.2">
      <c r="H122" s="6"/>
    </row>
    <row r="123" spans="8:8" x14ac:dyDescent="0.2">
      <c r="H123" s="6"/>
    </row>
    <row r="124" spans="8:8" x14ac:dyDescent="0.2">
      <c r="H124" s="6"/>
    </row>
    <row r="125" spans="8:8" x14ac:dyDescent="0.2">
      <c r="H125" s="6"/>
    </row>
    <row r="126" spans="8:8" x14ac:dyDescent="0.2">
      <c r="H126" s="6"/>
    </row>
    <row r="127" spans="8:8" x14ac:dyDescent="0.2">
      <c r="H127" s="6"/>
    </row>
    <row r="128" spans="8:8" x14ac:dyDescent="0.2">
      <c r="H128" s="6"/>
    </row>
    <row r="129" spans="8:8" x14ac:dyDescent="0.2">
      <c r="H129" s="6"/>
    </row>
    <row r="130" spans="8:8" x14ac:dyDescent="0.2">
      <c r="H130" s="6"/>
    </row>
    <row r="131" spans="8:8" x14ac:dyDescent="0.2">
      <c r="H131" s="6"/>
    </row>
    <row r="132" spans="8:8" x14ac:dyDescent="0.2">
      <c r="H132" s="6"/>
    </row>
    <row r="133" spans="8:8" x14ac:dyDescent="0.2">
      <c r="H133" s="6"/>
    </row>
    <row r="134" spans="8:8" x14ac:dyDescent="0.2">
      <c r="H134" s="6"/>
    </row>
    <row r="135" spans="8:8" x14ac:dyDescent="0.2">
      <c r="H135" s="6"/>
    </row>
    <row r="136" spans="8:8" x14ac:dyDescent="0.2">
      <c r="H136" s="6"/>
    </row>
    <row r="137" spans="8:8" x14ac:dyDescent="0.2">
      <c r="H137" s="6"/>
    </row>
    <row r="138" spans="8:8" x14ac:dyDescent="0.2">
      <c r="H138" s="6"/>
    </row>
    <row r="139" spans="8:8" x14ac:dyDescent="0.2">
      <c r="H139" s="6"/>
    </row>
    <row r="140" spans="8:8" x14ac:dyDescent="0.2">
      <c r="H140" s="6"/>
    </row>
    <row r="141" spans="8:8" x14ac:dyDescent="0.2">
      <c r="H141" s="6"/>
    </row>
    <row r="142" spans="8:8" x14ac:dyDescent="0.2">
      <c r="H142" s="6"/>
    </row>
    <row r="143" spans="8:8" x14ac:dyDescent="0.2">
      <c r="H143" s="6"/>
    </row>
    <row r="144" spans="8:8" x14ac:dyDescent="0.2">
      <c r="H144" s="6"/>
    </row>
    <row r="145" spans="8:8" x14ac:dyDescent="0.2">
      <c r="H145" s="6"/>
    </row>
    <row r="146" spans="8:8" x14ac:dyDescent="0.2">
      <c r="H146" s="6"/>
    </row>
    <row r="147" spans="8:8" x14ac:dyDescent="0.2">
      <c r="H147" s="6"/>
    </row>
    <row r="148" spans="8:8" x14ac:dyDescent="0.2">
      <c r="H148" s="6"/>
    </row>
    <row r="149" spans="8:8" x14ac:dyDescent="0.2">
      <c r="H149" s="6"/>
    </row>
    <row r="150" spans="8:8" x14ac:dyDescent="0.2">
      <c r="H150" s="6"/>
    </row>
    <row r="151" spans="8:8" x14ac:dyDescent="0.2">
      <c r="H151" s="6"/>
    </row>
    <row r="152" spans="8:8" x14ac:dyDescent="0.2">
      <c r="H152" s="6"/>
    </row>
    <row r="153" spans="8:8" x14ac:dyDescent="0.2">
      <c r="H153" s="6"/>
    </row>
    <row r="154" spans="8:8" x14ac:dyDescent="0.2">
      <c r="H154" s="6"/>
    </row>
    <row r="155" spans="8:8" x14ac:dyDescent="0.2">
      <c r="H155" s="6"/>
    </row>
    <row r="156" spans="8:8" x14ac:dyDescent="0.2">
      <c r="H156" s="6"/>
    </row>
    <row r="157" spans="8:8" x14ac:dyDescent="0.2">
      <c r="H157" s="6"/>
    </row>
    <row r="158" spans="8:8" x14ac:dyDescent="0.2">
      <c r="H158" s="6"/>
    </row>
    <row r="159" spans="8:8" x14ac:dyDescent="0.2">
      <c r="H159" s="6"/>
    </row>
    <row r="160" spans="8:8" x14ac:dyDescent="0.2">
      <c r="H160" s="6"/>
    </row>
    <row r="161" spans="8:8" x14ac:dyDescent="0.2">
      <c r="H161" s="6"/>
    </row>
    <row r="162" spans="8:8" x14ac:dyDescent="0.2">
      <c r="H162" s="6"/>
    </row>
    <row r="163" spans="8:8" x14ac:dyDescent="0.2">
      <c r="H163" s="6"/>
    </row>
    <row r="164" spans="8:8" x14ac:dyDescent="0.2">
      <c r="H164" s="6"/>
    </row>
    <row r="165" spans="8:8" x14ac:dyDescent="0.2">
      <c r="H165" s="6"/>
    </row>
    <row r="166" spans="8:8" x14ac:dyDescent="0.2">
      <c r="H166" s="6"/>
    </row>
    <row r="167" spans="8:8" x14ac:dyDescent="0.2">
      <c r="H167" s="6"/>
    </row>
    <row r="168" spans="8:8" x14ac:dyDescent="0.2">
      <c r="H168" s="6"/>
    </row>
    <row r="169" spans="8:8" x14ac:dyDescent="0.2">
      <c r="H169" s="6"/>
    </row>
    <row r="170" spans="8:8" x14ac:dyDescent="0.2">
      <c r="H170" s="6"/>
    </row>
    <row r="171" spans="8:8" x14ac:dyDescent="0.2">
      <c r="H171" s="6"/>
    </row>
    <row r="172" spans="8:8" x14ac:dyDescent="0.2">
      <c r="H172" s="6"/>
    </row>
    <row r="173" spans="8:8" x14ac:dyDescent="0.2">
      <c r="H173" s="6"/>
    </row>
    <row r="174" spans="8:8" x14ac:dyDescent="0.2">
      <c r="H174" s="6"/>
    </row>
    <row r="175" spans="8:8" x14ac:dyDescent="0.2">
      <c r="H175" s="6"/>
    </row>
    <row r="176" spans="8:8" x14ac:dyDescent="0.2">
      <c r="H176" s="6"/>
    </row>
    <row r="177" spans="8:8" x14ac:dyDescent="0.2">
      <c r="H177" s="6"/>
    </row>
    <row r="178" spans="8:8" x14ac:dyDescent="0.2">
      <c r="H178" s="6"/>
    </row>
    <row r="179" spans="8:8" x14ac:dyDescent="0.2">
      <c r="H179" s="6"/>
    </row>
    <row r="180" spans="8:8" x14ac:dyDescent="0.2">
      <c r="H180" s="6"/>
    </row>
    <row r="181" spans="8:8" x14ac:dyDescent="0.2">
      <c r="H181" s="6"/>
    </row>
    <row r="182" spans="8:8" x14ac:dyDescent="0.2">
      <c r="H182" s="6"/>
    </row>
    <row r="183" spans="8:8" x14ac:dyDescent="0.2">
      <c r="H183" s="6"/>
    </row>
    <row r="184" spans="8:8" x14ac:dyDescent="0.2">
      <c r="H184" s="6"/>
    </row>
    <row r="185" spans="8:8" x14ac:dyDescent="0.2">
      <c r="H185" s="6"/>
    </row>
    <row r="186" spans="8:8" x14ac:dyDescent="0.2">
      <c r="H186" s="6"/>
    </row>
    <row r="187" spans="8:8" x14ac:dyDescent="0.2">
      <c r="H187" s="6"/>
    </row>
    <row r="188" spans="8:8" x14ac:dyDescent="0.2">
      <c r="H188" s="6"/>
    </row>
    <row r="189" spans="8:8" x14ac:dyDescent="0.2">
      <c r="H189" s="6"/>
    </row>
    <row r="190" spans="8:8" x14ac:dyDescent="0.2">
      <c r="H190" s="6"/>
    </row>
    <row r="191" spans="8:8" x14ac:dyDescent="0.2">
      <c r="H191" s="6"/>
    </row>
    <row r="192" spans="8:8" x14ac:dyDescent="0.2">
      <c r="H19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8D91-A2A3-5443-8DBF-6383CC97527B}">
  <sheetPr codeName="Sheet8">
    <tabColor theme="9" tint="0.39997558519241921"/>
  </sheetPr>
  <dimension ref="A1:N98"/>
  <sheetViews>
    <sheetView topLeftCell="B1" zoomScale="125" workbookViewId="0">
      <selection activeCell="Q15" sqref="Q15"/>
    </sheetView>
  </sheetViews>
  <sheetFormatPr baseColWidth="10" defaultColWidth="11" defaultRowHeight="16" x14ac:dyDescent="0.2"/>
  <cols>
    <col min="2" max="3" width="16.83203125" bestFit="1" customWidth="1"/>
    <col min="4" max="4" width="11.83203125" bestFit="1" customWidth="1"/>
  </cols>
  <sheetData>
    <row r="1" spans="1:14" ht="51" x14ac:dyDescent="0.2">
      <c r="A1" t="s">
        <v>88</v>
      </c>
      <c r="B1" s="24" t="s">
        <v>168</v>
      </c>
      <c r="C1" s="24" t="s">
        <v>15</v>
      </c>
      <c r="D1" s="24" t="s">
        <v>106</v>
      </c>
      <c r="E1" s="24" t="s">
        <v>107</v>
      </c>
      <c r="F1" s="24" t="s">
        <v>108</v>
      </c>
      <c r="G1" s="24" t="s">
        <v>109</v>
      </c>
      <c r="H1" s="24" t="s">
        <v>16</v>
      </c>
      <c r="I1" s="24" t="s">
        <v>17</v>
      </c>
      <c r="J1" s="24" t="s">
        <v>145</v>
      </c>
      <c r="K1" s="24" t="s">
        <v>18</v>
      </c>
      <c r="L1" s="28" t="s">
        <v>19</v>
      </c>
      <c r="M1" s="28" t="s">
        <v>20</v>
      </c>
      <c r="N1" s="24" t="s">
        <v>21</v>
      </c>
    </row>
    <row r="2" spans="1:14" x14ac:dyDescent="0.2">
      <c r="A2" t="s">
        <v>101</v>
      </c>
      <c r="B2" s="6">
        <f>'Data Final'!C86</f>
        <v>44259.541666666664</v>
      </c>
      <c r="C2" s="6">
        <v>44259.520833333336</v>
      </c>
      <c r="D2">
        <v>3.68</v>
      </c>
      <c r="E2" s="25">
        <f>D2*0.02831</f>
        <v>0.1041808</v>
      </c>
      <c r="F2" s="25">
        <f>(E2-$E$2)*15*60</f>
        <v>0</v>
      </c>
      <c r="G2" s="26">
        <f>F2/$F$66</f>
        <v>0</v>
      </c>
      <c r="H2">
        <f>'Data Final'!D86</f>
        <v>0</v>
      </c>
      <c r="I2">
        <f>H2</f>
        <v>0</v>
      </c>
      <c r="J2" s="26">
        <f>I2/MAX(I$2:I$98)</f>
        <v>0</v>
      </c>
      <c r="K2" s="27">
        <f t="shared" ref="K2:K33" si="0">I2*E2*1000*60/(1000*1000)</f>
        <v>0</v>
      </c>
      <c r="L2" s="29">
        <f>K2*15</f>
        <v>0</v>
      </c>
      <c r="M2" s="29">
        <f>L2</f>
        <v>0</v>
      </c>
      <c r="N2" s="26">
        <f>M2/$M$66</f>
        <v>0</v>
      </c>
    </row>
    <row r="3" spans="1:14" x14ac:dyDescent="0.2">
      <c r="A3" t="s">
        <v>101</v>
      </c>
      <c r="B3" s="6"/>
      <c r="C3" s="6">
        <v>44259.53125</v>
      </c>
      <c r="D3">
        <v>3.68</v>
      </c>
      <c r="E3" s="25">
        <f t="shared" ref="E3:E66" si="1">D3*0.02831</f>
        <v>0.1041808</v>
      </c>
      <c r="F3" s="25">
        <f>(E3-$E$2)*15*60+F2</f>
        <v>0</v>
      </c>
      <c r="G3" s="26">
        <f t="shared" ref="G3:G66" si="2">F3/$F$66</f>
        <v>0</v>
      </c>
      <c r="I3">
        <f>H2</f>
        <v>0</v>
      </c>
      <c r="J3" s="26">
        <f t="shared" ref="J3:J65" si="3">I3/MAX(I$2:I$98)</f>
        <v>0</v>
      </c>
      <c r="K3" s="27">
        <f t="shared" si="0"/>
        <v>0</v>
      </c>
      <c r="L3" s="29">
        <f t="shared" ref="L3:L65" si="4">K3*15</f>
        <v>0</v>
      </c>
      <c r="M3" s="29">
        <f>M2+L3</f>
        <v>0</v>
      </c>
      <c r="N3" s="26">
        <f t="shared" ref="N3:N66" si="5">M3/$M$66</f>
        <v>0</v>
      </c>
    </row>
    <row r="4" spans="1:14" x14ac:dyDescent="0.2">
      <c r="A4" t="s">
        <v>101</v>
      </c>
      <c r="B4" s="6"/>
      <c r="C4" s="6">
        <v>44259.541666666664</v>
      </c>
      <c r="D4">
        <v>3.68</v>
      </c>
      <c r="E4" s="25">
        <f t="shared" si="1"/>
        <v>0.1041808</v>
      </c>
      <c r="F4" s="25">
        <f t="shared" ref="F4:F66" si="6">(E4-$E$2)*15*60+F3</f>
        <v>0</v>
      </c>
      <c r="G4" s="26">
        <f t="shared" si="2"/>
        <v>0</v>
      </c>
      <c r="I4">
        <f>H2</f>
        <v>0</v>
      </c>
      <c r="J4" s="26">
        <f t="shared" si="3"/>
        <v>0</v>
      </c>
      <c r="K4" s="27">
        <f t="shared" si="0"/>
        <v>0</v>
      </c>
      <c r="L4" s="29">
        <f t="shared" si="4"/>
        <v>0</v>
      </c>
      <c r="M4" s="29">
        <f t="shared" ref="M4:M6" si="7">M3+L4</f>
        <v>0</v>
      </c>
      <c r="N4" s="26">
        <f t="shared" si="5"/>
        <v>0</v>
      </c>
    </row>
    <row r="5" spans="1:14" x14ac:dyDescent="0.2">
      <c r="A5" t="s">
        <v>101</v>
      </c>
      <c r="B5" s="6"/>
      <c r="C5" s="6">
        <v>44259.552083333336</v>
      </c>
      <c r="D5">
        <v>3.68</v>
      </c>
      <c r="E5" s="25">
        <f t="shared" si="1"/>
        <v>0.1041808</v>
      </c>
      <c r="F5" s="25">
        <f t="shared" si="6"/>
        <v>0</v>
      </c>
      <c r="G5" s="26">
        <f t="shared" si="2"/>
        <v>0</v>
      </c>
      <c r="I5">
        <f>H2</f>
        <v>0</v>
      </c>
      <c r="J5" s="26">
        <f t="shared" si="3"/>
        <v>0</v>
      </c>
      <c r="K5" s="27">
        <f t="shared" si="0"/>
        <v>0</v>
      </c>
      <c r="L5" s="29">
        <f t="shared" si="4"/>
        <v>0</v>
      </c>
      <c r="M5" s="29">
        <f t="shared" si="7"/>
        <v>0</v>
      </c>
      <c r="N5" s="26">
        <f t="shared" si="5"/>
        <v>0</v>
      </c>
    </row>
    <row r="6" spans="1:14" x14ac:dyDescent="0.2">
      <c r="A6" t="s">
        <v>101</v>
      </c>
      <c r="B6" s="6">
        <f>'Data Final'!C87</f>
        <v>44259.583333333336</v>
      </c>
      <c r="C6" s="6">
        <v>44259.5625</v>
      </c>
      <c r="D6">
        <v>3.68</v>
      </c>
      <c r="E6" s="25">
        <f t="shared" si="1"/>
        <v>0.1041808</v>
      </c>
      <c r="F6" s="25">
        <f t="shared" si="6"/>
        <v>0</v>
      </c>
      <c r="G6" s="26">
        <f t="shared" si="2"/>
        <v>0</v>
      </c>
      <c r="H6">
        <f>'Data Final'!D87</f>
        <v>0</v>
      </c>
      <c r="I6">
        <f t="shared" ref="I6" si="8">H6</f>
        <v>0</v>
      </c>
      <c r="J6" s="26">
        <f t="shared" si="3"/>
        <v>0</v>
      </c>
      <c r="K6" s="27">
        <f t="shared" si="0"/>
        <v>0</v>
      </c>
      <c r="L6" s="29">
        <f t="shared" si="4"/>
        <v>0</v>
      </c>
      <c r="M6" s="29">
        <f t="shared" si="7"/>
        <v>0</v>
      </c>
      <c r="N6" s="26">
        <f t="shared" si="5"/>
        <v>0</v>
      </c>
    </row>
    <row r="7" spans="1:14" x14ac:dyDescent="0.2">
      <c r="A7" t="s">
        <v>101</v>
      </c>
      <c r="B7" s="6"/>
      <c r="C7" s="6">
        <v>44259.572916666664</v>
      </c>
      <c r="D7">
        <v>3.68</v>
      </c>
      <c r="E7" s="25">
        <f t="shared" si="1"/>
        <v>0.1041808</v>
      </c>
      <c r="F7" s="25">
        <f t="shared" si="6"/>
        <v>0</v>
      </c>
      <c r="G7" s="26">
        <f t="shared" si="2"/>
        <v>0</v>
      </c>
      <c r="I7">
        <f t="shared" ref="I7" si="9">H6</f>
        <v>0</v>
      </c>
      <c r="J7" s="26">
        <f t="shared" si="3"/>
        <v>0</v>
      </c>
      <c r="K7" s="27">
        <f t="shared" si="0"/>
        <v>0</v>
      </c>
      <c r="L7" s="29">
        <f t="shared" si="4"/>
        <v>0</v>
      </c>
      <c r="M7" s="29">
        <f t="shared" ref="M7:M66" si="10">M6+L7</f>
        <v>0</v>
      </c>
      <c r="N7" s="26">
        <f t="shared" si="5"/>
        <v>0</v>
      </c>
    </row>
    <row r="8" spans="1:14" x14ac:dyDescent="0.2">
      <c r="A8" t="s">
        <v>101</v>
      </c>
      <c r="B8" s="6"/>
      <c r="C8" s="6">
        <v>44259.583333333336</v>
      </c>
      <c r="D8">
        <v>3.68</v>
      </c>
      <c r="E8" s="25">
        <f t="shared" si="1"/>
        <v>0.1041808</v>
      </c>
      <c r="F8" s="25">
        <f t="shared" si="6"/>
        <v>0</v>
      </c>
      <c r="G8" s="26">
        <f t="shared" si="2"/>
        <v>0</v>
      </c>
      <c r="I8">
        <f t="shared" ref="I8" si="11">H6</f>
        <v>0</v>
      </c>
      <c r="J8" s="26">
        <f t="shared" si="3"/>
        <v>0</v>
      </c>
      <c r="K8" s="27">
        <f t="shared" si="0"/>
        <v>0</v>
      </c>
      <c r="L8" s="29">
        <f t="shared" si="4"/>
        <v>0</v>
      </c>
      <c r="M8" s="29">
        <f t="shared" si="10"/>
        <v>0</v>
      </c>
      <c r="N8" s="26">
        <f t="shared" si="5"/>
        <v>0</v>
      </c>
    </row>
    <row r="9" spans="1:14" x14ac:dyDescent="0.2">
      <c r="A9" t="s">
        <v>101</v>
      </c>
      <c r="B9" s="6"/>
      <c r="C9" s="6">
        <v>44259.59375</v>
      </c>
      <c r="D9">
        <v>4.05</v>
      </c>
      <c r="E9" s="25">
        <f t="shared" si="1"/>
        <v>0.11465549999999999</v>
      </c>
      <c r="F9" s="25">
        <f t="shared" si="6"/>
        <v>9.4272299999999891</v>
      </c>
      <c r="G9" s="26">
        <f t="shared" si="2"/>
        <v>6.9397554205116567E-4</v>
      </c>
      <c r="I9">
        <f t="shared" ref="I9" si="12">H6</f>
        <v>0</v>
      </c>
      <c r="J9" s="26">
        <f t="shared" si="3"/>
        <v>0</v>
      </c>
      <c r="K9" s="27">
        <f t="shared" si="0"/>
        <v>0</v>
      </c>
      <c r="L9" s="29">
        <f t="shared" si="4"/>
        <v>0</v>
      </c>
      <c r="M9" s="29">
        <f t="shared" si="10"/>
        <v>0</v>
      </c>
      <c r="N9" s="26">
        <f t="shared" si="5"/>
        <v>0</v>
      </c>
    </row>
    <row r="10" spans="1:14" x14ac:dyDescent="0.2">
      <c r="A10" t="s">
        <v>101</v>
      </c>
      <c r="B10" s="6">
        <f>'Data Final'!C88</f>
        <v>44259.625000057873</v>
      </c>
      <c r="C10" s="6">
        <v>44259.604166666664</v>
      </c>
      <c r="D10">
        <v>4.05</v>
      </c>
      <c r="E10" s="25">
        <f t="shared" si="1"/>
        <v>0.11465549999999999</v>
      </c>
      <c r="F10" s="25">
        <f t="shared" si="6"/>
        <v>18.854459999999978</v>
      </c>
      <c r="G10" s="26">
        <f t="shared" si="2"/>
        <v>1.3879510841023313E-3</v>
      </c>
      <c r="H10">
        <f>'Data Final'!D88</f>
        <v>0</v>
      </c>
      <c r="I10">
        <f t="shared" ref="I10" si="13">H10</f>
        <v>0</v>
      </c>
      <c r="J10" s="26">
        <f t="shared" si="3"/>
        <v>0</v>
      </c>
      <c r="K10" s="27">
        <f t="shared" si="0"/>
        <v>0</v>
      </c>
      <c r="L10" s="29">
        <f t="shared" si="4"/>
        <v>0</v>
      </c>
      <c r="M10" s="29">
        <f t="shared" si="10"/>
        <v>0</v>
      </c>
      <c r="N10" s="26">
        <f t="shared" si="5"/>
        <v>0</v>
      </c>
    </row>
    <row r="11" spans="1:14" x14ac:dyDescent="0.2">
      <c r="A11" t="s">
        <v>101</v>
      </c>
      <c r="B11" s="6"/>
      <c r="C11" s="6">
        <v>44259.614583333336</v>
      </c>
      <c r="D11">
        <v>4.05</v>
      </c>
      <c r="E11" s="25">
        <f t="shared" si="1"/>
        <v>0.11465549999999999</v>
      </c>
      <c r="F11" s="25">
        <f t="shared" si="6"/>
        <v>28.281689999999969</v>
      </c>
      <c r="G11" s="26">
        <f t="shared" si="2"/>
        <v>2.0819266261534971E-3</v>
      </c>
      <c r="I11">
        <f t="shared" ref="I11" si="14">H10</f>
        <v>0</v>
      </c>
      <c r="J11" s="26">
        <f t="shared" si="3"/>
        <v>0</v>
      </c>
      <c r="K11" s="27">
        <f t="shared" si="0"/>
        <v>0</v>
      </c>
      <c r="L11" s="29">
        <f t="shared" si="4"/>
        <v>0</v>
      </c>
      <c r="M11" s="29">
        <f t="shared" si="10"/>
        <v>0</v>
      </c>
      <c r="N11" s="26">
        <f t="shared" si="5"/>
        <v>0</v>
      </c>
    </row>
    <row r="12" spans="1:14" x14ac:dyDescent="0.2">
      <c r="A12" t="s">
        <v>101</v>
      </c>
      <c r="B12" s="6"/>
      <c r="C12" s="6">
        <v>44259.625</v>
      </c>
      <c r="D12">
        <v>4.05</v>
      </c>
      <c r="E12" s="25">
        <f t="shared" si="1"/>
        <v>0.11465549999999999</v>
      </c>
      <c r="F12" s="25">
        <f t="shared" si="6"/>
        <v>37.708919999999956</v>
      </c>
      <c r="G12" s="26">
        <f t="shared" si="2"/>
        <v>2.7759021682046627E-3</v>
      </c>
      <c r="I12">
        <f t="shared" ref="I12" si="15">H10</f>
        <v>0</v>
      </c>
      <c r="J12" s="26">
        <f t="shared" si="3"/>
        <v>0</v>
      </c>
      <c r="K12" s="27">
        <f t="shared" si="0"/>
        <v>0</v>
      </c>
      <c r="L12" s="29">
        <f t="shared" si="4"/>
        <v>0</v>
      </c>
      <c r="M12" s="29">
        <f t="shared" si="10"/>
        <v>0</v>
      </c>
      <c r="N12" s="26">
        <f t="shared" si="5"/>
        <v>0</v>
      </c>
    </row>
    <row r="13" spans="1:14" x14ac:dyDescent="0.2">
      <c r="A13" t="s">
        <v>101</v>
      </c>
      <c r="B13" s="6"/>
      <c r="C13" s="6">
        <v>44259.635416666664</v>
      </c>
      <c r="D13">
        <v>4.05</v>
      </c>
      <c r="E13" s="25">
        <f t="shared" si="1"/>
        <v>0.11465549999999999</v>
      </c>
      <c r="F13" s="25">
        <f t="shared" si="6"/>
        <v>47.136149999999944</v>
      </c>
      <c r="G13" s="26">
        <f t="shared" si="2"/>
        <v>3.4698777102558282E-3</v>
      </c>
      <c r="I13">
        <f t="shared" ref="I13" si="16">H10</f>
        <v>0</v>
      </c>
      <c r="J13" s="26">
        <f t="shared" si="3"/>
        <v>0</v>
      </c>
      <c r="K13" s="27">
        <f t="shared" si="0"/>
        <v>0</v>
      </c>
      <c r="L13" s="29">
        <f t="shared" si="4"/>
        <v>0</v>
      </c>
      <c r="M13" s="29">
        <f t="shared" si="10"/>
        <v>0</v>
      </c>
      <c r="N13" s="26">
        <f t="shared" si="5"/>
        <v>0</v>
      </c>
    </row>
    <row r="14" spans="1:14" x14ac:dyDescent="0.2">
      <c r="A14" t="s">
        <v>101</v>
      </c>
      <c r="B14" s="6">
        <f>'Data Final'!C89</f>
        <v>44259.66666678241</v>
      </c>
      <c r="C14" s="6">
        <v>44259.645833333336</v>
      </c>
      <c r="D14">
        <v>4.05</v>
      </c>
      <c r="E14" s="25">
        <f t="shared" si="1"/>
        <v>0.11465549999999999</v>
      </c>
      <c r="F14" s="25">
        <f t="shared" si="6"/>
        <v>56.563379999999931</v>
      </c>
      <c r="G14" s="26">
        <f t="shared" si="2"/>
        <v>4.1638532523069934E-3</v>
      </c>
      <c r="H14">
        <f>'Data Final'!D89</f>
        <v>0</v>
      </c>
      <c r="I14">
        <f t="shared" ref="I14" si="17">H14</f>
        <v>0</v>
      </c>
      <c r="J14" s="26">
        <f t="shared" si="3"/>
        <v>0</v>
      </c>
      <c r="K14" s="27">
        <f t="shared" si="0"/>
        <v>0</v>
      </c>
      <c r="L14" s="29">
        <f t="shared" si="4"/>
        <v>0</v>
      </c>
      <c r="M14" s="29">
        <f t="shared" si="10"/>
        <v>0</v>
      </c>
      <c r="N14" s="26">
        <f t="shared" si="5"/>
        <v>0</v>
      </c>
    </row>
    <row r="15" spans="1:14" x14ac:dyDescent="0.2">
      <c r="A15" t="s">
        <v>101</v>
      </c>
      <c r="B15" s="6"/>
      <c r="C15" s="6">
        <v>44259.65625</v>
      </c>
      <c r="D15">
        <v>6.24</v>
      </c>
      <c r="E15" s="25">
        <f t="shared" si="1"/>
        <v>0.17665439999999999</v>
      </c>
      <c r="F15" s="25">
        <f t="shared" si="6"/>
        <v>121.78961999999993</v>
      </c>
      <c r="G15" s="26">
        <f t="shared" si="2"/>
        <v>8.9654137594718207E-3</v>
      </c>
      <c r="I15">
        <f t="shared" ref="I15" si="18">H14</f>
        <v>0</v>
      </c>
      <c r="J15" s="26">
        <f t="shared" si="3"/>
        <v>0</v>
      </c>
      <c r="K15" s="27">
        <f t="shared" si="0"/>
        <v>0</v>
      </c>
      <c r="L15" s="29">
        <f t="shared" si="4"/>
        <v>0</v>
      </c>
      <c r="M15" s="29">
        <f t="shared" si="10"/>
        <v>0</v>
      </c>
      <c r="N15" s="26">
        <f t="shared" si="5"/>
        <v>0</v>
      </c>
    </row>
    <row r="16" spans="1:14" x14ac:dyDescent="0.2">
      <c r="A16" t="s">
        <v>101</v>
      </c>
      <c r="B16" s="6"/>
      <c r="C16" s="6">
        <v>44259.666666666664</v>
      </c>
      <c r="D16">
        <v>5.3</v>
      </c>
      <c r="E16" s="25">
        <f t="shared" si="1"/>
        <v>0.15004299999999998</v>
      </c>
      <c r="F16" s="25">
        <f t="shared" si="6"/>
        <v>163.0655999999999</v>
      </c>
      <c r="G16" s="26">
        <f t="shared" si="2"/>
        <v>1.2003901267912061E-2</v>
      </c>
      <c r="I16">
        <f t="shared" ref="I16" si="19">H14</f>
        <v>0</v>
      </c>
      <c r="J16" s="26">
        <f t="shared" si="3"/>
        <v>0</v>
      </c>
      <c r="K16" s="27">
        <f t="shared" si="0"/>
        <v>0</v>
      </c>
      <c r="L16" s="29">
        <f t="shared" si="4"/>
        <v>0</v>
      </c>
      <c r="M16" s="29">
        <f t="shared" si="10"/>
        <v>0</v>
      </c>
      <c r="N16" s="26">
        <f t="shared" si="5"/>
        <v>0</v>
      </c>
    </row>
    <row r="17" spans="1:14" x14ac:dyDescent="0.2">
      <c r="A17" t="s">
        <v>101</v>
      </c>
      <c r="B17" s="6"/>
      <c r="C17" s="6">
        <v>44259.677083333336</v>
      </c>
      <c r="D17">
        <v>5.76</v>
      </c>
      <c r="E17" s="25">
        <f t="shared" si="1"/>
        <v>0.16306559999999998</v>
      </c>
      <c r="F17" s="25">
        <f t="shared" si="6"/>
        <v>216.06191999999987</v>
      </c>
      <c r="G17" s="26">
        <f t="shared" si="2"/>
        <v>1.590516917998348E-2</v>
      </c>
      <c r="I17">
        <f t="shared" ref="I17" si="20">H14</f>
        <v>0</v>
      </c>
      <c r="J17" s="26">
        <f t="shared" si="3"/>
        <v>0</v>
      </c>
      <c r="K17" s="27">
        <f t="shared" si="0"/>
        <v>0</v>
      </c>
      <c r="L17" s="29">
        <f t="shared" si="4"/>
        <v>0</v>
      </c>
      <c r="M17" s="29">
        <f t="shared" si="10"/>
        <v>0</v>
      </c>
      <c r="N17" s="26">
        <f t="shared" si="5"/>
        <v>0</v>
      </c>
    </row>
    <row r="18" spans="1:14" x14ac:dyDescent="0.2">
      <c r="A18" t="s">
        <v>101</v>
      </c>
      <c r="B18" s="6">
        <f>'Data Final'!C90</f>
        <v>44259.708333506947</v>
      </c>
      <c r="C18" s="6">
        <v>44259.6875</v>
      </c>
      <c r="D18">
        <v>5.3</v>
      </c>
      <c r="E18" s="25">
        <f t="shared" si="1"/>
        <v>0.15004299999999998</v>
      </c>
      <c r="F18" s="25">
        <f t="shared" si="6"/>
        <v>257.33789999999988</v>
      </c>
      <c r="G18" s="26">
        <f t="shared" si="2"/>
        <v>1.8943656688423724E-2</v>
      </c>
      <c r="H18">
        <f>'Data Final'!D90</f>
        <v>0</v>
      </c>
      <c r="I18">
        <f t="shared" ref="I18" si="21">H18</f>
        <v>0</v>
      </c>
      <c r="J18" s="26">
        <f t="shared" si="3"/>
        <v>0</v>
      </c>
      <c r="K18" s="27">
        <f t="shared" si="0"/>
        <v>0</v>
      </c>
      <c r="L18" s="29">
        <f t="shared" si="4"/>
        <v>0</v>
      </c>
      <c r="M18" s="29">
        <f t="shared" si="10"/>
        <v>0</v>
      </c>
      <c r="N18" s="26">
        <f t="shared" si="5"/>
        <v>0</v>
      </c>
    </row>
    <row r="19" spans="1:14" x14ac:dyDescent="0.2">
      <c r="A19" t="s">
        <v>101</v>
      </c>
      <c r="B19" s="6"/>
      <c r="C19" s="6">
        <v>44259.697916666664</v>
      </c>
      <c r="D19">
        <v>7.27</v>
      </c>
      <c r="E19" s="25">
        <f t="shared" si="1"/>
        <v>0.20581369999999999</v>
      </c>
      <c r="F19" s="25">
        <f t="shared" si="6"/>
        <v>348.80750999999987</v>
      </c>
      <c r="G19" s="26">
        <f t="shared" si="2"/>
        <v>2.5677095055893148E-2</v>
      </c>
      <c r="I19">
        <f t="shared" ref="I19" si="22">H18</f>
        <v>0</v>
      </c>
      <c r="J19" s="26">
        <f t="shared" si="3"/>
        <v>0</v>
      </c>
      <c r="K19" s="27">
        <f t="shared" si="0"/>
        <v>0</v>
      </c>
      <c r="L19" s="29">
        <f t="shared" si="4"/>
        <v>0</v>
      </c>
      <c r="M19" s="29">
        <f t="shared" si="10"/>
        <v>0</v>
      </c>
      <c r="N19" s="26">
        <f t="shared" si="5"/>
        <v>0</v>
      </c>
    </row>
    <row r="20" spans="1:14" x14ac:dyDescent="0.2">
      <c r="A20" t="s">
        <v>101</v>
      </c>
      <c r="B20" s="6"/>
      <c r="C20" s="6">
        <v>44259.708333333336</v>
      </c>
      <c r="D20">
        <v>8.3800000000000008</v>
      </c>
      <c r="E20" s="25">
        <f t="shared" si="1"/>
        <v>0.2372378</v>
      </c>
      <c r="F20" s="25">
        <f t="shared" si="6"/>
        <v>468.55880999999988</v>
      </c>
      <c r="G20" s="26">
        <f t="shared" si="2"/>
        <v>3.4492460049516074E-2</v>
      </c>
      <c r="I20">
        <f t="shared" ref="I20" si="23">H18</f>
        <v>0</v>
      </c>
      <c r="J20" s="26">
        <f t="shared" si="3"/>
        <v>0</v>
      </c>
      <c r="K20" s="27">
        <f t="shared" si="0"/>
        <v>0</v>
      </c>
      <c r="L20" s="29">
        <f t="shared" si="4"/>
        <v>0</v>
      </c>
      <c r="M20" s="29">
        <f t="shared" si="10"/>
        <v>0</v>
      </c>
      <c r="N20" s="26">
        <f t="shared" si="5"/>
        <v>0</v>
      </c>
    </row>
    <row r="21" spans="1:14" x14ac:dyDescent="0.2">
      <c r="A21" t="s">
        <v>101</v>
      </c>
      <c r="B21" s="6"/>
      <c r="C21" s="6">
        <v>44259.71875</v>
      </c>
      <c r="D21">
        <v>10.220000000000001</v>
      </c>
      <c r="E21" s="25">
        <f t="shared" si="1"/>
        <v>0.28932819999999998</v>
      </c>
      <c r="F21" s="25">
        <f t="shared" si="6"/>
        <v>635.19146999999987</v>
      </c>
      <c r="G21" s="26">
        <f t="shared" si="2"/>
        <v>4.6758946657663718E-2</v>
      </c>
      <c r="I21">
        <f t="shared" ref="I21" si="24">H18</f>
        <v>0</v>
      </c>
      <c r="J21" s="26">
        <f t="shared" si="3"/>
        <v>0</v>
      </c>
      <c r="K21" s="27">
        <f t="shared" si="0"/>
        <v>0</v>
      </c>
      <c r="L21" s="29">
        <f t="shared" si="4"/>
        <v>0</v>
      </c>
      <c r="M21" s="29">
        <f t="shared" si="10"/>
        <v>0</v>
      </c>
      <c r="N21" s="26">
        <f t="shared" si="5"/>
        <v>0</v>
      </c>
    </row>
    <row r="22" spans="1:14" x14ac:dyDescent="0.2">
      <c r="A22" t="s">
        <v>101</v>
      </c>
      <c r="B22" s="6">
        <f>'Data Final'!C91</f>
        <v>44259.750000231485</v>
      </c>
      <c r="C22" s="6">
        <v>44259.729166666664</v>
      </c>
      <c r="D22">
        <v>10.88</v>
      </c>
      <c r="E22" s="25">
        <f t="shared" si="1"/>
        <v>0.30801280000000003</v>
      </c>
      <c r="F22" s="25">
        <f t="shared" si="6"/>
        <v>818.64026999999987</v>
      </c>
      <c r="G22" s="26">
        <f t="shared" si="2"/>
        <v>6.0263335584064798E-2</v>
      </c>
      <c r="H22">
        <f>'Data Final'!D91</f>
        <v>51.7</v>
      </c>
      <c r="I22">
        <f t="shared" ref="I22" si="25">H22</f>
        <v>51.7</v>
      </c>
      <c r="J22" s="26">
        <f t="shared" si="3"/>
        <v>0.53464322647362983</v>
      </c>
      <c r="K22" s="27">
        <f t="shared" si="0"/>
        <v>0.95545570560000015</v>
      </c>
      <c r="L22" s="29">
        <f t="shared" si="4"/>
        <v>14.331835584000002</v>
      </c>
      <c r="M22" s="29">
        <f t="shared" si="10"/>
        <v>14.331835584000002</v>
      </c>
      <c r="N22" s="26">
        <f t="shared" si="5"/>
        <v>1.5667575197514518E-2</v>
      </c>
    </row>
    <row r="23" spans="1:14" x14ac:dyDescent="0.2">
      <c r="A23" t="s">
        <v>101</v>
      </c>
      <c r="B23" s="6"/>
      <c r="C23" s="6">
        <v>44259.739583333336</v>
      </c>
      <c r="D23">
        <v>10.88</v>
      </c>
      <c r="E23" s="25">
        <f t="shared" si="1"/>
        <v>0.30801280000000003</v>
      </c>
      <c r="F23" s="25">
        <f t="shared" si="6"/>
        <v>1002.0890699999999</v>
      </c>
      <c r="G23" s="26">
        <f t="shared" si="2"/>
        <v>7.3767724510465871E-2</v>
      </c>
      <c r="I23">
        <f t="shared" ref="I23" si="26">H22</f>
        <v>51.7</v>
      </c>
      <c r="J23" s="26">
        <f t="shared" si="3"/>
        <v>0.53464322647362983</v>
      </c>
      <c r="K23" s="27">
        <f t="shared" si="0"/>
        <v>0.95545570560000015</v>
      </c>
      <c r="L23" s="29">
        <f t="shared" si="4"/>
        <v>14.331835584000002</v>
      </c>
      <c r="M23" s="29">
        <f t="shared" si="10"/>
        <v>28.663671168000004</v>
      </c>
      <c r="N23" s="26">
        <f t="shared" si="5"/>
        <v>3.1335150395029036E-2</v>
      </c>
    </row>
    <row r="24" spans="1:14" x14ac:dyDescent="0.2">
      <c r="A24" t="s">
        <v>101</v>
      </c>
      <c r="B24" s="6"/>
      <c r="C24" s="6">
        <v>44259.75</v>
      </c>
      <c r="D24">
        <v>10.88</v>
      </c>
      <c r="E24" s="25">
        <f t="shared" si="1"/>
        <v>0.30801280000000003</v>
      </c>
      <c r="F24" s="25">
        <f t="shared" si="6"/>
        <v>1185.5378699999999</v>
      </c>
      <c r="G24" s="26">
        <f t="shared" si="2"/>
        <v>8.7272113436866944E-2</v>
      </c>
      <c r="I24">
        <f t="shared" ref="I24" si="27">H22</f>
        <v>51.7</v>
      </c>
      <c r="J24" s="26">
        <f t="shared" si="3"/>
        <v>0.53464322647362983</v>
      </c>
      <c r="K24" s="27">
        <f t="shared" si="0"/>
        <v>0.95545570560000015</v>
      </c>
      <c r="L24" s="29">
        <f t="shared" si="4"/>
        <v>14.331835584000002</v>
      </c>
      <c r="M24" s="29">
        <f t="shared" si="10"/>
        <v>42.995506752000004</v>
      </c>
      <c r="N24" s="26">
        <f t="shared" si="5"/>
        <v>4.7002725592543551E-2</v>
      </c>
    </row>
    <row r="25" spans="1:14" x14ac:dyDescent="0.2">
      <c r="A25" t="s">
        <v>101</v>
      </c>
      <c r="B25" s="6"/>
      <c r="C25" s="6">
        <v>44259.760416666664</v>
      </c>
      <c r="D25">
        <v>11.56</v>
      </c>
      <c r="E25" s="25">
        <f t="shared" si="1"/>
        <v>0.32726359999999999</v>
      </c>
      <c r="F25" s="25">
        <f t="shared" si="6"/>
        <v>1386.3123899999998</v>
      </c>
      <c r="G25" s="26">
        <f t="shared" si="2"/>
        <v>0.10205191687298368</v>
      </c>
      <c r="I25">
        <f t="shared" ref="I25" si="28">H22</f>
        <v>51.7</v>
      </c>
      <c r="J25" s="26">
        <f t="shared" si="3"/>
        <v>0.53464322647362983</v>
      </c>
      <c r="K25" s="27">
        <f t="shared" si="0"/>
        <v>1.0151716871999998</v>
      </c>
      <c r="L25" s="29">
        <f t="shared" si="4"/>
        <v>15.227575307999997</v>
      </c>
      <c r="M25" s="29">
        <f t="shared" si="10"/>
        <v>58.223082060000003</v>
      </c>
      <c r="N25" s="26">
        <f t="shared" si="5"/>
        <v>6.3649524239902722E-2</v>
      </c>
    </row>
    <row r="26" spans="1:14" x14ac:dyDescent="0.2">
      <c r="A26" t="s">
        <v>101</v>
      </c>
      <c r="B26" s="6">
        <f>'Data Final'!C92</f>
        <v>44259.791666956022</v>
      </c>
      <c r="C26" s="6">
        <v>44259.770833333336</v>
      </c>
      <c r="D26">
        <v>13.58</v>
      </c>
      <c r="E26" s="25">
        <f t="shared" si="1"/>
        <v>0.38444979999999995</v>
      </c>
      <c r="F26" s="25">
        <f t="shared" si="6"/>
        <v>1638.5544899999998</v>
      </c>
      <c r="G26" s="26">
        <f t="shared" si="2"/>
        <v>0.12062045164678516</v>
      </c>
      <c r="H26">
        <f>'Data Final'!D92</f>
        <v>84.9</v>
      </c>
      <c r="I26">
        <f t="shared" ref="I26" si="29">H26</f>
        <v>84.9</v>
      </c>
      <c r="J26" s="26">
        <f t="shared" si="3"/>
        <v>0.87797311271975187</v>
      </c>
      <c r="K26" s="27">
        <f t="shared" si="0"/>
        <v>1.9583872811999998</v>
      </c>
      <c r="L26" s="29">
        <f t="shared" si="4"/>
        <v>29.375809217999997</v>
      </c>
      <c r="M26" s="29">
        <f t="shared" si="10"/>
        <v>87.598891277999996</v>
      </c>
      <c r="N26" s="26">
        <f t="shared" si="5"/>
        <v>9.5763184574150034E-2</v>
      </c>
    </row>
    <row r="27" spans="1:14" x14ac:dyDescent="0.2">
      <c r="A27" t="s">
        <v>101</v>
      </c>
      <c r="B27" s="6"/>
      <c r="C27" s="6">
        <v>44259.78125</v>
      </c>
      <c r="D27">
        <v>13.58</v>
      </c>
      <c r="E27" s="25">
        <f t="shared" si="1"/>
        <v>0.38444979999999995</v>
      </c>
      <c r="F27" s="25">
        <f t="shared" si="6"/>
        <v>1890.7965899999997</v>
      </c>
      <c r="G27" s="26">
        <f t="shared" si="2"/>
        <v>0.13918898642058664</v>
      </c>
      <c r="I27">
        <f t="shared" ref="I27" si="30">H26</f>
        <v>84.9</v>
      </c>
      <c r="J27" s="26">
        <f t="shared" si="3"/>
        <v>0.87797311271975187</v>
      </c>
      <c r="K27" s="27">
        <f t="shared" si="0"/>
        <v>1.9583872811999998</v>
      </c>
      <c r="L27" s="29">
        <f t="shared" si="4"/>
        <v>29.375809217999997</v>
      </c>
      <c r="M27" s="29">
        <f t="shared" si="10"/>
        <v>116.974700496</v>
      </c>
      <c r="N27" s="26">
        <f t="shared" si="5"/>
        <v>0.12787684490839735</v>
      </c>
    </row>
    <row r="28" spans="1:14" x14ac:dyDescent="0.2">
      <c r="A28" t="s">
        <v>101</v>
      </c>
      <c r="B28" s="6"/>
      <c r="C28" s="6">
        <v>44259.791666666664</v>
      </c>
      <c r="D28">
        <v>15.39</v>
      </c>
      <c r="E28" s="25">
        <f t="shared" si="1"/>
        <v>0.43569089999999999</v>
      </c>
      <c r="F28" s="25">
        <f t="shared" si="6"/>
        <v>2189.1556799999998</v>
      </c>
      <c r="G28" s="26">
        <f t="shared" si="2"/>
        <v>0.16115237452171952</v>
      </c>
      <c r="I28">
        <f t="shared" ref="I28" si="31">H26</f>
        <v>84.9</v>
      </c>
      <c r="J28" s="26">
        <f t="shared" si="3"/>
        <v>0.87797311271975187</v>
      </c>
      <c r="K28" s="27">
        <f t="shared" si="0"/>
        <v>2.2194094446000001</v>
      </c>
      <c r="L28" s="29">
        <f t="shared" si="4"/>
        <v>33.291141668999998</v>
      </c>
      <c r="M28" s="29">
        <f t="shared" si="10"/>
        <v>150.26584216499998</v>
      </c>
      <c r="N28" s="26">
        <f t="shared" si="5"/>
        <v>0.1642707501031003</v>
      </c>
    </row>
    <row r="29" spans="1:14" x14ac:dyDescent="0.2">
      <c r="A29" t="s">
        <v>101</v>
      </c>
      <c r="B29" s="6"/>
      <c r="C29" s="6">
        <v>44259.802083333336</v>
      </c>
      <c r="D29">
        <v>18.62</v>
      </c>
      <c r="E29" s="25">
        <f t="shared" si="1"/>
        <v>0.52713220000000005</v>
      </c>
      <c r="F29" s="25">
        <f t="shared" si="6"/>
        <v>2569.81194</v>
      </c>
      <c r="G29" s="26">
        <f t="shared" si="2"/>
        <v>0.18917398154400175</v>
      </c>
      <c r="I29">
        <f t="shared" ref="I29" si="32">H26</f>
        <v>84.9</v>
      </c>
      <c r="J29" s="26">
        <f t="shared" si="3"/>
        <v>0.87797311271975187</v>
      </c>
      <c r="K29" s="27">
        <f t="shared" si="0"/>
        <v>2.6852114268000005</v>
      </c>
      <c r="L29" s="29">
        <f t="shared" si="4"/>
        <v>40.278171402000005</v>
      </c>
      <c r="M29" s="29">
        <f t="shared" si="10"/>
        <v>190.54401356699998</v>
      </c>
      <c r="N29" s="26">
        <f t="shared" si="5"/>
        <v>0.20830288231397551</v>
      </c>
    </row>
    <row r="30" spans="1:14" x14ac:dyDescent="0.2">
      <c r="A30" t="s">
        <v>101</v>
      </c>
      <c r="B30" s="6">
        <f>'Data Final'!C93</f>
        <v>44259.833333680559</v>
      </c>
      <c r="C30" s="6">
        <v>44259.8125</v>
      </c>
      <c r="D30">
        <v>21.39</v>
      </c>
      <c r="E30" s="25">
        <f t="shared" si="1"/>
        <v>0.6055509</v>
      </c>
      <c r="F30" s="25">
        <f t="shared" si="6"/>
        <v>3021.0450300000002</v>
      </c>
      <c r="G30" s="26">
        <f t="shared" si="2"/>
        <v>0.22239102708380221</v>
      </c>
      <c r="H30">
        <f>'Data Final'!D93</f>
        <v>96.7</v>
      </c>
      <c r="I30">
        <f t="shared" ref="I30" si="33">H30</f>
        <v>96.7</v>
      </c>
      <c r="J30" s="26">
        <f t="shared" si="3"/>
        <v>1</v>
      </c>
      <c r="K30" s="27">
        <f t="shared" si="0"/>
        <v>3.5134063218000007</v>
      </c>
      <c r="L30" s="29">
        <f t="shared" si="4"/>
        <v>52.701094827000013</v>
      </c>
      <c r="M30" s="29">
        <f t="shared" si="10"/>
        <v>243.245108394</v>
      </c>
      <c r="N30" s="26">
        <f t="shared" si="5"/>
        <v>0.26591576528028388</v>
      </c>
    </row>
    <row r="31" spans="1:14" x14ac:dyDescent="0.2">
      <c r="A31" t="s">
        <v>101</v>
      </c>
      <c r="B31" s="6"/>
      <c r="C31" s="6">
        <v>44259.822916666664</v>
      </c>
      <c r="D31">
        <v>22.84</v>
      </c>
      <c r="E31" s="25">
        <f t="shared" si="1"/>
        <v>0.64660039999999996</v>
      </c>
      <c r="F31" s="25">
        <f t="shared" si="6"/>
        <v>3509.2226700000001</v>
      </c>
      <c r="G31" s="26">
        <f t="shared" si="2"/>
        <v>0.25832770650461395</v>
      </c>
      <c r="I31">
        <f t="shared" ref="I31" si="34">H30</f>
        <v>96.7</v>
      </c>
      <c r="J31" s="26">
        <f t="shared" si="3"/>
        <v>1</v>
      </c>
      <c r="K31" s="27">
        <f t="shared" si="0"/>
        <v>3.7515755207999999</v>
      </c>
      <c r="L31" s="29">
        <f t="shared" si="4"/>
        <v>56.273632811999995</v>
      </c>
      <c r="M31" s="29">
        <f t="shared" si="10"/>
        <v>299.51874120600002</v>
      </c>
      <c r="N31" s="26">
        <f t="shared" si="5"/>
        <v>0.3274341498969498</v>
      </c>
    </row>
    <row r="32" spans="1:14" x14ac:dyDescent="0.2">
      <c r="A32" t="s">
        <v>101</v>
      </c>
      <c r="B32" s="6"/>
      <c r="C32" s="6">
        <v>44259.833333333336</v>
      </c>
      <c r="D32">
        <v>23.58</v>
      </c>
      <c r="E32" s="25">
        <f t="shared" si="1"/>
        <v>0.66754979999999986</v>
      </c>
      <c r="F32" s="25">
        <f t="shared" si="6"/>
        <v>4016.25477</v>
      </c>
      <c r="G32" s="26">
        <f t="shared" si="2"/>
        <v>0.29565233700952803</v>
      </c>
      <c r="I32">
        <f t="shared" ref="I32" si="35">H30</f>
        <v>96.7</v>
      </c>
      <c r="J32" s="26">
        <f t="shared" si="3"/>
        <v>1</v>
      </c>
      <c r="K32" s="27">
        <f t="shared" si="0"/>
        <v>3.8731239395999992</v>
      </c>
      <c r="L32" s="29">
        <f t="shared" si="4"/>
        <v>58.096859093999988</v>
      </c>
      <c r="M32" s="29">
        <f t="shared" si="10"/>
        <v>357.61560029999998</v>
      </c>
      <c r="N32" s="26">
        <f t="shared" si="5"/>
        <v>0.39094568708000499</v>
      </c>
    </row>
    <row r="33" spans="1:14" x14ac:dyDescent="0.2">
      <c r="A33" t="s">
        <v>101</v>
      </c>
      <c r="B33" s="6"/>
      <c r="C33" s="6">
        <v>44259.84375</v>
      </c>
      <c r="D33">
        <v>23.58</v>
      </c>
      <c r="E33" s="25">
        <f t="shared" si="1"/>
        <v>0.66754979999999986</v>
      </c>
      <c r="F33" s="25">
        <f t="shared" si="6"/>
        <v>4523.2868699999999</v>
      </c>
      <c r="G33" s="26">
        <f t="shared" si="2"/>
        <v>0.33297696751444211</v>
      </c>
      <c r="I33">
        <f t="shared" ref="I33" si="36">H30</f>
        <v>96.7</v>
      </c>
      <c r="J33" s="26">
        <f t="shared" si="3"/>
        <v>1</v>
      </c>
      <c r="K33" s="27">
        <f t="shared" si="0"/>
        <v>3.8731239395999992</v>
      </c>
      <c r="L33" s="29">
        <f t="shared" si="4"/>
        <v>58.096859093999988</v>
      </c>
      <c r="M33" s="29">
        <f t="shared" si="10"/>
        <v>415.71245939399995</v>
      </c>
      <c r="N33" s="26">
        <f t="shared" si="5"/>
        <v>0.45445722426306018</v>
      </c>
    </row>
    <row r="34" spans="1:14" x14ac:dyDescent="0.2">
      <c r="A34" t="s">
        <v>101</v>
      </c>
      <c r="B34" s="6">
        <f>'Data Final'!C94</f>
        <v>44259.875000405096</v>
      </c>
      <c r="C34" s="6">
        <v>44259.854166666664</v>
      </c>
      <c r="D34">
        <v>22.84</v>
      </c>
      <c r="E34" s="25">
        <f t="shared" si="1"/>
        <v>0.64660039999999996</v>
      </c>
      <c r="F34" s="25">
        <f t="shared" si="6"/>
        <v>5011.4645099999998</v>
      </c>
      <c r="G34" s="26">
        <f t="shared" si="2"/>
        <v>0.36891364693525386</v>
      </c>
      <c r="H34">
        <f>'Data Final'!D94</f>
        <v>75.8</v>
      </c>
      <c r="I34">
        <f t="shared" ref="I34" si="37">H34</f>
        <v>75.8</v>
      </c>
      <c r="J34" s="26">
        <f t="shared" si="3"/>
        <v>0.78386763185108577</v>
      </c>
      <c r="K34" s="27">
        <f t="shared" ref="K34:K65" si="38">I34*E34*1000*60/(1000*1000)</f>
        <v>2.9407386191999998</v>
      </c>
      <c r="L34" s="29">
        <f t="shared" si="4"/>
        <v>44.111079287999999</v>
      </c>
      <c r="M34" s="29">
        <f t="shared" si="10"/>
        <v>459.82353868199993</v>
      </c>
      <c r="N34" s="26">
        <f t="shared" si="5"/>
        <v>0.50267949472783036</v>
      </c>
    </row>
    <row r="35" spans="1:14" x14ac:dyDescent="0.2">
      <c r="A35" t="s">
        <v>101</v>
      </c>
      <c r="B35" s="6"/>
      <c r="C35" s="6">
        <v>44259.864583333336</v>
      </c>
      <c r="D35">
        <v>22.84</v>
      </c>
      <c r="E35" s="25">
        <f t="shared" si="1"/>
        <v>0.64660039999999996</v>
      </c>
      <c r="F35" s="25">
        <f t="shared" si="6"/>
        <v>5499.6421499999997</v>
      </c>
      <c r="G35" s="26">
        <f t="shared" si="2"/>
        <v>0.4048503263560656</v>
      </c>
      <c r="I35">
        <f t="shared" ref="I35" si="39">H34</f>
        <v>75.8</v>
      </c>
      <c r="J35" s="26">
        <f t="shared" si="3"/>
        <v>0.78386763185108577</v>
      </c>
      <c r="K35" s="27">
        <f t="shared" si="38"/>
        <v>2.9407386191999998</v>
      </c>
      <c r="L35" s="29">
        <f t="shared" si="4"/>
        <v>44.111079287999999</v>
      </c>
      <c r="M35" s="29">
        <f t="shared" si="10"/>
        <v>503.93461796999992</v>
      </c>
      <c r="N35" s="26">
        <f t="shared" si="5"/>
        <v>0.55090176519260048</v>
      </c>
    </row>
    <row r="36" spans="1:14" x14ac:dyDescent="0.2">
      <c r="A36" t="s">
        <v>101</v>
      </c>
      <c r="B36" s="6"/>
      <c r="C36" s="6">
        <v>44259.875</v>
      </c>
      <c r="D36">
        <v>22.84</v>
      </c>
      <c r="E36" s="25">
        <f t="shared" si="1"/>
        <v>0.64660039999999996</v>
      </c>
      <c r="F36" s="25">
        <f t="shared" si="6"/>
        <v>5987.8197899999996</v>
      </c>
      <c r="G36" s="26">
        <f t="shared" si="2"/>
        <v>0.44078700577687735</v>
      </c>
      <c r="I36">
        <f t="shared" ref="I36" si="40">H34</f>
        <v>75.8</v>
      </c>
      <c r="J36" s="26">
        <f t="shared" si="3"/>
        <v>0.78386763185108577</v>
      </c>
      <c r="K36" s="27">
        <f t="shared" si="38"/>
        <v>2.9407386191999998</v>
      </c>
      <c r="L36" s="29">
        <f t="shared" si="4"/>
        <v>44.111079287999999</v>
      </c>
      <c r="M36" s="29">
        <f t="shared" si="10"/>
        <v>548.0456972579999</v>
      </c>
      <c r="N36" s="26">
        <f t="shared" si="5"/>
        <v>0.5991240356573706</v>
      </c>
    </row>
    <row r="37" spans="1:14" x14ac:dyDescent="0.2">
      <c r="A37" t="s">
        <v>101</v>
      </c>
      <c r="B37" s="6"/>
      <c r="C37" s="6">
        <v>44259.885416666664</v>
      </c>
      <c r="D37">
        <v>22.11</v>
      </c>
      <c r="E37" s="25">
        <f t="shared" si="1"/>
        <v>0.62593409999999994</v>
      </c>
      <c r="F37" s="25">
        <f t="shared" si="6"/>
        <v>6457.3977599999998</v>
      </c>
      <c r="G37" s="26">
        <f t="shared" si="2"/>
        <v>0.47535449020931791</v>
      </c>
      <c r="I37">
        <f t="shared" ref="I37" si="41">H34</f>
        <v>75.8</v>
      </c>
      <c r="J37" s="26">
        <f t="shared" si="3"/>
        <v>0.78386763185108577</v>
      </c>
      <c r="K37" s="27">
        <f t="shared" si="38"/>
        <v>2.8467482868</v>
      </c>
      <c r="L37" s="29">
        <f t="shared" si="4"/>
        <v>42.701224302</v>
      </c>
      <c r="M37" s="29">
        <f t="shared" si="10"/>
        <v>590.74692155999992</v>
      </c>
      <c r="N37" s="26">
        <f t="shared" si="5"/>
        <v>0.64580505141814415</v>
      </c>
    </row>
    <row r="38" spans="1:14" x14ac:dyDescent="0.2">
      <c r="A38" t="s">
        <v>101</v>
      </c>
      <c r="B38" s="6">
        <f>'Data Final'!C95</f>
        <v>44259.916667129626</v>
      </c>
      <c r="C38" s="6">
        <v>44259.895833333336</v>
      </c>
      <c r="D38">
        <v>21.39</v>
      </c>
      <c r="E38" s="25">
        <f t="shared" si="1"/>
        <v>0.6055509</v>
      </c>
      <c r="F38" s="25">
        <f t="shared" si="6"/>
        <v>6908.6308499999996</v>
      </c>
      <c r="G38" s="26">
        <f t="shared" si="2"/>
        <v>0.50857153574911829</v>
      </c>
      <c r="H38">
        <f>'Data Final'!D95</f>
        <v>55.9</v>
      </c>
      <c r="I38">
        <f t="shared" ref="I38" si="42">H38</f>
        <v>55.9</v>
      </c>
      <c r="J38" s="26">
        <f t="shared" si="3"/>
        <v>0.578076525336091</v>
      </c>
      <c r="K38" s="27">
        <f t="shared" si="38"/>
        <v>2.0310177186000002</v>
      </c>
      <c r="L38" s="29">
        <f t="shared" si="4"/>
        <v>30.465265779000003</v>
      </c>
      <c r="M38" s="29">
        <f t="shared" si="10"/>
        <v>621.21218733899991</v>
      </c>
      <c r="N38" s="26">
        <f t="shared" si="5"/>
        <v>0.6791097066179026</v>
      </c>
    </row>
    <row r="39" spans="1:14" x14ac:dyDescent="0.2">
      <c r="A39" t="s">
        <v>101</v>
      </c>
      <c r="B39" s="6"/>
      <c r="C39" s="6">
        <v>44259.90625</v>
      </c>
      <c r="D39">
        <v>21.39</v>
      </c>
      <c r="E39" s="25">
        <f t="shared" si="1"/>
        <v>0.6055509</v>
      </c>
      <c r="F39" s="25">
        <f t="shared" si="6"/>
        <v>7359.8639399999993</v>
      </c>
      <c r="G39" s="26">
        <f t="shared" si="2"/>
        <v>0.54178858128891871</v>
      </c>
      <c r="I39">
        <f t="shared" ref="I39" si="43">H38</f>
        <v>55.9</v>
      </c>
      <c r="J39" s="26">
        <f t="shared" si="3"/>
        <v>0.578076525336091</v>
      </c>
      <c r="K39" s="27">
        <f t="shared" si="38"/>
        <v>2.0310177186000002</v>
      </c>
      <c r="L39" s="29">
        <f t="shared" si="4"/>
        <v>30.465265779000003</v>
      </c>
      <c r="M39" s="29">
        <f t="shared" si="10"/>
        <v>651.6774531179999</v>
      </c>
      <c r="N39" s="26">
        <f t="shared" si="5"/>
        <v>0.71241436181766093</v>
      </c>
    </row>
    <row r="40" spans="1:14" x14ac:dyDescent="0.2">
      <c r="A40" t="s">
        <v>101</v>
      </c>
      <c r="B40" s="6"/>
      <c r="C40" s="6">
        <v>44259.916666666664</v>
      </c>
      <c r="D40">
        <v>22.11</v>
      </c>
      <c r="E40" s="25">
        <f t="shared" si="1"/>
        <v>0.62593409999999994</v>
      </c>
      <c r="F40" s="25">
        <f t="shared" si="6"/>
        <v>7829.4419099999996</v>
      </c>
      <c r="G40" s="26">
        <f t="shared" si="2"/>
        <v>0.57635606572135922</v>
      </c>
      <c r="I40">
        <f t="shared" ref="I40" si="44">H38</f>
        <v>55.9</v>
      </c>
      <c r="J40" s="26">
        <f t="shared" si="3"/>
        <v>0.578076525336091</v>
      </c>
      <c r="K40" s="27">
        <f t="shared" si="38"/>
        <v>2.0993829714000003</v>
      </c>
      <c r="L40" s="29">
        <f t="shared" si="4"/>
        <v>31.490744571000004</v>
      </c>
      <c r="M40" s="29">
        <f t="shared" si="10"/>
        <v>683.16819768899995</v>
      </c>
      <c r="N40" s="26">
        <f t="shared" si="5"/>
        <v>0.74684007132989372</v>
      </c>
    </row>
    <row r="41" spans="1:14" x14ac:dyDescent="0.2">
      <c r="A41" t="s">
        <v>101</v>
      </c>
      <c r="B41" s="6"/>
      <c r="C41" s="6">
        <v>44259.927083333336</v>
      </c>
      <c r="D41">
        <v>21.39</v>
      </c>
      <c r="E41" s="25">
        <f t="shared" si="1"/>
        <v>0.6055509</v>
      </c>
      <c r="F41" s="25">
        <f t="shared" si="6"/>
        <v>8280.6749999999993</v>
      </c>
      <c r="G41" s="26">
        <f t="shared" si="2"/>
        <v>0.60957311126115965</v>
      </c>
      <c r="I41">
        <f t="shared" ref="I41" si="45">H38</f>
        <v>55.9</v>
      </c>
      <c r="J41" s="26">
        <f t="shared" si="3"/>
        <v>0.578076525336091</v>
      </c>
      <c r="K41" s="27">
        <f t="shared" si="38"/>
        <v>2.0310177186000002</v>
      </c>
      <c r="L41" s="29">
        <f t="shared" si="4"/>
        <v>30.465265779000003</v>
      </c>
      <c r="M41" s="29">
        <f t="shared" si="10"/>
        <v>713.63346346799995</v>
      </c>
      <c r="N41" s="26">
        <f t="shared" si="5"/>
        <v>0.78014472652965217</v>
      </c>
    </row>
    <row r="42" spans="1:14" x14ac:dyDescent="0.2">
      <c r="A42" t="s">
        <v>101</v>
      </c>
      <c r="B42" s="6">
        <f>'Data Final'!C96</f>
        <v>44259.958333854163</v>
      </c>
      <c r="C42" s="6">
        <v>44259.9375</v>
      </c>
      <c r="D42">
        <v>19.3</v>
      </c>
      <c r="E42" s="25">
        <f t="shared" si="1"/>
        <v>0.54638299999999995</v>
      </c>
      <c r="F42" s="25">
        <f t="shared" si="6"/>
        <v>8678.6569799999997</v>
      </c>
      <c r="G42" s="26">
        <f t="shared" si="2"/>
        <v>0.63887013279315763</v>
      </c>
      <c r="H42">
        <f>'Data Final'!D96</f>
        <v>49.2</v>
      </c>
      <c r="I42">
        <f t="shared" ref="I42" si="46">H42</f>
        <v>49.2</v>
      </c>
      <c r="J42" s="26">
        <f t="shared" si="3"/>
        <v>0.50879007238883145</v>
      </c>
      <c r="K42" s="27">
        <f t="shared" si="38"/>
        <v>1.6129226160000001</v>
      </c>
      <c r="L42" s="29">
        <f t="shared" si="4"/>
        <v>24.193839240000003</v>
      </c>
      <c r="M42" s="29">
        <f t="shared" si="10"/>
        <v>737.82730270799993</v>
      </c>
      <c r="N42" s="26">
        <f t="shared" si="5"/>
        <v>0.80659345275090866</v>
      </c>
    </row>
    <row r="43" spans="1:14" x14ac:dyDescent="0.2">
      <c r="A43" t="s">
        <v>101</v>
      </c>
      <c r="B43" s="6"/>
      <c r="C43" s="6">
        <v>44259.947916666664</v>
      </c>
      <c r="D43">
        <v>17.95</v>
      </c>
      <c r="E43" s="25">
        <f t="shared" si="1"/>
        <v>0.50816449999999991</v>
      </c>
      <c r="F43" s="25">
        <f t="shared" si="6"/>
        <v>9042.2423099999996</v>
      </c>
      <c r="G43" s="26">
        <f t="shared" si="2"/>
        <v>0.66563508140145522</v>
      </c>
      <c r="I43">
        <f t="shared" ref="I43" si="47">H42</f>
        <v>49.2</v>
      </c>
      <c r="J43" s="26">
        <f t="shared" si="3"/>
        <v>0.50879007238883145</v>
      </c>
      <c r="K43" s="27">
        <f t="shared" si="38"/>
        <v>1.5001016039999999</v>
      </c>
      <c r="L43" s="29">
        <f t="shared" si="4"/>
        <v>22.501524059999998</v>
      </c>
      <c r="M43" s="29">
        <f t="shared" si="10"/>
        <v>760.32882676799989</v>
      </c>
      <c r="N43" s="26">
        <f t="shared" si="5"/>
        <v>0.83119213853699947</v>
      </c>
    </row>
    <row r="44" spans="1:14" x14ac:dyDescent="0.2">
      <c r="A44" t="s">
        <v>101</v>
      </c>
      <c r="B44" s="6"/>
      <c r="C44" s="6">
        <v>44259.958333333336</v>
      </c>
      <c r="D44">
        <v>15.39</v>
      </c>
      <c r="E44" s="25">
        <f t="shared" si="1"/>
        <v>0.43569089999999999</v>
      </c>
      <c r="F44" s="25">
        <f t="shared" si="6"/>
        <v>9340.6013999999996</v>
      </c>
      <c r="G44" s="26">
        <f t="shared" si="2"/>
        <v>0.68759846950258807</v>
      </c>
      <c r="I44">
        <f t="shared" ref="I44" si="48">H42</f>
        <v>49.2</v>
      </c>
      <c r="J44" s="26">
        <f t="shared" si="3"/>
        <v>0.50879007238883145</v>
      </c>
      <c r="K44" s="27">
        <f t="shared" si="38"/>
        <v>1.2861595368000001</v>
      </c>
      <c r="L44" s="29">
        <f t="shared" si="4"/>
        <v>19.292393052000001</v>
      </c>
      <c r="M44" s="29">
        <f t="shared" si="10"/>
        <v>779.62121981999985</v>
      </c>
      <c r="N44" s="26">
        <f t="shared" si="5"/>
        <v>0.85228259949788732</v>
      </c>
    </row>
    <row r="45" spans="1:14" x14ac:dyDescent="0.2">
      <c r="A45" t="s">
        <v>101</v>
      </c>
      <c r="B45" s="6"/>
      <c r="C45" s="6">
        <v>44259.96875</v>
      </c>
      <c r="D45">
        <v>14.17</v>
      </c>
      <c r="E45" s="25">
        <f t="shared" si="1"/>
        <v>0.40115269999999997</v>
      </c>
      <c r="F45" s="25">
        <f t="shared" si="6"/>
        <v>9607.8761099999992</v>
      </c>
      <c r="G45" s="26">
        <f t="shared" si="2"/>
        <v>0.70727361392452526</v>
      </c>
      <c r="I45">
        <f t="shared" ref="I45" si="49">H42</f>
        <v>49.2</v>
      </c>
      <c r="J45" s="26">
        <f t="shared" si="3"/>
        <v>0.50879007238883145</v>
      </c>
      <c r="K45" s="27">
        <f t="shared" si="38"/>
        <v>1.1842027704</v>
      </c>
      <c r="L45" s="29">
        <f t="shared" si="4"/>
        <v>17.763041556000001</v>
      </c>
      <c r="M45" s="29">
        <f t="shared" si="10"/>
        <v>797.38426137599981</v>
      </c>
      <c r="N45" s="26">
        <f t="shared" si="5"/>
        <v>0.87170117206551445</v>
      </c>
    </row>
    <row r="46" spans="1:14" x14ac:dyDescent="0.2">
      <c r="A46" t="s">
        <v>101</v>
      </c>
      <c r="B46" s="6">
        <f>'Data Final'!C97</f>
        <v>44260.000000578701</v>
      </c>
      <c r="C46" s="6">
        <v>44259.979166666664</v>
      </c>
      <c r="D46">
        <v>13</v>
      </c>
      <c r="E46" s="25">
        <f t="shared" si="1"/>
        <v>0.36802999999999997</v>
      </c>
      <c r="F46" s="25">
        <f t="shared" si="6"/>
        <v>9845.3403899999994</v>
      </c>
      <c r="G46" s="26">
        <f t="shared" si="2"/>
        <v>0.72475429514592216</v>
      </c>
      <c r="H46">
        <f>'Data Final'!D97</f>
        <v>37</v>
      </c>
      <c r="I46">
        <f t="shared" ref="I46" si="50">H46</f>
        <v>37</v>
      </c>
      <c r="J46" s="26">
        <f t="shared" si="3"/>
        <v>0.38262668045501552</v>
      </c>
      <c r="K46" s="27">
        <f t="shared" si="38"/>
        <v>0.81702659999999994</v>
      </c>
      <c r="L46" s="29">
        <f t="shared" si="4"/>
        <v>12.255398999999999</v>
      </c>
      <c r="M46" s="29">
        <f t="shared" si="10"/>
        <v>809.63966037599982</v>
      </c>
      <c r="N46" s="26">
        <f t="shared" si="5"/>
        <v>0.88509878497299199</v>
      </c>
    </row>
    <row r="47" spans="1:14" x14ac:dyDescent="0.2">
      <c r="A47" t="s">
        <v>101</v>
      </c>
      <c r="B47" s="6"/>
      <c r="C47" s="6">
        <v>44259.989583333336</v>
      </c>
      <c r="D47">
        <v>12.27</v>
      </c>
      <c r="E47" s="25">
        <f t="shared" si="1"/>
        <v>0.34736369999999994</v>
      </c>
      <c r="F47" s="25">
        <f t="shared" si="6"/>
        <v>10064.205</v>
      </c>
      <c r="G47" s="26">
        <f t="shared" si="2"/>
        <v>0.74086578137894799</v>
      </c>
      <c r="I47">
        <f t="shared" ref="I47" si="51">H46</f>
        <v>37</v>
      </c>
      <c r="J47" s="26">
        <f t="shared" si="3"/>
        <v>0.38262668045501552</v>
      </c>
      <c r="K47" s="27">
        <f t="shared" si="38"/>
        <v>0.77114741399999986</v>
      </c>
      <c r="L47" s="29">
        <f t="shared" si="4"/>
        <v>11.567211209999998</v>
      </c>
      <c r="M47" s="29">
        <f t="shared" si="10"/>
        <v>821.20687158599981</v>
      </c>
      <c r="N47" s="26">
        <f t="shared" si="5"/>
        <v>0.89774407038643422</v>
      </c>
    </row>
    <row r="48" spans="1:14" x14ac:dyDescent="0.2">
      <c r="A48" t="s">
        <v>101</v>
      </c>
      <c r="B48" s="6"/>
      <c r="C48" s="6">
        <v>44260</v>
      </c>
      <c r="D48">
        <v>11.56</v>
      </c>
      <c r="E48" s="25">
        <f t="shared" si="1"/>
        <v>0.32726359999999999</v>
      </c>
      <c r="F48" s="25">
        <f t="shared" si="6"/>
        <v>10264.979520000001</v>
      </c>
      <c r="G48" s="26">
        <f t="shared" si="2"/>
        <v>0.75564558481506472</v>
      </c>
      <c r="I48">
        <f t="shared" ref="I48" si="52">H46</f>
        <v>37</v>
      </c>
      <c r="J48" s="26">
        <f t="shared" si="3"/>
        <v>0.38262668045501552</v>
      </c>
      <c r="K48" s="27">
        <f t="shared" si="38"/>
        <v>0.72652519199999988</v>
      </c>
      <c r="L48" s="29">
        <f t="shared" si="4"/>
        <v>10.897877879999998</v>
      </c>
      <c r="M48" s="29">
        <f t="shared" si="10"/>
        <v>832.10474946599982</v>
      </c>
      <c r="N48" s="26">
        <f t="shared" si="5"/>
        <v>0.90965764001800653</v>
      </c>
    </row>
    <row r="49" spans="1:14" x14ac:dyDescent="0.2">
      <c r="A49" t="s">
        <v>101</v>
      </c>
      <c r="B49" s="6"/>
      <c r="C49" s="6">
        <v>44260.010416666664</v>
      </c>
      <c r="D49">
        <v>11.56</v>
      </c>
      <c r="E49" s="25">
        <f t="shared" si="1"/>
        <v>0.32726359999999999</v>
      </c>
      <c r="F49" s="25">
        <f t="shared" si="6"/>
        <v>10465.754040000002</v>
      </c>
      <c r="G49" s="26">
        <f t="shared" si="2"/>
        <v>0.77042538825118156</v>
      </c>
      <c r="I49">
        <f t="shared" ref="I49" si="53">H46</f>
        <v>37</v>
      </c>
      <c r="J49" s="26">
        <f t="shared" si="3"/>
        <v>0.38262668045501552</v>
      </c>
      <c r="K49" s="27">
        <f t="shared" si="38"/>
        <v>0.72652519199999988</v>
      </c>
      <c r="L49" s="29">
        <f t="shared" si="4"/>
        <v>10.897877879999998</v>
      </c>
      <c r="M49" s="29">
        <f t="shared" si="10"/>
        <v>843.00262734599983</v>
      </c>
      <c r="N49" s="26">
        <f t="shared" si="5"/>
        <v>0.92157120964957895</v>
      </c>
    </row>
    <row r="50" spans="1:14" x14ac:dyDescent="0.2">
      <c r="A50" t="s">
        <v>101</v>
      </c>
      <c r="B50" s="6">
        <f>'Data Final'!C98</f>
        <v>44260.041667303238</v>
      </c>
      <c r="C50" s="6">
        <v>44260.020833333336</v>
      </c>
      <c r="D50">
        <v>10.88</v>
      </c>
      <c r="E50" s="25">
        <f t="shared" si="1"/>
        <v>0.30801280000000003</v>
      </c>
      <c r="F50" s="25">
        <f t="shared" si="6"/>
        <v>10649.202840000002</v>
      </c>
      <c r="G50" s="26">
        <f t="shared" si="2"/>
        <v>0.78392977717758261</v>
      </c>
      <c r="H50">
        <f>'Data Final'!D98</f>
        <v>23.2</v>
      </c>
      <c r="I50">
        <f t="shared" ref="I50" si="54">H50</f>
        <v>23.2</v>
      </c>
      <c r="J50" s="26">
        <f t="shared" si="3"/>
        <v>0.23991726990692863</v>
      </c>
      <c r="K50" s="27">
        <f t="shared" si="38"/>
        <v>0.42875381760000009</v>
      </c>
      <c r="L50" s="29">
        <f t="shared" si="4"/>
        <v>6.4313072640000009</v>
      </c>
      <c r="M50" s="29">
        <f t="shared" si="10"/>
        <v>849.43393460999982</v>
      </c>
      <c r="N50" s="26">
        <f t="shared" si="5"/>
        <v>0.92860192037651001</v>
      </c>
    </row>
    <row r="51" spans="1:14" x14ac:dyDescent="0.2">
      <c r="A51" t="s">
        <v>101</v>
      </c>
      <c r="B51" s="6"/>
      <c r="C51" s="6">
        <v>44260.03125</v>
      </c>
      <c r="D51">
        <v>10.88</v>
      </c>
      <c r="E51" s="25">
        <f t="shared" si="1"/>
        <v>0.30801280000000003</v>
      </c>
      <c r="F51" s="25">
        <f t="shared" si="6"/>
        <v>10832.651640000002</v>
      </c>
      <c r="G51" s="26">
        <f t="shared" si="2"/>
        <v>0.79743416610398377</v>
      </c>
      <c r="I51">
        <f t="shared" ref="I51" si="55">H50</f>
        <v>23.2</v>
      </c>
      <c r="J51" s="26">
        <f t="shared" si="3"/>
        <v>0.23991726990692863</v>
      </c>
      <c r="K51" s="27">
        <f t="shared" si="38"/>
        <v>0.42875381760000009</v>
      </c>
      <c r="L51" s="29">
        <f t="shared" si="4"/>
        <v>6.4313072640000009</v>
      </c>
      <c r="M51" s="29">
        <f t="shared" si="10"/>
        <v>855.86524187399982</v>
      </c>
      <c r="N51" s="26">
        <f t="shared" si="5"/>
        <v>0.93563263110344108</v>
      </c>
    </row>
    <row r="52" spans="1:14" x14ac:dyDescent="0.2">
      <c r="A52" t="s">
        <v>101</v>
      </c>
      <c r="B52" s="6"/>
      <c r="C52" s="6">
        <v>44260.041666666664</v>
      </c>
      <c r="D52">
        <v>10.88</v>
      </c>
      <c r="E52" s="25">
        <f t="shared" si="1"/>
        <v>0.30801280000000003</v>
      </c>
      <c r="F52" s="25">
        <f t="shared" si="6"/>
        <v>11016.100440000002</v>
      </c>
      <c r="G52" s="26">
        <f t="shared" si="2"/>
        <v>0.81093855503038481</v>
      </c>
      <c r="I52">
        <f t="shared" ref="I52" si="56">H50</f>
        <v>23.2</v>
      </c>
      <c r="J52" s="26">
        <f t="shared" si="3"/>
        <v>0.23991726990692863</v>
      </c>
      <c r="K52" s="27">
        <f t="shared" si="38"/>
        <v>0.42875381760000009</v>
      </c>
      <c r="L52" s="29">
        <f t="shared" si="4"/>
        <v>6.4313072640000009</v>
      </c>
      <c r="M52" s="29">
        <f t="shared" si="10"/>
        <v>862.29654913799982</v>
      </c>
      <c r="N52" s="26">
        <f t="shared" si="5"/>
        <v>0.94266334183037215</v>
      </c>
    </row>
    <row r="53" spans="1:14" x14ac:dyDescent="0.2">
      <c r="A53" t="s">
        <v>101</v>
      </c>
      <c r="B53" s="6"/>
      <c r="C53" s="6">
        <v>44260.052083333336</v>
      </c>
      <c r="D53">
        <v>10.88</v>
      </c>
      <c r="E53" s="25">
        <f t="shared" si="1"/>
        <v>0.30801280000000003</v>
      </c>
      <c r="F53" s="25">
        <f t="shared" si="6"/>
        <v>11199.549240000002</v>
      </c>
      <c r="G53" s="26">
        <f t="shared" si="2"/>
        <v>0.82444294395678586</v>
      </c>
      <c r="I53">
        <f t="shared" ref="I53" si="57">H50</f>
        <v>23.2</v>
      </c>
      <c r="J53" s="26">
        <f t="shared" si="3"/>
        <v>0.23991726990692863</v>
      </c>
      <c r="K53" s="27">
        <f t="shared" si="38"/>
        <v>0.42875381760000009</v>
      </c>
      <c r="L53" s="29">
        <f t="shared" si="4"/>
        <v>6.4313072640000009</v>
      </c>
      <c r="M53" s="29">
        <f t="shared" si="10"/>
        <v>868.72785640199982</v>
      </c>
      <c r="N53" s="26">
        <f t="shared" si="5"/>
        <v>0.94969405255730321</v>
      </c>
    </row>
    <row r="54" spans="1:14" x14ac:dyDescent="0.2">
      <c r="A54" t="s">
        <v>101</v>
      </c>
      <c r="B54" s="6">
        <f>'Data Final'!C99</f>
        <v>44260.083334027775</v>
      </c>
      <c r="C54" s="6">
        <v>44260.0625</v>
      </c>
      <c r="D54">
        <v>10.88</v>
      </c>
      <c r="E54" s="25">
        <f t="shared" si="1"/>
        <v>0.30801280000000003</v>
      </c>
      <c r="F54" s="25">
        <f t="shared" si="6"/>
        <v>11382.998040000002</v>
      </c>
      <c r="G54" s="26">
        <f t="shared" si="2"/>
        <v>0.83794733288318701</v>
      </c>
      <c r="H54">
        <f>'Data Final'!D99</f>
        <v>17.899999999999999</v>
      </c>
      <c r="I54">
        <f t="shared" ref="I54" si="58">H54</f>
        <v>17.899999999999999</v>
      </c>
      <c r="J54" s="26">
        <f t="shared" si="3"/>
        <v>0.18510858324715612</v>
      </c>
      <c r="K54" s="27">
        <f t="shared" si="38"/>
        <v>0.33080574720000006</v>
      </c>
      <c r="L54" s="29">
        <f t="shared" si="4"/>
        <v>4.9620862080000006</v>
      </c>
      <c r="M54" s="29">
        <f t="shared" si="10"/>
        <v>873.68994260999978</v>
      </c>
      <c r="N54" s="26">
        <f t="shared" si="5"/>
        <v>0.95511860954058192</v>
      </c>
    </row>
    <row r="55" spans="1:14" x14ac:dyDescent="0.2">
      <c r="A55" t="s">
        <v>101</v>
      </c>
      <c r="B55" s="6"/>
      <c r="C55" s="6">
        <v>44260.072916666664</v>
      </c>
      <c r="D55">
        <v>10.88</v>
      </c>
      <c r="E55" s="25">
        <f t="shared" si="1"/>
        <v>0.30801280000000003</v>
      </c>
      <c r="F55" s="25">
        <f t="shared" si="6"/>
        <v>11566.446840000002</v>
      </c>
      <c r="G55" s="26">
        <f t="shared" si="2"/>
        <v>0.85145172180958806</v>
      </c>
      <c r="I55">
        <f t="shared" ref="I55" si="59">H54</f>
        <v>17.899999999999999</v>
      </c>
      <c r="J55" s="26">
        <f t="shared" si="3"/>
        <v>0.18510858324715612</v>
      </c>
      <c r="K55" s="27">
        <f t="shared" si="38"/>
        <v>0.33080574720000006</v>
      </c>
      <c r="L55" s="29">
        <f t="shared" si="4"/>
        <v>4.9620862080000006</v>
      </c>
      <c r="M55" s="29">
        <f t="shared" si="10"/>
        <v>878.65202881799974</v>
      </c>
      <c r="N55" s="26">
        <f t="shared" si="5"/>
        <v>0.96054316652386051</v>
      </c>
    </row>
    <row r="56" spans="1:14" x14ac:dyDescent="0.2">
      <c r="A56" t="s">
        <v>101</v>
      </c>
      <c r="B56" s="6"/>
      <c r="C56" s="6">
        <v>44260.083333333336</v>
      </c>
      <c r="D56">
        <v>10.88</v>
      </c>
      <c r="E56" s="25">
        <f t="shared" si="1"/>
        <v>0.30801280000000003</v>
      </c>
      <c r="F56" s="25">
        <f t="shared" si="6"/>
        <v>11749.895640000002</v>
      </c>
      <c r="G56" s="26">
        <f t="shared" si="2"/>
        <v>0.8649561107359891</v>
      </c>
      <c r="I56">
        <f t="shared" ref="I56" si="60">H54</f>
        <v>17.899999999999999</v>
      </c>
      <c r="J56" s="26">
        <f t="shared" si="3"/>
        <v>0.18510858324715612</v>
      </c>
      <c r="K56" s="27">
        <f t="shared" si="38"/>
        <v>0.33080574720000006</v>
      </c>
      <c r="L56" s="29">
        <f t="shared" si="4"/>
        <v>4.9620862080000006</v>
      </c>
      <c r="M56" s="29">
        <f t="shared" si="10"/>
        <v>883.61411502599969</v>
      </c>
      <c r="N56" s="26">
        <f t="shared" si="5"/>
        <v>0.96596772350713922</v>
      </c>
    </row>
    <row r="57" spans="1:14" x14ac:dyDescent="0.2">
      <c r="A57" t="s">
        <v>101</v>
      </c>
      <c r="B57" s="6"/>
      <c r="C57" s="6">
        <v>44260.09375</v>
      </c>
      <c r="D57">
        <v>10.88</v>
      </c>
      <c r="E57" s="25">
        <f t="shared" si="1"/>
        <v>0.30801280000000003</v>
      </c>
      <c r="F57" s="25">
        <f t="shared" si="6"/>
        <v>11933.344440000003</v>
      </c>
      <c r="G57" s="26">
        <f t="shared" si="2"/>
        <v>0.87846049966239026</v>
      </c>
      <c r="I57">
        <f t="shared" ref="I57" si="61">H54</f>
        <v>17.899999999999999</v>
      </c>
      <c r="J57" s="26">
        <f t="shared" si="3"/>
        <v>0.18510858324715612</v>
      </c>
      <c r="K57" s="27">
        <f t="shared" si="38"/>
        <v>0.33080574720000006</v>
      </c>
      <c r="L57" s="29">
        <f t="shared" si="4"/>
        <v>4.9620862080000006</v>
      </c>
      <c r="M57" s="29">
        <f t="shared" si="10"/>
        <v>888.57620123399965</v>
      </c>
      <c r="N57" s="26">
        <f t="shared" si="5"/>
        <v>0.97139228049041793</v>
      </c>
    </row>
    <row r="58" spans="1:14" x14ac:dyDescent="0.2">
      <c r="A58" t="s">
        <v>101</v>
      </c>
      <c r="B58" s="6">
        <f>'Data Final'!C100</f>
        <v>44260.125000752312</v>
      </c>
      <c r="C58" s="6">
        <v>44260.104166666664</v>
      </c>
      <c r="D58">
        <v>10.88</v>
      </c>
      <c r="E58" s="25">
        <f t="shared" si="1"/>
        <v>0.30801280000000003</v>
      </c>
      <c r="F58" s="25">
        <f t="shared" si="6"/>
        <v>12116.793240000003</v>
      </c>
      <c r="G58" s="26">
        <f t="shared" si="2"/>
        <v>0.8919648885887913</v>
      </c>
      <c r="H58">
        <f>'Data Final'!D100</f>
        <v>13.5</v>
      </c>
      <c r="I58">
        <f t="shared" ref="I58" si="62">H58</f>
        <v>13.5</v>
      </c>
      <c r="J58" s="26">
        <f t="shared" si="3"/>
        <v>0.13960703205791106</v>
      </c>
      <c r="K58" s="27">
        <f t="shared" si="38"/>
        <v>0.24949036800000002</v>
      </c>
      <c r="L58" s="29">
        <f t="shared" si="4"/>
        <v>3.7423555200000003</v>
      </c>
      <c r="M58" s="29">
        <f t="shared" si="10"/>
        <v>892.3185567539997</v>
      </c>
      <c r="N58" s="26">
        <f t="shared" si="5"/>
        <v>0.97548342681858902</v>
      </c>
    </row>
    <row r="59" spans="1:14" x14ac:dyDescent="0.2">
      <c r="A59" t="s">
        <v>101</v>
      </c>
      <c r="B59" s="6"/>
      <c r="C59" s="6">
        <v>44260.114583333336</v>
      </c>
      <c r="D59">
        <v>10.88</v>
      </c>
      <c r="E59" s="25">
        <f t="shared" si="1"/>
        <v>0.30801280000000003</v>
      </c>
      <c r="F59" s="25">
        <f t="shared" si="6"/>
        <v>12300.242040000003</v>
      </c>
      <c r="G59" s="26">
        <f t="shared" si="2"/>
        <v>0.90546927751519235</v>
      </c>
      <c r="I59">
        <f t="shared" ref="I59" si="63">H58</f>
        <v>13.5</v>
      </c>
      <c r="J59" s="26">
        <f t="shared" si="3"/>
        <v>0.13960703205791106</v>
      </c>
      <c r="K59" s="27">
        <f t="shared" si="38"/>
        <v>0.24949036800000002</v>
      </c>
      <c r="L59" s="29">
        <f t="shared" si="4"/>
        <v>3.7423555200000003</v>
      </c>
      <c r="M59" s="29">
        <f t="shared" si="10"/>
        <v>896.06091227399975</v>
      </c>
      <c r="N59" s="26">
        <f t="shared" si="5"/>
        <v>0.97957457314676022</v>
      </c>
    </row>
    <row r="60" spans="1:14" x14ac:dyDescent="0.2">
      <c r="A60" t="s">
        <v>101</v>
      </c>
      <c r="B60" s="6"/>
      <c r="C60" s="6">
        <v>44260.125</v>
      </c>
      <c r="D60">
        <v>10.88</v>
      </c>
      <c r="E60" s="25">
        <f t="shared" si="1"/>
        <v>0.30801280000000003</v>
      </c>
      <c r="F60" s="25">
        <f t="shared" si="6"/>
        <v>12483.690840000003</v>
      </c>
      <c r="G60" s="26">
        <f t="shared" si="2"/>
        <v>0.91897366644159351</v>
      </c>
      <c r="I60">
        <f t="shared" ref="I60" si="64">H58</f>
        <v>13.5</v>
      </c>
      <c r="J60" s="26">
        <f t="shared" si="3"/>
        <v>0.13960703205791106</v>
      </c>
      <c r="K60" s="27">
        <f t="shared" si="38"/>
        <v>0.24949036800000002</v>
      </c>
      <c r="L60" s="29">
        <f t="shared" si="4"/>
        <v>3.7423555200000003</v>
      </c>
      <c r="M60" s="29">
        <f t="shared" si="10"/>
        <v>899.80326779399979</v>
      </c>
      <c r="N60" s="26">
        <f t="shared" si="5"/>
        <v>0.98366571947493142</v>
      </c>
    </row>
    <row r="61" spans="1:14" x14ac:dyDescent="0.2">
      <c r="A61" t="s">
        <v>101</v>
      </c>
      <c r="B61" s="6"/>
      <c r="C61" s="6">
        <v>44260.135416666664</v>
      </c>
      <c r="D61">
        <v>10.88</v>
      </c>
      <c r="E61" s="25">
        <f t="shared" si="1"/>
        <v>0.30801280000000003</v>
      </c>
      <c r="F61" s="25">
        <f t="shared" si="6"/>
        <v>12667.139640000003</v>
      </c>
      <c r="G61" s="26">
        <f t="shared" si="2"/>
        <v>0.93247805536799455</v>
      </c>
      <c r="I61">
        <f t="shared" ref="I61" si="65">H58</f>
        <v>13.5</v>
      </c>
      <c r="J61" s="26">
        <f t="shared" si="3"/>
        <v>0.13960703205791106</v>
      </c>
      <c r="K61" s="27">
        <f t="shared" si="38"/>
        <v>0.24949036800000002</v>
      </c>
      <c r="L61" s="29">
        <f t="shared" si="4"/>
        <v>3.7423555200000003</v>
      </c>
      <c r="M61" s="29">
        <f t="shared" si="10"/>
        <v>903.54562331399984</v>
      </c>
      <c r="N61" s="26">
        <f t="shared" si="5"/>
        <v>0.98775686580310251</v>
      </c>
    </row>
    <row r="62" spans="1:14" x14ac:dyDescent="0.2">
      <c r="A62" t="s">
        <v>101</v>
      </c>
      <c r="B62" s="6">
        <f>'Data Final'!C101</f>
        <v>44260.166667476849</v>
      </c>
      <c r="C62" s="6">
        <v>44260.145833333336</v>
      </c>
      <c r="D62">
        <v>10.88</v>
      </c>
      <c r="E62" s="25">
        <f t="shared" si="1"/>
        <v>0.30801280000000003</v>
      </c>
      <c r="F62" s="25">
        <f t="shared" si="6"/>
        <v>12850.588440000003</v>
      </c>
      <c r="G62" s="26">
        <f t="shared" si="2"/>
        <v>0.94598244429439571</v>
      </c>
      <c r="H62">
        <f>'Data Final'!D101</f>
        <v>10.1</v>
      </c>
      <c r="I62">
        <f t="shared" ref="I62" si="66">H62</f>
        <v>10.1</v>
      </c>
      <c r="J62" s="26">
        <f t="shared" si="3"/>
        <v>0.1044467425025853</v>
      </c>
      <c r="K62" s="27">
        <f t="shared" si="38"/>
        <v>0.18665575680000004</v>
      </c>
      <c r="L62" s="29">
        <f t="shared" si="4"/>
        <v>2.7998363520000007</v>
      </c>
      <c r="M62" s="29">
        <f t="shared" si="10"/>
        <v>906.3454596659999</v>
      </c>
      <c r="N62" s="26">
        <f t="shared" si="5"/>
        <v>0.99081764935232686</v>
      </c>
    </row>
    <row r="63" spans="1:14" x14ac:dyDescent="0.2">
      <c r="A63" t="s">
        <v>101</v>
      </c>
      <c r="B63" s="6"/>
      <c r="C63" s="6">
        <v>44260.15625</v>
      </c>
      <c r="D63">
        <v>10.88</v>
      </c>
      <c r="E63" s="25">
        <f t="shared" si="1"/>
        <v>0.30801280000000003</v>
      </c>
      <c r="F63" s="25">
        <f t="shared" si="6"/>
        <v>13034.037240000003</v>
      </c>
      <c r="G63" s="26">
        <f t="shared" si="2"/>
        <v>0.95948683322079675</v>
      </c>
      <c r="I63">
        <f t="shared" ref="I63" si="67">H62</f>
        <v>10.1</v>
      </c>
      <c r="J63" s="26">
        <f t="shared" si="3"/>
        <v>0.1044467425025853</v>
      </c>
      <c r="K63" s="27">
        <f t="shared" si="38"/>
        <v>0.18665575680000004</v>
      </c>
      <c r="L63" s="29">
        <f t="shared" si="4"/>
        <v>2.7998363520000007</v>
      </c>
      <c r="M63" s="29">
        <f t="shared" si="10"/>
        <v>909.14529601799995</v>
      </c>
      <c r="N63" s="26">
        <f t="shared" si="5"/>
        <v>0.99387843290155131</v>
      </c>
    </row>
    <row r="64" spans="1:14" x14ac:dyDescent="0.2">
      <c r="A64" t="s">
        <v>101</v>
      </c>
      <c r="B64" s="6"/>
      <c r="C64" s="6">
        <v>44260.166666666664</v>
      </c>
      <c r="D64">
        <v>10.88</v>
      </c>
      <c r="E64" s="25">
        <f t="shared" si="1"/>
        <v>0.30801280000000003</v>
      </c>
      <c r="F64" s="25">
        <f t="shared" si="6"/>
        <v>13217.486040000003</v>
      </c>
      <c r="G64" s="26">
        <f t="shared" si="2"/>
        <v>0.9729912221471978</v>
      </c>
      <c r="I64">
        <f t="shared" ref="I64" si="68">H62</f>
        <v>10.1</v>
      </c>
      <c r="J64" s="26">
        <f t="shared" si="3"/>
        <v>0.1044467425025853</v>
      </c>
      <c r="K64" s="27">
        <f t="shared" si="38"/>
        <v>0.18665575680000004</v>
      </c>
      <c r="L64" s="29">
        <f t="shared" si="4"/>
        <v>2.7998363520000007</v>
      </c>
      <c r="M64" s="29">
        <f t="shared" si="10"/>
        <v>911.94513237000001</v>
      </c>
      <c r="N64" s="26">
        <f t="shared" si="5"/>
        <v>0.99693921645077566</v>
      </c>
    </row>
    <row r="65" spans="1:14" x14ac:dyDescent="0.2">
      <c r="A65" t="s">
        <v>101</v>
      </c>
      <c r="B65" s="6"/>
      <c r="C65" s="6">
        <v>44260.177083333336</v>
      </c>
      <c r="D65">
        <v>10.88</v>
      </c>
      <c r="E65" s="25">
        <f t="shared" si="1"/>
        <v>0.30801280000000003</v>
      </c>
      <c r="F65" s="25">
        <f t="shared" si="6"/>
        <v>13400.934840000004</v>
      </c>
      <c r="G65" s="26">
        <f t="shared" si="2"/>
        <v>0.98649561107359895</v>
      </c>
      <c r="I65">
        <f t="shared" ref="I65" si="69">H62</f>
        <v>10.1</v>
      </c>
      <c r="J65" s="26">
        <f t="shared" si="3"/>
        <v>0.1044467425025853</v>
      </c>
      <c r="K65" s="27">
        <f t="shared" si="38"/>
        <v>0.18665575680000004</v>
      </c>
      <c r="L65" s="29">
        <f t="shared" si="4"/>
        <v>2.7998363520000007</v>
      </c>
      <c r="M65" s="29">
        <f t="shared" si="10"/>
        <v>914.74496872200007</v>
      </c>
      <c r="N65" s="26">
        <f t="shared" si="5"/>
        <v>1</v>
      </c>
    </row>
    <row r="66" spans="1:14" x14ac:dyDescent="0.2">
      <c r="A66" t="s">
        <v>101</v>
      </c>
      <c r="B66" s="6"/>
      <c r="C66" s="6">
        <v>44260.1875</v>
      </c>
      <c r="D66">
        <v>10.88</v>
      </c>
      <c r="E66" s="25">
        <f t="shared" si="1"/>
        <v>0.30801280000000003</v>
      </c>
      <c r="F66" s="25">
        <f t="shared" si="6"/>
        <v>13584.383640000004</v>
      </c>
      <c r="G66" s="26">
        <f t="shared" si="2"/>
        <v>1</v>
      </c>
      <c r="J66" s="26"/>
      <c r="K66" s="27"/>
      <c r="L66" s="29"/>
      <c r="M66" s="29">
        <f t="shared" si="10"/>
        <v>914.74496872200007</v>
      </c>
      <c r="N66" s="26">
        <f t="shared" si="5"/>
        <v>1</v>
      </c>
    </row>
    <row r="67" spans="1:14" x14ac:dyDescent="0.2">
      <c r="J67" s="26"/>
    </row>
    <row r="68" spans="1:14" x14ac:dyDescent="0.2">
      <c r="J68" s="26"/>
    </row>
    <row r="69" spans="1:14" x14ac:dyDescent="0.2">
      <c r="J69" s="26"/>
    </row>
    <row r="70" spans="1:14" x14ac:dyDescent="0.2">
      <c r="J70" s="26"/>
    </row>
    <row r="71" spans="1:14" x14ac:dyDescent="0.2">
      <c r="J71" s="26"/>
    </row>
    <row r="72" spans="1:14" x14ac:dyDescent="0.2">
      <c r="J72" s="26"/>
    </row>
    <row r="73" spans="1:14" x14ac:dyDescent="0.2">
      <c r="J73" s="26"/>
    </row>
    <row r="74" spans="1:14" x14ac:dyDescent="0.2">
      <c r="J74" s="26"/>
    </row>
    <row r="75" spans="1:14" x14ac:dyDescent="0.2">
      <c r="J75" s="26"/>
    </row>
    <row r="76" spans="1:14" x14ac:dyDescent="0.2">
      <c r="J76" s="26"/>
    </row>
    <row r="77" spans="1:14" x14ac:dyDescent="0.2">
      <c r="J77" s="26"/>
    </row>
    <row r="78" spans="1:14" x14ac:dyDescent="0.2">
      <c r="J78" s="26"/>
    </row>
    <row r="79" spans="1:14" x14ac:dyDescent="0.2">
      <c r="J79" s="26"/>
    </row>
    <row r="80" spans="1:14" x14ac:dyDescent="0.2">
      <c r="J80" s="26"/>
    </row>
    <row r="81" spans="10:10" x14ac:dyDescent="0.2">
      <c r="J81" s="26"/>
    </row>
    <row r="82" spans="10:10" x14ac:dyDescent="0.2">
      <c r="J82" s="26"/>
    </row>
    <row r="83" spans="10:10" x14ac:dyDescent="0.2">
      <c r="J83" s="26"/>
    </row>
    <row r="84" spans="10:10" x14ac:dyDescent="0.2">
      <c r="J84" s="26"/>
    </row>
    <row r="85" spans="10:10" x14ac:dyDescent="0.2">
      <c r="J85" s="26"/>
    </row>
    <row r="86" spans="10:10" x14ac:dyDescent="0.2">
      <c r="J86" s="26"/>
    </row>
    <row r="87" spans="10:10" x14ac:dyDescent="0.2">
      <c r="J87" s="26"/>
    </row>
    <row r="88" spans="10:10" x14ac:dyDescent="0.2">
      <c r="J88" s="26"/>
    </row>
    <row r="89" spans="10:10" x14ac:dyDescent="0.2">
      <c r="J89" s="26"/>
    </row>
    <row r="90" spans="10:10" x14ac:dyDescent="0.2">
      <c r="J90" s="26"/>
    </row>
    <row r="91" spans="10:10" x14ac:dyDescent="0.2">
      <c r="J91" s="26"/>
    </row>
    <row r="92" spans="10:10" x14ac:dyDescent="0.2">
      <c r="J92" s="26"/>
    </row>
    <row r="93" spans="10:10" x14ac:dyDescent="0.2">
      <c r="J93" s="26"/>
    </row>
    <row r="94" spans="10:10" x14ac:dyDescent="0.2">
      <c r="J94" s="26"/>
    </row>
    <row r="95" spans="10:10" x14ac:dyDescent="0.2">
      <c r="J95" s="26"/>
    </row>
    <row r="96" spans="10:10" x14ac:dyDescent="0.2">
      <c r="J96" s="26"/>
    </row>
    <row r="97" spans="10:10" x14ac:dyDescent="0.2">
      <c r="J97" s="26"/>
    </row>
    <row r="98" spans="10:10" x14ac:dyDescent="0.2">
      <c r="J98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8ED-F1F5-F746-87C2-F4715E61045F}">
  <sheetPr codeName="Sheet9">
    <tabColor theme="9" tint="0.39997558519241921"/>
  </sheetPr>
  <dimension ref="A1:N98"/>
  <sheetViews>
    <sheetView topLeftCell="E1" zoomScale="125" workbookViewId="0">
      <selection activeCell="O23" sqref="O23"/>
    </sheetView>
  </sheetViews>
  <sheetFormatPr baseColWidth="10" defaultColWidth="11" defaultRowHeight="16" x14ac:dyDescent="0.2"/>
  <cols>
    <col min="2" max="3" width="16.83203125" style="13" bestFit="1" customWidth="1"/>
    <col min="4" max="5" width="10.83203125" style="13"/>
  </cols>
  <sheetData>
    <row r="1" spans="1:14" ht="51" x14ac:dyDescent="0.2">
      <c r="A1" t="s">
        <v>88</v>
      </c>
      <c r="B1" s="24" t="s">
        <v>168</v>
      </c>
      <c r="C1" s="24" t="s">
        <v>15</v>
      </c>
      <c r="D1" s="24" t="s">
        <v>106</v>
      </c>
      <c r="E1" s="24" t="s">
        <v>107</v>
      </c>
      <c r="F1" s="24" t="s">
        <v>108</v>
      </c>
      <c r="G1" s="24" t="s">
        <v>109</v>
      </c>
      <c r="H1" s="24" t="s">
        <v>16</v>
      </c>
      <c r="I1" s="24" t="s">
        <v>17</v>
      </c>
      <c r="J1" s="24" t="s">
        <v>145</v>
      </c>
      <c r="K1" s="24" t="s">
        <v>18</v>
      </c>
      <c r="L1" s="28" t="s">
        <v>19</v>
      </c>
      <c r="M1" s="28" t="s">
        <v>20</v>
      </c>
      <c r="N1" s="24" t="s">
        <v>21</v>
      </c>
    </row>
    <row r="2" spans="1:14" x14ac:dyDescent="0.2">
      <c r="A2" t="s">
        <v>100</v>
      </c>
      <c r="B2" s="9">
        <f>'Data Final'!C103</f>
        <v>44273.611111111109</v>
      </c>
      <c r="C2" s="9">
        <v>44273.59375</v>
      </c>
      <c r="D2" s="13">
        <v>4.05</v>
      </c>
      <c r="E2" s="25">
        <f>D2*0.02831</f>
        <v>0.11465549999999999</v>
      </c>
      <c r="F2" s="25">
        <f>(E2-$E$2)*15*60</f>
        <v>0</v>
      </c>
      <c r="G2" s="26">
        <f>F2/$F$50</f>
        <v>0</v>
      </c>
      <c r="H2">
        <f>'Data Final'!D103</f>
        <v>0</v>
      </c>
      <c r="I2">
        <f>H2</f>
        <v>0</v>
      </c>
      <c r="J2" s="26">
        <f>I2/MAX(I$2:I$98)</f>
        <v>0</v>
      </c>
      <c r="K2" s="27">
        <f t="shared" ref="K2:K49" si="0">I2*E2*1000*60/(1000*1000)</f>
        <v>0</v>
      </c>
      <c r="L2" s="29">
        <f>K2*15</f>
        <v>0</v>
      </c>
      <c r="M2" s="29">
        <f>L2</f>
        <v>0</v>
      </c>
      <c r="N2" s="26">
        <f>M2/$M$50</f>
        <v>0</v>
      </c>
    </row>
    <row r="3" spans="1:14" x14ac:dyDescent="0.2">
      <c r="A3" t="s">
        <v>100</v>
      </c>
      <c r="B3" s="9"/>
      <c r="C3" s="9">
        <v>44273.604166666664</v>
      </c>
      <c r="D3" s="13">
        <v>4.05</v>
      </c>
      <c r="E3" s="25">
        <f t="shared" ref="E3:E50" si="1">D3*0.02831</f>
        <v>0.11465549999999999</v>
      </c>
      <c r="F3" s="25">
        <f>(E3-$E$2)*15*60+F2</f>
        <v>0</v>
      </c>
      <c r="G3" s="26">
        <f t="shared" ref="G3:G50" si="2">F3/$F$50</f>
        <v>0</v>
      </c>
      <c r="I3">
        <f>H2</f>
        <v>0</v>
      </c>
      <c r="J3" s="26">
        <f t="shared" ref="J3:J49" si="3">I3/MAX(I$2:I$98)</f>
        <v>0</v>
      </c>
      <c r="K3" s="27">
        <f t="shared" si="0"/>
        <v>0</v>
      </c>
      <c r="L3" s="29">
        <f t="shared" ref="L3:L49" si="4">K3*15</f>
        <v>0</v>
      </c>
      <c r="M3" s="29">
        <f>M2+L3</f>
        <v>0</v>
      </c>
      <c r="N3" s="26">
        <f t="shared" ref="N3:N50" si="5">M3/$M$50</f>
        <v>0</v>
      </c>
    </row>
    <row r="4" spans="1:14" x14ac:dyDescent="0.2">
      <c r="A4" t="s">
        <v>100</v>
      </c>
      <c r="B4" s="9"/>
      <c r="C4" s="9">
        <v>44273.614583333336</v>
      </c>
      <c r="D4" s="13">
        <v>4.05</v>
      </c>
      <c r="E4" s="25">
        <f t="shared" si="1"/>
        <v>0.11465549999999999</v>
      </c>
      <c r="F4" s="25">
        <f t="shared" ref="F4:F50" si="6">(E4-$E$2)*15*60+F3</f>
        <v>0</v>
      </c>
      <c r="G4" s="26">
        <f t="shared" si="2"/>
        <v>0</v>
      </c>
      <c r="I4">
        <f>H2</f>
        <v>0</v>
      </c>
      <c r="J4" s="26">
        <f t="shared" si="3"/>
        <v>0</v>
      </c>
      <c r="K4" s="27">
        <f t="shared" si="0"/>
        <v>0</v>
      </c>
      <c r="L4" s="29">
        <f t="shared" si="4"/>
        <v>0</v>
      </c>
      <c r="M4" s="29">
        <f t="shared" ref="M4:M5" si="7">M3+L4</f>
        <v>0</v>
      </c>
      <c r="N4" s="26">
        <f t="shared" si="5"/>
        <v>0</v>
      </c>
    </row>
    <row r="5" spans="1:14" x14ac:dyDescent="0.2">
      <c r="A5" t="s">
        <v>100</v>
      </c>
      <c r="B5" s="9"/>
      <c r="C5" s="9">
        <v>44273.625</v>
      </c>
      <c r="D5" s="13">
        <v>4.05</v>
      </c>
      <c r="E5" s="25">
        <f t="shared" si="1"/>
        <v>0.11465549999999999</v>
      </c>
      <c r="F5" s="25">
        <f t="shared" si="6"/>
        <v>0</v>
      </c>
      <c r="G5" s="26">
        <f t="shared" si="2"/>
        <v>0</v>
      </c>
      <c r="I5">
        <f>H2</f>
        <v>0</v>
      </c>
      <c r="J5" s="26">
        <f t="shared" si="3"/>
        <v>0</v>
      </c>
      <c r="K5" s="27">
        <f t="shared" si="0"/>
        <v>0</v>
      </c>
      <c r="L5" s="29">
        <f t="shared" si="4"/>
        <v>0</v>
      </c>
      <c r="M5" s="29">
        <f t="shared" si="7"/>
        <v>0</v>
      </c>
      <c r="N5" s="26">
        <f t="shared" si="5"/>
        <v>0</v>
      </c>
    </row>
    <row r="6" spans="1:14" x14ac:dyDescent="0.2">
      <c r="A6" t="s">
        <v>100</v>
      </c>
      <c r="B6" s="9">
        <f>'Data Final'!C104</f>
        <v>44273.652777777781</v>
      </c>
      <c r="C6" s="9">
        <v>44273.635416666664</v>
      </c>
      <c r="D6" s="13">
        <v>4.05</v>
      </c>
      <c r="E6" s="25">
        <f t="shared" si="1"/>
        <v>0.11465549999999999</v>
      </c>
      <c r="F6" s="25">
        <f t="shared" si="6"/>
        <v>0</v>
      </c>
      <c r="G6" s="26">
        <f t="shared" si="2"/>
        <v>0</v>
      </c>
      <c r="H6">
        <f>'Data Final'!D104</f>
        <v>0</v>
      </c>
      <c r="I6">
        <f t="shared" ref="I6" si="8">H6</f>
        <v>0</v>
      </c>
      <c r="J6" s="26">
        <f t="shared" si="3"/>
        <v>0</v>
      </c>
      <c r="K6" s="27">
        <f t="shared" si="0"/>
        <v>0</v>
      </c>
      <c r="L6" s="29">
        <f t="shared" si="4"/>
        <v>0</v>
      </c>
      <c r="M6" s="29">
        <f t="shared" ref="M6:M50" si="9">M5+L6</f>
        <v>0</v>
      </c>
      <c r="N6" s="26">
        <f t="shared" si="5"/>
        <v>0</v>
      </c>
    </row>
    <row r="7" spans="1:14" x14ac:dyDescent="0.2">
      <c r="A7" t="s">
        <v>100</v>
      </c>
      <c r="B7" s="9"/>
      <c r="C7" s="9">
        <v>44273.645833333336</v>
      </c>
      <c r="D7" s="13">
        <v>4.05</v>
      </c>
      <c r="E7" s="25">
        <f t="shared" si="1"/>
        <v>0.11465549999999999</v>
      </c>
      <c r="F7" s="25">
        <f t="shared" si="6"/>
        <v>0</v>
      </c>
      <c r="G7" s="26">
        <f t="shared" si="2"/>
        <v>0</v>
      </c>
      <c r="I7">
        <f t="shared" ref="I7" si="10">H6</f>
        <v>0</v>
      </c>
      <c r="J7" s="26">
        <f t="shared" si="3"/>
        <v>0</v>
      </c>
      <c r="K7" s="27">
        <f t="shared" si="0"/>
        <v>0</v>
      </c>
      <c r="L7" s="29">
        <f t="shared" si="4"/>
        <v>0</v>
      </c>
      <c r="M7" s="29">
        <f t="shared" si="9"/>
        <v>0</v>
      </c>
      <c r="N7" s="26">
        <f t="shared" si="5"/>
        <v>0</v>
      </c>
    </row>
    <row r="8" spans="1:14" x14ac:dyDescent="0.2">
      <c r="A8" t="s">
        <v>100</v>
      </c>
      <c r="B8" s="9"/>
      <c r="C8" s="9">
        <v>44273.65625</v>
      </c>
      <c r="D8" s="13">
        <v>4.05</v>
      </c>
      <c r="E8" s="25">
        <f t="shared" si="1"/>
        <v>0.11465549999999999</v>
      </c>
      <c r="F8" s="25">
        <f t="shared" si="6"/>
        <v>0</v>
      </c>
      <c r="G8" s="26">
        <f t="shared" si="2"/>
        <v>0</v>
      </c>
      <c r="I8">
        <f t="shared" ref="I8" si="11">H6</f>
        <v>0</v>
      </c>
      <c r="J8" s="26">
        <f t="shared" si="3"/>
        <v>0</v>
      </c>
      <c r="K8" s="27">
        <f t="shared" si="0"/>
        <v>0</v>
      </c>
      <c r="L8" s="29">
        <f t="shared" si="4"/>
        <v>0</v>
      </c>
      <c r="M8" s="29">
        <f t="shared" si="9"/>
        <v>0</v>
      </c>
      <c r="N8" s="26">
        <f t="shared" si="5"/>
        <v>0</v>
      </c>
    </row>
    <row r="9" spans="1:14" x14ac:dyDescent="0.2">
      <c r="A9" t="s">
        <v>100</v>
      </c>
      <c r="B9" s="9"/>
      <c r="C9" s="9">
        <v>44273.666666666664</v>
      </c>
      <c r="D9" s="13">
        <v>4.05</v>
      </c>
      <c r="E9" s="25">
        <f t="shared" si="1"/>
        <v>0.11465549999999999</v>
      </c>
      <c r="F9" s="25">
        <f t="shared" si="6"/>
        <v>0</v>
      </c>
      <c r="G9" s="26">
        <f t="shared" si="2"/>
        <v>0</v>
      </c>
      <c r="I9">
        <f t="shared" ref="I9" si="12">H6</f>
        <v>0</v>
      </c>
      <c r="J9" s="26">
        <f t="shared" si="3"/>
        <v>0</v>
      </c>
      <c r="K9" s="27">
        <f t="shared" si="0"/>
        <v>0</v>
      </c>
      <c r="L9" s="29">
        <f t="shared" si="4"/>
        <v>0</v>
      </c>
      <c r="M9" s="29">
        <f t="shared" si="9"/>
        <v>0</v>
      </c>
      <c r="N9" s="26">
        <f t="shared" si="5"/>
        <v>0</v>
      </c>
    </row>
    <row r="10" spans="1:14" x14ac:dyDescent="0.2">
      <c r="A10" t="s">
        <v>100</v>
      </c>
      <c r="B10" s="9">
        <f>'Data Final'!C105</f>
        <v>44273.694444502318</v>
      </c>
      <c r="C10" s="9">
        <v>44273.677083333336</v>
      </c>
      <c r="D10" s="13">
        <v>4.05</v>
      </c>
      <c r="E10" s="25">
        <f t="shared" si="1"/>
        <v>0.11465549999999999</v>
      </c>
      <c r="F10" s="25">
        <f t="shared" si="6"/>
        <v>0</v>
      </c>
      <c r="G10" s="26">
        <f t="shared" si="2"/>
        <v>0</v>
      </c>
      <c r="H10">
        <f>'Data Final'!D105</f>
        <v>0</v>
      </c>
      <c r="I10">
        <f t="shared" ref="I10" si="13">H10</f>
        <v>0</v>
      </c>
      <c r="J10" s="26">
        <f t="shared" si="3"/>
        <v>0</v>
      </c>
      <c r="K10" s="27">
        <f t="shared" si="0"/>
        <v>0</v>
      </c>
      <c r="L10" s="29">
        <f t="shared" si="4"/>
        <v>0</v>
      </c>
      <c r="M10" s="29">
        <f t="shared" si="9"/>
        <v>0</v>
      </c>
      <c r="N10" s="26">
        <f t="shared" si="5"/>
        <v>0</v>
      </c>
    </row>
    <row r="11" spans="1:14" x14ac:dyDescent="0.2">
      <c r="A11" t="s">
        <v>100</v>
      </c>
      <c r="B11" s="9"/>
      <c r="C11" s="9">
        <v>44273.6875</v>
      </c>
      <c r="D11" s="13">
        <v>4.05</v>
      </c>
      <c r="E11" s="25">
        <f t="shared" si="1"/>
        <v>0.11465549999999999</v>
      </c>
      <c r="F11" s="25">
        <f t="shared" si="6"/>
        <v>0</v>
      </c>
      <c r="G11" s="26">
        <f t="shared" si="2"/>
        <v>0</v>
      </c>
      <c r="I11">
        <f t="shared" ref="I11" si="14">H10</f>
        <v>0</v>
      </c>
      <c r="J11" s="26">
        <f t="shared" si="3"/>
        <v>0</v>
      </c>
      <c r="K11" s="27">
        <f t="shared" si="0"/>
        <v>0</v>
      </c>
      <c r="L11" s="29">
        <f t="shared" si="4"/>
        <v>0</v>
      </c>
      <c r="M11" s="29">
        <f t="shared" si="9"/>
        <v>0</v>
      </c>
      <c r="N11" s="26">
        <f t="shared" si="5"/>
        <v>0</v>
      </c>
    </row>
    <row r="12" spans="1:14" x14ac:dyDescent="0.2">
      <c r="A12" t="s">
        <v>100</v>
      </c>
      <c r="B12" s="9"/>
      <c r="C12" s="9">
        <v>44273.697916666664</v>
      </c>
      <c r="D12" s="13">
        <v>4.45</v>
      </c>
      <c r="E12" s="25">
        <f t="shared" si="1"/>
        <v>0.12597949999999999</v>
      </c>
      <c r="F12" s="25">
        <f t="shared" si="6"/>
        <v>10.191600000000001</v>
      </c>
      <c r="G12" s="26">
        <f t="shared" si="2"/>
        <v>2.5779840164990974E-3</v>
      </c>
      <c r="I12">
        <f t="shared" ref="I12" si="15">H10</f>
        <v>0</v>
      </c>
      <c r="J12" s="26">
        <f t="shared" si="3"/>
        <v>0</v>
      </c>
      <c r="K12" s="27">
        <f t="shared" si="0"/>
        <v>0</v>
      </c>
      <c r="L12" s="29">
        <f t="shared" si="4"/>
        <v>0</v>
      </c>
      <c r="M12" s="29">
        <f t="shared" si="9"/>
        <v>0</v>
      </c>
      <c r="N12" s="26">
        <f t="shared" si="5"/>
        <v>0</v>
      </c>
    </row>
    <row r="13" spans="1:14" x14ac:dyDescent="0.2">
      <c r="A13" t="s">
        <v>100</v>
      </c>
      <c r="B13" s="9"/>
      <c r="C13" s="9">
        <v>44273.708333333336</v>
      </c>
      <c r="D13" s="13">
        <v>8.9700000000000006</v>
      </c>
      <c r="E13" s="25">
        <f t="shared" si="1"/>
        <v>0.25394070000000002</v>
      </c>
      <c r="F13" s="25">
        <f t="shared" si="6"/>
        <v>135.54828000000001</v>
      </c>
      <c r="G13" s="26">
        <f t="shared" si="2"/>
        <v>3.4287187419437995E-2</v>
      </c>
      <c r="I13">
        <f t="shared" ref="I13" si="16">H10</f>
        <v>0</v>
      </c>
      <c r="J13" s="26">
        <f t="shared" si="3"/>
        <v>0</v>
      </c>
      <c r="K13" s="27">
        <f t="shared" si="0"/>
        <v>0</v>
      </c>
      <c r="L13" s="29">
        <f t="shared" si="4"/>
        <v>0</v>
      </c>
      <c r="M13" s="29">
        <f t="shared" si="9"/>
        <v>0</v>
      </c>
      <c r="N13" s="26">
        <f t="shared" si="5"/>
        <v>0</v>
      </c>
    </row>
    <row r="14" spans="1:14" x14ac:dyDescent="0.2">
      <c r="A14" t="s">
        <v>100</v>
      </c>
      <c r="B14" s="9">
        <f>'Data Final'!C106</f>
        <v>44273.736111226855</v>
      </c>
      <c r="C14" s="9">
        <v>44273.71875</v>
      </c>
      <c r="D14" s="13">
        <v>6.74</v>
      </c>
      <c r="E14" s="25">
        <f t="shared" si="1"/>
        <v>0.19080939999999999</v>
      </c>
      <c r="F14" s="25">
        <f t="shared" si="6"/>
        <v>204.08679000000001</v>
      </c>
      <c r="G14" s="26">
        <f t="shared" si="2"/>
        <v>5.1624129930394426E-2</v>
      </c>
      <c r="H14">
        <f>'Data Final'!D106</f>
        <v>6.42</v>
      </c>
      <c r="I14">
        <f t="shared" ref="I14" si="17">H14</f>
        <v>6.42</v>
      </c>
      <c r="J14" s="26">
        <f t="shared" si="3"/>
        <v>8.8796680497925315E-2</v>
      </c>
      <c r="K14" s="27">
        <f t="shared" si="0"/>
        <v>7.349978087999999E-2</v>
      </c>
      <c r="L14" s="29">
        <f t="shared" si="4"/>
        <v>1.1024967131999999</v>
      </c>
      <c r="M14" s="29">
        <f t="shared" si="9"/>
        <v>1.1024967131999999</v>
      </c>
      <c r="N14" s="26">
        <f t="shared" si="5"/>
        <v>5.5230629373232134E-3</v>
      </c>
    </row>
    <row r="15" spans="1:14" x14ac:dyDescent="0.2">
      <c r="A15" t="s">
        <v>100</v>
      </c>
      <c r="B15" s="9"/>
      <c r="C15" s="9">
        <v>44273.729166666664</v>
      </c>
      <c r="D15" s="13">
        <v>6.24</v>
      </c>
      <c r="E15" s="25">
        <f t="shared" si="1"/>
        <v>0.17665439999999999</v>
      </c>
      <c r="F15" s="25">
        <f t="shared" si="6"/>
        <v>259.88580000000002</v>
      </c>
      <c r="G15" s="26">
        <f t="shared" si="2"/>
        <v>6.573859242072698E-2</v>
      </c>
      <c r="I15">
        <f t="shared" ref="I15" si="18">H14</f>
        <v>6.42</v>
      </c>
      <c r="J15" s="26">
        <f t="shared" si="3"/>
        <v>8.8796680497925315E-2</v>
      </c>
      <c r="K15" s="27">
        <f t="shared" si="0"/>
        <v>6.8047274879999994E-2</v>
      </c>
      <c r="L15" s="29">
        <f t="shared" si="4"/>
        <v>1.0207091231999998</v>
      </c>
      <c r="M15" s="29">
        <f t="shared" si="9"/>
        <v>2.1232058363999995</v>
      </c>
      <c r="N15" s="26">
        <f t="shared" si="5"/>
        <v>1.0636403104815326E-2</v>
      </c>
    </row>
    <row r="16" spans="1:14" x14ac:dyDescent="0.2">
      <c r="A16" t="s">
        <v>100</v>
      </c>
      <c r="B16" s="9"/>
      <c r="C16" s="9">
        <v>44273.739583333336</v>
      </c>
      <c r="D16" s="13">
        <v>14.78</v>
      </c>
      <c r="E16" s="25">
        <f t="shared" si="1"/>
        <v>0.41842179999999995</v>
      </c>
      <c r="F16" s="25">
        <f t="shared" si="6"/>
        <v>533.27547000000004</v>
      </c>
      <c r="G16" s="26">
        <f t="shared" si="2"/>
        <v>0.13489301366331527</v>
      </c>
      <c r="I16">
        <f t="shared" ref="I16" si="19">H14</f>
        <v>6.42</v>
      </c>
      <c r="J16" s="26">
        <f t="shared" si="3"/>
        <v>8.8796680497925315E-2</v>
      </c>
      <c r="K16" s="27">
        <f t="shared" si="0"/>
        <v>0.16117607736</v>
      </c>
      <c r="L16" s="29">
        <f t="shared" si="4"/>
        <v>2.4176411604000001</v>
      </c>
      <c r="M16" s="29">
        <f t="shared" si="9"/>
        <v>4.5408469967999991</v>
      </c>
      <c r="N16" s="26">
        <f t="shared" si="5"/>
        <v>2.2747808181022608E-2</v>
      </c>
    </row>
    <row r="17" spans="1:14" x14ac:dyDescent="0.2">
      <c r="A17" t="s">
        <v>100</v>
      </c>
      <c r="B17" s="9"/>
      <c r="C17" s="9">
        <v>44273.75</v>
      </c>
      <c r="D17" s="13">
        <v>20.68</v>
      </c>
      <c r="E17" s="25">
        <f t="shared" si="1"/>
        <v>0.58545079999999994</v>
      </c>
      <c r="F17" s="25">
        <f t="shared" si="6"/>
        <v>956.99123999999995</v>
      </c>
      <c r="G17" s="26">
        <f t="shared" si="2"/>
        <v>0.24207269914926521</v>
      </c>
      <c r="I17">
        <f t="shared" ref="I17" si="20">H14</f>
        <v>6.42</v>
      </c>
      <c r="J17" s="26">
        <f t="shared" si="3"/>
        <v>8.8796680497925315E-2</v>
      </c>
      <c r="K17" s="27">
        <f t="shared" si="0"/>
        <v>0.22551564815999997</v>
      </c>
      <c r="L17" s="29">
        <f t="shared" si="4"/>
        <v>3.3827347223999995</v>
      </c>
      <c r="M17" s="29">
        <f t="shared" si="9"/>
        <v>7.9235817191999987</v>
      </c>
      <c r="N17" s="26">
        <f t="shared" si="5"/>
        <v>3.9693941941236863E-2</v>
      </c>
    </row>
    <row r="18" spans="1:14" x14ac:dyDescent="0.2">
      <c r="A18" t="s">
        <v>100</v>
      </c>
      <c r="B18" s="9">
        <f>'Data Final'!C107</f>
        <v>44273.777777951385</v>
      </c>
      <c r="C18" s="9">
        <v>44273.760416666664</v>
      </c>
      <c r="D18" s="13">
        <v>19.98</v>
      </c>
      <c r="E18" s="25">
        <f t="shared" si="1"/>
        <v>0.56563379999999996</v>
      </c>
      <c r="F18" s="25">
        <f t="shared" si="6"/>
        <v>1362.8717099999999</v>
      </c>
      <c r="G18" s="26">
        <f t="shared" si="2"/>
        <v>0.34474091260634177</v>
      </c>
      <c r="H18">
        <f>'Data Final'!D107</f>
        <v>0</v>
      </c>
      <c r="I18">
        <f t="shared" ref="I18" si="21">H18</f>
        <v>0</v>
      </c>
      <c r="J18" s="26">
        <f t="shared" si="3"/>
        <v>0</v>
      </c>
      <c r="K18" s="27">
        <f t="shared" si="0"/>
        <v>0</v>
      </c>
      <c r="L18" s="29">
        <f t="shared" si="4"/>
        <v>0</v>
      </c>
      <c r="M18" s="29">
        <f t="shared" si="9"/>
        <v>7.9235817191999987</v>
      </c>
      <c r="N18" s="26">
        <f t="shared" si="5"/>
        <v>3.9693941941236863E-2</v>
      </c>
    </row>
    <row r="19" spans="1:14" x14ac:dyDescent="0.2">
      <c r="A19" t="s">
        <v>100</v>
      </c>
      <c r="B19" s="9"/>
      <c r="C19" s="9">
        <v>44273.770833333336</v>
      </c>
      <c r="D19" s="13">
        <v>17.95</v>
      </c>
      <c r="E19" s="25">
        <f t="shared" si="1"/>
        <v>0.50816449999999991</v>
      </c>
      <c r="F19" s="25">
        <f t="shared" si="6"/>
        <v>1717.0298099999998</v>
      </c>
      <c r="G19" s="26">
        <f t="shared" si="2"/>
        <v>0.43432585717968536</v>
      </c>
      <c r="I19">
        <f t="shared" ref="I19" si="22">H18</f>
        <v>0</v>
      </c>
      <c r="J19" s="26">
        <f t="shared" si="3"/>
        <v>0</v>
      </c>
      <c r="K19" s="27">
        <f t="shared" si="0"/>
        <v>0</v>
      </c>
      <c r="L19" s="29">
        <f t="shared" si="4"/>
        <v>0</v>
      </c>
      <c r="M19" s="29">
        <f t="shared" si="9"/>
        <v>7.9235817191999987</v>
      </c>
      <c r="N19" s="26">
        <f t="shared" si="5"/>
        <v>3.9693941941236863E-2</v>
      </c>
    </row>
    <row r="20" spans="1:14" x14ac:dyDescent="0.2">
      <c r="A20" t="s">
        <v>100</v>
      </c>
      <c r="B20" s="9"/>
      <c r="C20" s="9">
        <v>44273.78125</v>
      </c>
      <c r="D20" s="13">
        <v>14.78</v>
      </c>
      <c r="E20" s="25">
        <f t="shared" si="1"/>
        <v>0.41842179999999995</v>
      </c>
      <c r="F20" s="25">
        <f t="shared" si="6"/>
        <v>1990.4194799999998</v>
      </c>
      <c r="G20" s="26">
        <f t="shared" si="2"/>
        <v>0.50348027842227361</v>
      </c>
      <c r="I20">
        <f t="shared" ref="I20" si="23">H18</f>
        <v>0</v>
      </c>
      <c r="J20" s="26">
        <f t="shared" si="3"/>
        <v>0</v>
      </c>
      <c r="K20" s="27">
        <f t="shared" si="0"/>
        <v>0</v>
      </c>
      <c r="L20" s="29">
        <f t="shared" si="4"/>
        <v>0</v>
      </c>
      <c r="M20" s="29">
        <f t="shared" si="9"/>
        <v>7.9235817191999987</v>
      </c>
      <c r="N20" s="26">
        <f t="shared" si="5"/>
        <v>3.9693941941236863E-2</v>
      </c>
    </row>
    <row r="21" spans="1:14" x14ac:dyDescent="0.2">
      <c r="A21" t="s">
        <v>100</v>
      </c>
      <c r="B21" s="9"/>
      <c r="C21" s="9">
        <v>44273.791666666664</v>
      </c>
      <c r="D21" s="13">
        <v>12.27</v>
      </c>
      <c r="E21" s="25">
        <f t="shared" si="1"/>
        <v>0.34736369999999994</v>
      </c>
      <c r="F21" s="25">
        <f t="shared" si="6"/>
        <v>2199.8568599999999</v>
      </c>
      <c r="G21" s="26">
        <f t="shared" si="2"/>
        <v>0.55645784996133008</v>
      </c>
      <c r="I21">
        <f t="shared" ref="I21" si="24">H18</f>
        <v>0</v>
      </c>
      <c r="J21" s="26">
        <f t="shared" si="3"/>
        <v>0</v>
      </c>
      <c r="K21" s="27">
        <f t="shared" si="0"/>
        <v>0</v>
      </c>
      <c r="L21" s="29">
        <f t="shared" si="4"/>
        <v>0</v>
      </c>
      <c r="M21" s="29">
        <f t="shared" si="9"/>
        <v>7.9235817191999987</v>
      </c>
      <c r="N21" s="26">
        <f t="shared" si="5"/>
        <v>3.9693941941236863E-2</v>
      </c>
    </row>
    <row r="22" spans="1:14" x14ac:dyDescent="0.2">
      <c r="A22" t="s">
        <v>100</v>
      </c>
      <c r="B22" s="9">
        <f>'Data Final'!C108</f>
        <v>44273.819444675923</v>
      </c>
      <c r="C22" s="9">
        <v>44273.802083333336</v>
      </c>
      <c r="D22" s="13">
        <v>10.220000000000001</v>
      </c>
      <c r="E22" s="25">
        <f t="shared" si="1"/>
        <v>0.28932819999999998</v>
      </c>
      <c r="F22" s="25">
        <f t="shared" si="6"/>
        <v>2357.0622899999998</v>
      </c>
      <c r="G22" s="26">
        <f t="shared" si="2"/>
        <v>0.59622325341582871</v>
      </c>
      <c r="H22">
        <f>'Data Final'!D108</f>
        <v>72.3</v>
      </c>
      <c r="I22">
        <f t="shared" ref="I22" si="25">H22</f>
        <v>72.3</v>
      </c>
      <c r="J22" s="26">
        <f t="shared" si="3"/>
        <v>1</v>
      </c>
      <c r="K22" s="27">
        <f t="shared" si="0"/>
        <v>1.2551057316000001</v>
      </c>
      <c r="L22" s="29">
        <f t="shared" si="4"/>
        <v>18.826585974</v>
      </c>
      <c r="M22" s="29">
        <f t="shared" si="9"/>
        <v>26.750167693199998</v>
      </c>
      <c r="N22" s="26">
        <f t="shared" si="5"/>
        <v>0.1340075285346381</v>
      </c>
    </row>
    <row r="23" spans="1:14" x14ac:dyDescent="0.2">
      <c r="A23" t="s">
        <v>100</v>
      </c>
      <c r="B23" s="9"/>
      <c r="C23" s="9">
        <v>44273.8125</v>
      </c>
      <c r="D23" s="13">
        <v>8.9700000000000006</v>
      </c>
      <c r="E23" s="25">
        <f t="shared" si="1"/>
        <v>0.25394070000000002</v>
      </c>
      <c r="F23" s="25">
        <f t="shared" si="6"/>
        <v>2482.4189699999997</v>
      </c>
      <c r="G23" s="26">
        <f t="shared" si="2"/>
        <v>0.62793245681876753</v>
      </c>
      <c r="I23">
        <f t="shared" ref="I23" si="26">H22</f>
        <v>72.3</v>
      </c>
      <c r="J23" s="26">
        <f t="shared" si="3"/>
        <v>1</v>
      </c>
      <c r="K23" s="27">
        <f t="shared" si="0"/>
        <v>1.1015947566000002</v>
      </c>
      <c r="L23" s="29">
        <f t="shared" si="4"/>
        <v>16.523921349000002</v>
      </c>
      <c r="M23" s="29">
        <f t="shared" si="9"/>
        <v>43.274089042200004</v>
      </c>
      <c r="N23" s="26">
        <f t="shared" si="5"/>
        <v>0.21678569602414979</v>
      </c>
    </row>
    <row r="24" spans="1:14" x14ac:dyDescent="0.2">
      <c r="A24" t="s">
        <v>100</v>
      </c>
      <c r="B24" s="9"/>
      <c r="C24" s="9">
        <v>44273.822916666664</v>
      </c>
      <c r="D24" s="13">
        <v>8.3800000000000008</v>
      </c>
      <c r="E24" s="25">
        <f t="shared" si="1"/>
        <v>0.2372378</v>
      </c>
      <c r="F24" s="25">
        <f t="shared" si="6"/>
        <v>2592.7430399999998</v>
      </c>
      <c r="G24" s="26">
        <f t="shared" si="2"/>
        <v>0.65583913379737035</v>
      </c>
      <c r="I24">
        <f t="shared" ref="I24" si="27">H22</f>
        <v>72.3</v>
      </c>
      <c r="J24" s="26">
        <f t="shared" si="3"/>
        <v>1</v>
      </c>
      <c r="K24" s="27">
        <f t="shared" si="0"/>
        <v>1.0291375763999999</v>
      </c>
      <c r="L24" s="29">
        <f t="shared" si="4"/>
        <v>15.437063645999999</v>
      </c>
      <c r="M24" s="29">
        <f t="shared" si="9"/>
        <v>58.711152688200002</v>
      </c>
      <c r="N24" s="26">
        <f t="shared" si="5"/>
        <v>0.29411914569662556</v>
      </c>
    </row>
    <row r="25" spans="1:14" x14ac:dyDescent="0.2">
      <c r="A25" t="s">
        <v>100</v>
      </c>
      <c r="B25" s="9"/>
      <c r="C25" s="9">
        <v>44273.833333333336</v>
      </c>
      <c r="D25" s="13">
        <v>7.27</v>
      </c>
      <c r="E25" s="25">
        <f t="shared" si="1"/>
        <v>0.20581369999999999</v>
      </c>
      <c r="F25" s="25">
        <f t="shared" si="6"/>
        <v>2674.7854199999997</v>
      </c>
      <c r="G25" s="26">
        <f t="shared" si="2"/>
        <v>0.67659190513018796</v>
      </c>
      <c r="I25">
        <f t="shared" ref="I25" si="28">H22</f>
        <v>72.3</v>
      </c>
      <c r="J25" s="26">
        <f t="shared" si="3"/>
        <v>1</v>
      </c>
      <c r="K25" s="27">
        <f t="shared" si="0"/>
        <v>0.89281983059999992</v>
      </c>
      <c r="L25" s="29">
        <f t="shared" si="4"/>
        <v>13.392297458999998</v>
      </c>
      <c r="M25" s="29">
        <f t="shared" si="9"/>
        <v>72.103450147199993</v>
      </c>
      <c r="N25" s="26">
        <f t="shared" si="5"/>
        <v>0.36120914320484737</v>
      </c>
    </row>
    <row r="26" spans="1:14" x14ac:dyDescent="0.2">
      <c r="A26" t="s">
        <v>100</v>
      </c>
      <c r="B26" s="9">
        <f>'Data Final'!C109</f>
        <v>44273.86111140046</v>
      </c>
      <c r="C26" s="9">
        <v>44273.84375</v>
      </c>
      <c r="D26" s="13">
        <v>7.27</v>
      </c>
      <c r="E26" s="25">
        <f t="shared" si="1"/>
        <v>0.20581369999999999</v>
      </c>
      <c r="F26" s="25">
        <f t="shared" si="6"/>
        <v>2756.8277999999996</v>
      </c>
      <c r="G26" s="26">
        <f t="shared" si="2"/>
        <v>0.69734467646300569</v>
      </c>
      <c r="H26">
        <f>'Data Final'!D109</f>
        <v>63.7</v>
      </c>
      <c r="I26">
        <f t="shared" ref="I26" si="29">H26</f>
        <v>63.7</v>
      </c>
      <c r="J26" s="26">
        <f t="shared" si="3"/>
        <v>0.88105117565698488</v>
      </c>
      <c r="K26" s="27">
        <f t="shared" si="0"/>
        <v>0.7866199613999999</v>
      </c>
      <c r="L26" s="29">
        <f t="shared" si="4"/>
        <v>11.799299420999999</v>
      </c>
      <c r="M26" s="29">
        <f t="shared" si="9"/>
        <v>83.902749568199994</v>
      </c>
      <c r="N26" s="26">
        <f t="shared" si="5"/>
        <v>0.42031886438429039</v>
      </c>
    </row>
    <row r="27" spans="1:14" x14ac:dyDescent="0.2">
      <c r="A27" t="s">
        <v>100</v>
      </c>
      <c r="B27" s="9"/>
      <c r="C27" s="9">
        <v>44273.854166666664</v>
      </c>
      <c r="D27" s="13">
        <v>6.74</v>
      </c>
      <c r="E27" s="25">
        <f t="shared" si="1"/>
        <v>0.19080939999999999</v>
      </c>
      <c r="F27" s="25">
        <f t="shared" si="6"/>
        <v>2825.3663099999994</v>
      </c>
      <c r="G27" s="26">
        <f t="shared" si="2"/>
        <v>0.7146816189739621</v>
      </c>
      <c r="I27">
        <f t="shared" ref="I27" si="30">H26</f>
        <v>63.7</v>
      </c>
      <c r="J27" s="26">
        <f t="shared" si="3"/>
        <v>0.88105117565698488</v>
      </c>
      <c r="K27" s="27">
        <f t="shared" si="0"/>
        <v>0.72927352680000013</v>
      </c>
      <c r="L27" s="29">
        <f t="shared" si="4"/>
        <v>10.939102902000002</v>
      </c>
      <c r="M27" s="29">
        <f t="shared" si="9"/>
        <v>94.841852470199996</v>
      </c>
      <c r="N27" s="26">
        <f t="shared" si="5"/>
        <v>0.47511934866894595</v>
      </c>
    </row>
    <row r="28" spans="1:14" x14ac:dyDescent="0.2">
      <c r="A28" t="s">
        <v>100</v>
      </c>
      <c r="B28" s="9"/>
      <c r="C28" s="9">
        <v>44273.864583333336</v>
      </c>
      <c r="D28" s="13">
        <v>6.74</v>
      </c>
      <c r="E28" s="25">
        <f t="shared" si="1"/>
        <v>0.19080939999999999</v>
      </c>
      <c r="F28" s="25">
        <f t="shared" si="6"/>
        <v>2893.9048199999993</v>
      </c>
      <c r="G28" s="26">
        <f t="shared" si="2"/>
        <v>0.73201856148491851</v>
      </c>
      <c r="I28">
        <f t="shared" ref="I28" si="31">H26</f>
        <v>63.7</v>
      </c>
      <c r="J28" s="26">
        <f t="shared" si="3"/>
        <v>0.88105117565698488</v>
      </c>
      <c r="K28" s="27">
        <f t="shared" si="0"/>
        <v>0.72927352680000013</v>
      </c>
      <c r="L28" s="29">
        <f t="shared" si="4"/>
        <v>10.939102902000002</v>
      </c>
      <c r="M28" s="29">
        <f t="shared" si="9"/>
        <v>105.7809553722</v>
      </c>
      <c r="N28" s="26">
        <f t="shared" si="5"/>
        <v>0.52991983295360157</v>
      </c>
    </row>
    <row r="29" spans="1:14" x14ac:dyDescent="0.2">
      <c r="A29" t="s">
        <v>100</v>
      </c>
      <c r="B29" s="9"/>
      <c r="C29" s="9">
        <v>44273.875</v>
      </c>
      <c r="D29" s="13">
        <v>6.74</v>
      </c>
      <c r="E29" s="25">
        <f t="shared" si="1"/>
        <v>0.19080939999999999</v>
      </c>
      <c r="F29" s="25">
        <f t="shared" si="6"/>
        <v>2962.4433299999992</v>
      </c>
      <c r="G29" s="26">
        <f t="shared" si="2"/>
        <v>0.74935550399587492</v>
      </c>
      <c r="I29">
        <f t="shared" ref="I29" si="32">H26</f>
        <v>63.7</v>
      </c>
      <c r="J29" s="26">
        <f t="shared" si="3"/>
        <v>0.88105117565698488</v>
      </c>
      <c r="K29" s="27">
        <f t="shared" si="0"/>
        <v>0.72927352680000013</v>
      </c>
      <c r="L29" s="29">
        <f t="shared" si="4"/>
        <v>10.939102902000002</v>
      </c>
      <c r="M29" s="29">
        <f t="shared" si="9"/>
        <v>116.7200582742</v>
      </c>
      <c r="N29" s="26">
        <f t="shared" si="5"/>
        <v>0.58472031723825713</v>
      </c>
    </row>
    <row r="30" spans="1:14" x14ac:dyDescent="0.2">
      <c r="A30" t="s">
        <v>100</v>
      </c>
      <c r="B30" s="9">
        <f>'Data Final'!C110</f>
        <v>44273.902778124997</v>
      </c>
      <c r="C30" s="9">
        <v>44273.885416666664</v>
      </c>
      <c r="D30" s="13">
        <v>6.74</v>
      </c>
      <c r="E30" s="25">
        <f t="shared" si="1"/>
        <v>0.19080939999999999</v>
      </c>
      <c r="F30" s="25">
        <f t="shared" si="6"/>
        <v>3030.981839999999</v>
      </c>
      <c r="G30" s="26">
        <f t="shared" si="2"/>
        <v>0.76669244650683133</v>
      </c>
      <c r="H30">
        <f>'Data Final'!D110</f>
        <v>44.6</v>
      </c>
      <c r="I30">
        <f t="shared" ref="I30" si="33">H30</f>
        <v>44.6</v>
      </c>
      <c r="J30" s="26">
        <f t="shared" si="3"/>
        <v>0.61687413554633475</v>
      </c>
      <c r="K30" s="27">
        <f t="shared" si="0"/>
        <v>0.51060595440000012</v>
      </c>
      <c r="L30" s="29">
        <f t="shared" si="4"/>
        <v>7.659089316000002</v>
      </c>
      <c r="M30" s="29">
        <f t="shared" si="9"/>
        <v>124.37914759020001</v>
      </c>
      <c r="N30" s="26">
        <f t="shared" si="5"/>
        <v>0.62308925913928759</v>
      </c>
    </row>
    <row r="31" spans="1:14" x14ac:dyDescent="0.2">
      <c r="A31" t="s">
        <v>100</v>
      </c>
      <c r="B31" s="9"/>
      <c r="C31" s="9">
        <v>44273.895833333336</v>
      </c>
      <c r="D31" s="13">
        <v>6.24</v>
      </c>
      <c r="E31" s="25">
        <f t="shared" si="1"/>
        <v>0.17665439999999999</v>
      </c>
      <c r="F31" s="25">
        <f t="shared" si="6"/>
        <v>3086.7808499999992</v>
      </c>
      <c r="G31" s="26">
        <f t="shared" si="2"/>
        <v>0.78080690899716387</v>
      </c>
      <c r="I31">
        <f t="shared" ref="I31" si="34">H30</f>
        <v>44.6</v>
      </c>
      <c r="J31" s="26">
        <f t="shared" si="3"/>
        <v>0.61687413554633475</v>
      </c>
      <c r="K31" s="27">
        <f t="shared" si="0"/>
        <v>0.47272717440000001</v>
      </c>
      <c r="L31" s="29">
        <f t="shared" si="4"/>
        <v>7.090907616</v>
      </c>
      <c r="M31" s="29">
        <f t="shared" si="9"/>
        <v>131.47005520620002</v>
      </c>
      <c r="N31" s="26">
        <f t="shared" si="5"/>
        <v>0.6586118403651674</v>
      </c>
    </row>
    <row r="32" spans="1:14" x14ac:dyDescent="0.2">
      <c r="A32" t="s">
        <v>100</v>
      </c>
      <c r="B32" s="9"/>
      <c r="C32" s="9">
        <v>44273.90625</v>
      </c>
      <c r="D32" s="13">
        <v>6.24</v>
      </c>
      <c r="E32" s="25">
        <f t="shared" si="1"/>
        <v>0.17665439999999999</v>
      </c>
      <c r="F32" s="25">
        <f t="shared" si="6"/>
        <v>3142.5798599999994</v>
      </c>
      <c r="G32" s="26">
        <f t="shared" si="2"/>
        <v>0.79492137148749653</v>
      </c>
      <c r="I32">
        <f t="shared" ref="I32" si="35">H30</f>
        <v>44.6</v>
      </c>
      <c r="J32" s="26">
        <f t="shared" si="3"/>
        <v>0.61687413554633475</v>
      </c>
      <c r="K32" s="27">
        <f t="shared" si="0"/>
        <v>0.47272717440000001</v>
      </c>
      <c r="L32" s="29">
        <f t="shared" si="4"/>
        <v>7.090907616</v>
      </c>
      <c r="M32" s="29">
        <f t="shared" si="9"/>
        <v>138.56096282220003</v>
      </c>
      <c r="N32" s="26">
        <f t="shared" si="5"/>
        <v>0.69413442159104721</v>
      </c>
    </row>
    <row r="33" spans="1:14" x14ac:dyDescent="0.2">
      <c r="A33" t="s">
        <v>100</v>
      </c>
      <c r="B33" s="9"/>
      <c r="C33" s="9">
        <v>44273.916666666664</v>
      </c>
      <c r="D33" s="13">
        <v>6.24</v>
      </c>
      <c r="E33" s="25">
        <f t="shared" si="1"/>
        <v>0.17665439999999999</v>
      </c>
      <c r="F33" s="25">
        <f t="shared" si="6"/>
        <v>3198.3788699999996</v>
      </c>
      <c r="G33" s="26">
        <f t="shared" si="2"/>
        <v>0.80903583397782908</v>
      </c>
      <c r="I33">
        <f t="shared" ref="I33" si="36">H30</f>
        <v>44.6</v>
      </c>
      <c r="J33" s="26">
        <f t="shared" si="3"/>
        <v>0.61687413554633475</v>
      </c>
      <c r="K33" s="27">
        <f t="shared" si="0"/>
        <v>0.47272717440000001</v>
      </c>
      <c r="L33" s="29">
        <f t="shared" si="4"/>
        <v>7.090907616</v>
      </c>
      <c r="M33" s="29">
        <f t="shared" si="9"/>
        <v>145.65187043820004</v>
      </c>
      <c r="N33" s="26">
        <f t="shared" si="5"/>
        <v>0.72965700281692714</v>
      </c>
    </row>
    <row r="34" spans="1:14" x14ac:dyDescent="0.2">
      <c r="A34" t="s">
        <v>100</v>
      </c>
      <c r="B34" s="9">
        <f>'Data Final'!C111</f>
        <v>44273.944444849534</v>
      </c>
      <c r="C34" s="9">
        <v>44273.927083333336</v>
      </c>
      <c r="D34" s="13">
        <v>5.76</v>
      </c>
      <c r="E34" s="25">
        <f t="shared" si="1"/>
        <v>0.16306559999999998</v>
      </c>
      <c r="F34" s="25">
        <f t="shared" si="6"/>
        <v>3241.9479599999995</v>
      </c>
      <c r="G34" s="26">
        <f t="shared" si="2"/>
        <v>0.82005671564836269</v>
      </c>
      <c r="H34">
        <f>'Data Final'!D111</f>
        <v>32.5</v>
      </c>
      <c r="I34">
        <f t="shared" ref="I34" si="37">H34</f>
        <v>32.5</v>
      </c>
      <c r="J34" s="26">
        <f t="shared" si="3"/>
        <v>0.44951590594744123</v>
      </c>
      <c r="K34" s="27">
        <f t="shared" si="0"/>
        <v>0.31797791999999991</v>
      </c>
      <c r="L34" s="29">
        <f t="shared" si="4"/>
        <v>4.7696687999999989</v>
      </c>
      <c r="M34" s="29">
        <f t="shared" si="9"/>
        <v>150.42153923820004</v>
      </c>
      <c r="N34" s="26">
        <f t="shared" si="5"/>
        <v>0.75355111574913325</v>
      </c>
    </row>
    <row r="35" spans="1:14" x14ac:dyDescent="0.2">
      <c r="A35" t="s">
        <v>100</v>
      </c>
      <c r="B35" s="9"/>
      <c r="C35" s="9">
        <v>44273.9375</v>
      </c>
      <c r="D35" s="13">
        <v>5.76</v>
      </c>
      <c r="E35" s="25">
        <f t="shared" si="1"/>
        <v>0.16306559999999998</v>
      </c>
      <c r="F35" s="25">
        <f t="shared" si="6"/>
        <v>3285.5170499999995</v>
      </c>
      <c r="G35" s="26">
        <f t="shared" si="2"/>
        <v>0.83107759731889641</v>
      </c>
      <c r="I35">
        <f t="shared" ref="I35" si="38">H34</f>
        <v>32.5</v>
      </c>
      <c r="J35" s="26">
        <f t="shared" si="3"/>
        <v>0.44951590594744123</v>
      </c>
      <c r="K35" s="27">
        <f t="shared" si="0"/>
        <v>0.31797791999999991</v>
      </c>
      <c r="L35" s="29">
        <f t="shared" si="4"/>
        <v>4.7696687999999989</v>
      </c>
      <c r="M35" s="29">
        <f t="shared" si="9"/>
        <v>155.19120803820005</v>
      </c>
      <c r="N35" s="26">
        <f t="shared" si="5"/>
        <v>0.77744522868133947</v>
      </c>
    </row>
    <row r="36" spans="1:14" x14ac:dyDescent="0.2">
      <c r="A36" t="s">
        <v>100</v>
      </c>
      <c r="B36" s="9"/>
      <c r="C36" s="9">
        <v>44273.947916666664</v>
      </c>
      <c r="D36" s="13">
        <v>5.76</v>
      </c>
      <c r="E36" s="25">
        <f t="shared" si="1"/>
        <v>0.16306559999999998</v>
      </c>
      <c r="F36" s="25">
        <f t="shared" si="6"/>
        <v>3329.0861399999994</v>
      </c>
      <c r="G36" s="26">
        <f t="shared" si="2"/>
        <v>0.84209847898943002</v>
      </c>
      <c r="I36">
        <f t="shared" ref="I36" si="39">H34</f>
        <v>32.5</v>
      </c>
      <c r="J36" s="26">
        <f t="shared" si="3"/>
        <v>0.44951590594744123</v>
      </c>
      <c r="K36" s="27">
        <f t="shared" si="0"/>
        <v>0.31797791999999991</v>
      </c>
      <c r="L36" s="29">
        <f t="shared" si="4"/>
        <v>4.7696687999999989</v>
      </c>
      <c r="M36" s="29">
        <f t="shared" si="9"/>
        <v>159.96087683820005</v>
      </c>
      <c r="N36" s="26">
        <f t="shared" si="5"/>
        <v>0.80133934161354559</v>
      </c>
    </row>
    <row r="37" spans="1:14" x14ac:dyDescent="0.2">
      <c r="A37" t="s">
        <v>100</v>
      </c>
      <c r="B37" s="9"/>
      <c r="C37" s="9">
        <v>44273.958333333336</v>
      </c>
      <c r="D37" s="13">
        <v>5.3</v>
      </c>
      <c r="E37" s="25">
        <f t="shared" si="1"/>
        <v>0.15004299999999998</v>
      </c>
      <c r="F37" s="25">
        <f t="shared" si="6"/>
        <v>3360.9348899999995</v>
      </c>
      <c r="G37" s="26">
        <f t="shared" si="2"/>
        <v>0.85015467904098974</v>
      </c>
      <c r="I37">
        <f t="shared" ref="I37" si="40">H34</f>
        <v>32.5</v>
      </c>
      <c r="J37" s="26">
        <f t="shared" si="3"/>
        <v>0.44951590594744123</v>
      </c>
      <c r="K37" s="27">
        <f t="shared" si="0"/>
        <v>0.29258384999999998</v>
      </c>
      <c r="L37" s="29">
        <f t="shared" si="4"/>
        <v>4.3887577499999999</v>
      </c>
      <c r="M37" s="29">
        <f t="shared" si="9"/>
        <v>164.34963458820005</v>
      </c>
      <c r="N37" s="26">
        <f t="shared" si="5"/>
        <v>0.82332524413797137</v>
      </c>
    </row>
    <row r="38" spans="1:14" x14ac:dyDescent="0.2">
      <c r="A38" t="s">
        <v>100</v>
      </c>
      <c r="B38" s="9">
        <f>'Data Final'!C112</f>
        <v>44273.986111574071</v>
      </c>
      <c r="C38" s="9">
        <v>44273.96875</v>
      </c>
      <c r="D38" s="13">
        <v>5.3</v>
      </c>
      <c r="E38" s="25">
        <f t="shared" si="1"/>
        <v>0.15004299999999998</v>
      </c>
      <c r="F38" s="25">
        <f t="shared" si="6"/>
        <v>3392.7836399999997</v>
      </c>
      <c r="G38" s="26">
        <f t="shared" si="2"/>
        <v>0.85821087909254945</v>
      </c>
      <c r="H38">
        <f>'Data Final'!D112</f>
        <v>22.3</v>
      </c>
      <c r="I38">
        <f t="shared" ref="I38" si="41">H38</f>
        <v>22.3</v>
      </c>
      <c r="J38" s="26">
        <f t="shared" si="3"/>
        <v>0.30843706777316737</v>
      </c>
      <c r="K38" s="27">
        <f t="shared" si="0"/>
        <v>0.20075753399999999</v>
      </c>
      <c r="L38" s="29">
        <f t="shared" si="4"/>
        <v>3.0113630099999997</v>
      </c>
      <c r="M38" s="29">
        <f t="shared" si="9"/>
        <v>167.36099759820004</v>
      </c>
      <c r="N38" s="26">
        <f t="shared" si="5"/>
        <v>0.83841095571626967</v>
      </c>
    </row>
    <row r="39" spans="1:14" x14ac:dyDescent="0.2">
      <c r="A39" t="s">
        <v>100</v>
      </c>
      <c r="B39" s="9"/>
      <c r="C39" s="9">
        <v>44273.979166666664</v>
      </c>
      <c r="D39" s="13">
        <v>5.3</v>
      </c>
      <c r="E39" s="25">
        <f t="shared" si="1"/>
        <v>0.15004299999999998</v>
      </c>
      <c r="F39" s="25">
        <f t="shared" si="6"/>
        <v>3424.6323899999998</v>
      </c>
      <c r="G39" s="26">
        <f t="shared" si="2"/>
        <v>0.86626707914410916</v>
      </c>
      <c r="I39">
        <f t="shared" ref="I39" si="42">H38</f>
        <v>22.3</v>
      </c>
      <c r="J39" s="26">
        <f t="shared" si="3"/>
        <v>0.30843706777316737</v>
      </c>
      <c r="K39" s="27">
        <f t="shared" si="0"/>
        <v>0.20075753399999999</v>
      </c>
      <c r="L39" s="29">
        <f t="shared" si="4"/>
        <v>3.0113630099999997</v>
      </c>
      <c r="M39" s="29">
        <f t="shared" si="9"/>
        <v>170.37236060820004</v>
      </c>
      <c r="N39" s="26">
        <f t="shared" si="5"/>
        <v>0.85349666729456797</v>
      </c>
    </row>
    <row r="40" spans="1:14" x14ac:dyDescent="0.2">
      <c r="A40" t="s">
        <v>100</v>
      </c>
      <c r="B40" s="9"/>
      <c r="C40" s="9">
        <v>44273.989583333336</v>
      </c>
      <c r="D40" s="13">
        <v>5.3</v>
      </c>
      <c r="E40" s="25">
        <f t="shared" si="1"/>
        <v>0.15004299999999998</v>
      </c>
      <c r="F40" s="25">
        <f t="shared" si="6"/>
        <v>3456.4811399999999</v>
      </c>
      <c r="G40" s="26">
        <f t="shared" si="2"/>
        <v>0.87432327919566888</v>
      </c>
      <c r="I40">
        <f t="shared" ref="I40" si="43">H38</f>
        <v>22.3</v>
      </c>
      <c r="J40" s="26">
        <f t="shared" si="3"/>
        <v>0.30843706777316737</v>
      </c>
      <c r="K40" s="27">
        <f t="shared" si="0"/>
        <v>0.20075753399999999</v>
      </c>
      <c r="L40" s="29">
        <f t="shared" si="4"/>
        <v>3.0113630099999997</v>
      </c>
      <c r="M40" s="29">
        <f t="shared" si="9"/>
        <v>173.38372361820004</v>
      </c>
      <c r="N40" s="26">
        <f t="shared" si="5"/>
        <v>0.86858237887286627</v>
      </c>
    </row>
    <row r="41" spans="1:14" x14ac:dyDescent="0.2">
      <c r="A41" t="s">
        <v>100</v>
      </c>
      <c r="B41" s="9"/>
      <c r="C41" s="9">
        <v>44274</v>
      </c>
      <c r="D41" s="13">
        <v>5.76</v>
      </c>
      <c r="E41" s="25">
        <f t="shared" si="1"/>
        <v>0.16306559999999998</v>
      </c>
      <c r="F41" s="25">
        <f t="shared" si="6"/>
        <v>3500.0502299999998</v>
      </c>
      <c r="G41" s="26">
        <f t="shared" si="2"/>
        <v>0.88534416086620249</v>
      </c>
      <c r="I41">
        <f t="shared" ref="I41" si="44">H38</f>
        <v>22.3</v>
      </c>
      <c r="J41" s="26">
        <f t="shared" si="3"/>
        <v>0.30843706777316737</v>
      </c>
      <c r="K41" s="27">
        <f t="shared" si="0"/>
        <v>0.21818177279999998</v>
      </c>
      <c r="L41" s="29">
        <f t="shared" si="4"/>
        <v>3.2727265919999997</v>
      </c>
      <c r="M41" s="29">
        <f t="shared" si="9"/>
        <v>176.65645021020003</v>
      </c>
      <c r="N41" s="26">
        <f t="shared" si="5"/>
        <v>0.88497741636173388</v>
      </c>
    </row>
    <row r="42" spans="1:14" x14ac:dyDescent="0.2">
      <c r="A42" t="s">
        <v>100</v>
      </c>
      <c r="B42" s="9">
        <f>'Data Final'!C113</f>
        <v>44274.027778298609</v>
      </c>
      <c r="C42" s="9">
        <v>44274.010416666664</v>
      </c>
      <c r="D42" s="13">
        <v>5.76</v>
      </c>
      <c r="E42" s="25">
        <f t="shared" si="1"/>
        <v>0.16306559999999998</v>
      </c>
      <c r="F42" s="25">
        <f t="shared" si="6"/>
        <v>3543.6193199999998</v>
      </c>
      <c r="G42" s="26">
        <f t="shared" si="2"/>
        <v>0.8963650425367361</v>
      </c>
      <c r="H42">
        <f>'Data Final'!D113</f>
        <v>22.4</v>
      </c>
      <c r="I42">
        <f t="shared" ref="I42" si="45">H42</f>
        <v>22.4</v>
      </c>
      <c r="J42" s="26">
        <f t="shared" si="3"/>
        <v>0.30982019363762103</v>
      </c>
      <c r="K42" s="27">
        <f t="shared" si="0"/>
        <v>0.21916016639999997</v>
      </c>
      <c r="L42" s="29">
        <f t="shared" si="4"/>
        <v>3.2874024959999995</v>
      </c>
      <c r="M42" s="29">
        <f t="shared" si="9"/>
        <v>179.94385270620003</v>
      </c>
      <c r="N42" s="26">
        <f t="shared" si="5"/>
        <v>0.90144597419808514</v>
      </c>
    </row>
    <row r="43" spans="1:14" x14ac:dyDescent="0.2">
      <c r="A43" t="s">
        <v>100</v>
      </c>
      <c r="B43" s="9"/>
      <c r="C43" s="9">
        <v>44274.020833333336</v>
      </c>
      <c r="D43" s="13">
        <v>6.24</v>
      </c>
      <c r="E43" s="25">
        <f t="shared" si="1"/>
        <v>0.17665439999999999</v>
      </c>
      <c r="F43" s="25">
        <f t="shared" si="6"/>
        <v>3599.41833</v>
      </c>
      <c r="G43" s="26">
        <f t="shared" si="2"/>
        <v>0.91047950502706865</v>
      </c>
      <c r="I43">
        <f t="shared" ref="I43" si="46">H42</f>
        <v>22.4</v>
      </c>
      <c r="J43" s="26">
        <f t="shared" si="3"/>
        <v>0.30982019363762103</v>
      </c>
      <c r="K43" s="27">
        <f t="shared" si="0"/>
        <v>0.23742351359999997</v>
      </c>
      <c r="L43" s="29">
        <f t="shared" si="4"/>
        <v>3.5613527039999995</v>
      </c>
      <c r="M43" s="29">
        <f t="shared" si="9"/>
        <v>183.50520541020003</v>
      </c>
      <c r="N43" s="26">
        <f t="shared" si="5"/>
        <v>0.91928691185413247</v>
      </c>
    </row>
    <row r="44" spans="1:14" x14ac:dyDescent="0.2">
      <c r="A44" t="s">
        <v>100</v>
      </c>
      <c r="B44" s="9"/>
      <c r="C44" s="9">
        <v>44274.03125</v>
      </c>
      <c r="D44" s="13">
        <v>6.24</v>
      </c>
      <c r="E44" s="25">
        <f t="shared" si="1"/>
        <v>0.17665439999999999</v>
      </c>
      <c r="F44" s="25">
        <f t="shared" si="6"/>
        <v>3655.2173400000001</v>
      </c>
      <c r="G44" s="26">
        <f t="shared" si="2"/>
        <v>0.92459396751740131</v>
      </c>
      <c r="I44">
        <f t="shared" ref="I44" si="47">H42</f>
        <v>22.4</v>
      </c>
      <c r="J44" s="26">
        <f t="shared" si="3"/>
        <v>0.30982019363762103</v>
      </c>
      <c r="K44" s="27">
        <f t="shared" si="0"/>
        <v>0.23742351359999997</v>
      </c>
      <c r="L44" s="29">
        <f t="shared" si="4"/>
        <v>3.5613527039999995</v>
      </c>
      <c r="M44" s="29">
        <f t="shared" si="9"/>
        <v>187.06655811420003</v>
      </c>
      <c r="N44" s="26">
        <f t="shared" si="5"/>
        <v>0.93712784951017969</v>
      </c>
    </row>
    <row r="45" spans="1:14" x14ac:dyDescent="0.2">
      <c r="A45" t="s">
        <v>100</v>
      </c>
      <c r="B45" s="9"/>
      <c r="C45" s="9">
        <v>44274.041666666664</v>
      </c>
      <c r="D45" s="13">
        <v>6.24</v>
      </c>
      <c r="E45" s="25">
        <f t="shared" si="1"/>
        <v>0.17665439999999999</v>
      </c>
      <c r="F45" s="25">
        <f t="shared" si="6"/>
        <v>3711.0163500000003</v>
      </c>
      <c r="G45" s="26">
        <f t="shared" si="2"/>
        <v>0.93870843000773385</v>
      </c>
      <c r="I45">
        <f t="shared" ref="I45" si="48">H42</f>
        <v>22.4</v>
      </c>
      <c r="J45" s="26">
        <f t="shared" si="3"/>
        <v>0.30982019363762103</v>
      </c>
      <c r="K45" s="27">
        <f t="shared" si="0"/>
        <v>0.23742351359999997</v>
      </c>
      <c r="L45" s="29">
        <f t="shared" si="4"/>
        <v>3.5613527039999995</v>
      </c>
      <c r="M45" s="29">
        <f t="shared" si="9"/>
        <v>190.62791081820004</v>
      </c>
      <c r="N45" s="26">
        <f t="shared" si="5"/>
        <v>0.95496878716622691</v>
      </c>
    </row>
    <row r="46" spans="1:14" x14ac:dyDescent="0.2">
      <c r="A46" t="s">
        <v>100</v>
      </c>
      <c r="B46" s="9">
        <f>'Data Final'!C114</f>
        <v>44274.069445023146</v>
      </c>
      <c r="C46" s="9">
        <v>44274.052083333336</v>
      </c>
      <c r="D46" s="13">
        <v>6.24</v>
      </c>
      <c r="E46" s="25">
        <f t="shared" si="1"/>
        <v>0.17665439999999999</v>
      </c>
      <c r="F46" s="25">
        <f t="shared" si="6"/>
        <v>3766.8153600000005</v>
      </c>
      <c r="G46" s="26">
        <f t="shared" si="2"/>
        <v>0.95282289249806651</v>
      </c>
      <c r="H46">
        <f>'Data Final'!D114</f>
        <v>14.7</v>
      </c>
      <c r="I46">
        <f t="shared" ref="I46" si="49">H46</f>
        <v>14.7</v>
      </c>
      <c r="J46" s="26">
        <f t="shared" si="3"/>
        <v>0.2033195020746888</v>
      </c>
      <c r="K46" s="27">
        <f t="shared" si="0"/>
        <v>0.1558091808</v>
      </c>
      <c r="L46" s="29">
        <f t="shared" si="4"/>
        <v>2.3371377120000001</v>
      </c>
      <c r="M46" s="29">
        <f t="shared" si="9"/>
        <v>192.96504853020002</v>
      </c>
      <c r="N46" s="26">
        <f t="shared" si="5"/>
        <v>0.96667690250300786</v>
      </c>
    </row>
    <row r="47" spans="1:14" x14ac:dyDescent="0.2">
      <c r="A47" t="s">
        <v>100</v>
      </c>
      <c r="B47" s="9"/>
      <c r="C47" s="9">
        <v>44274.0625</v>
      </c>
      <c r="D47" s="13">
        <v>6.24</v>
      </c>
      <c r="E47" s="25">
        <f t="shared" si="1"/>
        <v>0.17665439999999999</v>
      </c>
      <c r="F47" s="25">
        <f t="shared" si="6"/>
        <v>3822.6143700000007</v>
      </c>
      <c r="G47" s="26">
        <f t="shared" si="2"/>
        <v>0.96693735498839906</v>
      </c>
      <c r="I47">
        <f t="shared" ref="I47" si="50">H46</f>
        <v>14.7</v>
      </c>
      <c r="J47" s="26">
        <f t="shared" si="3"/>
        <v>0.2033195020746888</v>
      </c>
      <c r="K47" s="27">
        <f t="shared" si="0"/>
        <v>0.1558091808</v>
      </c>
      <c r="L47" s="29">
        <f t="shared" si="4"/>
        <v>2.3371377120000001</v>
      </c>
      <c r="M47" s="29">
        <f t="shared" si="9"/>
        <v>195.30218624220001</v>
      </c>
      <c r="N47" s="26">
        <f t="shared" si="5"/>
        <v>0.97838501783978882</v>
      </c>
    </row>
    <row r="48" spans="1:14" x14ac:dyDescent="0.2">
      <c r="A48" t="s">
        <v>100</v>
      </c>
      <c r="B48" s="9"/>
      <c r="C48" s="9">
        <v>44274.072916666664</v>
      </c>
      <c r="D48" s="13">
        <v>5.76</v>
      </c>
      <c r="E48" s="25">
        <f t="shared" si="1"/>
        <v>0.16306559999999998</v>
      </c>
      <c r="F48" s="25">
        <f t="shared" si="6"/>
        <v>3866.1834600000007</v>
      </c>
      <c r="G48" s="26">
        <f t="shared" si="2"/>
        <v>0.97795823665893278</v>
      </c>
      <c r="I48">
        <f t="shared" ref="I48" si="51">H46</f>
        <v>14.7</v>
      </c>
      <c r="J48" s="26">
        <f t="shared" si="3"/>
        <v>0.2033195020746888</v>
      </c>
      <c r="K48" s="27">
        <f t="shared" si="0"/>
        <v>0.14382385919999999</v>
      </c>
      <c r="L48" s="29">
        <f t="shared" si="4"/>
        <v>2.1573578879999999</v>
      </c>
      <c r="M48" s="29">
        <f t="shared" si="9"/>
        <v>197.45954413020002</v>
      </c>
      <c r="N48" s="26">
        <f t="shared" si="5"/>
        <v>0.98919250891989441</v>
      </c>
    </row>
    <row r="49" spans="1:14" x14ac:dyDescent="0.2">
      <c r="A49" t="s">
        <v>100</v>
      </c>
      <c r="B49" s="9"/>
      <c r="C49" s="9">
        <v>44274.083333333336</v>
      </c>
      <c r="D49" s="13">
        <v>5.76</v>
      </c>
      <c r="E49" s="25">
        <f t="shared" si="1"/>
        <v>0.16306559999999998</v>
      </c>
      <c r="F49" s="25">
        <f t="shared" si="6"/>
        <v>3909.7525500000006</v>
      </c>
      <c r="G49" s="26">
        <f t="shared" si="2"/>
        <v>0.98897911832946639</v>
      </c>
      <c r="I49">
        <f t="shared" ref="I49" si="52">H46</f>
        <v>14.7</v>
      </c>
      <c r="J49" s="26">
        <f t="shared" si="3"/>
        <v>0.2033195020746888</v>
      </c>
      <c r="K49" s="27">
        <f t="shared" si="0"/>
        <v>0.14382385919999999</v>
      </c>
      <c r="L49" s="29">
        <f t="shared" si="4"/>
        <v>2.1573578879999999</v>
      </c>
      <c r="M49" s="29">
        <f t="shared" si="9"/>
        <v>199.61690201820002</v>
      </c>
      <c r="N49" s="26">
        <f t="shared" si="5"/>
        <v>1</v>
      </c>
    </row>
    <row r="50" spans="1:14" x14ac:dyDescent="0.2">
      <c r="A50" t="s">
        <v>100</v>
      </c>
      <c r="B50" s="9"/>
      <c r="C50" s="9">
        <v>44274.09375</v>
      </c>
      <c r="D50" s="13">
        <v>5.76</v>
      </c>
      <c r="E50" s="25">
        <f t="shared" si="1"/>
        <v>0.16306559999999998</v>
      </c>
      <c r="F50" s="25">
        <f t="shared" si="6"/>
        <v>3953.3216400000006</v>
      </c>
      <c r="G50" s="26">
        <f t="shared" si="2"/>
        <v>1</v>
      </c>
      <c r="J50" s="26"/>
      <c r="K50" s="27"/>
      <c r="L50" s="29"/>
      <c r="M50" s="29">
        <f t="shared" si="9"/>
        <v>199.61690201820002</v>
      </c>
      <c r="N50" s="26">
        <f t="shared" si="5"/>
        <v>1</v>
      </c>
    </row>
    <row r="51" spans="1:14" x14ac:dyDescent="0.2">
      <c r="J51" s="26"/>
    </row>
    <row r="52" spans="1:14" x14ac:dyDescent="0.2">
      <c r="J52" s="26"/>
    </row>
    <row r="53" spans="1:14" x14ac:dyDescent="0.2">
      <c r="J53" s="26"/>
    </row>
    <row r="54" spans="1:14" x14ac:dyDescent="0.2">
      <c r="J54" s="26"/>
    </row>
    <row r="55" spans="1:14" x14ac:dyDescent="0.2">
      <c r="J55" s="26"/>
    </row>
    <row r="56" spans="1:14" x14ac:dyDescent="0.2">
      <c r="J56" s="26"/>
    </row>
    <row r="57" spans="1:14" x14ac:dyDescent="0.2">
      <c r="J57" s="26"/>
    </row>
    <row r="58" spans="1:14" x14ac:dyDescent="0.2">
      <c r="J58" s="26"/>
    </row>
    <row r="59" spans="1:14" x14ac:dyDescent="0.2">
      <c r="J59" s="26"/>
    </row>
    <row r="60" spans="1:14" x14ac:dyDescent="0.2">
      <c r="J60" s="26"/>
    </row>
    <row r="61" spans="1:14" x14ac:dyDescent="0.2">
      <c r="J61" s="26"/>
    </row>
    <row r="62" spans="1:14" x14ac:dyDescent="0.2">
      <c r="J62" s="26"/>
    </row>
    <row r="63" spans="1:14" x14ac:dyDescent="0.2">
      <c r="J63" s="26"/>
    </row>
    <row r="64" spans="1:14" x14ac:dyDescent="0.2">
      <c r="J64" s="26"/>
    </row>
    <row r="65" spans="10:10" x14ac:dyDescent="0.2">
      <c r="J65" s="26"/>
    </row>
    <row r="66" spans="10:10" x14ac:dyDescent="0.2">
      <c r="J66" s="26"/>
    </row>
    <row r="67" spans="10:10" x14ac:dyDescent="0.2">
      <c r="J67" s="26"/>
    </row>
    <row r="68" spans="10:10" x14ac:dyDescent="0.2">
      <c r="J68" s="26"/>
    </row>
    <row r="69" spans="10:10" x14ac:dyDescent="0.2">
      <c r="J69" s="26"/>
    </row>
    <row r="70" spans="10:10" x14ac:dyDescent="0.2">
      <c r="J70" s="26"/>
    </row>
    <row r="71" spans="10:10" x14ac:dyDescent="0.2">
      <c r="J71" s="26"/>
    </row>
    <row r="72" spans="10:10" x14ac:dyDescent="0.2">
      <c r="J72" s="26"/>
    </row>
    <row r="73" spans="10:10" x14ac:dyDescent="0.2">
      <c r="J73" s="26"/>
    </row>
    <row r="74" spans="10:10" x14ac:dyDescent="0.2">
      <c r="J74" s="26"/>
    </row>
    <row r="75" spans="10:10" x14ac:dyDescent="0.2">
      <c r="J75" s="26"/>
    </row>
    <row r="76" spans="10:10" x14ac:dyDescent="0.2">
      <c r="J76" s="26"/>
    </row>
    <row r="77" spans="10:10" x14ac:dyDescent="0.2">
      <c r="J77" s="26"/>
    </row>
    <row r="78" spans="10:10" x14ac:dyDescent="0.2">
      <c r="J78" s="26"/>
    </row>
    <row r="79" spans="10:10" x14ac:dyDescent="0.2">
      <c r="J79" s="26"/>
    </row>
    <row r="80" spans="10:10" x14ac:dyDescent="0.2">
      <c r="J80" s="26"/>
    </row>
    <row r="81" spans="10:10" x14ac:dyDescent="0.2">
      <c r="J81" s="26"/>
    </row>
    <row r="82" spans="10:10" x14ac:dyDescent="0.2">
      <c r="J82" s="26"/>
    </row>
    <row r="83" spans="10:10" x14ac:dyDescent="0.2">
      <c r="J83" s="26"/>
    </row>
    <row r="84" spans="10:10" x14ac:dyDescent="0.2">
      <c r="J84" s="26"/>
    </row>
    <row r="85" spans="10:10" x14ac:dyDescent="0.2">
      <c r="J85" s="26"/>
    </row>
    <row r="86" spans="10:10" x14ac:dyDescent="0.2">
      <c r="J86" s="26"/>
    </row>
    <row r="87" spans="10:10" x14ac:dyDescent="0.2">
      <c r="J87" s="26"/>
    </row>
    <row r="88" spans="10:10" x14ac:dyDescent="0.2">
      <c r="J88" s="26"/>
    </row>
    <row r="89" spans="10:10" x14ac:dyDescent="0.2">
      <c r="J89" s="26"/>
    </row>
    <row r="90" spans="10:10" x14ac:dyDescent="0.2">
      <c r="J90" s="26"/>
    </row>
    <row r="91" spans="10:10" x14ac:dyDescent="0.2">
      <c r="J91" s="26"/>
    </row>
    <row r="92" spans="10:10" x14ac:dyDescent="0.2">
      <c r="J92" s="26"/>
    </row>
    <row r="93" spans="10:10" x14ac:dyDescent="0.2">
      <c r="J93" s="26"/>
    </row>
    <row r="94" spans="10:10" x14ac:dyDescent="0.2">
      <c r="J94" s="26"/>
    </row>
    <row r="95" spans="10:10" x14ac:dyDescent="0.2">
      <c r="J95" s="26"/>
    </row>
    <row r="96" spans="10:10" x14ac:dyDescent="0.2">
      <c r="J96" s="26"/>
    </row>
    <row r="97" spans="10:10" x14ac:dyDescent="0.2">
      <c r="J97" s="26"/>
    </row>
    <row r="98" spans="10:10" x14ac:dyDescent="0.2">
      <c r="J98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B927-BE07-7C4B-BD87-5572E99FD8F8}">
  <sheetPr codeName="Sheet10">
    <tabColor theme="9" tint="0.39997558519241921"/>
  </sheetPr>
  <dimension ref="A1:N98"/>
  <sheetViews>
    <sheetView topLeftCell="F1" zoomScale="134" workbookViewId="0">
      <selection activeCell="P1" sqref="P1:Y1048576"/>
    </sheetView>
  </sheetViews>
  <sheetFormatPr baseColWidth="10" defaultColWidth="11" defaultRowHeight="16" x14ac:dyDescent="0.2"/>
  <cols>
    <col min="2" max="3" width="15.33203125" bestFit="1" customWidth="1"/>
  </cols>
  <sheetData>
    <row r="1" spans="1:14" ht="51" x14ac:dyDescent="0.2">
      <c r="A1" t="s">
        <v>88</v>
      </c>
      <c r="B1" s="24" t="s">
        <v>168</v>
      </c>
      <c r="C1" s="24" t="s">
        <v>15</v>
      </c>
      <c r="D1" s="24" t="s">
        <v>106</v>
      </c>
      <c r="E1" s="24" t="s">
        <v>107</v>
      </c>
      <c r="F1" s="24" t="s">
        <v>108</v>
      </c>
      <c r="G1" s="24" t="s">
        <v>109</v>
      </c>
      <c r="H1" s="24" t="s">
        <v>16</v>
      </c>
      <c r="I1" s="24" t="s">
        <v>17</v>
      </c>
      <c r="J1" s="24" t="s">
        <v>145</v>
      </c>
      <c r="K1" s="24" t="s">
        <v>18</v>
      </c>
      <c r="L1" s="28" t="s">
        <v>19</v>
      </c>
      <c r="M1" s="28" t="s">
        <v>20</v>
      </c>
      <c r="N1" s="24" t="s">
        <v>21</v>
      </c>
    </row>
    <row r="2" spans="1:14" x14ac:dyDescent="0.2">
      <c r="A2" t="s">
        <v>99</v>
      </c>
      <c r="B2" s="8">
        <f>'Data Final'!C116</f>
        <v>44309.9375</v>
      </c>
      <c r="C2" s="8">
        <v>44309.916666666664</v>
      </c>
      <c r="D2" s="7">
        <v>2.4</v>
      </c>
      <c r="E2" s="25">
        <f>D2*0.02831</f>
        <v>6.7943999999999991E-2</v>
      </c>
      <c r="F2" s="25">
        <f>(E2-$E$2)*15*60</f>
        <v>0</v>
      </c>
      <c r="G2" s="26">
        <f>F2/$F$74</f>
        <v>0</v>
      </c>
      <c r="H2">
        <f>'Data Final'!D116</f>
        <v>6.5023070995916497</v>
      </c>
      <c r="I2" s="29">
        <f>H2</f>
        <v>6.5023070995916497</v>
      </c>
      <c r="J2" s="26">
        <f>I2/MAX(I$2:I$98)</f>
        <v>0.16262160579313886</v>
      </c>
      <c r="K2" s="27">
        <f t="shared" ref="K2:K33" si="0">I2*E2*1000*60/(1000*1000)</f>
        <v>2.6507565214479299E-2</v>
      </c>
      <c r="L2" s="29">
        <f>K2*15</f>
        <v>0.39761347821718951</v>
      </c>
      <c r="M2" s="29">
        <f>L2</f>
        <v>0.39761347821718951</v>
      </c>
      <c r="N2" s="26">
        <f>M2/$M$74</f>
        <v>2.1083517946839476E-3</v>
      </c>
    </row>
    <row r="3" spans="1:14" x14ac:dyDescent="0.2">
      <c r="A3" t="s">
        <v>99</v>
      </c>
      <c r="B3" s="8"/>
      <c r="C3" s="8">
        <v>44309.927083333336</v>
      </c>
      <c r="D3" s="7">
        <v>2.4</v>
      </c>
      <c r="E3" s="25">
        <f t="shared" ref="E3:E66" si="1">D3*0.02831</f>
        <v>6.7943999999999991E-2</v>
      </c>
      <c r="F3" s="25">
        <f>(E3-$E$2)*15*60+F2</f>
        <v>0</v>
      </c>
      <c r="G3" s="26">
        <f t="shared" ref="G3:G66" si="2">F3/$F$74</f>
        <v>0</v>
      </c>
      <c r="I3" s="29">
        <f>H2</f>
        <v>6.5023070995916497</v>
      </c>
      <c r="J3" s="26">
        <f t="shared" ref="J3:J66" si="3">I3/MAX(I$2:I$98)</f>
        <v>0.16262160579313886</v>
      </c>
      <c r="K3" s="27">
        <f t="shared" si="0"/>
        <v>2.6507565214479299E-2</v>
      </c>
      <c r="L3" s="29">
        <f t="shared" ref="L3:L66" si="4">K3*15</f>
        <v>0.39761347821718951</v>
      </c>
      <c r="M3" s="29">
        <f>M2+L3</f>
        <v>0.79522695643437902</v>
      </c>
      <c r="N3" s="26">
        <f t="shared" ref="N3:N66" si="5">M3/$M$74</f>
        <v>4.2167035893678952E-3</v>
      </c>
    </row>
    <row r="4" spans="1:14" x14ac:dyDescent="0.2">
      <c r="A4" t="s">
        <v>99</v>
      </c>
      <c r="B4" s="8"/>
      <c r="C4" s="8">
        <v>44309.9375</v>
      </c>
      <c r="D4" s="7">
        <v>2.71</v>
      </c>
      <c r="E4" s="25">
        <f t="shared" si="1"/>
        <v>7.6720099999999999E-2</v>
      </c>
      <c r="F4" s="25">
        <f t="shared" ref="F4:F67" si="6">(E4-$E$2)*15*60+F3</f>
        <v>7.8984900000000078</v>
      </c>
      <c r="G4" s="26">
        <f t="shared" si="2"/>
        <v>1.1863758132414867E-3</v>
      </c>
      <c r="I4" s="29">
        <f>H2</f>
        <v>6.5023070995916497</v>
      </c>
      <c r="J4" s="26">
        <f t="shared" si="3"/>
        <v>0.16262160579313886</v>
      </c>
      <c r="K4" s="27">
        <f t="shared" si="0"/>
        <v>2.993145905468288E-2</v>
      </c>
      <c r="L4" s="29">
        <f t="shared" si="4"/>
        <v>0.44897188582024322</v>
      </c>
      <c r="M4" s="29">
        <f t="shared" ref="M4:M5" si="7">M3+L4</f>
        <v>1.2441988422546222</v>
      </c>
      <c r="N4" s="26">
        <f t="shared" si="5"/>
        <v>6.5973841575318526E-3</v>
      </c>
    </row>
    <row r="5" spans="1:14" x14ac:dyDescent="0.2">
      <c r="A5" t="s">
        <v>99</v>
      </c>
      <c r="B5" s="8"/>
      <c r="C5" s="8">
        <v>44309.947916666664</v>
      </c>
      <c r="D5" s="7">
        <v>2.4</v>
      </c>
      <c r="E5" s="25">
        <f t="shared" si="1"/>
        <v>6.7943999999999991E-2</v>
      </c>
      <c r="F5" s="25">
        <f t="shared" si="6"/>
        <v>7.8984900000000078</v>
      </c>
      <c r="G5" s="26">
        <f t="shared" si="2"/>
        <v>1.1863758132414867E-3</v>
      </c>
      <c r="I5" s="29">
        <f>H2</f>
        <v>6.5023070995916497</v>
      </c>
      <c r="J5" s="26">
        <f t="shared" si="3"/>
        <v>0.16262160579313886</v>
      </c>
      <c r="K5" s="27">
        <f t="shared" si="0"/>
        <v>2.6507565214479299E-2</v>
      </c>
      <c r="L5" s="29">
        <f t="shared" si="4"/>
        <v>0.39761347821718951</v>
      </c>
      <c r="M5" s="29">
        <f t="shared" si="7"/>
        <v>1.6418123204718116</v>
      </c>
      <c r="N5" s="26">
        <f t="shared" si="5"/>
        <v>8.7057359522157984E-3</v>
      </c>
    </row>
    <row r="6" spans="1:14" x14ac:dyDescent="0.2">
      <c r="A6" t="s">
        <v>99</v>
      </c>
      <c r="B6" s="8">
        <f>'Data Final'!C117</f>
        <v>44309.979166666664</v>
      </c>
      <c r="C6" s="8">
        <v>44309.958333333336</v>
      </c>
      <c r="D6" s="7">
        <v>2.4</v>
      </c>
      <c r="E6" s="25">
        <f t="shared" si="1"/>
        <v>6.7943999999999991E-2</v>
      </c>
      <c r="F6" s="25">
        <f t="shared" si="6"/>
        <v>7.8984900000000078</v>
      </c>
      <c r="G6" s="26">
        <f t="shared" si="2"/>
        <v>1.1863758132414867E-3</v>
      </c>
      <c r="H6">
        <f>'Data Final'!D117</f>
        <v>0</v>
      </c>
      <c r="I6" s="29">
        <f t="shared" ref="I6" si="8">H6</f>
        <v>0</v>
      </c>
      <c r="J6" s="26">
        <f t="shared" si="3"/>
        <v>0</v>
      </c>
      <c r="K6" s="27">
        <f t="shared" si="0"/>
        <v>0</v>
      </c>
      <c r="L6" s="29">
        <f t="shared" si="4"/>
        <v>0</v>
      </c>
      <c r="M6" s="29">
        <f t="shared" ref="M6:M69" si="9">M5+L6</f>
        <v>1.6418123204718116</v>
      </c>
      <c r="N6" s="26">
        <f t="shared" si="5"/>
        <v>8.7057359522157984E-3</v>
      </c>
    </row>
    <row r="7" spans="1:14" x14ac:dyDescent="0.2">
      <c r="A7" t="s">
        <v>99</v>
      </c>
      <c r="B7" s="8"/>
      <c r="C7" s="8">
        <v>44309.96875</v>
      </c>
      <c r="D7" s="7">
        <v>2.4</v>
      </c>
      <c r="E7" s="25">
        <f t="shared" si="1"/>
        <v>6.7943999999999991E-2</v>
      </c>
      <c r="F7" s="25">
        <f t="shared" si="6"/>
        <v>7.8984900000000078</v>
      </c>
      <c r="G7" s="26">
        <f t="shared" si="2"/>
        <v>1.1863758132414867E-3</v>
      </c>
      <c r="I7" s="29">
        <f t="shared" ref="I7" si="10">H6</f>
        <v>0</v>
      </c>
      <c r="J7" s="26">
        <f t="shared" si="3"/>
        <v>0</v>
      </c>
      <c r="K7" s="27">
        <f t="shared" si="0"/>
        <v>0</v>
      </c>
      <c r="L7" s="29">
        <f t="shared" si="4"/>
        <v>0</v>
      </c>
      <c r="M7" s="29">
        <f t="shared" si="9"/>
        <v>1.6418123204718116</v>
      </c>
      <c r="N7" s="26">
        <f t="shared" si="5"/>
        <v>8.7057359522157984E-3</v>
      </c>
    </row>
    <row r="8" spans="1:14" x14ac:dyDescent="0.2">
      <c r="A8" t="s">
        <v>99</v>
      </c>
      <c r="B8" s="8"/>
      <c r="C8" s="8">
        <v>44309.979166666664</v>
      </c>
      <c r="D8" s="7">
        <v>2.4</v>
      </c>
      <c r="E8" s="25">
        <f t="shared" si="1"/>
        <v>6.7943999999999991E-2</v>
      </c>
      <c r="F8" s="25">
        <f t="shared" si="6"/>
        <v>7.8984900000000078</v>
      </c>
      <c r="G8" s="26">
        <f t="shared" si="2"/>
        <v>1.1863758132414867E-3</v>
      </c>
      <c r="I8" s="29">
        <f t="shared" ref="I8" si="11">H6</f>
        <v>0</v>
      </c>
      <c r="J8" s="26">
        <f t="shared" si="3"/>
        <v>0</v>
      </c>
      <c r="K8" s="27">
        <f t="shared" si="0"/>
        <v>0</v>
      </c>
      <c r="L8" s="29">
        <f t="shared" si="4"/>
        <v>0</v>
      </c>
      <c r="M8" s="29">
        <f t="shared" si="9"/>
        <v>1.6418123204718116</v>
      </c>
      <c r="N8" s="26">
        <f t="shared" si="5"/>
        <v>8.7057359522157984E-3</v>
      </c>
    </row>
    <row r="9" spans="1:14" x14ac:dyDescent="0.2">
      <c r="A9" t="s">
        <v>99</v>
      </c>
      <c r="B9" s="8"/>
      <c r="C9" s="8">
        <v>44309.989583333336</v>
      </c>
      <c r="D9" s="7">
        <v>2.71</v>
      </c>
      <c r="E9" s="25">
        <f t="shared" si="1"/>
        <v>7.6720099999999999E-2</v>
      </c>
      <c r="F9" s="25">
        <f t="shared" si="6"/>
        <v>15.796980000000016</v>
      </c>
      <c r="G9" s="26">
        <f t="shared" si="2"/>
        <v>2.3727516264829733E-3</v>
      </c>
      <c r="I9" s="29">
        <f t="shared" ref="I9" si="12">H6</f>
        <v>0</v>
      </c>
      <c r="J9" s="26">
        <f t="shared" si="3"/>
        <v>0</v>
      </c>
      <c r="K9" s="27">
        <f t="shared" si="0"/>
        <v>0</v>
      </c>
      <c r="L9" s="29">
        <f t="shared" si="4"/>
        <v>0</v>
      </c>
      <c r="M9" s="29">
        <f t="shared" si="9"/>
        <v>1.6418123204718116</v>
      </c>
      <c r="N9" s="26">
        <f t="shared" si="5"/>
        <v>8.7057359522157984E-3</v>
      </c>
    </row>
    <row r="10" spans="1:14" x14ac:dyDescent="0.2">
      <c r="A10" t="s">
        <v>99</v>
      </c>
      <c r="B10" s="8">
        <f>'Data Final'!C118</f>
        <v>44310.02083321759</v>
      </c>
      <c r="C10" s="8">
        <v>44310</v>
      </c>
      <c r="D10" s="7">
        <v>2.71</v>
      </c>
      <c r="E10" s="25">
        <f t="shared" si="1"/>
        <v>7.6720099999999999E-2</v>
      </c>
      <c r="F10" s="25">
        <f t="shared" si="6"/>
        <v>23.695470000000022</v>
      </c>
      <c r="G10" s="26">
        <f t="shared" si="2"/>
        <v>3.5591274397244596E-3</v>
      </c>
      <c r="H10">
        <f>'Data Final'!D118</f>
        <v>0</v>
      </c>
      <c r="I10" s="29">
        <f t="shared" ref="I10" si="13">H10</f>
        <v>0</v>
      </c>
      <c r="J10" s="26">
        <f t="shared" si="3"/>
        <v>0</v>
      </c>
      <c r="K10" s="27">
        <f t="shared" si="0"/>
        <v>0</v>
      </c>
      <c r="L10" s="29">
        <f t="shared" si="4"/>
        <v>0</v>
      </c>
      <c r="M10" s="29">
        <f t="shared" si="9"/>
        <v>1.6418123204718116</v>
      </c>
      <c r="N10" s="26">
        <f t="shared" si="5"/>
        <v>8.7057359522157984E-3</v>
      </c>
    </row>
    <row r="11" spans="1:14" x14ac:dyDescent="0.2">
      <c r="A11" t="s">
        <v>99</v>
      </c>
      <c r="B11" s="8"/>
      <c r="C11" s="8">
        <v>44310.010416666664</v>
      </c>
      <c r="D11" s="7">
        <v>2.71</v>
      </c>
      <c r="E11" s="25">
        <f t="shared" si="1"/>
        <v>7.6720099999999999E-2</v>
      </c>
      <c r="F11" s="25">
        <f t="shared" si="6"/>
        <v>31.593960000000031</v>
      </c>
      <c r="G11" s="26">
        <f t="shared" si="2"/>
        <v>4.7455032529659467E-3</v>
      </c>
      <c r="I11" s="29">
        <f t="shared" ref="I11" si="14">H10</f>
        <v>0</v>
      </c>
      <c r="J11" s="26">
        <f t="shared" si="3"/>
        <v>0</v>
      </c>
      <c r="K11" s="27">
        <f t="shared" si="0"/>
        <v>0</v>
      </c>
      <c r="L11" s="29">
        <f t="shared" si="4"/>
        <v>0</v>
      </c>
      <c r="M11" s="29">
        <f t="shared" si="9"/>
        <v>1.6418123204718116</v>
      </c>
      <c r="N11" s="26">
        <f t="shared" si="5"/>
        <v>8.7057359522157984E-3</v>
      </c>
    </row>
    <row r="12" spans="1:14" x14ac:dyDescent="0.2">
      <c r="A12" t="s">
        <v>99</v>
      </c>
      <c r="B12" s="8"/>
      <c r="C12" s="8">
        <v>44310.020833333336</v>
      </c>
      <c r="D12" s="7">
        <v>2.71</v>
      </c>
      <c r="E12" s="25">
        <f t="shared" si="1"/>
        <v>7.6720099999999999E-2</v>
      </c>
      <c r="F12" s="25">
        <f t="shared" si="6"/>
        <v>39.492450000000041</v>
      </c>
      <c r="G12" s="26">
        <f t="shared" si="2"/>
        <v>5.9318790662074329E-3</v>
      </c>
      <c r="I12" s="29">
        <f t="shared" ref="I12" si="15">H10</f>
        <v>0</v>
      </c>
      <c r="J12" s="26">
        <f t="shared" si="3"/>
        <v>0</v>
      </c>
      <c r="K12" s="27">
        <f t="shared" si="0"/>
        <v>0</v>
      </c>
      <c r="L12" s="29">
        <f t="shared" si="4"/>
        <v>0</v>
      </c>
      <c r="M12" s="29">
        <f t="shared" si="9"/>
        <v>1.6418123204718116</v>
      </c>
      <c r="N12" s="26">
        <f t="shared" si="5"/>
        <v>8.7057359522157984E-3</v>
      </c>
    </row>
    <row r="13" spans="1:14" x14ac:dyDescent="0.2">
      <c r="A13" t="s">
        <v>99</v>
      </c>
      <c r="B13" s="8"/>
      <c r="C13" s="8">
        <v>44310.03125</v>
      </c>
      <c r="D13" s="7">
        <v>2.71</v>
      </c>
      <c r="E13" s="25">
        <f t="shared" si="1"/>
        <v>7.6720099999999999E-2</v>
      </c>
      <c r="F13" s="25">
        <f t="shared" si="6"/>
        <v>47.39094000000005</v>
      </c>
      <c r="G13" s="26">
        <f t="shared" si="2"/>
        <v>7.11825487944892E-3</v>
      </c>
      <c r="I13" s="29">
        <f t="shared" ref="I13" si="16">H10</f>
        <v>0</v>
      </c>
      <c r="J13" s="26">
        <f t="shared" si="3"/>
        <v>0</v>
      </c>
      <c r="K13" s="27">
        <f t="shared" si="0"/>
        <v>0</v>
      </c>
      <c r="L13" s="29">
        <f t="shared" si="4"/>
        <v>0</v>
      </c>
      <c r="M13" s="29">
        <f t="shared" si="9"/>
        <v>1.6418123204718116</v>
      </c>
      <c r="N13" s="26">
        <f t="shared" si="5"/>
        <v>8.7057359522157984E-3</v>
      </c>
    </row>
    <row r="14" spans="1:14" x14ac:dyDescent="0.2">
      <c r="A14" t="s">
        <v>99</v>
      </c>
      <c r="B14" s="8">
        <f>'Data Final'!C119</f>
        <v>44310.062499826388</v>
      </c>
      <c r="C14" s="8">
        <v>44310.041666666664</v>
      </c>
      <c r="D14" s="7">
        <v>2.71</v>
      </c>
      <c r="E14" s="25">
        <f t="shared" si="1"/>
        <v>7.6720099999999999E-2</v>
      </c>
      <c r="F14" s="25">
        <f t="shared" si="6"/>
        <v>55.28943000000006</v>
      </c>
      <c r="G14" s="26">
        <f t="shared" si="2"/>
        <v>8.3046306926904071E-3</v>
      </c>
      <c r="H14">
        <f>'Data Final'!D119</f>
        <v>0</v>
      </c>
      <c r="I14" s="29">
        <f t="shared" ref="I14" si="17">H14</f>
        <v>0</v>
      </c>
      <c r="J14" s="26">
        <f t="shared" si="3"/>
        <v>0</v>
      </c>
      <c r="K14" s="27">
        <f t="shared" si="0"/>
        <v>0</v>
      </c>
      <c r="L14" s="29">
        <f t="shared" si="4"/>
        <v>0</v>
      </c>
      <c r="M14" s="29">
        <f t="shared" si="9"/>
        <v>1.6418123204718116</v>
      </c>
      <c r="N14" s="26">
        <f t="shared" si="5"/>
        <v>8.7057359522157984E-3</v>
      </c>
    </row>
    <row r="15" spans="1:14" x14ac:dyDescent="0.2">
      <c r="A15" t="s">
        <v>99</v>
      </c>
      <c r="B15" s="8"/>
      <c r="C15" s="8">
        <v>44310.052083333336</v>
      </c>
      <c r="D15" s="7">
        <v>2.71</v>
      </c>
      <c r="E15" s="25">
        <f t="shared" si="1"/>
        <v>7.6720099999999999E-2</v>
      </c>
      <c r="F15" s="25">
        <f t="shared" si="6"/>
        <v>63.187920000000069</v>
      </c>
      <c r="G15" s="26">
        <f t="shared" si="2"/>
        <v>9.4910065059318934E-3</v>
      </c>
      <c r="I15" s="29">
        <f t="shared" ref="I15" si="18">H14</f>
        <v>0</v>
      </c>
      <c r="J15" s="26">
        <f t="shared" si="3"/>
        <v>0</v>
      </c>
      <c r="K15" s="27">
        <f t="shared" si="0"/>
        <v>0</v>
      </c>
      <c r="L15" s="29">
        <f t="shared" si="4"/>
        <v>0</v>
      </c>
      <c r="M15" s="29">
        <f t="shared" si="9"/>
        <v>1.6418123204718116</v>
      </c>
      <c r="N15" s="26">
        <f t="shared" si="5"/>
        <v>8.7057359522157984E-3</v>
      </c>
    </row>
    <row r="16" spans="1:14" x14ac:dyDescent="0.2">
      <c r="A16" t="s">
        <v>99</v>
      </c>
      <c r="B16" s="8"/>
      <c r="C16" s="8">
        <v>44310.0625</v>
      </c>
      <c r="D16" s="7">
        <v>2.71</v>
      </c>
      <c r="E16" s="25">
        <f t="shared" si="1"/>
        <v>7.6720099999999999E-2</v>
      </c>
      <c r="F16" s="25">
        <f t="shared" si="6"/>
        <v>71.086410000000072</v>
      </c>
      <c r="G16" s="26">
        <f t="shared" si="2"/>
        <v>1.067738231917338E-2</v>
      </c>
      <c r="I16" s="29">
        <f t="shared" ref="I16" si="19">H14</f>
        <v>0</v>
      </c>
      <c r="J16" s="26">
        <f t="shared" si="3"/>
        <v>0</v>
      </c>
      <c r="K16" s="27">
        <f t="shared" si="0"/>
        <v>0</v>
      </c>
      <c r="L16" s="29">
        <f t="shared" si="4"/>
        <v>0</v>
      </c>
      <c r="M16" s="29">
        <f t="shared" si="9"/>
        <v>1.6418123204718116</v>
      </c>
      <c r="N16" s="26">
        <f t="shared" si="5"/>
        <v>8.7057359522157984E-3</v>
      </c>
    </row>
    <row r="17" spans="1:14" x14ac:dyDescent="0.2">
      <c r="A17" t="s">
        <v>99</v>
      </c>
      <c r="B17" s="8"/>
      <c r="C17" s="8">
        <v>44310.072916666664</v>
      </c>
      <c r="D17" s="7">
        <v>2.71</v>
      </c>
      <c r="E17" s="25">
        <f t="shared" si="1"/>
        <v>7.6720099999999999E-2</v>
      </c>
      <c r="F17" s="25">
        <f t="shared" si="6"/>
        <v>78.984900000000081</v>
      </c>
      <c r="G17" s="26">
        <f t="shared" si="2"/>
        <v>1.1863758132414866E-2</v>
      </c>
      <c r="I17" s="29">
        <f t="shared" ref="I17" si="20">H14</f>
        <v>0</v>
      </c>
      <c r="J17" s="26">
        <f t="shared" si="3"/>
        <v>0</v>
      </c>
      <c r="K17" s="27">
        <f t="shared" si="0"/>
        <v>0</v>
      </c>
      <c r="L17" s="29">
        <f t="shared" si="4"/>
        <v>0</v>
      </c>
      <c r="M17" s="29">
        <f t="shared" si="9"/>
        <v>1.6418123204718116</v>
      </c>
      <c r="N17" s="26">
        <f t="shared" si="5"/>
        <v>8.7057359522157984E-3</v>
      </c>
    </row>
    <row r="18" spans="1:14" x14ac:dyDescent="0.2">
      <c r="A18" t="s">
        <v>99</v>
      </c>
      <c r="B18" s="8">
        <f>'Data Final'!C120</f>
        <v>44310.104166435187</v>
      </c>
      <c r="C18" s="8">
        <v>44310.083333333336</v>
      </c>
      <c r="D18" s="7">
        <v>2.71</v>
      </c>
      <c r="E18" s="25">
        <f t="shared" si="1"/>
        <v>7.6720099999999999E-2</v>
      </c>
      <c r="F18" s="25">
        <f t="shared" si="6"/>
        <v>86.883390000000091</v>
      </c>
      <c r="G18" s="26">
        <f t="shared" si="2"/>
        <v>1.3050133945656354E-2</v>
      </c>
      <c r="H18">
        <f>'Data Final'!D120</f>
        <v>0</v>
      </c>
      <c r="I18" s="29">
        <f t="shared" ref="I18" si="21">H18</f>
        <v>0</v>
      </c>
      <c r="J18" s="26">
        <f t="shared" si="3"/>
        <v>0</v>
      </c>
      <c r="K18" s="27">
        <f t="shared" si="0"/>
        <v>0</v>
      </c>
      <c r="L18" s="29">
        <f t="shared" si="4"/>
        <v>0</v>
      </c>
      <c r="M18" s="29">
        <f t="shared" si="9"/>
        <v>1.6418123204718116</v>
      </c>
      <c r="N18" s="26">
        <f t="shared" si="5"/>
        <v>8.7057359522157984E-3</v>
      </c>
    </row>
    <row r="19" spans="1:14" x14ac:dyDescent="0.2">
      <c r="A19" t="s">
        <v>99</v>
      </c>
      <c r="B19" s="8"/>
      <c r="C19" s="8">
        <v>44310.09375</v>
      </c>
      <c r="D19" s="7">
        <v>2.71</v>
      </c>
      <c r="E19" s="25">
        <f t="shared" si="1"/>
        <v>7.6720099999999999E-2</v>
      </c>
      <c r="F19" s="25">
        <f t="shared" si="6"/>
        <v>94.7818800000001</v>
      </c>
      <c r="G19" s="26">
        <f t="shared" si="2"/>
        <v>1.423650975889784E-2</v>
      </c>
      <c r="I19" s="29">
        <f t="shared" ref="I19" si="22">H18</f>
        <v>0</v>
      </c>
      <c r="J19" s="26">
        <f t="shared" si="3"/>
        <v>0</v>
      </c>
      <c r="K19" s="27">
        <f t="shared" si="0"/>
        <v>0</v>
      </c>
      <c r="L19" s="29">
        <f t="shared" si="4"/>
        <v>0</v>
      </c>
      <c r="M19" s="29">
        <f t="shared" si="9"/>
        <v>1.6418123204718116</v>
      </c>
      <c r="N19" s="26">
        <f t="shared" si="5"/>
        <v>8.7057359522157984E-3</v>
      </c>
    </row>
    <row r="20" spans="1:14" x14ac:dyDescent="0.2">
      <c r="A20" t="s">
        <v>99</v>
      </c>
      <c r="B20" s="8"/>
      <c r="C20" s="8">
        <v>44310.104166666664</v>
      </c>
      <c r="D20" s="7">
        <v>2.71</v>
      </c>
      <c r="E20" s="25">
        <f t="shared" si="1"/>
        <v>7.6720099999999999E-2</v>
      </c>
      <c r="F20" s="25">
        <f t="shared" si="6"/>
        <v>102.68037000000011</v>
      </c>
      <c r="G20" s="26">
        <f t="shared" si="2"/>
        <v>1.5422885572139326E-2</v>
      </c>
      <c r="I20" s="29">
        <f t="shared" ref="I20" si="23">H18</f>
        <v>0</v>
      </c>
      <c r="J20" s="26">
        <f t="shared" si="3"/>
        <v>0</v>
      </c>
      <c r="K20" s="27">
        <f t="shared" si="0"/>
        <v>0</v>
      </c>
      <c r="L20" s="29">
        <f t="shared" si="4"/>
        <v>0</v>
      </c>
      <c r="M20" s="29">
        <f t="shared" si="9"/>
        <v>1.6418123204718116</v>
      </c>
      <c r="N20" s="26">
        <f t="shared" si="5"/>
        <v>8.7057359522157984E-3</v>
      </c>
    </row>
    <row r="21" spans="1:14" x14ac:dyDescent="0.2">
      <c r="A21" t="s">
        <v>99</v>
      </c>
      <c r="B21" s="8"/>
      <c r="C21" s="8">
        <v>44310.114583333336</v>
      </c>
      <c r="D21" s="7">
        <v>3.03</v>
      </c>
      <c r="E21" s="25">
        <f t="shared" si="1"/>
        <v>8.5779299999999989E-2</v>
      </c>
      <c r="F21" s="25">
        <f t="shared" si="6"/>
        <v>118.7321400000001</v>
      </c>
      <c r="G21" s="26">
        <f t="shared" si="2"/>
        <v>1.7833907386146215E-2</v>
      </c>
      <c r="I21" s="29">
        <f t="shared" ref="I21" si="24">H18</f>
        <v>0</v>
      </c>
      <c r="J21" s="26">
        <f t="shared" si="3"/>
        <v>0</v>
      </c>
      <c r="K21" s="27">
        <f t="shared" si="0"/>
        <v>0</v>
      </c>
      <c r="L21" s="29">
        <f t="shared" si="4"/>
        <v>0</v>
      </c>
      <c r="M21" s="29">
        <f t="shared" si="9"/>
        <v>1.6418123204718116</v>
      </c>
      <c r="N21" s="26">
        <f t="shared" si="5"/>
        <v>8.7057359522157984E-3</v>
      </c>
    </row>
    <row r="22" spans="1:14" x14ac:dyDescent="0.2">
      <c r="A22" t="s">
        <v>99</v>
      </c>
      <c r="B22" s="8">
        <f>'Data Final'!C121</f>
        <v>44310.145833043978</v>
      </c>
      <c r="C22" s="8">
        <v>44310.125</v>
      </c>
      <c r="D22" s="7">
        <v>3.03</v>
      </c>
      <c r="E22" s="25">
        <f t="shared" si="1"/>
        <v>8.5779299999999989E-2</v>
      </c>
      <c r="F22" s="25">
        <f t="shared" si="6"/>
        <v>134.78391000000011</v>
      </c>
      <c r="G22" s="26">
        <f t="shared" si="2"/>
        <v>2.0244929200153104E-2</v>
      </c>
      <c r="H22">
        <f>'Data Final'!D121</f>
        <v>0</v>
      </c>
      <c r="I22" s="29">
        <f t="shared" ref="I22" si="25">H22</f>
        <v>0</v>
      </c>
      <c r="J22" s="26">
        <f t="shared" si="3"/>
        <v>0</v>
      </c>
      <c r="K22" s="27">
        <f t="shared" si="0"/>
        <v>0</v>
      </c>
      <c r="L22" s="29">
        <f t="shared" si="4"/>
        <v>0</v>
      </c>
      <c r="M22" s="29">
        <f t="shared" si="9"/>
        <v>1.6418123204718116</v>
      </c>
      <c r="N22" s="26">
        <f t="shared" si="5"/>
        <v>8.7057359522157984E-3</v>
      </c>
    </row>
    <row r="23" spans="1:14" x14ac:dyDescent="0.2">
      <c r="A23" t="s">
        <v>99</v>
      </c>
      <c r="B23" s="8"/>
      <c r="C23" s="8">
        <v>44310.135416666664</v>
      </c>
      <c r="D23" s="7">
        <v>3.38</v>
      </c>
      <c r="E23" s="25">
        <f t="shared" si="1"/>
        <v>9.568779999999999E-2</v>
      </c>
      <c r="F23" s="25">
        <f t="shared" si="6"/>
        <v>159.75333000000012</v>
      </c>
      <c r="G23" s="26">
        <f t="shared" si="2"/>
        <v>2.3995407577497158E-2</v>
      </c>
      <c r="I23" s="29">
        <f t="shared" ref="I23" si="26">H22</f>
        <v>0</v>
      </c>
      <c r="J23" s="26">
        <f t="shared" si="3"/>
        <v>0</v>
      </c>
      <c r="K23" s="27">
        <f t="shared" si="0"/>
        <v>0</v>
      </c>
      <c r="L23" s="29">
        <f t="shared" si="4"/>
        <v>0</v>
      </c>
      <c r="M23" s="29">
        <f t="shared" si="9"/>
        <v>1.6418123204718116</v>
      </c>
      <c r="N23" s="26">
        <f t="shared" si="5"/>
        <v>8.7057359522157984E-3</v>
      </c>
    </row>
    <row r="24" spans="1:14" x14ac:dyDescent="0.2">
      <c r="A24" t="s">
        <v>99</v>
      </c>
      <c r="B24" s="8"/>
      <c r="C24" s="8">
        <v>44310.145833333336</v>
      </c>
      <c r="D24" s="7">
        <v>3.38</v>
      </c>
      <c r="E24" s="25">
        <f t="shared" si="1"/>
        <v>9.568779999999999E-2</v>
      </c>
      <c r="F24" s="25">
        <f t="shared" si="6"/>
        <v>184.72275000000013</v>
      </c>
      <c r="G24" s="26">
        <f t="shared" si="2"/>
        <v>2.7745885954841211E-2</v>
      </c>
      <c r="I24" s="29">
        <f t="shared" ref="I24" si="27">H22</f>
        <v>0</v>
      </c>
      <c r="J24" s="26">
        <f t="shared" si="3"/>
        <v>0</v>
      </c>
      <c r="K24" s="27">
        <f t="shared" si="0"/>
        <v>0</v>
      </c>
      <c r="L24" s="29">
        <f t="shared" si="4"/>
        <v>0</v>
      </c>
      <c r="M24" s="29">
        <f t="shared" si="9"/>
        <v>1.6418123204718116</v>
      </c>
      <c r="N24" s="26">
        <f t="shared" si="5"/>
        <v>8.7057359522157984E-3</v>
      </c>
    </row>
    <row r="25" spans="1:14" x14ac:dyDescent="0.2">
      <c r="A25" t="s">
        <v>99</v>
      </c>
      <c r="B25" s="8"/>
      <c r="C25" s="8">
        <v>44310.15625</v>
      </c>
      <c r="D25" s="7">
        <v>3.38</v>
      </c>
      <c r="E25" s="25">
        <f t="shared" si="1"/>
        <v>9.568779999999999E-2</v>
      </c>
      <c r="F25" s="25">
        <f t="shared" si="6"/>
        <v>209.69217000000015</v>
      </c>
      <c r="G25" s="26">
        <f t="shared" si="2"/>
        <v>3.1496364332185264E-2</v>
      </c>
      <c r="I25" s="29">
        <f t="shared" ref="I25" si="28">H22</f>
        <v>0</v>
      </c>
      <c r="J25" s="26">
        <f t="shared" si="3"/>
        <v>0</v>
      </c>
      <c r="K25" s="27">
        <f t="shared" si="0"/>
        <v>0</v>
      </c>
      <c r="L25" s="29">
        <f t="shared" si="4"/>
        <v>0</v>
      </c>
      <c r="M25" s="29">
        <f t="shared" si="9"/>
        <v>1.6418123204718116</v>
      </c>
      <c r="N25" s="26">
        <f t="shared" si="5"/>
        <v>8.7057359522157984E-3</v>
      </c>
    </row>
    <row r="26" spans="1:14" x14ac:dyDescent="0.2">
      <c r="A26" t="s">
        <v>99</v>
      </c>
      <c r="B26" s="8">
        <f>'Data Final'!C122</f>
        <v>44310.187499652777</v>
      </c>
      <c r="C26" s="8">
        <v>44310.166666666664</v>
      </c>
      <c r="D26" s="7">
        <v>3.38</v>
      </c>
      <c r="E26" s="25">
        <f t="shared" si="1"/>
        <v>9.568779999999999E-2</v>
      </c>
      <c r="F26" s="25">
        <f t="shared" si="6"/>
        <v>234.66159000000016</v>
      </c>
      <c r="G26" s="26">
        <f t="shared" si="2"/>
        <v>3.5246842709529318E-2</v>
      </c>
      <c r="H26">
        <f>'Data Final'!D122</f>
        <v>0</v>
      </c>
      <c r="I26" s="29">
        <f t="shared" ref="I26" si="29">H26</f>
        <v>0</v>
      </c>
      <c r="J26" s="26">
        <f t="shared" si="3"/>
        <v>0</v>
      </c>
      <c r="K26" s="27">
        <f t="shared" si="0"/>
        <v>0</v>
      </c>
      <c r="L26" s="29">
        <f t="shared" si="4"/>
        <v>0</v>
      </c>
      <c r="M26" s="29">
        <f t="shared" si="9"/>
        <v>1.6418123204718116</v>
      </c>
      <c r="N26" s="26">
        <f t="shared" si="5"/>
        <v>8.7057359522157984E-3</v>
      </c>
    </row>
    <row r="27" spans="1:14" x14ac:dyDescent="0.2">
      <c r="A27" t="s">
        <v>99</v>
      </c>
      <c r="B27" s="8"/>
      <c r="C27" s="8">
        <v>44310.177083333336</v>
      </c>
      <c r="D27" s="7">
        <v>3.76</v>
      </c>
      <c r="E27" s="25">
        <f t="shared" si="1"/>
        <v>0.10644559999999999</v>
      </c>
      <c r="F27" s="25">
        <f t="shared" si="6"/>
        <v>269.31303000000014</v>
      </c>
      <c r="G27" s="26">
        <f t="shared" si="2"/>
        <v>4.0451588212782282E-2</v>
      </c>
      <c r="I27" s="29">
        <f t="shared" ref="I27" si="30">H26</f>
        <v>0</v>
      </c>
      <c r="J27" s="26">
        <f t="shared" si="3"/>
        <v>0</v>
      </c>
      <c r="K27" s="27">
        <f t="shared" si="0"/>
        <v>0</v>
      </c>
      <c r="L27" s="29">
        <f t="shared" si="4"/>
        <v>0</v>
      </c>
      <c r="M27" s="29">
        <f t="shared" si="9"/>
        <v>1.6418123204718116</v>
      </c>
      <c r="N27" s="26">
        <f t="shared" si="5"/>
        <v>8.7057359522157984E-3</v>
      </c>
    </row>
    <row r="28" spans="1:14" x14ac:dyDescent="0.2">
      <c r="A28" t="s">
        <v>99</v>
      </c>
      <c r="B28" s="8"/>
      <c r="C28" s="8">
        <v>44310.1875</v>
      </c>
      <c r="D28" s="7">
        <v>3.76</v>
      </c>
      <c r="E28" s="25">
        <f t="shared" si="1"/>
        <v>0.10644559999999999</v>
      </c>
      <c r="F28" s="25">
        <f t="shared" si="6"/>
        <v>303.96447000000012</v>
      </c>
      <c r="G28" s="26">
        <f t="shared" si="2"/>
        <v>4.5656333716035245E-2</v>
      </c>
      <c r="I28" s="29">
        <f t="shared" ref="I28" si="31">H26</f>
        <v>0</v>
      </c>
      <c r="J28" s="26">
        <f t="shared" si="3"/>
        <v>0</v>
      </c>
      <c r="K28" s="27">
        <f t="shared" si="0"/>
        <v>0</v>
      </c>
      <c r="L28" s="29">
        <f t="shared" si="4"/>
        <v>0</v>
      </c>
      <c r="M28" s="29">
        <f t="shared" si="9"/>
        <v>1.6418123204718116</v>
      </c>
      <c r="N28" s="26">
        <f t="shared" si="5"/>
        <v>8.7057359522157984E-3</v>
      </c>
    </row>
    <row r="29" spans="1:14" x14ac:dyDescent="0.2">
      <c r="A29" t="s">
        <v>99</v>
      </c>
      <c r="B29" s="8"/>
      <c r="C29" s="8">
        <v>44310.197916666664</v>
      </c>
      <c r="D29" s="7">
        <v>4.5999999999999996</v>
      </c>
      <c r="E29" s="25">
        <f t="shared" si="1"/>
        <v>0.13022599999999998</v>
      </c>
      <c r="F29" s="25">
        <f t="shared" si="6"/>
        <v>360.01827000000014</v>
      </c>
      <c r="G29" s="26">
        <f t="shared" si="2"/>
        <v>5.4075774971297404E-2</v>
      </c>
      <c r="I29" s="29">
        <f t="shared" ref="I29" si="32">H26</f>
        <v>0</v>
      </c>
      <c r="J29" s="26">
        <f t="shared" si="3"/>
        <v>0</v>
      </c>
      <c r="K29" s="27">
        <f t="shared" si="0"/>
        <v>0</v>
      </c>
      <c r="L29" s="29">
        <f t="shared" si="4"/>
        <v>0</v>
      </c>
      <c r="M29" s="29">
        <f t="shared" si="9"/>
        <v>1.6418123204718116</v>
      </c>
      <c r="N29" s="26">
        <f t="shared" si="5"/>
        <v>8.7057359522157984E-3</v>
      </c>
    </row>
    <row r="30" spans="1:14" x14ac:dyDescent="0.2">
      <c r="A30" t="s">
        <v>99</v>
      </c>
      <c r="B30" s="8">
        <f>'Data Final'!C123</f>
        <v>44310.229166261575</v>
      </c>
      <c r="C30" s="8">
        <v>44310.208333333336</v>
      </c>
      <c r="D30" s="7">
        <v>5.54</v>
      </c>
      <c r="E30" s="25">
        <f t="shared" si="1"/>
        <v>0.15683739999999999</v>
      </c>
      <c r="F30" s="25">
        <f t="shared" si="6"/>
        <v>440.02233000000012</v>
      </c>
      <c r="G30" s="26">
        <f t="shared" si="2"/>
        <v>6.6092613853807936E-2</v>
      </c>
      <c r="H30">
        <f>'Data Final'!D123</f>
        <v>0</v>
      </c>
      <c r="I30" s="29">
        <f t="shared" ref="I30" si="33">H30</f>
        <v>0</v>
      </c>
      <c r="J30" s="26">
        <f t="shared" si="3"/>
        <v>0</v>
      </c>
      <c r="K30" s="27">
        <f t="shared" si="0"/>
        <v>0</v>
      </c>
      <c r="L30" s="29">
        <f t="shared" si="4"/>
        <v>0</v>
      </c>
      <c r="M30" s="29">
        <f t="shared" si="9"/>
        <v>1.6418123204718116</v>
      </c>
      <c r="N30" s="26">
        <f t="shared" si="5"/>
        <v>8.7057359522157984E-3</v>
      </c>
    </row>
    <row r="31" spans="1:14" x14ac:dyDescent="0.2">
      <c r="A31" t="s">
        <v>99</v>
      </c>
      <c r="B31" s="8"/>
      <c r="C31" s="8">
        <v>44310.21875</v>
      </c>
      <c r="D31" s="7">
        <v>6.61</v>
      </c>
      <c r="E31" s="25">
        <f t="shared" si="1"/>
        <v>0.18712909999999999</v>
      </c>
      <c r="F31" s="25">
        <f t="shared" si="6"/>
        <v>547.28892000000019</v>
      </c>
      <c r="G31" s="26">
        <f t="shared" si="2"/>
        <v>8.2204362801377787E-2</v>
      </c>
      <c r="I31" s="29">
        <f t="shared" ref="I31" si="34">H30</f>
        <v>0</v>
      </c>
      <c r="J31" s="26">
        <f t="shared" si="3"/>
        <v>0</v>
      </c>
      <c r="K31" s="27">
        <f t="shared" si="0"/>
        <v>0</v>
      </c>
      <c r="L31" s="29">
        <f t="shared" si="4"/>
        <v>0</v>
      </c>
      <c r="M31" s="29">
        <f t="shared" si="9"/>
        <v>1.6418123204718116</v>
      </c>
      <c r="N31" s="26">
        <f t="shared" si="5"/>
        <v>8.7057359522157984E-3</v>
      </c>
    </row>
    <row r="32" spans="1:14" x14ac:dyDescent="0.2">
      <c r="A32" t="s">
        <v>99</v>
      </c>
      <c r="B32" s="8"/>
      <c r="C32" s="8">
        <v>44310.229166666664</v>
      </c>
      <c r="D32" s="7">
        <v>6.61</v>
      </c>
      <c r="E32" s="25">
        <f t="shared" si="1"/>
        <v>0.18712909999999999</v>
      </c>
      <c r="F32" s="25">
        <f t="shared" si="6"/>
        <v>654.55551000000014</v>
      </c>
      <c r="G32" s="26">
        <f t="shared" si="2"/>
        <v>9.8316111748947638E-2</v>
      </c>
      <c r="I32" s="29">
        <f t="shared" ref="I32" si="35">H30</f>
        <v>0</v>
      </c>
      <c r="J32" s="26">
        <f t="shared" si="3"/>
        <v>0</v>
      </c>
      <c r="K32" s="27">
        <f t="shared" si="0"/>
        <v>0</v>
      </c>
      <c r="L32" s="29">
        <f t="shared" si="4"/>
        <v>0</v>
      </c>
      <c r="M32" s="29">
        <f t="shared" si="9"/>
        <v>1.6418123204718116</v>
      </c>
      <c r="N32" s="26">
        <f t="shared" si="5"/>
        <v>8.7057359522157984E-3</v>
      </c>
    </row>
    <row r="33" spans="1:14" x14ac:dyDescent="0.2">
      <c r="A33" t="s">
        <v>99</v>
      </c>
      <c r="B33" s="8"/>
      <c r="C33" s="8">
        <v>44310.239583333336</v>
      </c>
      <c r="D33" s="7">
        <v>6.61</v>
      </c>
      <c r="E33" s="25">
        <f t="shared" si="1"/>
        <v>0.18712909999999999</v>
      </c>
      <c r="F33" s="25">
        <f t="shared" si="6"/>
        <v>761.82210000000009</v>
      </c>
      <c r="G33" s="26">
        <f t="shared" si="2"/>
        <v>0.11442786069651747</v>
      </c>
      <c r="I33" s="29">
        <f t="shared" ref="I33" si="36">H30</f>
        <v>0</v>
      </c>
      <c r="J33" s="26">
        <f t="shared" si="3"/>
        <v>0</v>
      </c>
      <c r="K33" s="27">
        <f t="shared" si="0"/>
        <v>0</v>
      </c>
      <c r="L33" s="29">
        <f t="shared" si="4"/>
        <v>0</v>
      </c>
      <c r="M33" s="29">
        <f t="shared" si="9"/>
        <v>1.6418123204718116</v>
      </c>
      <c r="N33" s="26">
        <f t="shared" si="5"/>
        <v>8.7057359522157984E-3</v>
      </c>
    </row>
    <row r="34" spans="1:14" x14ac:dyDescent="0.2">
      <c r="A34" t="s">
        <v>99</v>
      </c>
      <c r="B34" s="8">
        <f>'Data Final'!C124</f>
        <v>44310.270832870374</v>
      </c>
      <c r="C34" s="8">
        <v>44310.25</v>
      </c>
      <c r="D34" s="7">
        <v>6.61</v>
      </c>
      <c r="E34" s="25">
        <f t="shared" si="1"/>
        <v>0.18712909999999999</v>
      </c>
      <c r="F34" s="25">
        <f t="shared" si="6"/>
        <v>869.08869000000004</v>
      </c>
      <c r="G34" s="26">
        <f t="shared" si="2"/>
        <v>0.13053960964408731</v>
      </c>
      <c r="H34">
        <f>'Data Final'!D124</f>
        <v>6.5144648659325002</v>
      </c>
      <c r="I34" s="29">
        <f t="shared" ref="I34" si="37">H34</f>
        <v>6.5144648659325002</v>
      </c>
      <c r="J34" s="26">
        <f t="shared" si="3"/>
        <v>0.16292566948236867</v>
      </c>
      <c r="K34" s="27">
        <f t="shared" ref="K34:K65" si="38">I34*E34*1000*60/(1000*1000)</f>
        <v>7.3142756840614151E-2</v>
      </c>
      <c r="L34" s="29">
        <f t="shared" si="4"/>
        <v>1.0971413526092122</v>
      </c>
      <c r="M34" s="29">
        <f t="shared" si="9"/>
        <v>2.7389536730810238</v>
      </c>
      <c r="N34" s="26">
        <f t="shared" si="5"/>
        <v>1.4523345431067727E-2</v>
      </c>
    </row>
    <row r="35" spans="1:14" x14ac:dyDescent="0.2">
      <c r="A35" t="s">
        <v>99</v>
      </c>
      <c r="B35" s="8"/>
      <c r="C35" s="8">
        <v>44310.260416666664</v>
      </c>
      <c r="D35" s="7">
        <v>6.61</v>
      </c>
      <c r="E35" s="25">
        <f t="shared" si="1"/>
        <v>0.18712909999999999</v>
      </c>
      <c r="F35" s="25">
        <f t="shared" si="6"/>
        <v>976.35527999999999</v>
      </c>
      <c r="G35" s="26">
        <f t="shared" si="2"/>
        <v>0.14665135859165715</v>
      </c>
      <c r="I35" s="29">
        <f t="shared" ref="I35" si="39">H34</f>
        <v>6.5144648659325002</v>
      </c>
      <c r="J35" s="26">
        <f t="shared" si="3"/>
        <v>0.16292566948236867</v>
      </c>
      <c r="K35" s="27">
        <f t="shared" si="38"/>
        <v>7.3142756840614151E-2</v>
      </c>
      <c r="L35" s="29">
        <f t="shared" si="4"/>
        <v>1.0971413526092122</v>
      </c>
      <c r="M35" s="29">
        <f t="shared" si="9"/>
        <v>3.836095025690236</v>
      </c>
      <c r="N35" s="26">
        <f t="shared" si="5"/>
        <v>2.0340954909919655E-2</v>
      </c>
    </row>
    <row r="36" spans="1:14" x14ac:dyDescent="0.2">
      <c r="A36" t="s">
        <v>99</v>
      </c>
      <c r="B36" s="8"/>
      <c r="C36" s="8">
        <v>44310.270833333336</v>
      </c>
      <c r="D36" s="7">
        <v>6.61</v>
      </c>
      <c r="E36" s="25">
        <f t="shared" si="1"/>
        <v>0.18712909999999999</v>
      </c>
      <c r="F36" s="25">
        <f t="shared" si="6"/>
        <v>1083.6218699999999</v>
      </c>
      <c r="G36" s="26">
        <f t="shared" si="2"/>
        <v>0.16276310753922701</v>
      </c>
      <c r="I36" s="29">
        <f t="shared" ref="I36" si="40">H34</f>
        <v>6.5144648659325002</v>
      </c>
      <c r="J36" s="26">
        <f t="shared" si="3"/>
        <v>0.16292566948236867</v>
      </c>
      <c r="K36" s="27">
        <f t="shared" si="38"/>
        <v>7.3142756840614151E-2</v>
      </c>
      <c r="L36" s="29">
        <f t="shared" si="4"/>
        <v>1.0971413526092122</v>
      </c>
      <c r="M36" s="29">
        <f t="shared" si="9"/>
        <v>4.9332363782994477</v>
      </c>
      <c r="N36" s="26">
        <f t="shared" si="5"/>
        <v>2.615856438877158E-2</v>
      </c>
    </row>
    <row r="37" spans="1:14" x14ac:dyDescent="0.2">
      <c r="A37" t="s">
        <v>99</v>
      </c>
      <c r="B37" s="8"/>
      <c r="C37" s="8">
        <v>44310.28125</v>
      </c>
      <c r="D37" s="7">
        <v>6.61</v>
      </c>
      <c r="E37" s="25">
        <f t="shared" si="1"/>
        <v>0.18712909999999999</v>
      </c>
      <c r="F37" s="25">
        <f t="shared" si="6"/>
        <v>1190.8884599999999</v>
      </c>
      <c r="G37" s="26">
        <f t="shared" si="2"/>
        <v>0.17887485648679685</v>
      </c>
      <c r="I37" s="29">
        <f t="shared" ref="I37" si="41">H34</f>
        <v>6.5144648659325002</v>
      </c>
      <c r="J37" s="26">
        <f t="shared" si="3"/>
        <v>0.16292566948236867</v>
      </c>
      <c r="K37" s="27">
        <f t="shared" si="38"/>
        <v>7.3142756840614151E-2</v>
      </c>
      <c r="L37" s="29">
        <f t="shared" si="4"/>
        <v>1.0971413526092122</v>
      </c>
      <c r="M37" s="29">
        <f t="shared" si="9"/>
        <v>6.0303777309086595</v>
      </c>
      <c r="N37" s="26">
        <f t="shared" si="5"/>
        <v>3.1976173867623504E-2</v>
      </c>
    </row>
    <row r="38" spans="1:14" x14ac:dyDescent="0.2">
      <c r="A38" t="s">
        <v>99</v>
      </c>
      <c r="B38" s="8">
        <f>'Data Final'!C125</f>
        <v>44310.312499479165</v>
      </c>
      <c r="C38" s="8">
        <v>44310.291666666664</v>
      </c>
      <c r="D38" s="7">
        <v>6.61</v>
      </c>
      <c r="E38" s="25">
        <f t="shared" si="1"/>
        <v>0.18712909999999999</v>
      </c>
      <c r="F38" s="25">
        <f t="shared" si="6"/>
        <v>1298.1550499999998</v>
      </c>
      <c r="G38" s="26">
        <f t="shared" si="2"/>
        <v>0.19498660543436669</v>
      </c>
      <c r="H38">
        <f>'Data Final'!D125</f>
        <v>18.793013432944353</v>
      </c>
      <c r="I38" s="29">
        <f t="shared" ref="I38" si="42">H38</f>
        <v>18.793013432944353</v>
      </c>
      <c r="J38" s="26">
        <f t="shared" si="3"/>
        <v>0.47001010185282832</v>
      </c>
      <c r="K38" s="27">
        <f t="shared" si="38"/>
        <v>0.21100318139968718</v>
      </c>
      <c r="L38" s="29">
        <f t="shared" si="4"/>
        <v>3.1650477209953078</v>
      </c>
      <c r="M38" s="29">
        <f t="shared" si="9"/>
        <v>9.1954254519039669</v>
      </c>
      <c r="N38" s="26">
        <f t="shared" si="5"/>
        <v>4.8758889767349031E-2</v>
      </c>
    </row>
    <row r="39" spans="1:14" x14ac:dyDescent="0.2">
      <c r="A39" t="s">
        <v>99</v>
      </c>
      <c r="B39" s="8"/>
      <c r="C39" s="8">
        <v>44310.302083333336</v>
      </c>
      <c r="D39" s="7">
        <v>6.61</v>
      </c>
      <c r="E39" s="25">
        <f t="shared" si="1"/>
        <v>0.18712909999999999</v>
      </c>
      <c r="F39" s="25">
        <f t="shared" si="6"/>
        <v>1405.4216399999998</v>
      </c>
      <c r="G39" s="26">
        <f t="shared" si="2"/>
        <v>0.21109835438193653</v>
      </c>
      <c r="I39" s="29">
        <f t="shared" ref="I39" si="43">H38</f>
        <v>18.793013432944353</v>
      </c>
      <c r="J39" s="26">
        <f t="shared" si="3"/>
        <v>0.47001010185282832</v>
      </c>
      <c r="K39" s="27">
        <f t="shared" si="38"/>
        <v>0.21100318139968718</v>
      </c>
      <c r="L39" s="29">
        <f t="shared" si="4"/>
        <v>3.1650477209953078</v>
      </c>
      <c r="M39" s="29">
        <f t="shared" si="9"/>
        <v>12.360473172899274</v>
      </c>
      <c r="N39" s="26">
        <f t="shared" si="5"/>
        <v>6.5541605667074551E-2</v>
      </c>
    </row>
    <row r="40" spans="1:14" x14ac:dyDescent="0.2">
      <c r="A40" t="s">
        <v>99</v>
      </c>
      <c r="B40" s="8"/>
      <c r="C40" s="8">
        <v>44310.3125</v>
      </c>
      <c r="D40" s="7">
        <v>7.19</v>
      </c>
      <c r="E40" s="25">
        <f t="shared" si="1"/>
        <v>0.2035489</v>
      </c>
      <c r="F40" s="25">
        <f t="shared" si="6"/>
        <v>1527.4660499999998</v>
      </c>
      <c r="G40" s="26">
        <f t="shared" si="2"/>
        <v>0.22942977420589367</v>
      </c>
      <c r="I40" s="29">
        <f t="shared" ref="I40" si="44">H38</f>
        <v>18.793013432944353</v>
      </c>
      <c r="J40" s="26">
        <f t="shared" si="3"/>
        <v>0.47001010185282832</v>
      </c>
      <c r="K40" s="27">
        <f t="shared" si="38"/>
        <v>0.2295178327176628</v>
      </c>
      <c r="L40" s="29">
        <f t="shared" si="4"/>
        <v>3.4427674907649419</v>
      </c>
      <c r="M40" s="29">
        <f t="shared" si="9"/>
        <v>15.803240663664216</v>
      </c>
      <c r="N40" s="26">
        <f t="shared" si="5"/>
        <v>8.3796935064809272E-2</v>
      </c>
    </row>
    <row r="41" spans="1:14" x14ac:dyDescent="0.2">
      <c r="A41" t="s">
        <v>99</v>
      </c>
      <c r="B41" s="8"/>
      <c r="C41" s="8">
        <v>44310.322916666664</v>
      </c>
      <c r="D41" s="7">
        <v>7.19</v>
      </c>
      <c r="E41" s="25">
        <f t="shared" si="1"/>
        <v>0.2035489</v>
      </c>
      <c r="F41" s="25">
        <f t="shared" si="6"/>
        <v>1649.5104599999997</v>
      </c>
      <c r="G41" s="26">
        <f t="shared" si="2"/>
        <v>0.24776119402985081</v>
      </c>
      <c r="I41" s="29">
        <f t="shared" ref="I41" si="45">H38</f>
        <v>18.793013432944353</v>
      </c>
      <c r="J41" s="26">
        <f t="shared" si="3"/>
        <v>0.47001010185282832</v>
      </c>
      <c r="K41" s="27">
        <f t="shared" si="38"/>
        <v>0.2295178327176628</v>
      </c>
      <c r="L41" s="29">
        <f t="shared" si="4"/>
        <v>3.4427674907649419</v>
      </c>
      <c r="M41" s="29">
        <f t="shared" si="9"/>
        <v>19.246008154429159</v>
      </c>
      <c r="N41" s="26">
        <f t="shared" si="5"/>
        <v>0.10205226446254401</v>
      </c>
    </row>
    <row r="42" spans="1:14" x14ac:dyDescent="0.2">
      <c r="A42" t="s">
        <v>99</v>
      </c>
      <c r="B42" s="8">
        <f>'Data Final'!C126</f>
        <v>44310.354166087964</v>
      </c>
      <c r="C42" s="8">
        <v>44310.333333333336</v>
      </c>
      <c r="D42" s="7">
        <v>7.19</v>
      </c>
      <c r="E42" s="25">
        <f t="shared" si="1"/>
        <v>0.2035489</v>
      </c>
      <c r="F42" s="25">
        <f t="shared" si="6"/>
        <v>1771.5548699999997</v>
      </c>
      <c r="G42" s="26">
        <f t="shared" si="2"/>
        <v>0.26609261385380795</v>
      </c>
      <c r="H42">
        <f>'Data Final'!D126</f>
        <v>12.612047163137202</v>
      </c>
      <c r="I42" s="29">
        <f t="shared" ref="I42" si="46">H42</f>
        <v>12.612047163137202</v>
      </c>
      <c r="J42" s="26">
        <f t="shared" si="3"/>
        <v>0.31542517610971921</v>
      </c>
      <c r="K42" s="27">
        <f t="shared" si="38"/>
        <v>0.1540300996082819</v>
      </c>
      <c r="L42" s="29">
        <f t="shared" si="4"/>
        <v>2.3104514941242287</v>
      </c>
      <c r="M42" s="29">
        <f t="shared" si="9"/>
        <v>21.556459648553389</v>
      </c>
      <c r="N42" s="26">
        <f t="shared" si="5"/>
        <v>0.1143034702717852</v>
      </c>
    </row>
    <row r="43" spans="1:14" x14ac:dyDescent="0.2">
      <c r="A43" t="s">
        <v>99</v>
      </c>
      <c r="B43" s="8"/>
      <c r="C43" s="8">
        <v>44310.34375</v>
      </c>
      <c r="D43" s="7">
        <v>7.19</v>
      </c>
      <c r="E43" s="25">
        <f t="shared" si="1"/>
        <v>0.2035489</v>
      </c>
      <c r="F43" s="25">
        <f t="shared" si="6"/>
        <v>1893.5992799999997</v>
      </c>
      <c r="G43" s="26">
        <f t="shared" si="2"/>
        <v>0.28442403367776509</v>
      </c>
      <c r="I43" s="29">
        <f t="shared" ref="I43" si="47">H42</f>
        <v>12.612047163137202</v>
      </c>
      <c r="J43" s="26">
        <f t="shared" si="3"/>
        <v>0.31542517610971921</v>
      </c>
      <c r="K43" s="27">
        <f t="shared" si="38"/>
        <v>0.1540300996082819</v>
      </c>
      <c r="L43" s="29">
        <f t="shared" si="4"/>
        <v>2.3104514941242287</v>
      </c>
      <c r="M43" s="29">
        <f t="shared" si="9"/>
        <v>23.866911142677619</v>
      </c>
      <c r="N43" s="26">
        <f t="shared" si="5"/>
        <v>0.12655467608102638</v>
      </c>
    </row>
    <row r="44" spans="1:14" x14ac:dyDescent="0.2">
      <c r="A44" t="s">
        <v>99</v>
      </c>
      <c r="B44" s="8"/>
      <c r="C44" s="8">
        <v>44310.354166666664</v>
      </c>
      <c r="D44" s="7">
        <v>6.61</v>
      </c>
      <c r="E44" s="25">
        <f t="shared" si="1"/>
        <v>0.18712909999999999</v>
      </c>
      <c r="F44" s="25">
        <f t="shared" si="6"/>
        <v>2000.8658699999996</v>
      </c>
      <c r="G44" s="26">
        <f t="shared" si="2"/>
        <v>0.30053578262533492</v>
      </c>
      <c r="I44" s="29">
        <f t="shared" ref="I44" si="48">H42</f>
        <v>12.612047163137202</v>
      </c>
      <c r="J44" s="26">
        <f t="shared" si="3"/>
        <v>0.31542517610971921</v>
      </c>
      <c r="K44" s="27">
        <f t="shared" si="38"/>
        <v>0.14160486208772508</v>
      </c>
      <c r="L44" s="29">
        <f t="shared" si="4"/>
        <v>2.1240729313158759</v>
      </c>
      <c r="M44" s="29">
        <f t="shared" si="9"/>
        <v>25.990984073993495</v>
      </c>
      <c r="N44" s="26">
        <f t="shared" si="5"/>
        <v>0.13781760659550263</v>
      </c>
    </row>
    <row r="45" spans="1:14" x14ac:dyDescent="0.2">
      <c r="A45" t="s">
        <v>99</v>
      </c>
      <c r="B45" s="8"/>
      <c r="C45" s="8">
        <v>44310.364583333336</v>
      </c>
      <c r="D45" s="7">
        <v>6.61</v>
      </c>
      <c r="E45" s="25">
        <f t="shared" si="1"/>
        <v>0.18712909999999999</v>
      </c>
      <c r="F45" s="25">
        <f t="shared" si="6"/>
        <v>2108.1324599999998</v>
      </c>
      <c r="G45" s="26">
        <f t="shared" si="2"/>
        <v>0.31664753157290482</v>
      </c>
      <c r="I45" s="29">
        <f t="shared" ref="I45" si="49">H42</f>
        <v>12.612047163137202</v>
      </c>
      <c r="J45" s="26">
        <f t="shared" si="3"/>
        <v>0.31542517610971921</v>
      </c>
      <c r="K45" s="27">
        <f t="shared" si="38"/>
        <v>0.14160486208772508</v>
      </c>
      <c r="L45" s="29">
        <f t="shared" si="4"/>
        <v>2.1240729313158759</v>
      </c>
      <c r="M45" s="29">
        <f t="shared" si="9"/>
        <v>28.115057005309371</v>
      </c>
      <c r="N45" s="26">
        <f t="shared" si="5"/>
        <v>0.14908053710997887</v>
      </c>
    </row>
    <row r="46" spans="1:14" x14ac:dyDescent="0.2">
      <c r="A46" t="s">
        <v>99</v>
      </c>
      <c r="B46" s="8">
        <f>'Data Final'!C127</f>
        <v>44310.395832696762</v>
      </c>
      <c r="C46" s="8">
        <v>44310.375</v>
      </c>
      <c r="D46" s="7">
        <v>6.61</v>
      </c>
      <c r="E46" s="25">
        <f t="shared" si="1"/>
        <v>0.18712909999999999</v>
      </c>
      <c r="F46" s="25">
        <f t="shared" si="6"/>
        <v>2215.39905</v>
      </c>
      <c r="G46" s="26">
        <f t="shared" si="2"/>
        <v>0.33275928052047471</v>
      </c>
      <c r="H46">
        <f>'Data Final'!D127</f>
        <v>15.2416856525605</v>
      </c>
      <c r="I46" s="29">
        <f t="shared" ref="I46" si="50">H46</f>
        <v>15.2416856525605</v>
      </c>
      <c r="J46" s="26">
        <f t="shared" si="3"/>
        <v>0.38119199198839659</v>
      </c>
      <c r="K46" s="27">
        <f t="shared" si="38"/>
        <v>0.17112977511879357</v>
      </c>
      <c r="L46" s="29">
        <f t="shared" si="4"/>
        <v>2.5669466267819034</v>
      </c>
      <c r="M46" s="29">
        <f t="shared" si="9"/>
        <v>30.682003632091273</v>
      </c>
      <c r="N46" s="26">
        <f t="shared" si="5"/>
        <v>0.1626918124412374</v>
      </c>
    </row>
    <row r="47" spans="1:14" x14ac:dyDescent="0.2">
      <c r="A47" t="s">
        <v>99</v>
      </c>
      <c r="B47" s="8"/>
      <c r="C47" s="8">
        <v>44310.385416666664</v>
      </c>
      <c r="D47" s="7">
        <v>6.61</v>
      </c>
      <c r="E47" s="25">
        <f t="shared" si="1"/>
        <v>0.18712909999999999</v>
      </c>
      <c r="F47" s="25">
        <f t="shared" si="6"/>
        <v>2322.6656400000002</v>
      </c>
      <c r="G47" s="26">
        <f t="shared" si="2"/>
        <v>0.34887102946804455</v>
      </c>
      <c r="I47" s="29">
        <f t="shared" ref="I47" si="51">H46</f>
        <v>15.2416856525605</v>
      </c>
      <c r="J47" s="26">
        <f t="shared" si="3"/>
        <v>0.38119199198839659</v>
      </c>
      <c r="K47" s="27">
        <f t="shared" si="38"/>
        <v>0.17112977511879357</v>
      </c>
      <c r="L47" s="29">
        <f t="shared" si="4"/>
        <v>2.5669466267819034</v>
      </c>
      <c r="M47" s="29">
        <f t="shared" si="9"/>
        <v>33.24895025887318</v>
      </c>
      <c r="N47" s="26">
        <f t="shared" si="5"/>
        <v>0.17630308777249595</v>
      </c>
    </row>
    <row r="48" spans="1:14" x14ac:dyDescent="0.2">
      <c r="A48" t="s">
        <v>99</v>
      </c>
      <c r="B48" s="8"/>
      <c r="C48" s="8">
        <v>44310.395833333336</v>
      </c>
      <c r="D48" s="7">
        <v>7.19</v>
      </c>
      <c r="E48" s="25">
        <f t="shared" si="1"/>
        <v>0.2035489</v>
      </c>
      <c r="F48" s="25">
        <f t="shared" si="6"/>
        <v>2444.7100500000001</v>
      </c>
      <c r="G48" s="26">
        <f t="shared" si="2"/>
        <v>0.36720244929200169</v>
      </c>
      <c r="I48" s="29">
        <f t="shared" ref="I48" si="52">H46</f>
        <v>15.2416856525605</v>
      </c>
      <c r="J48" s="26">
        <f t="shared" si="3"/>
        <v>0.38119199198839659</v>
      </c>
      <c r="K48" s="27">
        <f t="shared" si="38"/>
        <v>0.18614570092346833</v>
      </c>
      <c r="L48" s="29">
        <f t="shared" si="4"/>
        <v>2.7921855138520248</v>
      </c>
      <c r="M48" s="29">
        <f t="shared" si="9"/>
        <v>36.041135772725205</v>
      </c>
      <c r="N48" s="26">
        <f t="shared" si="5"/>
        <v>0.19110869588622498</v>
      </c>
    </row>
    <row r="49" spans="1:14" x14ac:dyDescent="0.2">
      <c r="A49" t="s">
        <v>99</v>
      </c>
      <c r="B49" s="8"/>
      <c r="C49" s="8">
        <v>44310.40625</v>
      </c>
      <c r="D49" s="7">
        <v>7.8</v>
      </c>
      <c r="E49" s="25">
        <f t="shared" si="1"/>
        <v>0.22081799999999999</v>
      </c>
      <c r="F49" s="25">
        <f t="shared" si="6"/>
        <v>2582.2966500000002</v>
      </c>
      <c r="G49" s="26">
        <f t="shared" si="2"/>
        <v>0.38786835055491792</v>
      </c>
      <c r="I49" s="29">
        <f t="shared" ref="I49" si="53">H46</f>
        <v>15.2416856525605</v>
      </c>
      <c r="J49" s="26">
        <f t="shared" si="3"/>
        <v>0.38119199198839659</v>
      </c>
      <c r="K49" s="27">
        <f t="shared" si="38"/>
        <v>0.20193831254562625</v>
      </c>
      <c r="L49" s="29">
        <f t="shared" si="4"/>
        <v>3.0290746881843935</v>
      </c>
      <c r="M49" s="29">
        <f t="shared" si="9"/>
        <v>39.0702104609096</v>
      </c>
      <c r="N49" s="26">
        <f t="shared" si="5"/>
        <v>0.20717041261600053</v>
      </c>
    </row>
    <row r="50" spans="1:14" x14ac:dyDescent="0.2">
      <c r="A50" t="s">
        <v>99</v>
      </c>
      <c r="B50" s="8">
        <f>'Data Final'!C128</f>
        <v>44310.437499305554</v>
      </c>
      <c r="C50" s="8">
        <v>44310.416666666664</v>
      </c>
      <c r="D50" s="7">
        <v>7.19</v>
      </c>
      <c r="E50" s="25">
        <f t="shared" si="1"/>
        <v>0.2035489</v>
      </c>
      <c r="F50" s="25">
        <f t="shared" si="6"/>
        <v>2704.3410600000002</v>
      </c>
      <c r="G50" s="26">
        <f t="shared" si="2"/>
        <v>0.40619977037887506</v>
      </c>
      <c r="H50">
        <f>'Data Final'!D128</f>
        <v>14.497744369871</v>
      </c>
      <c r="I50" s="29">
        <f t="shared" ref="I50" si="54">H50</f>
        <v>14.497744369871</v>
      </c>
      <c r="J50" s="26">
        <f t="shared" si="3"/>
        <v>0.36258614576277431</v>
      </c>
      <c r="K50" s="27">
        <f t="shared" si="38"/>
        <v>0.17705999513810611</v>
      </c>
      <c r="L50" s="29">
        <f t="shared" si="4"/>
        <v>2.6558999270715917</v>
      </c>
      <c r="M50" s="29">
        <f t="shared" si="9"/>
        <v>41.726110387981194</v>
      </c>
      <c r="N50" s="26">
        <f t="shared" si="5"/>
        <v>0.22125336423738318</v>
      </c>
    </row>
    <row r="51" spans="1:14" x14ac:dyDescent="0.2">
      <c r="A51" t="s">
        <v>99</v>
      </c>
      <c r="B51" s="8"/>
      <c r="C51" s="8">
        <v>44310.427083333336</v>
      </c>
      <c r="D51" s="7">
        <v>7.19</v>
      </c>
      <c r="E51" s="25">
        <f t="shared" si="1"/>
        <v>0.2035489</v>
      </c>
      <c r="F51" s="25">
        <f t="shared" si="6"/>
        <v>2826.3854700000002</v>
      </c>
      <c r="G51" s="26">
        <f t="shared" si="2"/>
        <v>0.4245311902028322</v>
      </c>
      <c r="I51" s="29">
        <f t="shared" ref="I51" si="55">H50</f>
        <v>14.497744369871</v>
      </c>
      <c r="J51" s="26">
        <f t="shared" si="3"/>
        <v>0.36258614576277431</v>
      </c>
      <c r="K51" s="27">
        <f t="shared" si="38"/>
        <v>0.17705999513810611</v>
      </c>
      <c r="L51" s="29">
        <f t="shared" si="4"/>
        <v>2.6558999270715917</v>
      </c>
      <c r="M51" s="29">
        <f t="shared" si="9"/>
        <v>44.382010315052788</v>
      </c>
      <c r="N51" s="26">
        <f t="shared" si="5"/>
        <v>0.23533631585876583</v>
      </c>
    </row>
    <row r="52" spans="1:14" x14ac:dyDescent="0.2">
      <c r="A52" t="s">
        <v>99</v>
      </c>
      <c r="B52" s="8"/>
      <c r="C52" s="8">
        <v>44310.4375</v>
      </c>
      <c r="D52" s="7">
        <v>7.19</v>
      </c>
      <c r="E52" s="25">
        <f t="shared" si="1"/>
        <v>0.2035489</v>
      </c>
      <c r="F52" s="25">
        <f t="shared" si="6"/>
        <v>2948.4298800000001</v>
      </c>
      <c r="G52" s="26">
        <f t="shared" si="2"/>
        <v>0.44286261002678934</v>
      </c>
      <c r="I52" s="29">
        <f t="shared" ref="I52" si="56">H50</f>
        <v>14.497744369871</v>
      </c>
      <c r="J52" s="26">
        <f t="shared" si="3"/>
        <v>0.36258614576277431</v>
      </c>
      <c r="K52" s="27">
        <f t="shared" si="38"/>
        <v>0.17705999513810611</v>
      </c>
      <c r="L52" s="29">
        <f t="shared" si="4"/>
        <v>2.6558999270715917</v>
      </c>
      <c r="M52" s="29">
        <f t="shared" si="9"/>
        <v>47.037910242124383</v>
      </c>
      <c r="N52" s="26">
        <f t="shared" si="5"/>
        <v>0.24941926748014848</v>
      </c>
    </row>
    <row r="53" spans="1:14" x14ac:dyDescent="0.2">
      <c r="A53" t="s">
        <v>99</v>
      </c>
      <c r="B53" s="8"/>
      <c r="C53" s="8">
        <v>44310.447916666664</v>
      </c>
      <c r="D53" s="7">
        <v>8.4499999999999993</v>
      </c>
      <c r="E53" s="25">
        <f t="shared" si="1"/>
        <v>0.23921949999999997</v>
      </c>
      <c r="F53" s="25">
        <f t="shared" si="6"/>
        <v>3102.5778300000002</v>
      </c>
      <c r="G53" s="26">
        <f t="shared" si="2"/>
        <v>0.46601607347876028</v>
      </c>
      <c r="I53" s="29">
        <f t="shared" ref="I53" si="57">H50</f>
        <v>14.497744369871</v>
      </c>
      <c r="J53" s="26">
        <f t="shared" si="3"/>
        <v>0.36258614576277431</v>
      </c>
      <c r="K53" s="27">
        <f t="shared" si="38"/>
        <v>0.20808858955730133</v>
      </c>
      <c r="L53" s="29">
        <f t="shared" si="4"/>
        <v>3.1213288433595201</v>
      </c>
      <c r="M53" s="29">
        <f t="shared" si="9"/>
        <v>50.159239085483904</v>
      </c>
      <c r="N53" s="26">
        <f t="shared" si="5"/>
        <v>0.26597016333559814</v>
      </c>
    </row>
    <row r="54" spans="1:14" x14ac:dyDescent="0.2">
      <c r="A54" t="s">
        <v>99</v>
      </c>
      <c r="B54" s="8">
        <f>'Data Final'!C129</f>
        <v>44310.479165914352</v>
      </c>
      <c r="C54" s="8">
        <v>44310.458333333336</v>
      </c>
      <c r="D54" s="7">
        <v>9.1300000000000008</v>
      </c>
      <c r="E54" s="25">
        <f t="shared" si="1"/>
        <v>0.25847029999999999</v>
      </c>
      <c r="F54" s="25">
        <f t="shared" si="6"/>
        <v>3274.0515</v>
      </c>
      <c r="G54" s="26">
        <f t="shared" si="2"/>
        <v>0.49177190968235768</v>
      </c>
      <c r="H54">
        <f>'Data Final'!D129</f>
        <v>15.683589734653451</v>
      </c>
      <c r="I54" s="29">
        <f t="shared" ref="I54" si="58">H54</f>
        <v>15.683589734653451</v>
      </c>
      <c r="J54" s="26">
        <f t="shared" si="3"/>
        <v>0.3922439386799042</v>
      </c>
      <c r="K54" s="27">
        <f t="shared" si="38"/>
        <v>0.24322452862756785</v>
      </c>
      <c r="L54" s="29">
        <f t="shared" si="4"/>
        <v>3.6483679294135176</v>
      </c>
      <c r="M54" s="29">
        <f t="shared" si="9"/>
        <v>53.807607014897421</v>
      </c>
      <c r="N54" s="26">
        <f t="shared" si="5"/>
        <v>0.28531569233058029</v>
      </c>
    </row>
    <row r="55" spans="1:14" x14ac:dyDescent="0.2">
      <c r="A55" t="s">
        <v>99</v>
      </c>
      <c r="B55" s="8"/>
      <c r="C55" s="8">
        <v>44310.46875</v>
      </c>
      <c r="D55" s="7">
        <v>9.85</v>
      </c>
      <c r="E55" s="25">
        <f t="shared" si="1"/>
        <v>0.27885349999999998</v>
      </c>
      <c r="F55" s="25">
        <f t="shared" si="6"/>
        <v>3463.87005</v>
      </c>
      <c r="G55" s="26">
        <f t="shared" si="2"/>
        <v>0.5202831993876772</v>
      </c>
      <c r="I55" s="29">
        <f t="shared" ref="I55" si="59">H54</f>
        <v>15.683589734653451</v>
      </c>
      <c r="J55" s="26">
        <f t="shared" si="3"/>
        <v>0.3922439386799042</v>
      </c>
      <c r="K55" s="27">
        <f t="shared" si="38"/>
        <v>0.26240543340433115</v>
      </c>
      <c r="L55" s="29">
        <f t="shared" si="4"/>
        <v>3.936081501064967</v>
      </c>
      <c r="M55" s="29">
        <f t="shared" si="9"/>
        <v>57.74368851596239</v>
      </c>
      <c r="N55" s="26">
        <f t="shared" si="5"/>
        <v>0.30618682711706163</v>
      </c>
    </row>
    <row r="56" spans="1:14" x14ac:dyDescent="0.2">
      <c r="A56" t="s">
        <v>99</v>
      </c>
      <c r="B56" s="8"/>
      <c r="C56" s="8">
        <v>44310.479166666664</v>
      </c>
      <c r="D56" s="7">
        <v>9.1300000000000008</v>
      </c>
      <c r="E56" s="25">
        <f t="shared" si="1"/>
        <v>0.25847029999999999</v>
      </c>
      <c r="F56" s="25">
        <f t="shared" si="6"/>
        <v>3635.3437199999998</v>
      </c>
      <c r="G56" s="26">
        <f t="shared" si="2"/>
        <v>0.54603903559127465</v>
      </c>
      <c r="I56" s="29">
        <f t="shared" ref="I56" si="60">H54</f>
        <v>15.683589734653451</v>
      </c>
      <c r="J56" s="26">
        <f t="shared" si="3"/>
        <v>0.3922439386799042</v>
      </c>
      <c r="K56" s="27">
        <f t="shared" si="38"/>
        <v>0.24322452862756785</v>
      </c>
      <c r="L56" s="29">
        <f t="shared" si="4"/>
        <v>3.6483679294135176</v>
      </c>
      <c r="M56" s="29">
        <f t="shared" si="9"/>
        <v>61.392056445375907</v>
      </c>
      <c r="N56" s="26">
        <f t="shared" si="5"/>
        <v>0.32553235611204379</v>
      </c>
    </row>
    <row r="57" spans="1:14" x14ac:dyDescent="0.2">
      <c r="A57" t="s">
        <v>99</v>
      </c>
      <c r="B57" s="8"/>
      <c r="C57" s="8">
        <v>44310.489583333336</v>
      </c>
      <c r="D57" s="7">
        <v>9.1300000000000008</v>
      </c>
      <c r="E57" s="25">
        <f t="shared" si="1"/>
        <v>0.25847029999999999</v>
      </c>
      <c r="F57" s="25">
        <f t="shared" si="6"/>
        <v>3806.8173899999997</v>
      </c>
      <c r="G57" s="26">
        <f t="shared" si="2"/>
        <v>0.57179487179487198</v>
      </c>
      <c r="I57" s="29">
        <f t="shared" ref="I57" si="61">H54</f>
        <v>15.683589734653451</v>
      </c>
      <c r="J57" s="26">
        <f t="shared" si="3"/>
        <v>0.3922439386799042</v>
      </c>
      <c r="K57" s="27">
        <f t="shared" si="38"/>
        <v>0.24322452862756785</v>
      </c>
      <c r="L57" s="29">
        <f t="shared" si="4"/>
        <v>3.6483679294135176</v>
      </c>
      <c r="M57" s="29">
        <f t="shared" si="9"/>
        <v>65.040424374789424</v>
      </c>
      <c r="N57" s="26">
        <f t="shared" si="5"/>
        <v>0.34487788510702594</v>
      </c>
    </row>
    <row r="58" spans="1:14" x14ac:dyDescent="0.2">
      <c r="A58" t="s">
        <v>99</v>
      </c>
      <c r="B58" s="8">
        <f>'Data Final'!C130</f>
        <v>44310.520832523151</v>
      </c>
      <c r="C58" s="8">
        <v>44310.5</v>
      </c>
      <c r="D58" s="7">
        <v>8.4499999999999993</v>
      </c>
      <c r="E58" s="25">
        <f t="shared" si="1"/>
        <v>0.23921949999999997</v>
      </c>
      <c r="F58" s="25">
        <f t="shared" si="6"/>
        <v>3960.9653399999997</v>
      </c>
      <c r="G58" s="26">
        <f t="shared" si="2"/>
        <v>0.59494833524684287</v>
      </c>
      <c r="H58">
        <f>'Data Final'!D130</f>
        <v>25.396009043417397</v>
      </c>
      <c r="I58" s="29">
        <f t="shared" ref="I58" si="62">H58</f>
        <v>25.396009043417397</v>
      </c>
      <c r="J58" s="26">
        <f t="shared" si="3"/>
        <v>0.63514991035058577</v>
      </c>
      <c r="K58" s="27">
        <f t="shared" si="38"/>
        <v>0.36451323512170719</v>
      </c>
      <c r="L58" s="29">
        <f t="shared" si="4"/>
        <v>5.4676985268256075</v>
      </c>
      <c r="M58" s="29">
        <f t="shared" si="9"/>
        <v>70.508122901615025</v>
      </c>
      <c r="N58" s="26">
        <f t="shared" si="5"/>
        <v>0.37387044354219712</v>
      </c>
    </row>
    <row r="59" spans="1:14" x14ac:dyDescent="0.2">
      <c r="A59" t="s">
        <v>99</v>
      </c>
      <c r="B59" s="8"/>
      <c r="C59" s="8">
        <v>44310.510416666664</v>
      </c>
      <c r="D59" s="7">
        <v>8.4499999999999993</v>
      </c>
      <c r="E59" s="25">
        <f t="shared" si="1"/>
        <v>0.23921949999999997</v>
      </c>
      <c r="F59" s="25">
        <f t="shared" si="6"/>
        <v>4115.1132899999993</v>
      </c>
      <c r="G59" s="26">
        <f t="shared" si="2"/>
        <v>0.61810179869881376</v>
      </c>
      <c r="I59" s="29">
        <f t="shared" ref="I59" si="63">H58</f>
        <v>25.396009043417397</v>
      </c>
      <c r="J59" s="26">
        <f t="shared" si="3"/>
        <v>0.63514991035058577</v>
      </c>
      <c r="K59" s="27">
        <f t="shared" si="38"/>
        <v>0.36451323512170719</v>
      </c>
      <c r="L59" s="29">
        <f t="shared" si="4"/>
        <v>5.4676985268256075</v>
      </c>
      <c r="M59" s="29">
        <f t="shared" si="9"/>
        <v>75.975821428440639</v>
      </c>
      <c r="N59" s="26">
        <f t="shared" si="5"/>
        <v>0.40286300197736835</v>
      </c>
    </row>
    <row r="60" spans="1:14" x14ac:dyDescent="0.2">
      <c r="A60" t="s">
        <v>99</v>
      </c>
      <c r="B60" s="8"/>
      <c r="C60" s="8">
        <v>44310.520833333336</v>
      </c>
      <c r="D60" s="7">
        <v>8.4499999999999993</v>
      </c>
      <c r="E60" s="25">
        <f t="shared" si="1"/>
        <v>0.23921949999999997</v>
      </c>
      <c r="F60" s="25">
        <f t="shared" si="6"/>
        <v>4269.2612399999989</v>
      </c>
      <c r="G60" s="26">
        <f t="shared" si="2"/>
        <v>0.64125526215078466</v>
      </c>
      <c r="I60" s="29">
        <f t="shared" ref="I60" si="64">H58</f>
        <v>25.396009043417397</v>
      </c>
      <c r="J60" s="26">
        <f t="shared" si="3"/>
        <v>0.63514991035058577</v>
      </c>
      <c r="K60" s="27">
        <f t="shared" si="38"/>
        <v>0.36451323512170719</v>
      </c>
      <c r="L60" s="29">
        <f t="shared" si="4"/>
        <v>5.4676985268256075</v>
      </c>
      <c r="M60" s="29">
        <f t="shared" si="9"/>
        <v>81.443519955266254</v>
      </c>
      <c r="N60" s="26">
        <f t="shared" si="5"/>
        <v>0.43185556041253964</v>
      </c>
    </row>
    <row r="61" spans="1:14" x14ac:dyDescent="0.2">
      <c r="A61" t="s">
        <v>99</v>
      </c>
      <c r="B61" s="8"/>
      <c r="C61" s="8">
        <v>44310.53125</v>
      </c>
      <c r="D61" s="7">
        <v>8.4499999999999993</v>
      </c>
      <c r="E61" s="25">
        <f t="shared" si="1"/>
        <v>0.23921949999999997</v>
      </c>
      <c r="F61" s="25">
        <f t="shared" si="6"/>
        <v>4423.4091899999985</v>
      </c>
      <c r="G61" s="26">
        <f t="shared" si="2"/>
        <v>0.66440872560275555</v>
      </c>
      <c r="I61" s="29">
        <f t="shared" ref="I61" si="65">H58</f>
        <v>25.396009043417397</v>
      </c>
      <c r="J61" s="26">
        <f t="shared" si="3"/>
        <v>0.63514991035058577</v>
      </c>
      <c r="K61" s="27">
        <f t="shared" si="38"/>
        <v>0.36451323512170719</v>
      </c>
      <c r="L61" s="29">
        <f t="shared" si="4"/>
        <v>5.4676985268256075</v>
      </c>
      <c r="M61" s="29">
        <f t="shared" si="9"/>
        <v>86.911218482091869</v>
      </c>
      <c r="N61" s="26">
        <f t="shared" si="5"/>
        <v>0.46084811884771087</v>
      </c>
    </row>
    <row r="62" spans="1:14" x14ac:dyDescent="0.2">
      <c r="A62" t="s">
        <v>99</v>
      </c>
      <c r="B62" s="8">
        <f>'Data Final'!C131</f>
        <v>44310.562499131942</v>
      </c>
      <c r="C62" s="8">
        <v>44310.541666666664</v>
      </c>
      <c r="D62" s="7">
        <v>9.1300000000000008</v>
      </c>
      <c r="E62" s="25">
        <f t="shared" si="1"/>
        <v>0.25847029999999999</v>
      </c>
      <c r="F62" s="25">
        <f t="shared" si="6"/>
        <v>4594.8828599999988</v>
      </c>
      <c r="G62" s="26">
        <f t="shared" si="2"/>
        <v>0.69016456180635299</v>
      </c>
      <c r="H62">
        <f>'Data Final'!D131</f>
        <v>29.762783644217404</v>
      </c>
      <c r="I62" s="29">
        <f t="shared" ref="I62" si="66">H62</f>
        <v>29.762783644217404</v>
      </c>
      <c r="J62" s="26">
        <f t="shared" si="3"/>
        <v>0.74436220790007968</v>
      </c>
      <c r="K62" s="27">
        <f t="shared" si="38"/>
        <v>0.4615677370413579</v>
      </c>
      <c r="L62" s="29">
        <f t="shared" si="4"/>
        <v>6.9235160556203681</v>
      </c>
      <c r="M62" s="29">
        <f t="shared" si="9"/>
        <v>93.834734537712237</v>
      </c>
      <c r="N62" s="26">
        <f t="shared" si="5"/>
        <v>0.49756017289286286</v>
      </c>
    </row>
    <row r="63" spans="1:14" x14ac:dyDescent="0.2">
      <c r="A63" t="s">
        <v>99</v>
      </c>
      <c r="B63" s="8"/>
      <c r="C63" s="8">
        <v>44310.552083333336</v>
      </c>
      <c r="D63" s="7">
        <v>8.4499999999999993</v>
      </c>
      <c r="E63" s="25">
        <f t="shared" si="1"/>
        <v>0.23921949999999997</v>
      </c>
      <c r="F63" s="25">
        <f t="shared" si="6"/>
        <v>4749.0308099999984</v>
      </c>
      <c r="G63" s="26">
        <f t="shared" si="2"/>
        <v>0.71331802525832388</v>
      </c>
      <c r="I63" s="29">
        <f t="shared" ref="I63" si="67">H62</f>
        <v>29.762783644217404</v>
      </c>
      <c r="J63" s="26">
        <f t="shared" si="3"/>
        <v>0.74436220790007968</v>
      </c>
      <c r="K63" s="27">
        <f t="shared" si="38"/>
        <v>0.42719029331867187</v>
      </c>
      <c r="L63" s="29">
        <f t="shared" si="4"/>
        <v>6.4078543997800779</v>
      </c>
      <c r="M63" s="29">
        <f t="shared" si="9"/>
        <v>100.24258893749231</v>
      </c>
      <c r="N63" s="26">
        <f t="shared" si="5"/>
        <v>0.5315379228032171</v>
      </c>
    </row>
    <row r="64" spans="1:14" x14ac:dyDescent="0.2">
      <c r="A64" t="s">
        <v>99</v>
      </c>
      <c r="B64" s="8"/>
      <c r="C64" s="8">
        <v>44310.5625</v>
      </c>
      <c r="D64" s="7">
        <v>8.4499999999999993</v>
      </c>
      <c r="E64" s="25">
        <f t="shared" si="1"/>
        <v>0.23921949999999997</v>
      </c>
      <c r="F64" s="25">
        <f t="shared" si="6"/>
        <v>4903.178759999998</v>
      </c>
      <c r="G64" s="26">
        <f t="shared" si="2"/>
        <v>0.73647148871029466</v>
      </c>
      <c r="I64" s="29">
        <f t="shared" ref="I64" si="68">H62</f>
        <v>29.762783644217404</v>
      </c>
      <c r="J64" s="26">
        <f t="shared" si="3"/>
        <v>0.74436220790007968</v>
      </c>
      <c r="K64" s="27">
        <f t="shared" si="38"/>
        <v>0.42719029331867187</v>
      </c>
      <c r="L64" s="29">
        <f t="shared" si="4"/>
        <v>6.4078543997800779</v>
      </c>
      <c r="M64" s="29">
        <f t="shared" si="9"/>
        <v>106.65044333727239</v>
      </c>
      <c r="N64" s="26">
        <f t="shared" si="5"/>
        <v>0.56551567271357139</v>
      </c>
    </row>
    <row r="65" spans="1:14" x14ac:dyDescent="0.2">
      <c r="A65" t="s">
        <v>99</v>
      </c>
      <c r="B65" s="8"/>
      <c r="C65" s="8">
        <v>44310.572916666664</v>
      </c>
      <c r="D65" s="7">
        <v>8.4499999999999993</v>
      </c>
      <c r="E65" s="25">
        <f t="shared" si="1"/>
        <v>0.23921949999999997</v>
      </c>
      <c r="F65" s="25">
        <f t="shared" si="6"/>
        <v>5057.3267099999975</v>
      </c>
      <c r="G65" s="26">
        <f t="shared" si="2"/>
        <v>0.75962495216226555</v>
      </c>
      <c r="I65" s="29">
        <f t="shared" ref="I65" si="69">H62</f>
        <v>29.762783644217404</v>
      </c>
      <c r="J65" s="26">
        <f t="shared" si="3"/>
        <v>0.74436220790007968</v>
      </c>
      <c r="K65" s="27">
        <f t="shared" si="38"/>
        <v>0.42719029331867187</v>
      </c>
      <c r="L65" s="29">
        <f t="shared" si="4"/>
        <v>6.4078543997800779</v>
      </c>
      <c r="M65" s="29">
        <f t="shared" si="9"/>
        <v>113.05829773705247</v>
      </c>
      <c r="N65" s="26">
        <f t="shared" si="5"/>
        <v>0.59949342262392569</v>
      </c>
    </row>
    <row r="66" spans="1:14" x14ac:dyDescent="0.2">
      <c r="A66" t="s">
        <v>99</v>
      </c>
      <c r="B66" s="8">
        <f>'Data Final'!C132</f>
        <v>44310.60416574074</v>
      </c>
      <c r="C66" s="8">
        <v>44310.583333333336</v>
      </c>
      <c r="D66" s="7">
        <v>8.4499999999999993</v>
      </c>
      <c r="E66" s="25">
        <f t="shared" si="1"/>
        <v>0.23921949999999997</v>
      </c>
      <c r="F66" s="25">
        <f t="shared" si="6"/>
        <v>5211.4746599999971</v>
      </c>
      <c r="G66" s="26">
        <f t="shared" si="2"/>
        <v>0.78277841561423644</v>
      </c>
      <c r="H66">
        <f>'Data Final'!D132</f>
        <v>39.507323296074752</v>
      </c>
      <c r="I66" s="29">
        <f t="shared" ref="I66" si="70">H66</f>
        <v>39.507323296074752</v>
      </c>
      <c r="J66" s="26">
        <f t="shared" si="3"/>
        <v>0.98807150394355248</v>
      </c>
      <c r="K66" s="27">
        <f t="shared" ref="K66:K73" si="71">I66*E66*1000*60/(1000*1000)</f>
        <v>0.56705532751352117</v>
      </c>
      <c r="L66" s="29">
        <f t="shared" si="4"/>
        <v>8.5058299127028167</v>
      </c>
      <c r="M66" s="29">
        <f t="shared" si="9"/>
        <v>121.56412764975529</v>
      </c>
      <c r="N66" s="26">
        <f t="shared" si="5"/>
        <v>0.64459572107248997</v>
      </c>
    </row>
    <row r="67" spans="1:14" x14ac:dyDescent="0.2">
      <c r="A67" t="s">
        <v>99</v>
      </c>
      <c r="B67" s="8"/>
      <c r="C67" s="8">
        <v>44310.59375</v>
      </c>
      <c r="D67" s="7">
        <v>8.4499999999999993</v>
      </c>
      <c r="E67" s="25">
        <f t="shared" ref="E67:E74" si="72">D67*0.02831</f>
        <v>0.23921949999999997</v>
      </c>
      <c r="F67" s="25">
        <f t="shared" si="6"/>
        <v>5365.6226099999967</v>
      </c>
      <c r="G67" s="26">
        <f t="shared" ref="G67:G74" si="73">F67/$F$74</f>
        <v>0.80593187906620722</v>
      </c>
      <c r="I67" s="29">
        <f t="shared" ref="I67" si="74">H66</f>
        <v>39.507323296074752</v>
      </c>
      <c r="J67" s="26">
        <f t="shared" ref="J67:J73" si="75">I67/MAX(I$2:I$98)</f>
        <v>0.98807150394355248</v>
      </c>
      <c r="K67" s="27">
        <f t="shared" si="71"/>
        <v>0.56705532751352117</v>
      </c>
      <c r="L67" s="29">
        <f t="shared" ref="L67:L73" si="76">K67*15</f>
        <v>8.5058299127028167</v>
      </c>
      <c r="M67" s="29">
        <f t="shared" si="9"/>
        <v>130.06995756245811</v>
      </c>
      <c r="N67" s="26">
        <f t="shared" ref="N67:N74" si="77">M67/$M$74</f>
        <v>0.68969801952105425</v>
      </c>
    </row>
    <row r="68" spans="1:14" x14ac:dyDescent="0.2">
      <c r="A68" t="s">
        <v>99</v>
      </c>
      <c r="B68" s="8"/>
      <c r="C68" s="8">
        <v>44310.604166666664</v>
      </c>
      <c r="D68" s="7">
        <v>9.1300000000000008</v>
      </c>
      <c r="E68" s="25">
        <f t="shared" si="72"/>
        <v>0.25847029999999999</v>
      </c>
      <c r="F68" s="25">
        <f t="shared" ref="F68:F74" si="78">(E68-$E$2)*15*60+F67</f>
        <v>5537.096279999997</v>
      </c>
      <c r="G68" s="26">
        <f t="shared" si="73"/>
        <v>0.83168771526980478</v>
      </c>
      <c r="I68" s="29">
        <f t="shared" ref="I68" si="79">H66</f>
        <v>39.507323296074752</v>
      </c>
      <c r="J68" s="26">
        <f t="shared" si="75"/>
        <v>0.98807150394355248</v>
      </c>
      <c r="K68" s="27">
        <f t="shared" si="71"/>
        <v>0.61268818227200583</v>
      </c>
      <c r="L68" s="29">
        <f t="shared" si="76"/>
        <v>9.1903227340800875</v>
      </c>
      <c r="M68" s="29">
        <f t="shared" si="9"/>
        <v>139.26028029653821</v>
      </c>
      <c r="N68" s="26">
        <f t="shared" si="77"/>
        <v>0.73842985204595279</v>
      </c>
    </row>
    <row r="69" spans="1:14" x14ac:dyDescent="0.2">
      <c r="A69" t="s">
        <v>99</v>
      </c>
      <c r="B69" s="8"/>
      <c r="C69" s="8">
        <v>44310.614583333336</v>
      </c>
      <c r="D69" s="7">
        <v>9.1300000000000008</v>
      </c>
      <c r="E69" s="25">
        <f t="shared" si="72"/>
        <v>0.25847029999999999</v>
      </c>
      <c r="F69" s="25">
        <f t="shared" si="78"/>
        <v>5708.5699499999973</v>
      </c>
      <c r="G69" s="26">
        <f t="shared" si="73"/>
        <v>0.85744355147340223</v>
      </c>
      <c r="I69" s="29">
        <f t="shared" ref="I69" si="80">H66</f>
        <v>39.507323296074752</v>
      </c>
      <c r="J69" s="26">
        <f t="shared" si="75"/>
        <v>0.98807150394355248</v>
      </c>
      <c r="K69" s="27">
        <f t="shared" si="71"/>
        <v>0.61268818227200583</v>
      </c>
      <c r="L69" s="29">
        <f t="shared" si="76"/>
        <v>9.1903227340800875</v>
      </c>
      <c r="M69" s="29">
        <f t="shared" si="9"/>
        <v>148.45060303061831</v>
      </c>
      <c r="N69" s="26">
        <f t="shared" si="77"/>
        <v>0.78716168457085123</v>
      </c>
    </row>
    <row r="70" spans="1:14" x14ac:dyDescent="0.2">
      <c r="A70" t="s">
        <v>99</v>
      </c>
      <c r="B70" s="8">
        <f>'Data Final'!C133</f>
        <v>44310.645832349539</v>
      </c>
      <c r="C70" s="8">
        <v>44310.625</v>
      </c>
      <c r="D70" s="7">
        <v>9.85</v>
      </c>
      <c r="E70" s="25">
        <f t="shared" si="72"/>
        <v>0.27885349999999998</v>
      </c>
      <c r="F70" s="25">
        <f t="shared" si="78"/>
        <v>5898.3884999999973</v>
      </c>
      <c r="G70" s="26">
        <f t="shared" si="73"/>
        <v>0.8859548411787217</v>
      </c>
      <c r="H70">
        <f>'Data Final'!D133</f>
        <v>39.984275569525749</v>
      </c>
      <c r="I70" s="29">
        <f t="shared" ref="I70" si="81">H70</f>
        <v>39.984275569525749</v>
      </c>
      <c r="J70" s="26">
        <f t="shared" si="75"/>
        <v>1</v>
      </c>
      <c r="K70" s="27">
        <f t="shared" si="71"/>
        <v>0.66898531125160476</v>
      </c>
      <c r="L70" s="29">
        <f t="shared" si="76"/>
        <v>10.034779668774071</v>
      </c>
      <c r="M70" s="29">
        <f t="shared" ref="M70:M74" si="82">M69+L70</f>
        <v>158.48538269939237</v>
      </c>
      <c r="N70" s="26">
        <f t="shared" si="77"/>
        <v>0.84037126342813839</v>
      </c>
    </row>
    <row r="71" spans="1:14" x14ac:dyDescent="0.2">
      <c r="A71" t="s">
        <v>99</v>
      </c>
      <c r="B71" s="8"/>
      <c r="C71" s="8">
        <v>44310.635416666664</v>
      </c>
      <c r="D71" s="7">
        <v>9.85</v>
      </c>
      <c r="E71" s="25">
        <f t="shared" si="72"/>
        <v>0.27885349999999998</v>
      </c>
      <c r="F71" s="25">
        <f t="shared" si="78"/>
        <v>6088.2070499999973</v>
      </c>
      <c r="G71" s="26">
        <f t="shared" si="73"/>
        <v>0.91446613088404127</v>
      </c>
      <c r="I71" s="29">
        <f t="shared" ref="I71" si="83">H70</f>
        <v>39.984275569525749</v>
      </c>
      <c r="J71" s="26">
        <f t="shared" si="75"/>
        <v>1</v>
      </c>
      <c r="K71" s="27">
        <f t="shared" si="71"/>
        <v>0.66898531125160476</v>
      </c>
      <c r="L71" s="29">
        <f t="shared" si="76"/>
        <v>10.034779668774071</v>
      </c>
      <c r="M71" s="29">
        <f t="shared" si="82"/>
        <v>168.52016236816644</v>
      </c>
      <c r="N71" s="26">
        <f t="shared" si="77"/>
        <v>0.89358084228542567</v>
      </c>
    </row>
    <row r="72" spans="1:14" x14ac:dyDescent="0.2">
      <c r="A72" t="s">
        <v>99</v>
      </c>
      <c r="B72" s="8"/>
      <c r="C72" s="8">
        <v>44310.645833333336</v>
      </c>
      <c r="D72" s="7">
        <v>9.85</v>
      </c>
      <c r="E72" s="25">
        <f t="shared" si="72"/>
        <v>0.27885349999999998</v>
      </c>
      <c r="F72" s="25">
        <f t="shared" si="78"/>
        <v>6278.0255999999972</v>
      </c>
      <c r="G72" s="26">
        <f t="shared" si="73"/>
        <v>0.94297742058936085</v>
      </c>
      <c r="I72" s="29">
        <f t="shared" ref="I72" si="84">H70</f>
        <v>39.984275569525749</v>
      </c>
      <c r="J72" s="26">
        <f t="shared" si="75"/>
        <v>1</v>
      </c>
      <c r="K72" s="27">
        <f t="shared" si="71"/>
        <v>0.66898531125160476</v>
      </c>
      <c r="L72" s="29">
        <f t="shared" si="76"/>
        <v>10.034779668774071</v>
      </c>
      <c r="M72" s="29">
        <f t="shared" si="82"/>
        <v>178.5549420369405</v>
      </c>
      <c r="N72" s="26">
        <f t="shared" si="77"/>
        <v>0.94679042114271283</v>
      </c>
    </row>
    <row r="73" spans="1:14" x14ac:dyDescent="0.2">
      <c r="A73" t="s">
        <v>99</v>
      </c>
      <c r="B73" s="8"/>
      <c r="C73" s="8">
        <v>44310.65625</v>
      </c>
      <c r="D73" s="7">
        <v>9.85</v>
      </c>
      <c r="E73" s="25">
        <f t="shared" si="72"/>
        <v>0.27885349999999998</v>
      </c>
      <c r="F73" s="25">
        <f t="shared" si="78"/>
        <v>6467.8441499999972</v>
      </c>
      <c r="G73" s="26">
        <f t="shared" si="73"/>
        <v>0.97148871029468042</v>
      </c>
      <c r="I73" s="29">
        <f t="shared" ref="I73" si="85">H70</f>
        <v>39.984275569525749</v>
      </c>
      <c r="J73" s="26">
        <f t="shared" si="75"/>
        <v>1</v>
      </c>
      <c r="K73" s="27">
        <f t="shared" si="71"/>
        <v>0.66898531125160476</v>
      </c>
      <c r="L73" s="29">
        <f t="shared" si="76"/>
        <v>10.034779668774071</v>
      </c>
      <c r="M73" s="29">
        <f t="shared" si="82"/>
        <v>188.58972170571457</v>
      </c>
      <c r="N73" s="26">
        <f t="shared" si="77"/>
        <v>1</v>
      </c>
    </row>
    <row r="74" spans="1:14" x14ac:dyDescent="0.2">
      <c r="A74" t="s">
        <v>99</v>
      </c>
      <c r="B74" s="8"/>
      <c r="C74" s="8">
        <v>44310.666666666664</v>
      </c>
      <c r="D74" s="7">
        <v>9.85</v>
      </c>
      <c r="E74" s="25">
        <f t="shared" si="72"/>
        <v>0.27885349999999998</v>
      </c>
      <c r="F74" s="25">
        <f t="shared" si="78"/>
        <v>6657.6626999999971</v>
      </c>
      <c r="G74" s="26">
        <f t="shared" si="73"/>
        <v>1</v>
      </c>
      <c r="I74" s="29"/>
      <c r="J74" s="26"/>
      <c r="K74" s="27"/>
      <c r="L74" s="29"/>
      <c r="M74" s="29">
        <f t="shared" si="82"/>
        <v>188.58972170571457</v>
      </c>
      <c r="N74" s="26">
        <f t="shared" si="77"/>
        <v>1</v>
      </c>
    </row>
    <row r="75" spans="1:14" x14ac:dyDescent="0.2">
      <c r="J75" s="26"/>
    </row>
    <row r="76" spans="1:14" x14ac:dyDescent="0.2">
      <c r="J76" s="26"/>
    </row>
    <row r="77" spans="1:14" x14ac:dyDescent="0.2">
      <c r="J77" s="26"/>
    </row>
    <row r="78" spans="1:14" x14ac:dyDescent="0.2">
      <c r="J78" s="26"/>
    </row>
    <row r="79" spans="1:14" x14ac:dyDescent="0.2">
      <c r="J79" s="26"/>
    </row>
    <row r="80" spans="1:14" x14ac:dyDescent="0.2">
      <c r="J80" s="26"/>
    </row>
    <row r="81" spans="10:10" x14ac:dyDescent="0.2">
      <c r="J81" s="26"/>
    </row>
    <row r="82" spans="10:10" x14ac:dyDescent="0.2">
      <c r="J82" s="26"/>
    </row>
    <row r="83" spans="10:10" x14ac:dyDescent="0.2">
      <c r="J83" s="26"/>
    </row>
    <row r="84" spans="10:10" x14ac:dyDescent="0.2">
      <c r="J84" s="26"/>
    </row>
    <row r="85" spans="10:10" x14ac:dyDescent="0.2">
      <c r="J85" s="26"/>
    </row>
    <row r="86" spans="10:10" x14ac:dyDescent="0.2">
      <c r="J86" s="26"/>
    </row>
    <row r="87" spans="10:10" x14ac:dyDescent="0.2">
      <c r="J87" s="26"/>
    </row>
    <row r="88" spans="10:10" x14ac:dyDescent="0.2">
      <c r="J88" s="26"/>
    </row>
    <row r="89" spans="10:10" x14ac:dyDescent="0.2">
      <c r="J89" s="26"/>
    </row>
    <row r="90" spans="10:10" x14ac:dyDescent="0.2">
      <c r="J90" s="26"/>
    </row>
    <row r="91" spans="10:10" x14ac:dyDescent="0.2">
      <c r="J91" s="26"/>
    </row>
    <row r="92" spans="10:10" x14ac:dyDescent="0.2">
      <c r="J92" s="26"/>
    </row>
    <row r="93" spans="10:10" x14ac:dyDescent="0.2">
      <c r="J93" s="26"/>
    </row>
    <row r="94" spans="10:10" x14ac:dyDescent="0.2">
      <c r="J94" s="26"/>
    </row>
    <row r="95" spans="10:10" x14ac:dyDescent="0.2">
      <c r="J95" s="26"/>
    </row>
    <row r="96" spans="10:10" x14ac:dyDescent="0.2">
      <c r="J96" s="26"/>
    </row>
    <row r="97" spans="10:10" x14ac:dyDescent="0.2">
      <c r="J97" s="26"/>
    </row>
    <row r="98" spans="10:10" x14ac:dyDescent="0.2">
      <c r="J98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CC8E-C72B-6343-A4C6-29FAA6AEDA82}">
  <sheetPr codeName="Sheet11">
    <tabColor theme="9" tint="-0.499984740745262"/>
  </sheetPr>
  <dimension ref="A1:DV98"/>
  <sheetViews>
    <sheetView topLeftCell="DV1" zoomScale="125" workbookViewId="0">
      <selection activeCell="DZ7" sqref="DZ7"/>
    </sheetView>
  </sheetViews>
  <sheetFormatPr baseColWidth="10" defaultColWidth="10.83203125" defaultRowHeight="16" x14ac:dyDescent="0.2"/>
  <cols>
    <col min="1" max="1" width="10.83203125" style="99"/>
    <col min="2" max="3" width="16.83203125" style="99" bestFit="1" customWidth="1"/>
    <col min="4" max="4" width="13.33203125" style="99" bestFit="1" customWidth="1"/>
    <col min="5" max="18" width="10.83203125" style="99"/>
    <col min="19" max="19" width="12.1640625" style="99" bestFit="1" customWidth="1"/>
    <col min="20" max="24" width="10.83203125" style="99"/>
    <col min="25" max="41" width="10.83203125" style="113"/>
    <col min="42" max="42" width="8.83203125" style="116"/>
    <col min="43" max="58" width="10.83203125" style="116"/>
    <col min="59" max="66" width="10.83203125" style="99"/>
    <col min="67" max="67" width="8.5" style="99" bestFit="1" customWidth="1"/>
    <col min="68" max="75" width="10.83203125" style="99"/>
    <col min="76" max="92" width="10.83203125" style="114"/>
    <col min="93" max="109" width="10.83203125" style="99"/>
    <col min="110" max="126" width="10.83203125" style="115"/>
    <col min="127" max="16384" width="10.83203125" style="99"/>
  </cols>
  <sheetData>
    <row r="1" spans="1:126" s="99" customFormat="1" ht="51" x14ac:dyDescent="0.2">
      <c r="A1" s="93" t="s">
        <v>88</v>
      </c>
      <c r="B1" s="93" t="s">
        <v>168</v>
      </c>
      <c r="C1" s="93" t="s">
        <v>15</v>
      </c>
      <c r="D1" s="93" t="s">
        <v>106</v>
      </c>
      <c r="E1" s="93" t="s">
        <v>107</v>
      </c>
      <c r="F1" s="93" t="s">
        <v>108</v>
      </c>
      <c r="G1" s="93" t="s">
        <v>109</v>
      </c>
      <c r="H1" s="93" t="s">
        <v>16</v>
      </c>
      <c r="I1" s="93" t="s">
        <v>22</v>
      </c>
      <c r="J1" s="93" t="s">
        <v>23</v>
      </c>
      <c r="K1" s="93" t="s">
        <v>24</v>
      </c>
      <c r="L1" s="93" t="s">
        <v>25</v>
      </c>
      <c r="M1" s="93" t="s">
        <v>26</v>
      </c>
      <c r="N1" s="93" t="s">
        <v>27</v>
      </c>
      <c r="O1" s="93" t="s">
        <v>28</v>
      </c>
      <c r="P1" s="93" t="s">
        <v>29</v>
      </c>
      <c r="Q1" s="93" t="s">
        <v>30</v>
      </c>
      <c r="R1" s="93" t="s">
        <v>31</v>
      </c>
      <c r="S1" s="93" t="s">
        <v>32</v>
      </c>
      <c r="T1" s="93" t="s">
        <v>111</v>
      </c>
      <c r="U1" s="93" t="s">
        <v>118</v>
      </c>
      <c r="V1" s="93" t="s">
        <v>125</v>
      </c>
      <c r="W1" s="93" t="s">
        <v>132</v>
      </c>
      <c r="X1" s="93" t="s">
        <v>139</v>
      </c>
      <c r="Y1" s="94" t="s">
        <v>17</v>
      </c>
      <c r="Z1" s="94" t="s">
        <v>33</v>
      </c>
      <c r="AA1" s="94" t="s">
        <v>34</v>
      </c>
      <c r="AB1" s="94" t="s">
        <v>35</v>
      </c>
      <c r="AC1" s="94" t="s">
        <v>36</v>
      </c>
      <c r="AD1" s="94" t="s">
        <v>37</v>
      </c>
      <c r="AE1" s="94" t="s">
        <v>38</v>
      </c>
      <c r="AF1" s="94" t="s">
        <v>39</v>
      </c>
      <c r="AG1" s="94" t="s">
        <v>40</v>
      </c>
      <c r="AH1" s="94" t="s">
        <v>41</v>
      </c>
      <c r="AI1" s="94" t="s">
        <v>42</v>
      </c>
      <c r="AJ1" s="94" t="s">
        <v>43</v>
      </c>
      <c r="AK1" s="94" t="s">
        <v>112</v>
      </c>
      <c r="AL1" s="94" t="s">
        <v>119</v>
      </c>
      <c r="AM1" s="94" t="s">
        <v>126</v>
      </c>
      <c r="AN1" s="94" t="s">
        <v>133</v>
      </c>
      <c r="AO1" s="94" t="s">
        <v>140</v>
      </c>
      <c r="AP1" s="95" t="s">
        <v>145</v>
      </c>
      <c r="AQ1" s="95" t="s">
        <v>146</v>
      </c>
      <c r="AR1" s="95" t="s">
        <v>147</v>
      </c>
      <c r="AS1" s="95" t="s">
        <v>148</v>
      </c>
      <c r="AT1" s="95" t="s">
        <v>149</v>
      </c>
      <c r="AU1" s="95" t="s">
        <v>150</v>
      </c>
      <c r="AV1" s="95" t="s">
        <v>151</v>
      </c>
      <c r="AW1" s="95" t="s">
        <v>152</v>
      </c>
      <c r="AX1" s="95" t="s">
        <v>153</v>
      </c>
      <c r="AY1" s="95" t="s">
        <v>154</v>
      </c>
      <c r="AZ1" s="95" t="s">
        <v>155</v>
      </c>
      <c r="BA1" s="95" t="s">
        <v>156</v>
      </c>
      <c r="BB1" s="95" t="s">
        <v>157</v>
      </c>
      <c r="BC1" s="95" t="s">
        <v>158</v>
      </c>
      <c r="BD1" s="95" t="s">
        <v>159</v>
      </c>
      <c r="BE1" s="95" t="s">
        <v>160</v>
      </c>
      <c r="BF1" s="95" t="s">
        <v>161</v>
      </c>
      <c r="BG1" s="93" t="s">
        <v>18</v>
      </c>
      <c r="BH1" s="93" t="s">
        <v>44</v>
      </c>
      <c r="BI1" s="93" t="s">
        <v>45</v>
      </c>
      <c r="BJ1" s="93" t="s">
        <v>46</v>
      </c>
      <c r="BK1" s="93" t="s">
        <v>47</v>
      </c>
      <c r="BL1" s="93" t="s">
        <v>48</v>
      </c>
      <c r="BM1" s="93" t="s">
        <v>49</v>
      </c>
      <c r="BN1" s="93" t="s">
        <v>50</v>
      </c>
      <c r="BO1" s="93" t="s">
        <v>51</v>
      </c>
      <c r="BP1" s="93" t="s">
        <v>52</v>
      </c>
      <c r="BQ1" s="93" t="s">
        <v>53</v>
      </c>
      <c r="BR1" s="93" t="s">
        <v>54</v>
      </c>
      <c r="BS1" s="93" t="s">
        <v>113</v>
      </c>
      <c r="BT1" s="93" t="s">
        <v>120</v>
      </c>
      <c r="BU1" s="93" t="s">
        <v>127</v>
      </c>
      <c r="BV1" s="93" t="s">
        <v>134</v>
      </c>
      <c r="BW1" s="93" t="s">
        <v>141</v>
      </c>
      <c r="BX1" s="96" t="s">
        <v>19</v>
      </c>
      <c r="BY1" s="96" t="s">
        <v>55</v>
      </c>
      <c r="BZ1" s="96" t="s">
        <v>56</v>
      </c>
      <c r="CA1" s="96" t="s">
        <v>57</v>
      </c>
      <c r="CB1" s="96" t="s">
        <v>58</v>
      </c>
      <c r="CC1" s="96" t="s">
        <v>59</v>
      </c>
      <c r="CD1" s="96" t="s">
        <v>60</v>
      </c>
      <c r="CE1" s="96" t="s">
        <v>61</v>
      </c>
      <c r="CF1" s="96" t="s">
        <v>62</v>
      </c>
      <c r="CG1" s="96" t="s">
        <v>63</v>
      </c>
      <c r="CH1" s="96" t="s">
        <v>64</v>
      </c>
      <c r="CI1" s="96" t="s">
        <v>65</v>
      </c>
      <c r="CJ1" s="96" t="s">
        <v>114</v>
      </c>
      <c r="CK1" s="96" t="s">
        <v>121</v>
      </c>
      <c r="CL1" s="96" t="s">
        <v>128</v>
      </c>
      <c r="CM1" s="96" t="s">
        <v>135</v>
      </c>
      <c r="CN1" s="96" t="s">
        <v>142</v>
      </c>
      <c r="CO1" s="97" t="s">
        <v>20</v>
      </c>
      <c r="CP1" s="97" t="s">
        <v>66</v>
      </c>
      <c r="CQ1" s="97" t="s">
        <v>67</v>
      </c>
      <c r="CR1" s="97" t="s">
        <v>68</v>
      </c>
      <c r="CS1" s="97" t="s">
        <v>69</v>
      </c>
      <c r="CT1" s="97" t="s">
        <v>70</v>
      </c>
      <c r="CU1" s="97" t="s">
        <v>71</v>
      </c>
      <c r="CV1" s="97" t="s">
        <v>72</v>
      </c>
      <c r="CW1" s="97" t="s">
        <v>73</v>
      </c>
      <c r="CX1" s="97" t="s">
        <v>74</v>
      </c>
      <c r="CY1" s="97" t="s">
        <v>75</v>
      </c>
      <c r="CZ1" s="97" t="s">
        <v>76</v>
      </c>
      <c r="DA1" s="97" t="s">
        <v>115</v>
      </c>
      <c r="DB1" s="97" t="s">
        <v>122</v>
      </c>
      <c r="DC1" s="97" t="s">
        <v>129</v>
      </c>
      <c r="DD1" s="97" t="s">
        <v>136</v>
      </c>
      <c r="DE1" s="97" t="s">
        <v>143</v>
      </c>
      <c r="DF1" s="98" t="s">
        <v>21</v>
      </c>
      <c r="DG1" s="98" t="s">
        <v>77</v>
      </c>
      <c r="DH1" s="98" t="s">
        <v>78</v>
      </c>
      <c r="DI1" s="98" t="s">
        <v>79</v>
      </c>
      <c r="DJ1" s="98" t="s">
        <v>80</v>
      </c>
      <c r="DK1" s="98" t="s">
        <v>81</v>
      </c>
      <c r="DL1" s="98" t="s">
        <v>82</v>
      </c>
      <c r="DM1" s="98" t="s">
        <v>83</v>
      </c>
      <c r="DN1" s="98" t="s">
        <v>84</v>
      </c>
      <c r="DO1" s="98" t="s">
        <v>85</v>
      </c>
      <c r="DP1" s="98" t="s">
        <v>86</v>
      </c>
      <c r="DQ1" s="98" t="s">
        <v>87</v>
      </c>
      <c r="DR1" s="98" t="s">
        <v>116</v>
      </c>
      <c r="DS1" s="98" t="s">
        <v>123</v>
      </c>
      <c r="DT1" s="98" t="s">
        <v>130</v>
      </c>
      <c r="DU1" s="98" t="s">
        <v>137</v>
      </c>
      <c r="DV1" s="98" t="s">
        <v>144</v>
      </c>
    </row>
    <row r="2" spans="1:126" s="99" customFormat="1" x14ac:dyDescent="0.2">
      <c r="A2" s="99" t="s">
        <v>89</v>
      </c>
      <c r="B2" s="100">
        <f>'Data Final'!C135</f>
        <v>44490.729166666664</v>
      </c>
      <c r="C2" s="100">
        <v>44490.708333333336</v>
      </c>
      <c r="D2" s="101">
        <v>0.74</v>
      </c>
      <c r="E2" s="102">
        <f>D2*0.02831</f>
        <v>2.09494E-2</v>
      </c>
      <c r="F2" s="102">
        <f>(E2-$E$2)*15*60</f>
        <v>0</v>
      </c>
      <c r="G2" s="103">
        <f>F2/$F$70</f>
        <v>0</v>
      </c>
      <c r="H2" s="102">
        <f>'Data Final'!F135</f>
        <v>5.5640389569981963</v>
      </c>
      <c r="I2" s="104">
        <v>0</v>
      </c>
      <c r="J2" s="104">
        <v>0</v>
      </c>
      <c r="K2" s="104">
        <v>0</v>
      </c>
      <c r="L2" s="102">
        <f>'Data Final'!J135</f>
        <v>0</v>
      </c>
      <c r="M2" s="104">
        <v>0</v>
      </c>
      <c r="N2" s="104">
        <v>0</v>
      </c>
      <c r="O2" s="102">
        <f>'Data Final'!M135</f>
        <v>2.5693114457311812</v>
      </c>
      <c r="P2" s="104">
        <v>0</v>
      </c>
      <c r="Q2" s="104">
        <v>0</v>
      </c>
      <c r="R2" s="104">
        <v>0</v>
      </c>
      <c r="S2" s="104">
        <v>0</v>
      </c>
      <c r="T2" s="102">
        <f>'Data Final'!R135</f>
        <v>41.421458783584903</v>
      </c>
      <c r="U2" s="102">
        <f>'Data Final'!S135</f>
        <v>0</v>
      </c>
      <c r="V2" s="104">
        <v>0</v>
      </c>
      <c r="W2" s="102">
        <f>'Data Final'!U135</f>
        <v>1.9202410858180301</v>
      </c>
      <c r="X2" s="102">
        <f>'Data Final'!V135</f>
        <v>0</v>
      </c>
      <c r="Y2" s="105">
        <f>H2</f>
        <v>5.5640389569981963</v>
      </c>
      <c r="Z2" s="105">
        <f t="shared" ref="Z2:AO2" si="0">I2</f>
        <v>0</v>
      </c>
      <c r="AA2" s="105">
        <f t="shared" si="0"/>
        <v>0</v>
      </c>
      <c r="AB2" s="105">
        <f t="shared" si="0"/>
        <v>0</v>
      </c>
      <c r="AC2" s="105">
        <f t="shared" si="0"/>
        <v>0</v>
      </c>
      <c r="AD2" s="105">
        <f t="shared" si="0"/>
        <v>0</v>
      </c>
      <c r="AE2" s="105">
        <f t="shared" si="0"/>
        <v>0</v>
      </c>
      <c r="AF2" s="105">
        <f t="shared" si="0"/>
        <v>2.5693114457311812</v>
      </c>
      <c r="AG2" s="105">
        <f t="shared" si="0"/>
        <v>0</v>
      </c>
      <c r="AH2" s="105">
        <f t="shared" si="0"/>
        <v>0</v>
      </c>
      <c r="AI2" s="105">
        <f t="shared" si="0"/>
        <v>0</v>
      </c>
      <c r="AJ2" s="105">
        <f t="shared" si="0"/>
        <v>0</v>
      </c>
      <c r="AK2" s="105">
        <f t="shared" si="0"/>
        <v>41.421458783584903</v>
      </c>
      <c r="AL2" s="105">
        <f t="shared" si="0"/>
        <v>0</v>
      </c>
      <c r="AM2" s="105">
        <f t="shared" si="0"/>
        <v>0</v>
      </c>
      <c r="AN2" s="105">
        <f t="shared" si="0"/>
        <v>1.9202410858180301</v>
      </c>
      <c r="AO2" s="105">
        <f t="shared" si="0"/>
        <v>0</v>
      </c>
      <c r="AP2" s="106">
        <f>Y2/MAX(Y$2:Y$98)</f>
        <v>5.1548240370150225E-2</v>
      </c>
      <c r="AQ2" s="106">
        <f t="shared" ref="AQ2:BF2" si="1">Z2/MAX(Z$2:Z$98)</f>
        <v>0</v>
      </c>
      <c r="AR2" s="106" t="e">
        <f t="shared" si="1"/>
        <v>#DIV/0!</v>
      </c>
      <c r="AS2" s="106" t="e">
        <f t="shared" si="1"/>
        <v>#DIV/0!</v>
      </c>
      <c r="AT2" s="106">
        <f t="shared" si="1"/>
        <v>0</v>
      </c>
      <c r="AU2" s="106" t="e">
        <f t="shared" si="1"/>
        <v>#DIV/0!</v>
      </c>
      <c r="AV2" s="106" t="e">
        <f t="shared" si="1"/>
        <v>#DIV/0!</v>
      </c>
      <c r="AW2" s="106">
        <f t="shared" si="1"/>
        <v>8.0889666047883252E-2</v>
      </c>
      <c r="AX2" s="106" t="e">
        <f t="shared" si="1"/>
        <v>#DIV/0!</v>
      </c>
      <c r="AY2" s="106" t="e">
        <f t="shared" si="1"/>
        <v>#DIV/0!</v>
      </c>
      <c r="AZ2" s="106" t="e">
        <f t="shared" si="1"/>
        <v>#DIV/0!</v>
      </c>
      <c r="BA2" s="106">
        <f t="shared" si="1"/>
        <v>0</v>
      </c>
      <c r="BB2" s="106">
        <f t="shared" si="1"/>
        <v>1.3321365403707474E-2</v>
      </c>
      <c r="BC2" s="106" t="e">
        <f t="shared" si="1"/>
        <v>#DIV/0!</v>
      </c>
      <c r="BD2" s="106" t="e">
        <f t="shared" si="1"/>
        <v>#DIV/0!</v>
      </c>
      <c r="BE2" s="106">
        <f t="shared" si="1"/>
        <v>7.6063043523166368E-2</v>
      </c>
      <c r="BF2" s="106">
        <f t="shared" si="1"/>
        <v>0</v>
      </c>
      <c r="BG2" s="107">
        <f t="shared" ref="BG2:BW2" si="2">Y2*$E2*1000*60/(1000*1000)</f>
        <v>6.9937966635442812E-3</v>
      </c>
      <c r="BH2" s="107">
        <f t="shared" si="2"/>
        <v>0</v>
      </c>
      <c r="BI2" s="107">
        <f t="shared" si="2"/>
        <v>0</v>
      </c>
      <c r="BJ2" s="107">
        <f t="shared" si="2"/>
        <v>0</v>
      </c>
      <c r="BK2" s="107">
        <f t="shared" si="2"/>
        <v>0</v>
      </c>
      <c r="BL2" s="107">
        <f t="shared" si="2"/>
        <v>0</v>
      </c>
      <c r="BM2" s="107">
        <f t="shared" si="2"/>
        <v>0</v>
      </c>
      <c r="BN2" s="107">
        <f t="shared" si="2"/>
        <v>3.2295319920720485E-3</v>
      </c>
      <c r="BO2" s="107">
        <f t="shared" si="2"/>
        <v>0</v>
      </c>
      <c r="BP2" s="107">
        <f t="shared" si="2"/>
        <v>0</v>
      </c>
      <c r="BQ2" s="107">
        <f t="shared" si="2"/>
        <v>0</v>
      </c>
      <c r="BR2" s="107">
        <f t="shared" si="2"/>
        <v>0</v>
      </c>
      <c r="BS2" s="107">
        <f t="shared" si="2"/>
        <v>5.206528251845001E-2</v>
      </c>
      <c r="BT2" s="107">
        <f t="shared" si="2"/>
        <v>0</v>
      </c>
      <c r="BU2" s="107">
        <f t="shared" si="2"/>
        <v>0</v>
      </c>
      <c r="BV2" s="107">
        <f t="shared" si="2"/>
        <v>2.4136739161941742E-3</v>
      </c>
      <c r="BW2" s="107">
        <f t="shared" si="2"/>
        <v>0</v>
      </c>
      <c r="BX2" s="108">
        <f t="shared" ref="BX2:BX33" si="3">BG2*15</f>
        <v>0.10490694995316421</v>
      </c>
      <c r="BY2" s="108">
        <f t="shared" ref="BY2:CN17" si="4">BH2*15</f>
        <v>0</v>
      </c>
      <c r="BZ2" s="108">
        <f t="shared" si="4"/>
        <v>0</v>
      </c>
      <c r="CA2" s="108">
        <f t="shared" si="4"/>
        <v>0</v>
      </c>
      <c r="CB2" s="108">
        <f t="shared" si="4"/>
        <v>0</v>
      </c>
      <c r="CC2" s="108">
        <f t="shared" si="4"/>
        <v>0</v>
      </c>
      <c r="CD2" s="108">
        <f t="shared" si="4"/>
        <v>0</v>
      </c>
      <c r="CE2" s="108">
        <f t="shared" si="4"/>
        <v>4.8442979881080726E-2</v>
      </c>
      <c r="CF2" s="108">
        <f t="shared" si="4"/>
        <v>0</v>
      </c>
      <c r="CG2" s="108">
        <f t="shared" si="4"/>
        <v>0</v>
      </c>
      <c r="CH2" s="108">
        <f t="shared" si="4"/>
        <v>0</v>
      </c>
      <c r="CI2" s="108">
        <f t="shared" si="4"/>
        <v>0</v>
      </c>
      <c r="CJ2" s="108">
        <f t="shared" si="4"/>
        <v>0.78097923777675016</v>
      </c>
      <c r="CK2" s="108">
        <f t="shared" si="4"/>
        <v>0</v>
      </c>
      <c r="CL2" s="108">
        <f t="shared" si="4"/>
        <v>0</v>
      </c>
      <c r="CM2" s="108">
        <f t="shared" si="4"/>
        <v>3.6205108742912613E-2</v>
      </c>
      <c r="CN2" s="108">
        <f t="shared" si="4"/>
        <v>0</v>
      </c>
      <c r="CO2" s="109">
        <f>BX2</f>
        <v>0.10490694995316421</v>
      </c>
      <c r="CP2" s="109">
        <f t="shared" ref="CP2:DE2" si="5">BY2</f>
        <v>0</v>
      </c>
      <c r="CQ2" s="109">
        <f t="shared" si="5"/>
        <v>0</v>
      </c>
      <c r="CR2" s="109">
        <f t="shared" si="5"/>
        <v>0</v>
      </c>
      <c r="CS2" s="109">
        <f t="shared" si="5"/>
        <v>0</v>
      </c>
      <c r="CT2" s="109">
        <f t="shared" si="5"/>
        <v>0</v>
      </c>
      <c r="CU2" s="109">
        <f t="shared" si="5"/>
        <v>0</v>
      </c>
      <c r="CV2" s="109">
        <f t="shared" si="5"/>
        <v>4.8442979881080726E-2</v>
      </c>
      <c r="CW2" s="109">
        <f t="shared" si="5"/>
        <v>0</v>
      </c>
      <c r="CX2" s="109">
        <f t="shared" si="5"/>
        <v>0</v>
      </c>
      <c r="CY2" s="109">
        <f t="shared" si="5"/>
        <v>0</v>
      </c>
      <c r="CZ2" s="109">
        <f t="shared" si="5"/>
        <v>0</v>
      </c>
      <c r="DA2" s="109">
        <f t="shared" si="5"/>
        <v>0.78097923777675016</v>
      </c>
      <c r="DB2" s="109">
        <f t="shared" si="5"/>
        <v>0</v>
      </c>
      <c r="DC2" s="109">
        <f t="shared" si="5"/>
        <v>0</v>
      </c>
      <c r="DD2" s="109">
        <f t="shared" si="5"/>
        <v>3.6205108742912613E-2</v>
      </c>
      <c r="DE2" s="109">
        <f t="shared" si="5"/>
        <v>0</v>
      </c>
      <c r="DF2" s="110">
        <f>CO2/CO$70</f>
        <v>7.4679990703230615E-5</v>
      </c>
      <c r="DG2" s="110">
        <f t="shared" ref="DG2:DV17" si="6">CP2/CP$70</f>
        <v>0</v>
      </c>
      <c r="DH2" s="110" t="e">
        <f t="shared" si="6"/>
        <v>#DIV/0!</v>
      </c>
      <c r="DI2" s="110" t="e">
        <f t="shared" si="6"/>
        <v>#DIV/0!</v>
      </c>
      <c r="DJ2" s="110">
        <f t="shared" si="6"/>
        <v>0</v>
      </c>
      <c r="DK2" s="110" t="e">
        <f t="shared" si="6"/>
        <v>#DIV/0!</v>
      </c>
      <c r="DL2" s="110" t="e">
        <f t="shared" si="6"/>
        <v>#DIV/0!</v>
      </c>
      <c r="DM2" s="110">
        <f t="shared" si="6"/>
        <v>1.2592974794431956E-4</v>
      </c>
      <c r="DN2" s="110" t="e">
        <f t="shared" si="6"/>
        <v>#DIV/0!</v>
      </c>
      <c r="DO2" s="110" t="e">
        <f t="shared" si="6"/>
        <v>#DIV/0!</v>
      </c>
      <c r="DP2" s="110" t="e">
        <f t="shared" si="6"/>
        <v>#DIV/0!</v>
      </c>
      <c r="DQ2" s="110">
        <f t="shared" si="6"/>
        <v>0</v>
      </c>
      <c r="DR2" s="110">
        <f t="shared" si="6"/>
        <v>2.3882834011827888E-5</v>
      </c>
      <c r="DS2" s="110" t="e">
        <f t="shared" si="6"/>
        <v>#DIV/0!</v>
      </c>
      <c r="DT2" s="110" t="e">
        <f t="shared" si="6"/>
        <v>#DIV/0!</v>
      </c>
      <c r="DU2" s="110">
        <f t="shared" si="6"/>
        <v>1.1203962442278764E-4</v>
      </c>
      <c r="DV2" s="110">
        <f t="shared" si="6"/>
        <v>0</v>
      </c>
    </row>
    <row r="3" spans="1:126" s="99" customFormat="1" x14ac:dyDescent="0.2">
      <c r="A3" s="99" t="s">
        <v>89</v>
      </c>
      <c r="B3" s="100"/>
      <c r="C3" s="100">
        <v>44490.71875</v>
      </c>
      <c r="D3" s="101">
        <v>0.74</v>
      </c>
      <c r="E3" s="102">
        <f t="shared" ref="E3:E66" si="7">D3*0.02831</f>
        <v>2.09494E-2</v>
      </c>
      <c r="F3" s="102">
        <f>(E3-$E$2)*15*60+F2</f>
        <v>0</v>
      </c>
      <c r="G3" s="103">
        <f t="shared" ref="G3:G66" si="8">F3/$F$70</f>
        <v>0</v>
      </c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5">
        <f>H2</f>
        <v>5.5640389569981963</v>
      </c>
      <c r="Z3" s="105">
        <f t="shared" ref="Z3:AO3" si="9">I2</f>
        <v>0</v>
      </c>
      <c r="AA3" s="105">
        <f t="shared" si="9"/>
        <v>0</v>
      </c>
      <c r="AB3" s="105">
        <f t="shared" si="9"/>
        <v>0</v>
      </c>
      <c r="AC3" s="105">
        <f t="shared" si="9"/>
        <v>0</v>
      </c>
      <c r="AD3" s="105">
        <f t="shared" si="9"/>
        <v>0</v>
      </c>
      <c r="AE3" s="105">
        <f t="shared" si="9"/>
        <v>0</v>
      </c>
      <c r="AF3" s="105">
        <f t="shared" si="9"/>
        <v>2.5693114457311812</v>
      </c>
      <c r="AG3" s="105">
        <f t="shared" si="9"/>
        <v>0</v>
      </c>
      <c r="AH3" s="105">
        <f t="shared" si="9"/>
        <v>0</v>
      </c>
      <c r="AI3" s="105">
        <f t="shared" si="9"/>
        <v>0</v>
      </c>
      <c r="AJ3" s="105">
        <f t="shared" si="9"/>
        <v>0</v>
      </c>
      <c r="AK3" s="105">
        <f t="shared" si="9"/>
        <v>41.421458783584903</v>
      </c>
      <c r="AL3" s="105">
        <f t="shared" si="9"/>
        <v>0</v>
      </c>
      <c r="AM3" s="105">
        <f t="shared" si="9"/>
        <v>0</v>
      </c>
      <c r="AN3" s="105">
        <f t="shared" si="9"/>
        <v>1.9202410858180301</v>
      </c>
      <c r="AO3" s="105">
        <f t="shared" si="9"/>
        <v>0</v>
      </c>
      <c r="AP3" s="106">
        <f t="shared" ref="AP3:AP66" si="10">Y3/MAX(Y$2:Y$98)</f>
        <v>5.1548240370150225E-2</v>
      </c>
      <c r="AQ3" s="106">
        <f t="shared" ref="AQ3:AQ66" si="11">Z3/MAX(Z$2:Z$98)</f>
        <v>0</v>
      </c>
      <c r="AR3" s="106" t="e">
        <f t="shared" ref="AR3:AR66" si="12">AA3/MAX(AA$2:AA$98)</f>
        <v>#DIV/0!</v>
      </c>
      <c r="AS3" s="106" t="e">
        <f t="shared" ref="AS3:AS66" si="13">AB3/MAX(AB$2:AB$98)</f>
        <v>#DIV/0!</v>
      </c>
      <c r="AT3" s="106">
        <f t="shared" ref="AT3:AT66" si="14">AC3/MAX(AC$2:AC$98)</f>
        <v>0</v>
      </c>
      <c r="AU3" s="106" t="e">
        <f t="shared" ref="AU3:AU66" si="15">AD3/MAX(AD$2:AD$98)</f>
        <v>#DIV/0!</v>
      </c>
      <c r="AV3" s="106" t="e">
        <f t="shared" ref="AV3:AV66" si="16">AE3/MAX(AE$2:AE$98)</f>
        <v>#DIV/0!</v>
      </c>
      <c r="AW3" s="106">
        <f t="shared" ref="AW3:AW66" si="17">AF3/MAX(AF$2:AF$98)</f>
        <v>8.0889666047883252E-2</v>
      </c>
      <c r="AX3" s="106" t="e">
        <f t="shared" ref="AX3:AX66" si="18">AG3/MAX(AG$2:AG$98)</f>
        <v>#DIV/0!</v>
      </c>
      <c r="AY3" s="106" t="e">
        <f t="shared" ref="AY3:AY66" si="19">AH3/MAX(AH$2:AH$98)</f>
        <v>#DIV/0!</v>
      </c>
      <c r="AZ3" s="106" t="e">
        <f t="shared" ref="AZ3:AZ66" si="20">AI3/MAX(AI$2:AI$98)</f>
        <v>#DIV/0!</v>
      </c>
      <c r="BA3" s="106">
        <f t="shared" ref="BA3:BA66" si="21">AJ3/MAX(AJ$2:AJ$98)</f>
        <v>0</v>
      </c>
      <c r="BB3" s="106">
        <f t="shared" ref="BB3:BB66" si="22">AK3/MAX(AK$2:AK$98)</f>
        <v>1.3321365403707474E-2</v>
      </c>
      <c r="BC3" s="106" t="e">
        <f t="shared" ref="BC3:BC66" si="23">AL3/MAX(AL$2:AL$98)</f>
        <v>#DIV/0!</v>
      </c>
      <c r="BD3" s="106" t="e">
        <f t="shared" ref="BD3:BD66" si="24">AM3/MAX(AM$2:AM$98)</f>
        <v>#DIV/0!</v>
      </c>
      <c r="BE3" s="106">
        <f t="shared" ref="BE3:BE66" si="25">AN3/MAX(AN$2:AN$98)</f>
        <v>7.6063043523166368E-2</v>
      </c>
      <c r="BF3" s="106">
        <f t="shared" ref="BF3:BF66" si="26">AO3/MAX(AO$2:AO$98)</f>
        <v>0</v>
      </c>
      <c r="BG3" s="107">
        <f t="shared" ref="BG3:BG66" si="27">Y3*$E3*1000*60/(1000*1000)</f>
        <v>6.9937966635442812E-3</v>
      </c>
      <c r="BH3" s="107">
        <f t="shared" ref="BH3:BH66" si="28">Z3*$E3*1000*60/(1000*1000)</f>
        <v>0</v>
      </c>
      <c r="BI3" s="107">
        <f t="shared" ref="BI3:BI66" si="29">AA3*$E3*1000*60/(1000*1000)</f>
        <v>0</v>
      </c>
      <c r="BJ3" s="107">
        <f t="shared" ref="BJ3:BJ66" si="30">AB3*$E3*1000*60/(1000*1000)</f>
        <v>0</v>
      </c>
      <c r="BK3" s="107">
        <f t="shared" ref="BK3:BK66" si="31">AC3*$E3*1000*60/(1000*1000)</f>
        <v>0</v>
      </c>
      <c r="BL3" s="107">
        <f t="shared" ref="BL3:BL66" si="32">AD3*$E3*1000*60/(1000*1000)</f>
        <v>0</v>
      </c>
      <c r="BM3" s="107">
        <f t="shared" ref="BM3:BM66" si="33">AE3*$E3*1000*60/(1000*1000)</f>
        <v>0</v>
      </c>
      <c r="BN3" s="107">
        <f t="shared" ref="BN3:BN66" si="34">AF3*$E3*1000*60/(1000*1000)</f>
        <v>3.2295319920720485E-3</v>
      </c>
      <c r="BO3" s="107">
        <f t="shared" ref="BO3:BO66" si="35">AG3*$E3*1000*60/(1000*1000)</f>
        <v>0</v>
      </c>
      <c r="BP3" s="107">
        <f t="shared" ref="BP3:BP66" si="36">AH3*$E3*1000*60/(1000*1000)</f>
        <v>0</v>
      </c>
      <c r="BQ3" s="107">
        <f t="shared" ref="BQ3:BQ66" si="37">AI3*$E3*1000*60/(1000*1000)</f>
        <v>0</v>
      </c>
      <c r="BR3" s="107">
        <f t="shared" ref="BR3:BR66" si="38">AJ3*$E3*1000*60/(1000*1000)</f>
        <v>0</v>
      </c>
      <c r="BS3" s="107">
        <f t="shared" ref="BS3:BS66" si="39">AK3*$E3*1000*60/(1000*1000)</f>
        <v>5.206528251845001E-2</v>
      </c>
      <c r="BT3" s="107">
        <f t="shared" ref="BT3:BT66" si="40">AL3*$E3*1000*60/(1000*1000)</f>
        <v>0</v>
      </c>
      <c r="BU3" s="107">
        <f t="shared" ref="BU3:BU66" si="41">AM3*$E3*1000*60/(1000*1000)</f>
        <v>0</v>
      </c>
      <c r="BV3" s="107">
        <f t="shared" ref="BV3:BV66" si="42">AN3*$E3*1000*60/(1000*1000)</f>
        <v>2.4136739161941742E-3</v>
      </c>
      <c r="BW3" s="107">
        <f t="shared" ref="BW3:BW66" si="43">AO3*$E3*1000*60/(1000*1000)</f>
        <v>0</v>
      </c>
      <c r="BX3" s="108">
        <f t="shared" si="3"/>
        <v>0.10490694995316421</v>
      </c>
      <c r="BY3" s="108">
        <f t="shared" si="4"/>
        <v>0</v>
      </c>
      <c r="BZ3" s="108">
        <f t="shared" si="4"/>
        <v>0</v>
      </c>
      <c r="CA3" s="108">
        <f t="shared" si="4"/>
        <v>0</v>
      </c>
      <c r="CB3" s="108">
        <f t="shared" si="4"/>
        <v>0</v>
      </c>
      <c r="CC3" s="108">
        <f t="shared" si="4"/>
        <v>0</v>
      </c>
      <c r="CD3" s="108">
        <f t="shared" si="4"/>
        <v>0</v>
      </c>
      <c r="CE3" s="108">
        <f t="shared" si="4"/>
        <v>4.8442979881080726E-2</v>
      </c>
      <c r="CF3" s="108">
        <f t="shared" si="4"/>
        <v>0</v>
      </c>
      <c r="CG3" s="108">
        <f t="shared" si="4"/>
        <v>0</v>
      </c>
      <c r="CH3" s="108">
        <f t="shared" si="4"/>
        <v>0</v>
      </c>
      <c r="CI3" s="108">
        <f t="shared" si="4"/>
        <v>0</v>
      </c>
      <c r="CJ3" s="108">
        <f t="shared" si="4"/>
        <v>0.78097923777675016</v>
      </c>
      <c r="CK3" s="108">
        <f t="shared" si="4"/>
        <v>0</v>
      </c>
      <c r="CL3" s="108">
        <f t="shared" si="4"/>
        <v>0</v>
      </c>
      <c r="CM3" s="108">
        <f t="shared" si="4"/>
        <v>3.6205108742912613E-2</v>
      </c>
      <c r="CN3" s="108">
        <f t="shared" si="4"/>
        <v>0</v>
      </c>
      <c r="CO3" s="109">
        <f t="shared" ref="CO3:CO34" si="44">CO2+BX3</f>
        <v>0.20981389990632843</v>
      </c>
      <c r="CP3" s="109">
        <f t="shared" ref="CP3:DE18" si="45">CP2+BY3</f>
        <v>0</v>
      </c>
      <c r="CQ3" s="109">
        <f t="shared" si="45"/>
        <v>0</v>
      </c>
      <c r="CR3" s="109">
        <f t="shared" si="45"/>
        <v>0</v>
      </c>
      <c r="CS3" s="109">
        <f t="shared" si="45"/>
        <v>0</v>
      </c>
      <c r="CT3" s="109">
        <f t="shared" si="45"/>
        <v>0</v>
      </c>
      <c r="CU3" s="109">
        <f t="shared" si="45"/>
        <v>0</v>
      </c>
      <c r="CV3" s="109">
        <f t="shared" si="45"/>
        <v>9.6885959762161453E-2</v>
      </c>
      <c r="CW3" s="109">
        <f t="shared" si="45"/>
        <v>0</v>
      </c>
      <c r="CX3" s="109">
        <f t="shared" si="45"/>
        <v>0</v>
      </c>
      <c r="CY3" s="109">
        <f t="shared" si="45"/>
        <v>0</v>
      </c>
      <c r="CZ3" s="109">
        <f t="shared" si="45"/>
        <v>0</v>
      </c>
      <c r="DA3" s="109">
        <f t="shared" si="45"/>
        <v>1.5619584755535003</v>
      </c>
      <c r="DB3" s="109">
        <f t="shared" si="45"/>
        <v>0</v>
      </c>
      <c r="DC3" s="109">
        <f t="shared" si="45"/>
        <v>0</v>
      </c>
      <c r="DD3" s="109">
        <f t="shared" si="45"/>
        <v>7.2410217485825226E-2</v>
      </c>
      <c r="DE3" s="109">
        <f t="shared" si="45"/>
        <v>0</v>
      </c>
      <c r="DF3" s="110">
        <f t="shared" ref="DF3:DF66" si="46">CO3/CO$70</f>
        <v>1.4935998140646123E-4</v>
      </c>
      <c r="DG3" s="110">
        <f t="shared" si="6"/>
        <v>0</v>
      </c>
      <c r="DH3" s="110" t="e">
        <f t="shared" si="6"/>
        <v>#DIV/0!</v>
      </c>
      <c r="DI3" s="110" t="e">
        <f t="shared" si="6"/>
        <v>#DIV/0!</v>
      </c>
      <c r="DJ3" s="110">
        <f t="shared" si="6"/>
        <v>0</v>
      </c>
      <c r="DK3" s="110" t="e">
        <f t="shared" si="6"/>
        <v>#DIV/0!</v>
      </c>
      <c r="DL3" s="110" t="e">
        <f t="shared" si="6"/>
        <v>#DIV/0!</v>
      </c>
      <c r="DM3" s="110">
        <f t="shared" si="6"/>
        <v>2.5185949588863913E-4</v>
      </c>
      <c r="DN3" s="110" t="e">
        <f t="shared" si="6"/>
        <v>#DIV/0!</v>
      </c>
      <c r="DO3" s="110" t="e">
        <f t="shared" si="6"/>
        <v>#DIV/0!</v>
      </c>
      <c r="DP3" s="110" t="e">
        <f t="shared" si="6"/>
        <v>#DIV/0!</v>
      </c>
      <c r="DQ3" s="110">
        <f t="shared" si="6"/>
        <v>0</v>
      </c>
      <c r="DR3" s="110">
        <f t="shared" si="6"/>
        <v>4.7765668023655775E-5</v>
      </c>
      <c r="DS3" s="110" t="e">
        <f t="shared" si="6"/>
        <v>#DIV/0!</v>
      </c>
      <c r="DT3" s="110" t="e">
        <f t="shared" si="6"/>
        <v>#DIV/0!</v>
      </c>
      <c r="DU3" s="110">
        <f t="shared" si="6"/>
        <v>2.2407924884557527E-4</v>
      </c>
      <c r="DV3" s="110">
        <f t="shared" si="6"/>
        <v>0</v>
      </c>
    </row>
    <row r="4" spans="1:126" s="99" customFormat="1" x14ac:dyDescent="0.2">
      <c r="A4" s="99" t="s">
        <v>89</v>
      </c>
      <c r="B4" s="100"/>
      <c r="C4" s="100">
        <v>44490.729166666664</v>
      </c>
      <c r="D4" s="101">
        <v>0.74</v>
      </c>
      <c r="E4" s="102">
        <f t="shared" si="7"/>
        <v>2.09494E-2</v>
      </c>
      <c r="F4" s="102">
        <f t="shared" ref="F4:F67" si="47">(E4-$E$2)*15*60+F3</f>
        <v>0</v>
      </c>
      <c r="G4" s="103">
        <f t="shared" si="8"/>
        <v>0</v>
      </c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5">
        <f>H2</f>
        <v>5.5640389569981963</v>
      </c>
      <c r="Z4" s="105">
        <f t="shared" ref="Z4:AO4" si="48">I2</f>
        <v>0</v>
      </c>
      <c r="AA4" s="105">
        <f t="shared" si="48"/>
        <v>0</v>
      </c>
      <c r="AB4" s="105">
        <f t="shared" si="48"/>
        <v>0</v>
      </c>
      <c r="AC4" s="105">
        <f t="shared" si="48"/>
        <v>0</v>
      </c>
      <c r="AD4" s="105">
        <f t="shared" si="48"/>
        <v>0</v>
      </c>
      <c r="AE4" s="105">
        <f t="shared" si="48"/>
        <v>0</v>
      </c>
      <c r="AF4" s="105">
        <f t="shared" si="48"/>
        <v>2.5693114457311812</v>
      </c>
      <c r="AG4" s="105">
        <f t="shared" si="48"/>
        <v>0</v>
      </c>
      <c r="AH4" s="105">
        <f t="shared" si="48"/>
        <v>0</v>
      </c>
      <c r="AI4" s="105">
        <f t="shared" si="48"/>
        <v>0</v>
      </c>
      <c r="AJ4" s="105">
        <f t="shared" si="48"/>
        <v>0</v>
      </c>
      <c r="AK4" s="105">
        <f t="shared" si="48"/>
        <v>41.421458783584903</v>
      </c>
      <c r="AL4" s="105">
        <f t="shared" si="48"/>
        <v>0</v>
      </c>
      <c r="AM4" s="105">
        <f t="shared" si="48"/>
        <v>0</v>
      </c>
      <c r="AN4" s="105">
        <f t="shared" si="48"/>
        <v>1.9202410858180301</v>
      </c>
      <c r="AO4" s="105">
        <f t="shared" si="48"/>
        <v>0</v>
      </c>
      <c r="AP4" s="106">
        <f t="shared" si="10"/>
        <v>5.1548240370150225E-2</v>
      </c>
      <c r="AQ4" s="106">
        <f t="shared" si="11"/>
        <v>0</v>
      </c>
      <c r="AR4" s="106" t="e">
        <f t="shared" si="12"/>
        <v>#DIV/0!</v>
      </c>
      <c r="AS4" s="106" t="e">
        <f t="shared" si="13"/>
        <v>#DIV/0!</v>
      </c>
      <c r="AT4" s="106">
        <f t="shared" si="14"/>
        <v>0</v>
      </c>
      <c r="AU4" s="106" t="e">
        <f t="shared" si="15"/>
        <v>#DIV/0!</v>
      </c>
      <c r="AV4" s="106" t="e">
        <f t="shared" si="16"/>
        <v>#DIV/0!</v>
      </c>
      <c r="AW4" s="106">
        <f t="shared" si="17"/>
        <v>8.0889666047883252E-2</v>
      </c>
      <c r="AX4" s="106" t="e">
        <f t="shared" si="18"/>
        <v>#DIV/0!</v>
      </c>
      <c r="AY4" s="106" t="e">
        <f t="shared" si="19"/>
        <v>#DIV/0!</v>
      </c>
      <c r="AZ4" s="106" t="e">
        <f t="shared" si="20"/>
        <v>#DIV/0!</v>
      </c>
      <c r="BA4" s="106">
        <f t="shared" si="21"/>
        <v>0</v>
      </c>
      <c r="BB4" s="106">
        <f t="shared" si="22"/>
        <v>1.3321365403707474E-2</v>
      </c>
      <c r="BC4" s="106" t="e">
        <f t="shared" si="23"/>
        <v>#DIV/0!</v>
      </c>
      <c r="BD4" s="106" t="e">
        <f t="shared" si="24"/>
        <v>#DIV/0!</v>
      </c>
      <c r="BE4" s="106">
        <f t="shared" si="25"/>
        <v>7.6063043523166368E-2</v>
      </c>
      <c r="BF4" s="106">
        <f t="shared" si="26"/>
        <v>0</v>
      </c>
      <c r="BG4" s="107">
        <f t="shared" si="27"/>
        <v>6.9937966635442812E-3</v>
      </c>
      <c r="BH4" s="107">
        <f t="shared" si="28"/>
        <v>0</v>
      </c>
      <c r="BI4" s="107">
        <f t="shared" si="29"/>
        <v>0</v>
      </c>
      <c r="BJ4" s="107">
        <f t="shared" si="30"/>
        <v>0</v>
      </c>
      <c r="BK4" s="107">
        <f t="shared" si="31"/>
        <v>0</v>
      </c>
      <c r="BL4" s="107">
        <f t="shared" si="32"/>
        <v>0</v>
      </c>
      <c r="BM4" s="107">
        <f t="shared" si="33"/>
        <v>0</v>
      </c>
      <c r="BN4" s="107">
        <f t="shared" si="34"/>
        <v>3.2295319920720485E-3</v>
      </c>
      <c r="BO4" s="107">
        <f t="shared" si="35"/>
        <v>0</v>
      </c>
      <c r="BP4" s="107">
        <f t="shared" si="36"/>
        <v>0</v>
      </c>
      <c r="BQ4" s="107">
        <f t="shared" si="37"/>
        <v>0</v>
      </c>
      <c r="BR4" s="107">
        <f t="shared" si="38"/>
        <v>0</v>
      </c>
      <c r="BS4" s="107">
        <f t="shared" si="39"/>
        <v>5.206528251845001E-2</v>
      </c>
      <c r="BT4" s="107">
        <f t="shared" si="40"/>
        <v>0</v>
      </c>
      <c r="BU4" s="107">
        <f t="shared" si="41"/>
        <v>0</v>
      </c>
      <c r="BV4" s="107">
        <f t="shared" si="42"/>
        <v>2.4136739161941742E-3</v>
      </c>
      <c r="BW4" s="107">
        <f t="shared" si="43"/>
        <v>0</v>
      </c>
      <c r="BX4" s="108">
        <f t="shared" si="3"/>
        <v>0.10490694995316421</v>
      </c>
      <c r="BY4" s="108">
        <f t="shared" si="4"/>
        <v>0</v>
      </c>
      <c r="BZ4" s="108">
        <f t="shared" si="4"/>
        <v>0</v>
      </c>
      <c r="CA4" s="108">
        <f t="shared" si="4"/>
        <v>0</v>
      </c>
      <c r="CB4" s="108">
        <f t="shared" si="4"/>
        <v>0</v>
      </c>
      <c r="CC4" s="108">
        <f t="shared" si="4"/>
        <v>0</v>
      </c>
      <c r="CD4" s="108">
        <f t="shared" si="4"/>
        <v>0</v>
      </c>
      <c r="CE4" s="108">
        <f t="shared" si="4"/>
        <v>4.8442979881080726E-2</v>
      </c>
      <c r="CF4" s="108">
        <f t="shared" si="4"/>
        <v>0</v>
      </c>
      <c r="CG4" s="108">
        <f t="shared" si="4"/>
        <v>0</v>
      </c>
      <c r="CH4" s="108">
        <f t="shared" si="4"/>
        <v>0</v>
      </c>
      <c r="CI4" s="108">
        <f t="shared" si="4"/>
        <v>0</v>
      </c>
      <c r="CJ4" s="108">
        <f t="shared" si="4"/>
        <v>0.78097923777675016</v>
      </c>
      <c r="CK4" s="108">
        <f t="shared" si="4"/>
        <v>0</v>
      </c>
      <c r="CL4" s="108">
        <f t="shared" si="4"/>
        <v>0</v>
      </c>
      <c r="CM4" s="108">
        <f t="shared" si="4"/>
        <v>3.6205108742912613E-2</v>
      </c>
      <c r="CN4" s="108">
        <f t="shared" si="4"/>
        <v>0</v>
      </c>
      <c r="CO4" s="109">
        <f t="shared" si="44"/>
        <v>0.31472084985949267</v>
      </c>
      <c r="CP4" s="109">
        <f t="shared" si="45"/>
        <v>0</v>
      </c>
      <c r="CQ4" s="109">
        <f t="shared" si="45"/>
        <v>0</v>
      </c>
      <c r="CR4" s="109">
        <f t="shared" si="45"/>
        <v>0</v>
      </c>
      <c r="CS4" s="109">
        <f t="shared" si="45"/>
        <v>0</v>
      </c>
      <c r="CT4" s="109">
        <f t="shared" si="45"/>
        <v>0</v>
      </c>
      <c r="CU4" s="109">
        <f t="shared" si="45"/>
        <v>0</v>
      </c>
      <c r="CV4" s="109">
        <f t="shared" si="45"/>
        <v>0.14532893964324217</v>
      </c>
      <c r="CW4" s="109">
        <f t="shared" si="45"/>
        <v>0</v>
      </c>
      <c r="CX4" s="109">
        <f t="shared" si="45"/>
        <v>0</v>
      </c>
      <c r="CY4" s="109">
        <f t="shared" si="45"/>
        <v>0</v>
      </c>
      <c r="CZ4" s="109">
        <f t="shared" si="45"/>
        <v>0</v>
      </c>
      <c r="DA4" s="109">
        <f t="shared" si="45"/>
        <v>2.3429377133302505</v>
      </c>
      <c r="DB4" s="109">
        <f t="shared" si="45"/>
        <v>0</v>
      </c>
      <c r="DC4" s="109">
        <f t="shared" si="45"/>
        <v>0</v>
      </c>
      <c r="DD4" s="109">
        <f t="shared" si="45"/>
        <v>0.10861532622873785</v>
      </c>
      <c r="DE4" s="109">
        <f t="shared" si="45"/>
        <v>0</v>
      </c>
      <c r="DF4" s="110">
        <f t="shared" si="46"/>
        <v>2.2403997210969186E-4</v>
      </c>
      <c r="DG4" s="110">
        <f>CP4/CP$70</f>
        <v>0</v>
      </c>
      <c r="DH4" s="110" t="e">
        <f t="shared" si="6"/>
        <v>#DIV/0!</v>
      </c>
      <c r="DI4" s="110" t="e">
        <f t="shared" si="6"/>
        <v>#DIV/0!</v>
      </c>
      <c r="DJ4" s="110">
        <f t="shared" si="6"/>
        <v>0</v>
      </c>
      <c r="DK4" s="110" t="e">
        <f t="shared" si="6"/>
        <v>#DIV/0!</v>
      </c>
      <c r="DL4" s="110" t="e">
        <f t="shared" si="6"/>
        <v>#DIV/0!</v>
      </c>
      <c r="DM4" s="110">
        <f t="shared" si="6"/>
        <v>3.7778924383295861E-4</v>
      </c>
      <c r="DN4" s="110" t="e">
        <f t="shared" si="6"/>
        <v>#DIV/0!</v>
      </c>
      <c r="DO4" s="110" t="e">
        <f t="shared" si="6"/>
        <v>#DIV/0!</v>
      </c>
      <c r="DP4" s="110" t="e">
        <f t="shared" si="6"/>
        <v>#DIV/0!</v>
      </c>
      <c r="DQ4" s="110">
        <f t="shared" si="6"/>
        <v>0</v>
      </c>
      <c r="DR4" s="110">
        <f t="shared" si="6"/>
        <v>7.1648502035483663E-5</v>
      </c>
      <c r="DS4" s="110" t="e">
        <f t="shared" si="6"/>
        <v>#DIV/0!</v>
      </c>
      <c r="DT4" s="110" t="e">
        <f t="shared" si="6"/>
        <v>#DIV/0!</v>
      </c>
      <c r="DU4" s="110">
        <f t="shared" si="6"/>
        <v>3.3611887326836295E-4</v>
      </c>
      <c r="DV4" s="110">
        <f t="shared" si="6"/>
        <v>0</v>
      </c>
    </row>
    <row r="5" spans="1:126" s="99" customFormat="1" x14ac:dyDescent="0.2">
      <c r="A5" s="99" t="s">
        <v>89</v>
      </c>
      <c r="B5" s="100"/>
      <c r="C5" s="100">
        <v>44490.739583333336</v>
      </c>
      <c r="D5" s="101">
        <v>0.74</v>
      </c>
      <c r="E5" s="102">
        <f t="shared" si="7"/>
        <v>2.09494E-2</v>
      </c>
      <c r="F5" s="102">
        <f t="shared" si="47"/>
        <v>0</v>
      </c>
      <c r="G5" s="103">
        <f t="shared" si="8"/>
        <v>0</v>
      </c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5">
        <f>H2</f>
        <v>5.5640389569981963</v>
      </c>
      <c r="Z5" s="105">
        <f t="shared" ref="Z5:AO5" si="49">I2</f>
        <v>0</v>
      </c>
      <c r="AA5" s="105">
        <f t="shared" si="49"/>
        <v>0</v>
      </c>
      <c r="AB5" s="105">
        <f t="shared" si="49"/>
        <v>0</v>
      </c>
      <c r="AC5" s="105">
        <f t="shared" si="49"/>
        <v>0</v>
      </c>
      <c r="AD5" s="105">
        <f t="shared" si="49"/>
        <v>0</v>
      </c>
      <c r="AE5" s="105">
        <f t="shared" si="49"/>
        <v>0</v>
      </c>
      <c r="AF5" s="105">
        <f t="shared" si="49"/>
        <v>2.5693114457311812</v>
      </c>
      <c r="AG5" s="105">
        <f t="shared" si="49"/>
        <v>0</v>
      </c>
      <c r="AH5" s="105">
        <f t="shared" si="49"/>
        <v>0</v>
      </c>
      <c r="AI5" s="105">
        <f t="shared" si="49"/>
        <v>0</v>
      </c>
      <c r="AJ5" s="105">
        <f t="shared" si="49"/>
        <v>0</v>
      </c>
      <c r="AK5" s="105">
        <f t="shared" si="49"/>
        <v>41.421458783584903</v>
      </c>
      <c r="AL5" s="105">
        <f t="shared" si="49"/>
        <v>0</v>
      </c>
      <c r="AM5" s="105">
        <f t="shared" si="49"/>
        <v>0</v>
      </c>
      <c r="AN5" s="105">
        <f t="shared" si="49"/>
        <v>1.9202410858180301</v>
      </c>
      <c r="AO5" s="105">
        <f t="shared" si="49"/>
        <v>0</v>
      </c>
      <c r="AP5" s="106">
        <f t="shared" si="10"/>
        <v>5.1548240370150225E-2</v>
      </c>
      <c r="AQ5" s="106">
        <f t="shared" si="11"/>
        <v>0</v>
      </c>
      <c r="AR5" s="106" t="e">
        <f t="shared" si="12"/>
        <v>#DIV/0!</v>
      </c>
      <c r="AS5" s="106" t="e">
        <f t="shared" si="13"/>
        <v>#DIV/0!</v>
      </c>
      <c r="AT5" s="106">
        <f t="shared" si="14"/>
        <v>0</v>
      </c>
      <c r="AU5" s="106" t="e">
        <f t="shared" si="15"/>
        <v>#DIV/0!</v>
      </c>
      <c r="AV5" s="106" t="e">
        <f t="shared" si="16"/>
        <v>#DIV/0!</v>
      </c>
      <c r="AW5" s="106">
        <f t="shared" si="17"/>
        <v>8.0889666047883252E-2</v>
      </c>
      <c r="AX5" s="106" t="e">
        <f t="shared" si="18"/>
        <v>#DIV/0!</v>
      </c>
      <c r="AY5" s="106" t="e">
        <f t="shared" si="19"/>
        <v>#DIV/0!</v>
      </c>
      <c r="AZ5" s="106" t="e">
        <f t="shared" si="20"/>
        <v>#DIV/0!</v>
      </c>
      <c r="BA5" s="106">
        <f t="shared" si="21"/>
        <v>0</v>
      </c>
      <c r="BB5" s="106">
        <f t="shared" si="22"/>
        <v>1.3321365403707474E-2</v>
      </c>
      <c r="BC5" s="106" t="e">
        <f t="shared" si="23"/>
        <v>#DIV/0!</v>
      </c>
      <c r="BD5" s="106" t="e">
        <f t="shared" si="24"/>
        <v>#DIV/0!</v>
      </c>
      <c r="BE5" s="106">
        <f t="shared" si="25"/>
        <v>7.6063043523166368E-2</v>
      </c>
      <c r="BF5" s="106">
        <f t="shared" si="26"/>
        <v>0</v>
      </c>
      <c r="BG5" s="107">
        <f t="shared" si="27"/>
        <v>6.9937966635442812E-3</v>
      </c>
      <c r="BH5" s="107">
        <f t="shared" si="28"/>
        <v>0</v>
      </c>
      <c r="BI5" s="107">
        <f t="shared" si="29"/>
        <v>0</v>
      </c>
      <c r="BJ5" s="107">
        <f t="shared" si="30"/>
        <v>0</v>
      </c>
      <c r="BK5" s="107">
        <f t="shared" si="31"/>
        <v>0</v>
      </c>
      <c r="BL5" s="107">
        <f t="shared" si="32"/>
        <v>0</v>
      </c>
      <c r="BM5" s="107">
        <f t="shared" si="33"/>
        <v>0</v>
      </c>
      <c r="BN5" s="107">
        <f t="shared" si="34"/>
        <v>3.2295319920720485E-3</v>
      </c>
      <c r="BO5" s="107">
        <f t="shared" si="35"/>
        <v>0</v>
      </c>
      <c r="BP5" s="107">
        <f t="shared" si="36"/>
        <v>0</v>
      </c>
      <c r="BQ5" s="107">
        <f t="shared" si="37"/>
        <v>0</v>
      </c>
      <c r="BR5" s="107">
        <f t="shared" si="38"/>
        <v>0</v>
      </c>
      <c r="BS5" s="107">
        <f t="shared" si="39"/>
        <v>5.206528251845001E-2</v>
      </c>
      <c r="BT5" s="107">
        <f t="shared" si="40"/>
        <v>0</v>
      </c>
      <c r="BU5" s="107">
        <f t="shared" si="41"/>
        <v>0</v>
      </c>
      <c r="BV5" s="107">
        <f t="shared" si="42"/>
        <v>2.4136739161941742E-3</v>
      </c>
      <c r="BW5" s="107">
        <f t="shared" si="43"/>
        <v>0</v>
      </c>
      <c r="BX5" s="108">
        <f t="shared" si="3"/>
        <v>0.10490694995316421</v>
      </c>
      <c r="BY5" s="108">
        <f t="shared" si="4"/>
        <v>0</v>
      </c>
      <c r="BZ5" s="108">
        <f t="shared" si="4"/>
        <v>0</v>
      </c>
      <c r="CA5" s="108">
        <f t="shared" si="4"/>
        <v>0</v>
      </c>
      <c r="CB5" s="108">
        <f t="shared" si="4"/>
        <v>0</v>
      </c>
      <c r="CC5" s="108">
        <f t="shared" si="4"/>
        <v>0</v>
      </c>
      <c r="CD5" s="108">
        <f t="shared" si="4"/>
        <v>0</v>
      </c>
      <c r="CE5" s="108">
        <f t="shared" si="4"/>
        <v>4.8442979881080726E-2</v>
      </c>
      <c r="CF5" s="108">
        <f t="shared" si="4"/>
        <v>0</v>
      </c>
      <c r="CG5" s="108">
        <f t="shared" si="4"/>
        <v>0</v>
      </c>
      <c r="CH5" s="108">
        <f t="shared" si="4"/>
        <v>0</v>
      </c>
      <c r="CI5" s="108">
        <f t="shared" si="4"/>
        <v>0</v>
      </c>
      <c r="CJ5" s="108">
        <f t="shared" si="4"/>
        <v>0.78097923777675016</v>
      </c>
      <c r="CK5" s="108">
        <f t="shared" si="4"/>
        <v>0</v>
      </c>
      <c r="CL5" s="108">
        <f t="shared" si="4"/>
        <v>0</v>
      </c>
      <c r="CM5" s="108">
        <f t="shared" si="4"/>
        <v>3.6205108742912613E-2</v>
      </c>
      <c r="CN5" s="108">
        <f t="shared" si="4"/>
        <v>0</v>
      </c>
      <c r="CO5" s="109">
        <f t="shared" si="44"/>
        <v>0.41962779981265685</v>
      </c>
      <c r="CP5" s="109">
        <f t="shared" si="45"/>
        <v>0</v>
      </c>
      <c r="CQ5" s="109">
        <f t="shared" si="45"/>
        <v>0</v>
      </c>
      <c r="CR5" s="109">
        <f t="shared" si="45"/>
        <v>0</v>
      </c>
      <c r="CS5" s="109">
        <f t="shared" si="45"/>
        <v>0</v>
      </c>
      <c r="CT5" s="109">
        <f t="shared" si="45"/>
        <v>0</v>
      </c>
      <c r="CU5" s="109">
        <f t="shared" si="45"/>
        <v>0</v>
      </c>
      <c r="CV5" s="109">
        <f t="shared" si="45"/>
        <v>0.19377191952432291</v>
      </c>
      <c r="CW5" s="109">
        <f t="shared" si="45"/>
        <v>0</v>
      </c>
      <c r="CX5" s="109">
        <f t="shared" si="45"/>
        <v>0</v>
      </c>
      <c r="CY5" s="109">
        <f t="shared" si="45"/>
        <v>0</v>
      </c>
      <c r="CZ5" s="109">
        <f t="shared" si="45"/>
        <v>0</v>
      </c>
      <c r="DA5" s="109">
        <f t="shared" si="45"/>
        <v>3.1239169511070006</v>
      </c>
      <c r="DB5" s="109">
        <f t="shared" si="45"/>
        <v>0</v>
      </c>
      <c r="DC5" s="109">
        <f t="shared" si="45"/>
        <v>0</v>
      </c>
      <c r="DD5" s="109">
        <f t="shared" si="45"/>
        <v>0.14482043497165045</v>
      </c>
      <c r="DE5" s="109">
        <f t="shared" si="45"/>
        <v>0</v>
      </c>
      <c r="DF5" s="110">
        <f t="shared" si="46"/>
        <v>2.9871996281292246E-4</v>
      </c>
      <c r="DG5" s="110">
        <f t="shared" si="6"/>
        <v>0</v>
      </c>
      <c r="DH5" s="110" t="e">
        <f t="shared" si="6"/>
        <v>#DIV/0!</v>
      </c>
      <c r="DI5" s="110" t="e">
        <f t="shared" si="6"/>
        <v>#DIV/0!</v>
      </c>
      <c r="DJ5" s="110">
        <f t="shared" si="6"/>
        <v>0</v>
      </c>
      <c r="DK5" s="110" t="e">
        <f t="shared" si="6"/>
        <v>#DIV/0!</v>
      </c>
      <c r="DL5" s="110" t="e">
        <f t="shared" si="6"/>
        <v>#DIV/0!</v>
      </c>
      <c r="DM5" s="110">
        <f t="shared" si="6"/>
        <v>5.0371899177727825E-4</v>
      </c>
      <c r="DN5" s="110" t="e">
        <f t="shared" si="6"/>
        <v>#DIV/0!</v>
      </c>
      <c r="DO5" s="110" t="e">
        <f t="shared" si="6"/>
        <v>#DIV/0!</v>
      </c>
      <c r="DP5" s="110" t="e">
        <f t="shared" si="6"/>
        <v>#DIV/0!</v>
      </c>
      <c r="DQ5" s="110">
        <f t="shared" si="6"/>
        <v>0</v>
      </c>
      <c r="DR5" s="110">
        <f t="shared" si="6"/>
        <v>9.553133604731155E-5</v>
      </c>
      <c r="DS5" s="110" t="e">
        <f t="shared" si="6"/>
        <v>#DIV/0!</v>
      </c>
      <c r="DT5" s="110" t="e">
        <f t="shared" si="6"/>
        <v>#DIV/0!</v>
      </c>
      <c r="DU5" s="110">
        <f t="shared" si="6"/>
        <v>4.4815849769115054E-4</v>
      </c>
      <c r="DV5" s="110">
        <f t="shared" si="6"/>
        <v>0</v>
      </c>
    </row>
    <row r="6" spans="1:126" s="99" customFormat="1" x14ac:dyDescent="0.2">
      <c r="A6" s="99" t="s">
        <v>89</v>
      </c>
      <c r="B6" s="100">
        <f>'Data Final'!C136</f>
        <v>44490.770833333336</v>
      </c>
      <c r="C6" s="100">
        <v>44490.75</v>
      </c>
      <c r="D6" s="101">
        <v>0.74</v>
      </c>
      <c r="E6" s="102">
        <f t="shared" si="7"/>
        <v>2.09494E-2</v>
      </c>
      <c r="F6" s="102">
        <f t="shared" si="47"/>
        <v>0</v>
      </c>
      <c r="G6" s="103">
        <f t="shared" si="8"/>
        <v>0</v>
      </c>
      <c r="H6" s="102">
        <f>'Data Final'!F136</f>
        <v>6.0912877758381221</v>
      </c>
      <c r="I6" s="104">
        <v>0</v>
      </c>
      <c r="J6" s="104">
        <v>0</v>
      </c>
      <c r="K6" s="104">
        <v>0</v>
      </c>
      <c r="L6" s="102">
        <f>'Data Final'!J136</f>
        <v>0</v>
      </c>
      <c r="M6" s="104">
        <v>0</v>
      </c>
      <c r="N6" s="104">
        <v>0</v>
      </c>
      <c r="O6" s="102">
        <f>'Data Final'!M136</f>
        <v>2.7794716931889067</v>
      </c>
      <c r="P6" s="104">
        <v>0</v>
      </c>
      <c r="Q6" s="104">
        <v>0</v>
      </c>
      <c r="R6" s="104">
        <v>0</v>
      </c>
      <c r="S6" s="102">
        <f>'Data Final'!Q136</f>
        <v>0</v>
      </c>
      <c r="T6" s="102">
        <f>'Data Final'!R136</f>
        <v>38.610884383734394</v>
      </c>
      <c r="U6" s="102">
        <f>'Data Final'!S136</f>
        <v>0</v>
      </c>
      <c r="V6" s="104">
        <v>0</v>
      </c>
      <c r="W6" s="102">
        <f>'Data Final'!U136</f>
        <v>1.5465386061620552</v>
      </c>
      <c r="X6" s="102">
        <f>'Data Final'!V136</f>
        <v>0</v>
      </c>
      <c r="Y6" s="105">
        <f t="shared" ref="Y6" si="50">H6</f>
        <v>6.0912877758381221</v>
      </c>
      <c r="Z6" s="105">
        <f t="shared" ref="Z6:AO6" si="51">I6</f>
        <v>0</v>
      </c>
      <c r="AA6" s="105">
        <f t="shared" si="51"/>
        <v>0</v>
      </c>
      <c r="AB6" s="105">
        <f t="shared" si="51"/>
        <v>0</v>
      </c>
      <c r="AC6" s="105">
        <f t="shared" si="51"/>
        <v>0</v>
      </c>
      <c r="AD6" s="105">
        <f t="shared" si="51"/>
        <v>0</v>
      </c>
      <c r="AE6" s="105">
        <f t="shared" si="51"/>
        <v>0</v>
      </c>
      <c r="AF6" s="105">
        <f t="shared" si="51"/>
        <v>2.7794716931889067</v>
      </c>
      <c r="AG6" s="105">
        <f t="shared" si="51"/>
        <v>0</v>
      </c>
      <c r="AH6" s="105">
        <f t="shared" si="51"/>
        <v>0</v>
      </c>
      <c r="AI6" s="105">
        <f t="shared" si="51"/>
        <v>0</v>
      </c>
      <c r="AJ6" s="105">
        <f t="shared" si="51"/>
        <v>0</v>
      </c>
      <c r="AK6" s="105">
        <f t="shared" si="51"/>
        <v>38.610884383734394</v>
      </c>
      <c r="AL6" s="105">
        <f t="shared" si="51"/>
        <v>0</v>
      </c>
      <c r="AM6" s="105">
        <f t="shared" si="51"/>
        <v>0</v>
      </c>
      <c r="AN6" s="105">
        <f t="shared" si="51"/>
        <v>1.5465386061620552</v>
      </c>
      <c r="AO6" s="105">
        <f t="shared" si="51"/>
        <v>0</v>
      </c>
      <c r="AP6" s="106">
        <f t="shared" si="10"/>
        <v>5.6432956142000466E-2</v>
      </c>
      <c r="AQ6" s="106">
        <f t="shared" si="11"/>
        <v>0</v>
      </c>
      <c r="AR6" s="106" t="e">
        <f t="shared" si="12"/>
        <v>#DIV/0!</v>
      </c>
      <c r="AS6" s="106" t="e">
        <f t="shared" si="13"/>
        <v>#DIV/0!</v>
      </c>
      <c r="AT6" s="106">
        <f t="shared" si="14"/>
        <v>0</v>
      </c>
      <c r="AU6" s="106" t="e">
        <f t="shared" si="15"/>
        <v>#DIV/0!</v>
      </c>
      <c r="AV6" s="106" t="e">
        <f t="shared" si="16"/>
        <v>#DIV/0!</v>
      </c>
      <c r="AW6" s="106">
        <f t="shared" si="17"/>
        <v>8.7506143883468529E-2</v>
      </c>
      <c r="AX6" s="106" t="e">
        <f t="shared" si="18"/>
        <v>#DIV/0!</v>
      </c>
      <c r="AY6" s="106" t="e">
        <f t="shared" si="19"/>
        <v>#DIV/0!</v>
      </c>
      <c r="AZ6" s="106" t="e">
        <f t="shared" si="20"/>
        <v>#DIV/0!</v>
      </c>
      <c r="BA6" s="106">
        <f t="shared" si="21"/>
        <v>0</v>
      </c>
      <c r="BB6" s="106">
        <f t="shared" si="22"/>
        <v>1.2417469460053456E-2</v>
      </c>
      <c r="BC6" s="106" t="e">
        <f t="shared" si="23"/>
        <v>#DIV/0!</v>
      </c>
      <c r="BD6" s="106" t="e">
        <f t="shared" si="24"/>
        <v>#DIV/0!</v>
      </c>
      <c r="BE6" s="106">
        <f t="shared" si="25"/>
        <v>6.1260241841273141E-2</v>
      </c>
      <c r="BF6" s="106">
        <f t="shared" si="26"/>
        <v>0</v>
      </c>
      <c r="BG6" s="107">
        <f t="shared" si="27"/>
        <v>7.6565294478685899E-3</v>
      </c>
      <c r="BH6" s="107">
        <f t="shared" si="28"/>
        <v>0</v>
      </c>
      <c r="BI6" s="107">
        <f t="shared" si="29"/>
        <v>0</v>
      </c>
      <c r="BJ6" s="107">
        <f t="shared" si="30"/>
        <v>0</v>
      </c>
      <c r="BK6" s="107">
        <f t="shared" si="31"/>
        <v>0</v>
      </c>
      <c r="BL6" s="107">
        <f t="shared" si="32"/>
        <v>0</v>
      </c>
      <c r="BM6" s="107">
        <f t="shared" si="33"/>
        <v>0</v>
      </c>
      <c r="BN6" s="107">
        <f t="shared" si="34"/>
        <v>3.4936958573575008E-3</v>
      </c>
      <c r="BO6" s="107">
        <f t="shared" si="35"/>
        <v>0</v>
      </c>
      <c r="BP6" s="107">
        <f t="shared" si="36"/>
        <v>0</v>
      </c>
      <c r="BQ6" s="107">
        <f t="shared" si="37"/>
        <v>0</v>
      </c>
      <c r="BR6" s="107">
        <f t="shared" si="38"/>
        <v>0</v>
      </c>
      <c r="BS6" s="107">
        <f t="shared" si="39"/>
        <v>4.8532491678516324E-2</v>
      </c>
      <c r="BT6" s="107">
        <f t="shared" si="40"/>
        <v>0</v>
      </c>
      <c r="BU6" s="107">
        <f t="shared" si="41"/>
        <v>0</v>
      </c>
      <c r="BV6" s="107">
        <f t="shared" si="42"/>
        <v>1.9439433525558815E-3</v>
      </c>
      <c r="BW6" s="107">
        <f t="shared" si="43"/>
        <v>0</v>
      </c>
      <c r="BX6" s="108">
        <f t="shared" si="3"/>
        <v>0.11484794171802885</v>
      </c>
      <c r="BY6" s="108">
        <f t="shared" si="4"/>
        <v>0</v>
      </c>
      <c r="BZ6" s="108">
        <f t="shared" si="4"/>
        <v>0</v>
      </c>
      <c r="CA6" s="108">
        <f t="shared" si="4"/>
        <v>0</v>
      </c>
      <c r="CB6" s="108">
        <f t="shared" si="4"/>
        <v>0</v>
      </c>
      <c r="CC6" s="108">
        <f t="shared" si="4"/>
        <v>0</v>
      </c>
      <c r="CD6" s="108">
        <f t="shared" si="4"/>
        <v>0</v>
      </c>
      <c r="CE6" s="108">
        <f t="shared" si="4"/>
        <v>5.240543786036251E-2</v>
      </c>
      <c r="CF6" s="108">
        <f t="shared" si="4"/>
        <v>0</v>
      </c>
      <c r="CG6" s="108">
        <f t="shared" si="4"/>
        <v>0</v>
      </c>
      <c r="CH6" s="108">
        <f t="shared" si="4"/>
        <v>0</v>
      </c>
      <c r="CI6" s="108">
        <f t="shared" si="4"/>
        <v>0</v>
      </c>
      <c r="CJ6" s="108">
        <f t="shared" si="4"/>
        <v>0.72798737517774481</v>
      </c>
      <c r="CK6" s="108">
        <f t="shared" si="4"/>
        <v>0</v>
      </c>
      <c r="CL6" s="108">
        <f t="shared" si="4"/>
        <v>0</v>
      </c>
      <c r="CM6" s="108">
        <f t="shared" si="4"/>
        <v>2.9159150288338223E-2</v>
      </c>
      <c r="CN6" s="108">
        <f t="shared" si="4"/>
        <v>0</v>
      </c>
      <c r="CO6" s="109">
        <f t="shared" si="44"/>
        <v>0.53447574153068567</v>
      </c>
      <c r="CP6" s="109">
        <f t="shared" si="45"/>
        <v>0</v>
      </c>
      <c r="CQ6" s="109">
        <f t="shared" si="45"/>
        <v>0</v>
      </c>
      <c r="CR6" s="109">
        <f t="shared" si="45"/>
        <v>0</v>
      </c>
      <c r="CS6" s="109">
        <f t="shared" si="45"/>
        <v>0</v>
      </c>
      <c r="CT6" s="109">
        <f t="shared" si="45"/>
        <v>0</v>
      </c>
      <c r="CU6" s="109">
        <f t="shared" si="45"/>
        <v>0</v>
      </c>
      <c r="CV6" s="109">
        <f t="shared" si="45"/>
        <v>0.24617735738468541</v>
      </c>
      <c r="CW6" s="109">
        <f t="shared" si="45"/>
        <v>0</v>
      </c>
      <c r="CX6" s="109">
        <f t="shared" si="45"/>
        <v>0</v>
      </c>
      <c r="CY6" s="109">
        <f t="shared" si="45"/>
        <v>0</v>
      </c>
      <c r="CZ6" s="109">
        <f t="shared" si="45"/>
        <v>0</v>
      </c>
      <c r="DA6" s="109">
        <f t="shared" si="45"/>
        <v>3.8519043262847452</v>
      </c>
      <c r="DB6" s="109">
        <f t="shared" si="45"/>
        <v>0</v>
      </c>
      <c r="DC6" s="109">
        <f t="shared" si="45"/>
        <v>0</v>
      </c>
      <c r="DD6" s="109">
        <f t="shared" si="45"/>
        <v>0.17397958525998869</v>
      </c>
      <c r="DE6" s="109">
        <f t="shared" si="45"/>
        <v>0</v>
      </c>
      <c r="DF6" s="110">
        <f t="shared" si="46"/>
        <v>3.8047663597534588E-4</v>
      </c>
      <c r="DG6" s="110">
        <f t="shared" si="6"/>
        <v>0</v>
      </c>
      <c r="DH6" s="110" t="e">
        <f t="shared" si="6"/>
        <v>#DIV/0!</v>
      </c>
      <c r="DI6" s="110" t="e">
        <f t="shared" si="6"/>
        <v>#DIV/0!</v>
      </c>
      <c r="DJ6" s="110">
        <f t="shared" si="6"/>
        <v>0</v>
      </c>
      <c r="DK6" s="110" t="e">
        <f t="shared" si="6"/>
        <v>#DIV/0!</v>
      </c>
      <c r="DL6" s="110" t="e">
        <f t="shared" si="6"/>
        <v>#DIV/0!</v>
      </c>
      <c r="DM6" s="110">
        <f t="shared" si="6"/>
        <v>6.3994933096920171E-4</v>
      </c>
      <c r="DN6" s="110" t="e">
        <f t="shared" si="6"/>
        <v>#DIV/0!</v>
      </c>
      <c r="DO6" s="110" t="e">
        <f t="shared" si="6"/>
        <v>#DIV/0!</v>
      </c>
      <c r="DP6" s="110" t="e">
        <f t="shared" si="6"/>
        <v>#DIV/0!</v>
      </c>
      <c r="DQ6" s="110">
        <f t="shared" si="6"/>
        <v>0</v>
      </c>
      <c r="DR6" s="110">
        <f t="shared" si="6"/>
        <v>1.1779364572608229E-4</v>
      </c>
      <c r="DS6" s="110" t="e">
        <f t="shared" si="6"/>
        <v>#DIV/0!</v>
      </c>
      <c r="DT6" s="110" t="e">
        <f t="shared" si="6"/>
        <v>#DIV/0!</v>
      </c>
      <c r="DU6" s="110">
        <f t="shared" si="6"/>
        <v>5.3839383630016851E-4</v>
      </c>
      <c r="DV6" s="110">
        <f t="shared" si="6"/>
        <v>0</v>
      </c>
    </row>
    <row r="7" spans="1:126" s="99" customFormat="1" x14ac:dyDescent="0.2">
      <c r="A7" s="99" t="s">
        <v>89</v>
      </c>
      <c r="B7" s="100"/>
      <c r="C7" s="100">
        <v>44490.760416666664</v>
      </c>
      <c r="D7" s="101">
        <v>0.74</v>
      </c>
      <c r="E7" s="102">
        <f t="shared" si="7"/>
        <v>2.09494E-2</v>
      </c>
      <c r="F7" s="102">
        <f t="shared" si="47"/>
        <v>0</v>
      </c>
      <c r="G7" s="103">
        <f t="shared" si="8"/>
        <v>0</v>
      </c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5">
        <f t="shared" ref="Y7" si="52">H6</f>
        <v>6.0912877758381221</v>
      </c>
      <c r="Z7" s="105">
        <f t="shared" ref="Z7:AO7" si="53">I6</f>
        <v>0</v>
      </c>
      <c r="AA7" s="105">
        <f t="shared" si="53"/>
        <v>0</v>
      </c>
      <c r="AB7" s="105">
        <f t="shared" si="53"/>
        <v>0</v>
      </c>
      <c r="AC7" s="105">
        <f t="shared" si="53"/>
        <v>0</v>
      </c>
      <c r="AD7" s="105">
        <f t="shared" si="53"/>
        <v>0</v>
      </c>
      <c r="AE7" s="105">
        <f t="shared" si="53"/>
        <v>0</v>
      </c>
      <c r="AF7" s="105">
        <f t="shared" si="53"/>
        <v>2.7794716931889067</v>
      </c>
      <c r="AG7" s="105">
        <f t="shared" si="53"/>
        <v>0</v>
      </c>
      <c r="AH7" s="105">
        <f t="shared" si="53"/>
        <v>0</v>
      </c>
      <c r="AI7" s="105">
        <f t="shared" si="53"/>
        <v>0</v>
      </c>
      <c r="AJ7" s="105">
        <f t="shared" si="53"/>
        <v>0</v>
      </c>
      <c r="AK7" s="105">
        <f t="shared" si="53"/>
        <v>38.610884383734394</v>
      </c>
      <c r="AL7" s="105">
        <f t="shared" si="53"/>
        <v>0</v>
      </c>
      <c r="AM7" s="105">
        <f t="shared" si="53"/>
        <v>0</v>
      </c>
      <c r="AN7" s="105">
        <f t="shared" si="53"/>
        <v>1.5465386061620552</v>
      </c>
      <c r="AO7" s="105">
        <f t="shared" si="53"/>
        <v>0</v>
      </c>
      <c r="AP7" s="106">
        <f t="shared" si="10"/>
        <v>5.6432956142000466E-2</v>
      </c>
      <c r="AQ7" s="106">
        <f t="shared" si="11"/>
        <v>0</v>
      </c>
      <c r="AR7" s="106" t="e">
        <f t="shared" si="12"/>
        <v>#DIV/0!</v>
      </c>
      <c r="AS7" s="106" t="e">
        <f t="shared" si="13"/>
        <v>#DIV/0!</v>
      </c>
      <c r="AT7" s="106">
        <f t="shared" si="14"/>
        <v>0</v>
      </c>
      <c r="AU7" s="106" t="e">
        <f t="shared" si="15"/>
        <v>#DIV/0!</v>
      </c>
      <c r="AV7" s="106" t="e">
        <f t="shared" si="16"/>
        <v>#DIV/0!</v>
      </c>
      <c r="AW7" s="106">
        <f t="shared" si="17"/>
        <v>8.7506143883468529E-2</v>
      </c>
      <c r="AX7" s="106" t="e">
        <f t="shared" si="18"/>
        <v>#DIV/0!</v>
      </c>
      <c r="AY7" s="106" t="e">
        <f t="shared" si="19"/>
        <v>#DIV/0!</v>
      </c>
      <c r="AZ7" s="106" t="e">
        <f t="shared" si="20"/>
        <v>#DIV/0!</v>
      </c>
      <c r="BA7" s="106">
        <f t="shared" si="21"/>
        <v>0</v>
      </c>
      <c r="BB7" s="106">
        <f t="shared" si="22"/>
        <v>1.2417469460053456E-2</v>
      </c>
      <c r="BC7" s="106" t="e">
        <f t="shared" si="23"/>
        <v>#DIV/0!</v>
      </c>
      <c r="BD7" s="106" t="e">
        <f t="shared" si="24"/>
        <v>#DIV/0!</v>
      </c>
      <c r="BE7" s="106">
        <f t="shared" si="25"/>
        <v>6.1260241841273141E-2</v>
      </c>
      <c r="BF7" s="106">
        <f t="shared" si="26"/>
        <v>0</v>
      </c>
      <c r="BG7" s="107">
        <f t="shared" si="27"/>
        <v>7.6565294478685899E-3</v>
      </c>
      <c r="BH7" s="107">
        <f t="shared" si="28"/>
        <v>0</v>
      </c>
      <c r="BI7" s="107">
        <f t="shared" si="29"/>
        <v>0</v>
      </c>
      <c r="BJ7" s="107">
        <f t="shared" si="30"/>
        <v>0</v>
      </c>
      <c r="BK7" s="107">
        <f t="shared" si="31"/>
        <v>0</v>
      </c>
      <c r="BL7" s="107">
        <f t="shared" si="32"/>
        <v>0</v>
      </c>
      <c r="BM7" s="107">
        <f t="shared" si="33"/>
        <v>0</v>
      </c>
      <c r="BN7" s="107">
        <f t="shared" si="34"/>
        <v>3.4936958573575008E-3</v>
      </c>
      <c r="BO7" s="107">
        <f t="shared" si="35"/>
        <v>0</v>
      </c>
      <c r="BP7" s="107">
        <f t="shared" si="36"/>
        <v>0</v>
      </c>
      <c r="BQ7" s="107">
        <f t="shared" si="37"/>
        <v>0</v>
      </c>
      <c r="BR7" s="107">
        <f t="shared" si="38"/>
        <v>0</v>
      </c>
      <c r="BS7" s="107">
        <f t="shared" si="39"/>
        <v>4.8532491678516324E-2</v>
      </c>
      <c r="BT7" s="107">
        <f t="shared" si="40"/>
        <v>0</v>
      </c>
      <c r="BU7" s="107">
        <f t="shared" si="41"/>
        <v>0</v>
      </c>
      <c r="BV7" s="107">
        <f t="shared" si="42"/>
        <v>1.9439433525558815E-3</v>
      </c>
      <c r="BW7" s="107">
        <f t="shared" si="43"/>
        <v>0</v>
      </c>
      <c r="BX7" s="108">
        <f t="shared" si="3"/>
        <v>0.11484794171802885</v>
      </c>
      <c r="BY7" s="108">
        <f t="shared" si="4"/>
        <v>0</v>
      </c>
      <c r="BZ7" s="108">
        <f t="shared" si="4"/>
        <v>0</v>
      </c>
      <c r="CA7" s="108">
        <f t="shared" si="4"/>
        <v>0</v>
      </c>
      <c r="CB7" s="108">
        <f t="shared" si="4"/>
        <v>0</v>
      </c>
      <c r="CC7" s="108">
        <f t="shared" si="4"/>
        <v>0</v>
      </c>
      <c r="CD7" s="108">
        <f t="shared" si="4"/>
        <v>0</v>
      </c>
      <c r="CE7" s="108">
        <f t="shared" si="4"/>
        <v>5.240543786036251E-2</v>
      </c>
      <c r="CF7" s="108">
        <f t="shared" si="4"/>
        <v>0</v>
      </c>
      <c r="CG7" s="108">
        <f t="shared" si="4"/>
        <v>0</v>
      </c>
      <c r="CH7" s="108">
        <f t="shared" si="4"/>
        <v>0</v>
      </c>
      <c r="CI7" s="108">
        <f t="shared" si="4"/>
        <v>0</v>
      </c>
      <c r="CJ7" s="108">
        <f t="shared" si="4"/>
        <v>0.72798737517774481</v>
      </c>
      <c r="CK7" s="108">
        <f t="shared" si="4"/>
        <v>0</v>
      </c>
      <c r="CL7" s="108">
        <f t="shared" si="4"/>
        <v>0</v>
      </c>
      <c r="CM7" s="108">
        <f t="shared" si="4"/>
        <v>2.9159150288338223E-2</v>
      </c>
      <c r="CN7" s="108">
        <f t="shared" si="4"/>
        <v>0</v>
      </c>
      <c r="CO7" s="109">
        <f t="shared" si="44"/>
        <v>0.64932368324871448</v>
      </c>
      <c r="CP7" s="109">
        <f t="shared" si="45"/>
        <v>0</v>
      </c>
      <c r="CQ7" s="109">
        <f t="shared" si="45"/>
        <v>0</v>
      </c>
      <c r="CR7" s="109">
        <f t="shared" si="45"/>
        <v>0</v>
      </c>
      <c r="CS7" s="109">
        <f t="shared" si="45"/>
        <v>0</v>
      </c>
      <c r="CT7" s="109">
        <f t="shared" si="45"/>
        <v>0</v>
      </c>
      <c r="CU7" s="109">
        <f t="shared" si="45"/>
        <v>0</v>
      </c>
      <c r="CV7" s="109">
        <f t="shared" si="45"/>
        <v>0.29858279524504794</v>
      </c>
      <c r="CW7" s="109">
        <f t="shared" si="45"/>
        <v>0</v>
      </c>
      <c r="CX7" s="109">
        <f t="shared" si="45"/>
        <v>0</v>
      </c>
      <c r="CY7" s="109">
        <f t="shared" si="45"/>
        <v>0</v>
      </c>
      <c r="CZ7" s="109">
        <f t="shared" si="45"/>
        <v>0</v>
      </c>
      <c r="DA7" s="109">
        <f t="shared" si="45"/>
        <v>4.5798917014624898</v>
      </c>
      <c r="DB7" s="109">
        <f t="shared" si="45"/>
        <v>0</v>
      </c>
      <c r="DC7" s="109">
        <f t="shared" si="45"/>
        <v>0</v>
      </c>
      <c r="DD7" s="109">
        <f t="shared" si="45"/>
        <v>0.2031387355483269</v>
      </c>
      <c r="DE7" s="109">
        <f t="shared" si="45"/>
        <v>0</v>
      </c>
      <c r="DF7" s="110">
        <f t="shared" si="46"/>
        <v>4.6223330913776936E-4</v>
      </c>
      <c r="DG7" s="110">
        <f t="shared" si="6"/>
        <v>0</v>
      </c>
      <c r="DH7" s="110" t="e">
        <f t="shared" si="6"/>
        <v>#DIV/0!</v>
      </c>
      <c r="DI7" s="110" t="e">
        <f t="shared" si="6"/>
        <v>#DIV/0!</v>
      </c>
      <c r="DJ7" s="110">
        <f t="shared" si="6"/>
        <v>0</v>
      </c>
      <c r="DK7" s="110" t="e">
        <f t="shared" si="6"/>
        <v>#DIV/0!</v>
      </c>
      <c r="DL7" s="110" t="e">
        <f t="shared" si="6"/>
        <v>#DIV/0!</v>
      </c>
      <c r="DM7" s="110">
        <f t="shared" si="6"/>
        <v>7.7617967016112516E-4</v>
      </c>
      <c r="DN7" s="110" t="e">
        <f t="shared" si="6"/>
        <v>#DIV/0!</v>
      </c>
      <c r="DO7" s="110" t="e">
        <f t="shared" si="6"/>
        <v>#DIV/0!</v>
      </c>
      <c r="DP7" s="110" t="e">
        <f t="shared" si="6"/>
        <v>#DIV/0!</v>
      </c>
      <c r="DQ7" s="110">
        <f t="shared" si="6"/>
        <v>0</v>
      </c>
      <c r="DR7" s="110">
        <f t="shared" si="6"/>
        <v>1.4005595540485304E-4</v>
      </c>
      <c r="DS7" s="110" t="e">
        <f t="shared" si="6"/>
        <v>#DIV/0!</v>
      </c>
      <c r="DT7" s="110" t="e">
        <f t="shared" si="6"/>
        <v>#DIV/0!</v>
      </c>
      <c r="DU7" s="110">
        <f t="shared" si="6"/>
        <v>6.2862917490918632E-4</v>
      </c>
      <c r="DV7" s="110">
        <f t="shared" si="6"/>
        <v>0</v>
      </c>
    </row>
    <row r="8" spans="1:126" s="99" customFormat="1" x14ac:dyDescent="0.2">
      <c r="A8" s="99" t="s">
        <v>89</v>
      </c>
      <c r="B8" s="100"/>
      <c r="C8" s="100">
        <v>44490.770833333336</v>
      </c>
      <c r="D8" s="101">
        <v>0.74</v>
      </c>
      <c r="E8" s="102">
        <f t="shared" si="7"/>
        <v>2.09494E-2</v>
      </c>
      <c r="F8" s="102">
        <f t="shared" si="47"/>
        <v>0</v>
      </c>
      <c r="G8" s="103">
        <f t="shared" si="8"/>
        <v>0</v>
      </c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5">
        <f t="shared" ref="Y8" si="54">H6</f>
        <v>6.0912877758381221</v>
      </c>
      <c r="Z8" s="105">
        <f t="shared" ref="Z8:AO8" si="55">I6</f>
        <v>0</v>
      </c>
      <c r="AA8" s="105">
        <f t="shared" si="55"/>
        <v>0</v>
      </c>
      <c r="AB8" s="105">
        <f t="shared" si="55"/>
        <v>0</v>
      </c>
      <c r="AC8" s="105">
        <f t="shared" si="55"/>
        <v>0</v>
      </c>
      <c r="AD8" s="105">
        <f t="shared" si="55"/>
        <v>0</v>
      </c>
      <c r="AE8" s="105">
        <f t="shared" si="55"/>
        <v>0</v>
      </c>
      <c r="AF8" s="105">
        <f t="shared" si="55"/>
        <v>2.7794716931889067</v>
      </c>
      <c r="AG8" s="105">
        <f t="shared" si="55"/>
        <v>0</v>
      </c>
      <c r="AH8" s="105">
        <f t="shared" si="55"/>
        <v>0</v>
      </c>
      <c r="AI8" s="105">
        <f t="shared" si="55"/>
        <v>0</v>
      </c>
      <c r="AJ8" s="105">
        <f t="shared" si="55"/>
        <v>0</v>
      </c>
      <c r="AK8" s="105">
        <f t="shared" si="55"/>
        <v>38.610884383734394</v>
      </c>
      <c r="AL8" s="105">
        <f t="shared" si="55"/>
        <v>0</v>
      </c>
      <c r="AM8" s="105">
        <f t="shared" si="55"/>
        <v>0</v>
      </c>
      <c r="AN8" s="105">
        <f t="shared" si="55"/>
        <v>1.5465386061620552</v>
      </c>
      <c r="AO8" s="105">
        <f t="shared" si="55"/>
        <v>0</v>
      </c>
      <c r="AP8" s="106">
        <f t="shared" si="10"/>
        <v>5.6432956142000466E-2</v>
      </c>
      <c r="AQ8" s="106">
        <f t="shared" si="11"/>
        <v>0</v>
      </c>
      <c r="AR8" s="106" t="e">
        <f t="shared" si="12"/>
        <v>#DIV/0!</v>
      </c>
      <c r="AS8" s="106" t="e">
        <f t="shared" si="13"/>
        <v>#DIV/0!</v>
      </c>
      <c r="AT8" s="106">
        <f t="shared" si="14"/>
        <v>0</v>
      </c>
      <c r="AU8" s="106" t="e">
        <f t="shared" si="15"/>
        <v>#DIV/0!</v>
      </c>
      <c r="AV8" s="106" t="e">
        <f t="shared" si="16"/>
        <v>#DIV/0!</v>
      </c>
      <c r="AW8" s="106">
        <f t="shared" si="17"/>
        <v>8.7506143883468529E-2</v>
      </c>
      <c r="AX8" s="106" t="e">
        <f t="shared" si="18"/>
        <v>#DIV/0!</v>
      </c>
      <c r="AY8" s="106" t="e">
        <f t="shared" si="19"/>
        <v>#DIV/0!</v>
      </c>
      <c r="AZ8" s="106" t="e">
        <f t="shared" si="20"/>
        <v>#DIV/0!</v>
      </c>
      <c r="BA8" s="106">
        <f t="shared" si="21"/>
        <v>0</v>
      </c>
      <c r="BB8" s="106">
        <f t="shared" si="22"/>
        <v>1.2417469460053456E-2</v>
      </c>
      <c r="BC8" s="106" t="e">
        <f t="shared" si="23"/>
        <v>#DIV/0!</v>
      </c>
      <c r="BD8" s="106" t="e">
        <f t="shared" si="24"/>
        <v>#DIV/0!</v>
      </c>
      <c r="BE8" s="106">
        <f t="shared" si="25"/>
        <v>6.1260241841273141E-2</v>
      </c>
      <c r="BF8" s="106">
        <f t="shared" si="26"/>
        <v>0</v>
      </c>
      <c r="BG8" s="107">
        <f t="shared" si="27"/>
        <v>7.6565294478685899E-3</v>
      </c>
      <c r="BH8" s="107">
        <f t="shared" si="28"/>
        <v>0</v>
      </c>
      <c r="BI8" s="107">
        <f t="shared" si="29"/>
        <v>0</v>
      </c>
      <c r="BJ8" s="107">
        <f t="shared" si="30"/>
        <v>0</v>
      </c>
      <c r="BK8" s="107">
        <f t="shared" si="31"/>
        <v>0</v>
      </c>
      <c r="BL8" s="107">
        <f t="shared" si="32"/>
        <v>0</v>
      </c>
      <c r="BM8" s="107">
        <f t="shared" si="33"/>
        <v>0</v>
      </c>
      <c r="BN8" s="107">
        <f t="shared" si="34"/>
        <v>3.4936958573575008E-3</v>
      </c>
      <c r="BO8" s="107">
        <f t="shared" si="35"/>
        <v>0</v>
      </c>
      <c r="BP8" s="107">
        <f t="shared" si="36"/>
        <v>0</v>
      </c>
      <c r="BQ8" s="107">
        <f t="shared" si="37"/>
        <v>0</v>
      </c>
      <c r="BR8" s="107">
        <f t="shared" si="38"/>
        <v>0</v>
      </c>
      <c r="BS8" s="107">
        <f t="shared" si="39"/>
        <v>4.8532491678516324E-2</v>
      </c>
      <c r="BT8" s="107">
        <f t="shared" si="40"/>
        <v>0</v>
      </c>
      <c r="BU8" s="107">
        <f t="shared" si="41"/>
        <v>0</v>
      </c>
      <c r="BV8" s="107">
        <f t="shared" si="42"/>
        <v>1.9439433525558815E-3</v>
      </c>
      <c r="BW8" s="107">
        <f t="shared" si="43"/>
        <v>0</v>
      </c>
      <c r="BX8" s="108">
        <f t="shared" si="3"/>
        <v>0.11484794171802885</v>
      </c>
      <c r="BY8" s="108">
        <f t="shared" si="4"/>
        <v>0</v>
      </c>
      <c r="BZ8" s="108">
        <f t="shared" si="4"/>
        <v>0</v>
      </c>
      <c r="CA8" s="108">
        <f t="shared" si="4"/>
        <v>0</v>
      </c>
      <c r="CB8" s="108">
        <f t="shared" si="4"/>
        <v>0</v>
      </c>
      <c r="CC8" s="108">
        <f t="shared" si="4"/>
        <v>0</v>
      </c>
      <c r="CD8" s="108">
        <f t="shared" si="4"/>
        <v>0</v>
      </c>
      <c r="CE8" s="108">
        <f t="shared" si="4"/>
        <v>5.240543786036251E-2</v>
      </c>
      <c r="CF8" s="108">
        <f t="shared" si="4"/>
        <v>0</v>
      </c>
      <c r="CG8" s="108">
        <f t="shared" si="4"/>
        <v>0</v>
      </c>
      <c r="CH8" s="108">
        <f t="shared" si="4"/>
        <v>0</v>
      </c>
      <c r="CI8" s="108">
        <f t="shared" si="4"/>
        <v>0</v>
      </c>
      <c r="CJ8" s="108">
        <f t="shared" si="4"/>
        <v>0.72798737517774481</v>
      </c>
      <c r="CK8" s="108">
        <f t="shared" si="4"/>
        <v>0</v>
      </c>
      <c r="CL8" s="108">
        <f t="shared" si="4"/>
        <v>0</v>
      </c>
      <c r="CM8" s="108">
        <f t="shared" si="4"/>
        <v>2.9159150288338223E-2</v>
      </c>
      <c r="CN8" s="108">
        <f t="shared" si="4"/>
        <v>0</v>
      </c>
      <c r="CO8" s="109">
        <f t="shared" si="44"/>
        <v>0.76417162496674329</v>
      </c>
      <c r="CP8" s="109">
        <f t="shared" si="45"/>
        <v>0</v>
      </c>
      <c r="CQ8" s="109">
        <f t="shared" si="45"/>
        <v>0</v>
      </c>
      <c r="CR8" s="109">
        <f t="shared" si="45"/>
        <v>0</v>
      </c>
      <c r="CS8" s="109">
        <f t="shared" si="45"/>
        <v>0</v>
      </c>
      <c r="CT8" s="109">
        <f t="shared" si="45"/>
        <v>0</v>
      </c>
      <c r="CU8" s="109">
        <f t="shared" si="45"/>
        <v>0</v>
      </c>
      <c r="CV8" s="109">
        <f t="shared" si="45"/>
        <v>0.35098823310541044</v>
      </c>
      <c r="CW8" s="109">
        <f t="shared" si="45"/>
        <v>0</v>
      </c>
      <c r="CX8" s="109">
        <f t="shared" si="45"/>
        <v>0</v>
      </c>
      <c r="CY8" s="109">
        <f t="shared" si="45"/>
        <v>0</v>
      </c>
      <c r="CZ8" s="109">
        <f t="shared" si="45"/>
        <v>0</v>
      </c>
      <c r="DA8" s="109">
        <f t="shared" si="45"/>
        <v>5.3078790766402344</v>
      </c>
      <c r="DB8" s="109">
        <f t="shared" si="45"/>
        <v>0</v>
      </c>
      <c r="DC8" s="109">
        <f t="shared" si="45"/>
        <v>0</v>
      </c>
      <c r="DD8" s="109">
        <f t="shared" si="45"/>
        <v>0.23229788583666511</v>
      </c>
      <c r="DE8" s="109">
        <f t="shared" si="45"/>
        <v>0</v>
      </c>
      <c r="DF8" s="110">
        <f t="shared" si="46"/>
        <v>5.4398998230019283E-4</v>
      </c>
      <c r="DG8" s="110">
        <f t="shared" si="6"/>
        <v>0</v>
      </c>
      <c r="DH8" s="110" t="e">
        <f t="shared" si="6"/>
        <v>#DIV/0!</v>
      </c>
      <c r="DI8" s="110" t="e">
        <f t="shared" si="6"/>
        <v>#DIV/0!</v>
      </c>
      <c r="DJ8" s="110">
        <f t="shared" si="6"/>
        <v>0</v>
      </c>
      <c r="DK8" s="110" t="e">
        <f t="shared" si="6"/>
        <v>#DIV/0!</v>
      </c>
      <c r="DL8" s="110" t="e">
        <f t="shared" si="6"/>
        <v>#DIV/0!</v>
      </c>
      <c r="DM8" s="110">
        <f t="shared" si="6"/>
        <v>9.1241000935304861E-4</v>
      </c>
      <c r="DN8" s="110" t="e">
        <f t="shared" si="6"/>
        <v>#DIV/0!</v>
      </c>
      <c r="DO8" s="110" t="e">
        <f t="shared" si="6"/>
        <v>#DIV/0!</v>
      </c>
      <c r="DP8" s="110" t="e">
        <f t="shared" si="6"/>
        <v>#DIV/0!</v>
      </c>
      <c r="DQ8" s="110">
        <f t="shared" si="6"/>
        <v>0</v>
      </c>
      <c r="DR8" s="110">
        <f t="shared" si="6"/>
        <v>1.6231826508362378E-4</v>
      </c>
      <c r="DS8" s="110" t="e">
        <f t="shared" si="6"/>
        <v>#DIV/0!</v>
      </c>
      <c r="DT8" s="110" t="e">
        <f t="shared" si="6"/>
        <v>#DIV/0!</v>
      </c>
      <c r="DU8" s="110">
        <f t="shared" si="6"/>
        <v>7.1886451351820424E-4</v>
      </c>
      <c r="DV8" s="110">
        <f t="shared" si="6"/>
        <v>0</v>
      </c>
    </row>
    <row r="9" spans="1:126" s="99" customFormat="1" x14ac:dyDescent="0.2">
      <c r="A9" s="99" t="s">
        <v>89</v>
      </c>
      <c r="B9" s="100"/>
      <c r="C9" s="100">
        <v>44490.78125</v>
      </c>
      <c r="D9" s="101">
        <v>0.74</v>
      </c>
      <c r="E9" s="102">
        <f t="shared" si="7"/>
        <v>2.09494E-2</v>
      </c>
      <c r="F9" s="102">
        <f t="shared" si="47"/>
        <v>0</v>
      </c>
      <c r="G9" s="103">
        <f t="shared" si="8"/>
        <v>0</v>
      </c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5">
        <f t="shared" ref="Y9" si="56">H6</f>
        <v>6.0912877758381221</v>
      </c>
      <c r="Z9" s="105">
        <f t="shared" ref="Z9:AO9" si="57">I6</f>
        <v>0</v>
      </c>
      <c r="AA9" s="105">
        <f t="shared" si="57"/>
        <v>0</v>
      </c>
      <c r="AB9" s="105">
        <f t="shared" si="57"/>
        <v>0</v>
      </c>
      <c r="AC9" s="105">
        <f t="shared" si="57"/>
        <v>0</v>
      </c>
      <c r="AD9" s="105">
        <f t="shared" si="57"/>
        <v>0</v>
      </c>
      <c r="AE9" s="105">
        <f t="shared" si="57"/>
        <v>0</v>
      </c>
      <c r="AF9" s="105">
        <f t="shared" si="57"/>
        <v>2.7794716931889067</v>
      </c>
      <c r="AG9" s="105">
        <f t="shared" si="57"/>
        <v>0</v>
      </c>
      <c r="AH9" s="105">
        <f t="shared" si="57"/>
        <v>0</v>
      </c>
      <c r="AI9" s="105">
        <f t="shared" si="57"/>
        <v>0</v>
      </c>
      <c r="AJ9" s="105">
        <f t="shared" si="57"/>
        <v>0</v>
      </c>
      <c r="AK9" s="105">
        <f t="shared" si="57"/>
        <v>38.610884383734394</v>
      </c>
      <c r="AL9" s="105">
        <f t="shared" si="57"/>
        <v>0</v>
      </c>
      <c r="AM9" s="105">
        <f t="shared" si="57"/>
        <v>0</v>
      </c>
      <c r="AN9" s="105">
        <f t="shared" si="57"/>
        <v>1.5465386061620552</v>
      </c>
      <c r="AO9" s="105">
        <f t="shared" si="57"/>
        <v>0</v>
      </c>
      <c r="AP9" s="106">
        <f t="shared" si="10"/>
        <v>5.6432956142000466E-2</v>
      </c>
      <c r="AQ9" s="106">
        <f t="shared" si="11"/>
        <v>0</v>
      </c>
      <c r="AR9" s="106" t="e">
        <f t="shared" si="12"/>
        <v>#DIV/0!</v>
      </c>
      <c r="AS9" s="106" t="e">
        <f t="shared" si="13"/>
        <v>#DIV/0!</v>
      </c>
      <c r="AT9" s="106">
        <f t="shared" si="14"/>
        <v>0</v>
      </c>
      <c r="AU9" s="106" t="e">
        <f t="shared" si="15"/>
        <v>#DIV/0!</v>
      </c>
      <c r="AV9" s="106" t="e">
        <f t="shared" si="16"/>
        <v>#DIV/0!</v>
      </c>
      <c r="AW9" s="106">
        <f t="shared" si="17"/>
        <v>8.7506143883468529E-2</v>
      </c>
      <c r="AX9" s="106" t="e">
        <f t="shared" si="18"/>
        <v>#DIV/0!</v>
      </c>
      <c r="AY9" s="106" t="e">
        <f t="shared" si="19"/>
        <v>#DIV/0!</v>
      </c>
      <c r="AZ9" s="106" t="e">
        <f t="shared" si="20"/>
        <v>#DIV/0!</v>
      </c>
      <c r="BA9" s="106">
        <f t="shared" si="21"/>
        <v>0</v>
      </c>
      <c r="BB9" s="106">
        <f t="shared" si="22"/>
        <v>1.2417469460053456E-2</v>
      </c>
      <c r="BC9" s="106" t="e">
        <f t="shared" si="23"/>
        <v>#DIV/0!</v>
      </c>
      <c r="BD9" s="106" t="e">
        <f t="shared" si="24"/>
        <v>#DIV/0!</v>
      </c>
      <c r="BE9" s="106">
        <f t="shared" si="25"/>
        <v>6.1260241841273141E-2</v>
      </c>
      <c r="BF9" s="106">
        <f t="shared" si="26"/>
        <v>0</v>
      </c>
      <c r="BG9" s="107">
        <f t="shared" si="27"/>
        <v>7.6565294478685899E-3</v>
      </c>
      <c r="BH9" s="107">
        <f t="shared" si="28"/>
        <v>0</v>
      </c>
      <c r="BI9" s="107">
        <f t="shared" si="29"/>
        <v>0</v>
      </c>
      <c r="BJ9" s="107">
        <f t="shared" si="30"/>
        <v>0</v>
      </c>
      <c r="BK9" s="107">
        <f t="shared" si="31"/>
        <v>0</v>
      </c>
      <c r="BL9" s="107">
        <f t="shared" si="32"/>
        <v>0</v>
      </c>
      <c r="BM9" s="107">
        <f t="shared" si="33"/>
        <v>0</v>
      </c>
      <c r="BN9" s="107">
        <f t="shared" si="34"/>
        <v>3.4936958573575008E-3</v>
      </c>
      <c r="BO9" s="107">
        <f t="shared" si="35"/>
        <v>0</v>
      </c>
      <c r="BP9" s="107">
        <f t="shared" si="36"/>
        <v>0</v>
      </c>
      <c r="BQ9" s="107">
        <f t="shared" si="37"/>
        <v>0</v>
      </c>
      <c r="BR9" s="107">
        <f t="shared" si="38"/>
        <v>0</v>
      </c>
      <c r="BS9" s="107">
        <f t="shared" si="39"/>
        <v>4.8532491678516324E-2</v>
      </c>
      <c r="BT9" s="107">
        <f t="shared" si="40"/>
        <v>0</v>
      </c>
      <c r="BU9" s="107">
        <f t="shared" si="41"/>
        <v>0</v>
      </c>
      <c r="BV9" s="107">
        <f t="shared" si="42"/>
        <v>1.9439433525558815E-3</v>
      </c>
      <c r="BW9" s="107">
        <f t="shared" si="43"/>
        <v>0</v>
      </c>
      <c r="BX9" s="108">
        <f t="shared" si="3"/>
        <v>0.11484794171802885</v>
      </c>
      <c r="BY9" s="108">
        <f t="shared" si="4"/>
        <v>0</v>
      </c>
      <c r="BZ9" s="108">
        <f t="shared" si="4"/>
        <v>0</v>
      </c>
      <c r="CA9" s="108">
        <f t="shared" si="4"/>
        <v>0</v>
      </c>
      <c r="CB9" s="108">
        <f t="shared" si="4"/>
        <v>0</v>
      </c>
      <c r="CC9" s="108">
        <f t="shared" si="4"/>
        <v>0</v>
      </c>
      <c r="CD9" s="108">
        <f t="shared" si="4"/>
        <v>0</v>
      </c>
      <c r="CE9" s="108">
        <f t="shared" si="4"/>
        <v>5.240543786036251E-2</v>
      </c>
      <c r="CF9" s="108">
        <f t="shared" si="4"/>
        <v>0</v>
      </c>
      <c r="CG9" s="108">
        <f t="shared" si="4"/>
        <v>0</v>
      </c>
      <c r="CH9" s="108">
        <f t="shared" si="4"/>
        <v>0</v>
      </c>
      <c r="CI9" s="108">
        <f t="shared" si="4"/>
        <v>0</v>
      </c>
      <c r="CJ9" s="108">
        <f t="shared" si="4"/>
        <v>0.72798737517774481</v>
      </c>
      <c r="CK9" s="108">
        <f t="shared" si="4"/>
        <v>0</v>
      </c>
      <c r="CL9" s="108">
        <f t="shared" si="4"/>
        <v>0</v>
      </c>
      <c r="CM9" s="108">
        <f t="shared" si="4"/>
        <v>2.9159150288338223E-2</v>
      </c>
      <c r="CN9" s="108">
        <f t="shared" si="4"/>
        <v>0</v>
      </c>
      <c r="CO9" s="109">
        <f t="shared" si="44"/>
        <v>0.8790195666847721</v>
      </c>
      <c r="CP9" s="109">
        <f t="shared" si="45"/>
        <v>0</v>
      </c>
      <c r="CQ9" s="109">
        <f t="shared" si="45"/>
        <v>0</v>
      </c>
      <c r="CR9" s="109">
        <f t="shared" si="45"/>
        <v>0</v>
      </c>
      <c r="CS9" s="109">
        <f t="shared" si="45"/>
        <v>0</v>
      </c>
      <c r="CT9" s="109">
        <f t="shared" si="45"/>
        <v>0</v>
      </c>
      <c r="CU9" s="109">
        <f t="shared" si="45"/>
        <v>0</v>
      </c>
      <c r="CV9" s="109">
        <f t="shared" si="45"/>
        <v>0.40339367096577294</v>
      </c>
      <c r="CW9" s="109">
        <f t="shared" si="45"/>
        <v>0</v>
      </c>
      <c r="CX9" s="109">
        <f t="shared" si="45"/>
        <v>0</v>
      </c>
      <c r="CY9" s="109">
        <f t="shared" si="45"/>
        <v>0</v>
      </c>
      <c r="CZ9" s="109">
        <f t="shared" si="45"/>
        <v>0</v>
      </c>
      <c r="DA9" s="109">
        <f t="shared" si="45"/>
        <v>6.035866451817979</v>
      </c>
      <c r="DB9" s="109">
        <f t="shared" si="45"/>
        <v>0</v>
      </c>
      <c r="DC9" s="109">
        <f t="shared" si="45"/>
        <v>0</v>
      </c>
      <c r="DD9" s="109">
        <f t="shared" si="45"/>
        <v>0.26145703612500332</v>
      </c>
      <c r="DE9" s="109">
        <f t="shared" si="45"/>
        <v>0</v>
      </c>
      <c r="DF9" s="110">
        <f t="shared" si="46"/>
        <v>6.2574665546261631E-4</v>
      </c>
      <c r="DG9" s="110">
        <f t="shared" si="6"/>
        <v>0</v>
      </c>
      <c r="DH9" s="110" t="e">
        <f t="shared" si="6"/>
        <v>#DIV/0!</v>
      </c>
      <c r="DI9" s="110" t="e">
        <f t="shared" si="6"/>
        <v>#DIV/0!</v>
      </c>
      <c r="DJ9" s="110">
        <f t="shared" si="6"/>
        <v>0</v>
      </c>
      <c r="DK9" s="110" t="e">
        <f t="shared" si="6"/>
        <v>#DIV/0!</v>
      </c>
      <c r="DL9" s="110" t="e">
        <f t="shared" si="6"/>
        <v>#DIV/0!</v>
      </c>
      <c r="DM9" s="110">
        <f t="shared" si="6"/>
        <v>1.0486403485449722E-3</v>
      </c>
      <c r="DN9" s="110" t="e">
        <f t="shared" si="6"/>
        <v>#DIV/0!</v>
      </c>
      <c r="DO9" s="110" t="e">
        <f t="shared" si="6"/>
        <v>#DIV/0!</v>
      </c>
      <c r="DP9" s="110" t="e">
        <f t="shared" si="6"/>
        <v>#DIV/0!</v>
      </c>
      <c r="DQ9" s="110">
        <f t="shared" si="6"/>
        <v>0</v>
      </c>
      <c r="DR9" s="110">
        <f t="shared" si="6"/>
        <v>1.8458057476239455E-4</v>
      </c>
      <c r="DS9" s="110" t="e">
        <f t="shared" si="6"/>
        <v>#DIV/0!</v>
      </c>
      <c r="DT9" s="110" t="e">
        <f t="shared" si="6"/>
        <v>#DIV/0!</v>
      </c>
      <c r="DU9" s="110">
        <f t="shared" si="6"/>
        <v>8.0909985212722206E-4</v>
      </c>
      <c r="DV9" s="110">
        <f t="shared" si="6"/>
        <v>0</v>
      </c>
    </row>
    <row r="10" spans="1:126" s="99" customFormat="1" x14ac:dyDescent="0.2">
      <c r="A10" s="99" t="s">
        <v>89</v>
      </c>
      <c r="B10" s="100">
        <f>'Data Final'!C137</f>
        <v>44490.812500057873</v>
      </c>
      <c r="C10" s="100">
        <v>44490.791666666664</v>
      </c>
      <c r="D10" s="101">
        <v>0.74</v>
      </c>
      <c r="E10" s="102">
        <f t="shared" si="7"/>
        <v>2.09494E-2</v>
      </c>
      <c r="F10" s="102">
        <f t="shared" si="47"/>
        <v>0</v>
      </c>
      <c r="G10" s="103">
        <f t="shared" si="8"/>
        <v>0</v>
      </c>
      <c r="H10" s="102">
        <f>'Data Final'!F137</f>
        <v>4.9481080121597216</v>
      </c>
      <c r="I10" s="104">
        <v>0</v>
      </c>
      <c r="J10" s="104">
        <v>0</v>
      </c>
      <c r="K10" s="104">
        <v>0</v>
      </c>
      <c r="L10" s="104">
        <v>0</v>
      </c>
      <c r="M10" s="104">
        <v>0</v>
      </c>
      <c r="N10" s="104">
        <v>0</v>
      </c>
      <c r="O10" s="102">
        <f>'Data Final'!M137</f>
        <v>2.0388078190549819</v>
      </c>
      <c r="P10" s="104">
        <v>0</v>
      </c>
      <c r="Q10" s="104">
        <v>0</v>
      </c>
      <c r="R10" s="104">
        <v>0</v>
      </c>
      <c r="S10" s="102">
        <f>'Data Final'!Q137</f>
        <v>0</v>
      </c>
      <c r="T10" s="102">
        <f>'Data Final'!R137</f>
        <v>30.416453635290495</v>
      </c>
      <c r="U10" s="102">
        <f>'Data Final'!S137</f>
        <v>0</v>
      </c>
      <c r="V10" s="104">
        <v>0</v>
      </c>
      <c r="W10" s="102">
        <f>'Data Final'!U137</f>
        <v>1.2402027826499451</v>
      </c>
      <c r="X10" s="104">
        <v>0</v>
      </c>
      <c r="Y10" s="105">
        <f t="shared" ref="Y10" si="58">H10</f>
        <v>4.9481080121597216</v>
      </c>
      <c r="Z10" s="105">
        <f t="shared" ref="Z10:AO10" si="59">I10</f>
        <v>0</v>
      </c>
      <c r="AA10" s="105">
        <f t="shared" si="59"/>
        <v>0</v>
      </c>
      <c r="AB10" s="105">
        <f t="shared" si="59"/>
        <v>0</v>
      </c>
      <c r="AC10" s="105">
        <f t="shared" si="59"/>
        <v>0</v>
      </c>
      <c r="AD10" s="105">
        <f t="shared" si="59"/>
        <v>0</v>
      </c>
      <c r="AE10" s="105">
        <f t="shared" si="59"/>
        <v>0</v>
      </c>
      <c r="AF10" s="105">
        <f t="shared" si="59"/>
        <v>2.0388078190549819</v>
      </c>
      <c r="AG10" s="105">
        <f t="shared" si="59"/>
        <v>0</v>
      </c>
      <c r="AH10" s="105">
        <f t="shared" si="59"/>
        <v>0</v>
      </c>
      <c r="AI10" s="105">
        <f t="shared" si="59"/>
        <v>0</v>
      </c>
      <c r="AJ10" s="105">
        <f t="shared" si="59"/>
        <v>0</v>
      </c>
      <c r="AK10" s="105">
        <f t="shared" si="59"/>
        <v>30.416453635290495</v>
      </c>
      <c r="AL10" s="105">
        <f t="shared" si="59"/>
        <v>0</v>
      </c>
      <c r="AM10" s="105">
        <f t="shared" si="59"/>
        <v>0</v>
      </c>
      <c r="AN10" s="105">
        <f t="shared" si="59"/>
        <v>1.2402027826499451</v>
      </c>
      <c r="AO10" s="105">
        <f t="shared" si="59"/>
        <v>0</v>
      </c>
      <c r="AP10" s="106">
        <f t="shared" si="10"/>
        <v>4.5841925831138323E-2</v>
      </c>
      <c r="AQ10" s="106">
        <f t="shared" si="11"/>
        <v>0</v>
      </c>
      <c r="AR10" s="106" t="e">
        <f t="shared" si="12"/>
        <v>#DIV/0!</v>
      </c>
      <c r="AS10" s="106" t="e">
        <f t="shared" si="13"/>
        <v>#DIV/0!</v>
      </c>
      <c r="AT10" s="106">
        <f t="shared" si="14"/>
        <v>0</v>
      </c>
      <c r="AU10" s="106" t="e">
        <f t="shared" si="15"/>
        <v>#DIV/0!</v>
      </c>
      <c r="AV10" s="106" t="e">
        <f t="shared" si="16"/>
        <v>#DIV/0!</v>
      </c>
      <c r="AW10" s="106">
        <f t="shared" si="17"/>
        <v>6.4187813389916901E-2</v>
      </c>
      <c r="AX10" s="106" t="e">
        <f t="shared" si="18"/>
        <v>#DIV/0!</v>
      </c>
      <c r="AY10" s="106" t="e">
        <f t="shared" si="19"/>
        <v>#DIV/0!</v>
      </c>
      <c r="AZ10" s="106" t="e">
        <f t="shared" si="20"/>
        <v>#DIV/0!</v>
      </c>
      <c r="BA10" s="106">
        <f t="shared" si="21"/>
        <v>0</v>
      </c>
      <c r="BB10" s="106">
        <f t="shared" si="22"/>
        <v>9.7820961660868705E-3</v>
      </c>
      <c r="BC10" s="106" t="e">
        <f t="shared" si="23"/>
        <v>#DIV/0!</v>
      </c>
      <c r="BD10" s="106" t="e">
        <f t="shared" si="24"/>
        <v>#DIV/0!</v>
      </c>
      <c r="BE10" s="106">
        <f t="shared" si="25"/>
        <v>4.9125913892248761E-2</v>
      </c>
      <c r="BF10" s="106">
        <f t="shared" si="26"/>
        <v>0</v>
      </c>
      <c r="BG10" s="107">
        <f t="shared" si="27"/>
        <v>6.2195936393963317E-3</v>
      </c>
      <c r="BH10" s="107">
        <f t="shared" si="28"/>
        <v>0</v>
      </c>
      <c r="BI10" s="107">
        <f t="shared" si="29"/>
        <v>0</v>
      </c>
      <c r="BJ10" s="107">
        <f t="shared" si="30"/>
        <v>0</v>
      </c>
      <c r="BK10" s="107">
        <f t="shared" si="31"/>
        <v>0</v>
      </c>
      <c r="BL10" s="107">
        <f t="shared" si="32"/>
        <v>0</v>
      </c>
      <c r="BM10" s="107">
        <f t="shared" si="33"/>
        <v>0</v>
      </c>
      <c r="BN10" s="107">
        <f t="shared" si="34"/>
        <v>2.5627080314706264E-3</v>
      </c>
      <c r="BO10" s="107">
        <f t="shared" si="35"/>
        <v>0</v>
      </c>
      <c r="BP10" s="107">
        <f t="shared" si="36"/>
        <v>0</v>
      </c>
      <c r="BQ10" s="107">
        <f t="shared" si="37"/>
        <v>0</v>
      </c>
      <c r="BR10" s="107">
        <f t="shared" si="38"/>
        <v>0</v>
      </c>
      <c r="BS10" s="107">
        <f t="shared" si="39"/>
        <v>3.8232387227229277E-2</v>
      </c>
      <c r="BT10" s="107">
        <f t="shared" si="40"/>
        <v>0</v>
      </c>
      <c r="BU10" s="107">
        <f t="shared" si="41"/>
        <v>0</v>
      </c>
      <c r="BV10" s="107">
        <f t="shared" si="42"/>
        <v>1.5588902504908059E-3</v>
      </c>
      <c r="BW10" s="107">
        <f t="shared" si="43"/>
        <v>0</v>
      </c>
      <c r="BX10" s="108">
        <f t="shared" si="3"/>
        <v>9.329390459094497E-2</v>
      </c>
      <c r="BY10" s="108">
        <f t="shared" si="4"/>
        <v>0</v>
      </c>
      <c r="BZ10" s="108">
        <f t="shared" si="4"/>
        <v>0</v>
      </c>
      <c r="CA10" s="108">
        <f t="shared" si="4"/>
        <v>0</v>
      </c>
      <c r="CB10" s="108">
        <f t="shared" si="4"/>
        <v>0</v>
      </c>
      <c r="CC10" s="108">
        <f t="shared" si="4"/>
        <v>0</v>
      </c>
      <c r="CD10" s="108">
        <f t="shared" si="4"/>
        <v>0</v>
      </c>
      <c r="CE10" s="108">
        <f t="shared" si="4"/>
        <v>3.8440620472059393E-2</v>
      </c>
      <c r="CF10" s="108">
        <f t="shared" si="4"/>
        <v>0</v>
      </c>
      <c r="CG10" s="108">
        <f t="shared" si="4"/>
        <v>0</v>
      </c>
      <c r="CH10" s="108">
        <f t="shared" si="4"/>
        <v>0</v>
      </c>
      <c r="CI10" s="108">
        <f t="shared" si="4"/>
        <v>0</v>
      </c>
      <c r="CJ10" s="108">
        <f t="shared" si="4"/>
        <v>0.5734858084084391</v>
      </c>
      <c r="CK10" s="108">
        <f t="shared" si="4"/>
        <v>0</v>
      </c>
      <c r="CL10" s="108">
        <f t="shared" si="4"/>
        <v>0</v>
      </c>
      <c r="CM10" s="108">
        <f t="shared" si="4"/>
        <v>2.3383353757362089E-2</v>
      </c>
      <c r="CN10" s="108">
        <f t="shared" si="4"/>
        <v>0</v>
      </c>
      <c r="CO10" s="109">
        <f t="shared" si="44"/>
        <v>0.9723134712757171</v>
      </c>
      <c r="CP10" s="109">
        <f t="shared" si="45"/>
        <v>0</v>
      </c>
      <c r="CQ10" s="109">
        <f t="shared" si="45"/>
        <v>0</v>
      </c>
      <c r="CR10" s="109">
        <f t="shared" si="45"/>
        <v>0</v>
      </c>
      <c r="CS10" s="109">
        <f t="shared" si="45"/>
        <v>0</v>
      </c>
      <c r="CT10" s="109">
        <f t="shared" si="45"/>
        <v>0</v>
      </c>
      <c r="CU10" s="109">
        <f t="shared" si="45"/>
        <v>0</v>
      </c>
      <c r="CV10" s="109">
        <f t="shared" si="45"/>
        <v>0.44183429143783232</v>
      </c>
      <c r="CW10" s="109">
        <f t="shared" si="45"/>
        <v>0</v>
      </c>
      <c r="CX10" s="109">
        <f t="shared" si="45"/>
        <v>0</v>
      </c>
      <c r="CY10" s="109">
        <f t="shared" si="45"/>
        <v>0</v>
      </c>
      <c r="CZ10" s="109">
        <f t="shared" si="45"/>
        <v>0</v>
      </c>
      <c r="DA10" s="109">
        <f t="shared" si="45"/>
        <v>6.6093522602264176</v>
      </c>
      <c r="DB10" s="109">
        <f t="shared" si="45"/>
        <v>0</v>
      </c>
      <c r="DC10" s="109">
        <f t="shared" si="45"/>
        <v>0</v>
      </c>
      <c r="DD10" s="109">
        <f t="shared" si="45"/>
        <v>0.28484038988236543</v>
      </c>
      <c r="DE10" s="109">
        <f t="shared" si="45"/>
        <v>0</v>
      </c>
      <c r="DF10" s="110">
        <f t="shared" si="46"/>
        <v>6.9215968082109224E-4</v>
      </c>
      <c r="DG10" s="110">
        <f t="shared" si="6"/>
        <v>0</v>
      </c>
      <c r="DH10" s="110" t="e">
        <f t="shared" si="6"/>
        <v>#DIV/0!</v>
      </c>
      <c r="DI10" s="110" t="e">
        <f t="shared" si="6"/>
        <v>#DIV/0!</v>
      </c>
      <c r="DJ10" s="110">
        <f t="shared" si="6"/>
        <v>0</v>
      </c>
      <c r="DK10" s="110" t="e">
        <f t="shared" si="6"/>
        <v>#DIV/0!</v>
      </c>
      <c r="DL10" s="110" t="e">
        <f t="shared" si="6"/>
        <v>#DIV/0!</v>
      </c>
      <c r="DM10" s="110">
        <f t="shared" si="6"/>
        <v>1.1485685044666984E-3</v>
      </c>
      <c r="DN10" s="110" t="e">
        <f t="shared" si="6"/>
        <v>#DIV/0!</v>
      </c>
      <c r="DO10" s="110" t="e">
        <f t="shared" si="6"/>
        <v>#DIV/0!</v>
      </c>
      <c r="DP10" s="110" t="e">
        <f t="shared" si="6"/>
        <v>#DIV/0!</v>
      </c>
      <c r="DQ10" s="110">
        <f t="shared" si="6"/>
        <v>0</v>
      </c>
      <c r="DR10" s="110">
        <f t="shared" si="6"/>
        <v>2.021181298059166E-4</v>
      </c>
      <c r="DS10" s="110" t="e">
        <f t="shared" si="6"/>
        <v>#DIV/0!</v>
      </c>
      <c r="DT10" s="110" t="e">
        <f t="shared" si="6"/>
        <v>#DIV/0!</v>
      </c>
      <c r="DU10" s="110">
        <f t="shared" si="6"/>
        <v>8.8146152327488539E-4</v>
      </c>
      <c r="DV10" s="110">
        <f t="shared" si="6"/>
        <v>0</v>
      </c>
    </row>
    <row r="11" spans="1:126" s="99" customFormat="1" x14ac:dyDescent="0.2">
      <c r="A11" s="99" t="s">
        <v>89</v>
      </c>
      <c r="B11" s="100"/>
      <c r="C11" s="100">
        <v>44490.802083333336</v>
      </c>
      <c r="D11" s="101">
        <v>0.74</v>
      </c>
      <c r="E11" s="102">
        <f t="shared" si="7"/>
        <v>2.09494E-2</v>
      </c>
      <c r="F11" s="102">
        <f t="shared" si="47"/>
        <v>0</v>
      </c>
      <c r="G11" s="103">
        <f t="shared" si="8"/>
        <v>0</v>
      </c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5">
        <f t="shared" ref="Y11" si="60">H10</f>
        <v>4.9481080121597216</v>
      </c>
      <c r="Z11" s="105">
        <f t="shared" ref="Z11:AO11" si="61">I10</f>
        <v>0</v>
      </c>
      <c r="AA11" s="105">
        <f t="shared" si="61"/>
        <v>0</v>
      </c>
      <c r="AB11" s="105">
        <f t="shared" si="61"/>
        <v>0</v>
      </c>
      <c r="AC11" s="105">
        <f t="shared" si="61"/>
        <v>0</v>
      </c>
      <c r="AD11" s="105">
        <f t="shared" si="61"/>
        <v>0</v>
      </c>
      <c r="AE11" s="105">
        <f t="shared" si="61"/>
        <v>0</v>
      </c>
      <c r="AF11" s="105">
        <f t="shared" si="61"/>
        <v>2.0388078190549819</v>
      </c>
      <c r="AG11" s="105">
        <f t="shared" si="61"/>
        <v>0</v>
      </c>
      <c r="AH11" s="105">
        <f t="shared" si="61"/>
        <v>0</v>
      </c>
      <c r="AI11" s="105">
        <f t="shared" si="61"/>
        <v>0</v>
      </c>
      <c r="AJ11" s="105">
        <f t="shared" si="61"/>
        <v>0</v>
      </c>
      <c r="AK11" s="105">
        <f t="shared" si="61"/>
        <v>30.416453635290495</v>
      </c>
      <c r="AL11" s="105">
        <f t="shared" si="61"/>
        <v>0</v>
      </c>
      <c r="AM11" s="105">
        <f t="shared" si="61"/>
        <v>0</v>
      </c>
      <c r="AN11" s="105">
        <f t="shared" si="61"/>
        <v>1.2402027826499451</v>
      </c>
      <c r="AO11" s="105">
        <f t="shared" si="61"/>
        <v>0</v>
      </c>
      <c r="AP11" s="106">
        <f t="shared" si="10"/>
        <v>4.5841925831138323E-2</v>
      </c>
      <c r="AQ11" s="106">
        <f t="shared" si="11"/>
        <v>0</v>
      </c>
      <c r="AR11" s="106" t="e">
        <f t="shared" si="12"/>
        <v>#DIV/0!</v>
      </c>
      <c r="AS11" s="106" t="e">
        <f t="shared" si="13"/>
        <v>#DIV/0!</v>
      </c>
      <c r="AT11" s="106">
        <f t="shared" si="14"/>
        <v>0</v>
      </c>
      <c r="AU11" s="106" t="e">
        <f t="shared" si="15"/>
        <v>#DIV/0!</v>
      </c>
      <c r="AV11" s="106" t="e">
        <f t="shared" si="16"/>
        <v>#DIV/0!</v>
      </c>
      <c r="AW11" s="106">
        <f t="shared" si="17"/>
        <v>6.4187813389916901E-2</v>
      </c>
      <c r="AX11" s="106" t="e">
        <f t="shared" si="18"/>
        <v>#DIV/0!</v>
      </c>
      <c r="AY11" s="106" t="e">
        <f t="shared" si="19"/>
        <v>#DIV/0!</v>
      </c>
      <c r="AZ11" s="106" t="e">
        <f t="shared" si="20"/>
        <v>#DIV/0!</v>
      </c>
      <c r="BA11" s="106">
        <f t="shared" si="21"/>
        <v>0</v>
      </c>
      <c r="BB11" s="106">
        <f t="shared" si="22"/>
        <v>9.7820961660868705E-3</v>
      </c>
      <c r="BC11" s="106" t="e">
        <f t="shared" si="23"/>
        <v>#DIV/0!</v>
      </c>
      <c r="BD11" s="106" t="e">
        <f t="shared" si="24"/>
        <v>#DIV/0!</v>
      </c>
      <c r="BE11" s="106">
        <f t="shared" si="25"/>
        <v>4.9125913892248761E-2</v>
      </c>
      <c r="BF11" s="106">
        <f t="shared" si="26"/>
        <v>0</v>
      </c>
      <c r="BG11" s="107">
        <f t="shared" si="27"/>
        <v>6.2195936393963317E-3</v>
      </c>
      <c r="BH11" s="107">
        <f t="shared" si="28"/>
        <v>0</v>
      </c>
      <c r="BI11" s="107">
        <f t="shared" si="29"/>
        <v>0</v>
      </c>
      <c r="BJ11" s="107">
        <f t="shared" si="30"/>
        <v>0</v>
      </c>
      <c r="BK11" s="107">
        <f t="shared" si="31"/>
        <v>0</v>
      </c>
      <c r="BL11" s="107">
        <f t="shared" si="32"/>
        <v>0</v>
      </c>
      <c r="BM11" s="107">
        <f t="shared" si="33"/>
        <v>0</v>
      </c>
      <c r="BN11" s="107">
        <f t="shared" si="34"/>
        <v>2.5627080314706264E-3</v>
      </c>
      <c r="BO11" s="107">
        <f t="shared" si="35"/>
        <v>0</v>
      </c>
      <c r="BP11" s="107">
        <f t="shared" si="36"/>
        <v>0</v>
      </c>
      <c r="BQ11" s="107">
        <f t="shared" si="37"/>
        <v>0</v>
      </c>
      <c r="BR11" s="107">
        <f t="shared" si="38"/>
        <v>0</v>
      </c>
      <c r="BS11" s="107">
        <f t="shared" si="39"/>
        <v>3.8232387227229277E-2</v>
      </c>
      <c r="BT11" s="107">
        <f t="shared" si="40"/>
        <v>0</v>
      </c>
      <c r="BU11" s="107">
        <f t="shared" si="41"/>
        <v>0</v>
      </c>
      <c r="BV11" s="107">
        <f t="shared" si="42"/>
        <v>1.5588902504908059E-3</v>
      </c>
      <c r="BW11" s="107">
        <f t="shared" si="43"/>
        <v>0</v>
      </c>
      <c r="BX11" s="108">
        <f t="shared" si="3"/>
        <v>9.329390459094497E-2</v>
      </c>
      <c r="BY11" s="108">
        <f t="shared" si="4"/>
        <v>0</v>
      </c>
      <c r="BZ11" s="108">
        <f t="shared" si="4"/>
        <v>0</v>
      </c>
      <c r="CA11" s="108">
        <f t="shared" si="4"/>
        <v>0</v>
      </c>
      <c r="CB11" s="108">
        <f t="shared" si="4"/>
        <v>0</v>
      </c>
      <c r="CC11" s="108">
        <f t="shared" si="4"/>
        <v>0</v>
      </c>
      <c r="CD11" s="108">
        <f t="shared" si="4"/>
        <v>0</v>
      </c>
      <c r="CE11" s="108">
        <f t="shared" si="4"/>
        <v>3.8440620472059393E-2</v>
      </c>
      <c r="CF11" s="108">
        <f t="shared" si="4"/>
        <v>0</v>
      </c>
      <c r="CG11" s="108">
        <f t="shared" si="4"/>
        <v>0</v>
      </c>
      <c r="CH11" s="108">
        <f t="shared" si="4"/>
        <v>0</v>
      </c>
      <c r="CI11" s="108">
        <f t="shared" si="4"/>
        <v>0</v>
      </c>
      <c r="CJ11" s="108">
        <f t="shared" si="4"/>
        <v>0.5734858084084391</v>
      </c>
      <c r="CK11" s="108">
        <f t="shared" si="4"/>
        <v>0</v>
      </c>
      <c r="CL11" s="108">
        <f t="shared" si="4"/>
        <v>0</v>
      </c>
      <c r="CM11" s="108">
        <f t="shared" si="4"/>
        <v>2.3383353757362089E-2</v>
      </c>
      <c r="CN11" s="108">
        <f t="shared" si="4"/>
        <v>0</v>
      </c>
      <c r="CO11" s="109">
        <f t="shared" si="44"/>
        <v>1.065607375866662</v>
      </c>
      <c r="CP11" s="109">
        <f t="shared" si="45"/>
        <v>0</v>
      </c>
      <c r="CQ11" s="109">
        <f t="shared" si="45"/>
        <v>0</v>
      </c>
      <c r="CR11" s="109">
        <f t="shared" si="45"/>
        <v>0</v>
      </c>
      <c r="CS11" s="109">
        <f t="shared" si="45"/>
        <v>0</v>
      </c>
      <c r="CT11" s="109">
        <f t="shared" si="45"/>
        <v>0</v>
      </c>
      <c r="CU11" s="109">
        <f t="shared" si="45"/>
        <v>0</v>
      </c>
      <c r="CV11" s="109">
        <f t="shared" si="45"/>
        <v>0.48027491190989169</v>
      </c>
      <c r="CW11" s="109">
        <f t="shared" si="45"/>
        <v>0</v>
      </c>
      <c r="CX11" s="109">
        <f t="shared" si="45"/>
        <v>0</v>
      </c>
      <c r="CY11" s="109">
        <f t="shared" si="45"/>
        <v>0</v>
      </c>
      <c r="CZ11" s="109">
        <f t="shared" si="45"/>
        <v>0</v>
      </c>
      <c r="DA11" s="109">
        <f t="shared" si="45"/>
        <v>7.1828380686348563</v>
      </c>
      <c r="DB11" s="109">
        <f t="shared" si="45"/>
        <v>0</v>
      </c>
      <c r="DC11" s="109">
        <f t="shared" si="45"/>
        <v>0</v>
      </c>
      <c r="DD11" s="109">
        <f t="shared" si="45"/>
        <v>0.30822374363972754</v>
      </c>
      <c r="DE11" s="109">
        <f t="shared" si="45"/>
        <v>0</v>
      </c>
      <c r="DF11" s="110">
        <f t="shared" si="46"/>
        <v>7.5857270617956795E-4</v>
      </c>
      <c r="DG11" s="110">
        <f t="shared" si="6"/>
        <v>0</v>
      </c>
      <c r="DH11" s="110" t="e">
        <f t="shared" si="6"/>
        <v>#DIV/0!</v>
      </c>
      <c r="DI11" s="110" t="e">
        <f t="shared" si="6"/>
        <v>#DIV/0!</v>
      </c>
      <c r="DJ11" s="110">
        <f t="shared" si="6"/>
        <v>0</v>
      </c>
      <c r="DK11" s="110" t="e">
        <f t="shared" si="6"/>
        <v>#DIV/0!</v>
      </c>
      <c r="DL11" s="110" t="e">
        <f t="shared" si="6"/>
        <v>#DIV/0!</v>
      </c>
      <c r="DM11" s="110">
        <f t="shared" si="6"/>
        <v>1.2484966603884247E-3</v>
      </c>
      <c r="DN11" s="110" t="e">
        <f t="shared" si="6"/>
        <v>#DIV/0!</v>
      </c>
      <c r="DO11" s="110" t="e">
        <f t="shared" si="6"/>
        <v>#DIV/0!</v>
      </c>
      <c r="DP11" s="110" t="e">
        <f t="shared" si="6"/>
        <v>#DIV/0!</v>
      </c>
      <c r="DQ11" s="110">
        <f t="shared" si="6"/>
        <v>0</v>
      </c>
      <c r="DR11" s="110">
        <f t="shared" si="6"/>
        <v>2.1965568484943868E-4</v>
      </c>
      <c r="DS11" s="110" t="e">
        <f t="shared" si="6"/>
        <v>#DIV/0!</v>
      </c>
      <c r="DT11" s="110" t="e">
        <f t="shared" si="6"/>
        <v>#DIV/0!</v>
      </c>
      <c r="DU11" s="110">
        <f t="shared" si="6"/>
        <v>9.5382319442254861E-4</v>
      </c>
      <c r="DV11" s="110">
        <f t="shared" si="6"/>
        <v>0</v>
      </c>
    </row>
    <row r="12" spans="1:126" s="99" customFormat="1" x14ac:dyDescent="0.2">
      <c r="A12" s="99" t="s">
        <v>89</v>
      </c>
      <c r="B12" s="100"/>
      <c r="C12" s="100">
        <v>44490.8125</v>
      </c>
      <c r="D12" s="101">
        <v>0.74</v>
      </c>
      <c r="E12" s="102">
        <f t="shared" si="7"/>
        <v>2.09494E-2</v>
      </c>
      <c r="F12" s="102">
        <f t="shared" si="47"/>
        <v>0</v>
      </c>
      <c r="G12" s="103">
        <f t="shared" si="8"/>
        <v>0</v>
      </c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5">
        <f t="shared" ref="Y12" si="62">H10</f>
        <v>4.9481080121597216</v>
      </c>
      <c r="Z12" s="105">
        <f t="shared" ref="Z12:AO12" si="63">I10</f>
        <v>0</v>
      </c>
      <c r="AA12" s="105">
        <f t="shared" si="63"/>
        <v>0</v>
      </c>
      <c r="AB12" s="105">
        <f t="shared" si="63"/>
        <v>0</v>
      </c>
      <c r="AC12" s="105">
        <f t="shared" si="63"/>
        <v>0</v>
      </c>
      <c r="AD12" s="105">
        <f t="shared" si="63"/>
        <v>0</v>
      </c>
      <c r="AE12" s="105">
        <f t="shared" si="63"/>
        <v>0</v>
      </c>
      <c r="AF12" s="105">
        <f t="shared" si="63"/>
        <v>2.0388078190549819</v>
      </c>
      <c r="AG12" s="105">
        <f t="shared" si="63"/>
        <v>0</v>
      </c>
      <c r="AH12" s="105">
        <f t="shared" si="63"/>
        <v>0</v>
      </c>
      <c r="AI12" s="105">
        <f t="shared" si="63"/>
        <v>0</v>
      </c>
      <c r="AJ12" s="105">
        <f t="shared" si="63"/>
        <v>0</v>
      </c>
      <c r="AK12" s="105">
        <f t="shared" si="63"/>
        <v>30.416453635290495</v>
      </c>
      <c r="AL12" s="105">
        <f t="shared" si="63"/>
        <v>0</v>
      </c>
      <c r="AM12" s="105">
        <f t="shared" si="63"/>
        <v>0</v>
      </c>
      <c r="AN12" s="105">
        <f t="shared" si="63"/>
        <v>1.2402027826499451</v>
      </c>
      <c r="AO12" s="105">
        <f t="shared" si="63"/>
        <v>0</v>
      </c>
      <c r="AP12" s="106">
        <f t="shared" si="10"/>
        <v>4.5841925831138323E-2</v>
      </c>
      <c r="AQ12" s="106">
        <f t="shared" si="11"/>
        <v>0</v>
      </c>
      <c r="AR12" s="106" t="e">
        <f t="shared" si="12"/>
        <v>#DIV/0!</v>
      </c>
      <c r="AS12" s="106" t="e">
        <f t="shared" si="13"/>
        <v>#DIV/0!</v>
      </c>
      <c r="AT12" s="106">
        <f t="shared" si="14"/>
        <v>0</v>
      </c>
      <c r="AU12" s="106" t="e">
        <f t="shared" si="15"/>
        <v>#DIV/0!</v>
      </c>
      <c r="AV12" s="106" t="e">
        <f t="shared" si="16"/>
        <v>#DIV/0!</v>
      </c>
      <c r="AW12" s="106">
        <f t="shared" si="17"/>
        <v>6.4187813389916901E-2</v>
      </c>
      <c r="AX12" s="106" t="e">
        <f t="shared" si="18"/>
        <v>#DIV/0!</v>
      </c>
      <c r="AY12" s="106" t="e">
        <f t="shared" si="19"/>
        <v>#DIV/0!</v>
      </c>
      <c r="AZ12" s="106" t="e">
        <f t="shared" si="20"/>
        <v>#DIV/0!</v>
      </c>
      <c r="BA12" s="106">
        <f t="shared" si="21"/>
        <v>0</v>
      </c>
      <c r="BB12" s="106">
        <f t="shared" si="22"/>
        <v>9.7820961660868705E-3</v>
      </c>
      <c r="BC12" s="106" t="e">
        <f t="shared" si="23"/>
        <v>#DIV/0!</v>
      </c>
      <c r="BD12" s="106" t="e">
        <f t="shared" si="24"/>
        <v>#DIV/0!</v>
      </c>
      <c r="BE12" s="106">
        <f t="shared" si="25"/>
        <v>4.9125913892248761E-2</v>
      </c>
      <c r="BF12" s="106">
        <f t="shared" si="26"/>
        <v>0</v>
      </c>
      <c r="BG12" s="107">
        <f t="shared" si="27"/>
        <v>6.2195936393963317E-3</v>
      </c>
      <c r="BH12" s="107">
        <f t="shared" si="28"/>
        <v>0</v>
      </c>
      <c r="BI12" s="107">
        <f t="shared" si="29"/>
        <v>0</v>
      </c>
      <c r="BJ12" s="107">
        <f t="shared" si="30"/>
        <v>0</v>
      </c>
      <c r="BK12" s="107">
        <f t="shared" si="31"/>
        <v>0</v>
      </c>
      <c r="BL12" s="107">
        <f t="shared" si="32"/>
        <v>0</v>
      </c>
      <c r="BM12" s="107">
        <f t="shared" si="33"/>
        <v>0</v>
      </c>
      <c r="BN12" s="107">
        <f t="shared" si="34"/>
        <v>2.5627080314706264E-3</v>
      </c>
      <c r="BO12" s="107">
        <f t="shared" si="35"/>
        <v>0</v>
      </c>
      <c r="BP12" s="107">
        <f t="shared" si="36"/>
        <v>0</v>
      </c>
      <c r="BQ12" s="107">
        <f t="shared" si="37"/>
        <v>0</v>
      </c>
      <c r="BR12" s="107">
        <f t="shared" si="38"/>
        <v>0</v>
      </c>
      <c r="BS12" s="107">
        <f t="shared" si="39"/>
        <v>3.8232387227229277E-2</v>
      </c>
      <c r="BT12" s="107">
        <f t="shared" si="40"/>
        <v>0</v>
      </c>
      <c r="BU12" s="107">
        <f t="shared" si="41"/>
        <v>0</v>
      </c>
      <c r="BV12" s="107">
        <f t="shared" si="42"/>
        <v>1.5588902504908059E-3</v>
      </c>
      <c r="BW12" s="107">
        <f t="shared" si="43"/>
        <v>0</v>
      </c>
      <c r="BX12" s="108">
        <f t="shared" si="3"/>
        <v>9.329390459094497E-2</v>
      </c>
      <c r="BY12" s="108">
        <f t="shared" si="4"/>
        <v>0</v>
      </c>
      <c r="BZ12" s="108">
        <f t="shared" si="4"/>
        <v>0</v>
      </c>
      <c r="CA12" s="108">
        <f t="shared" si="4"/>
        <v>0</v>
      </c>
      <c r="CB12" s="108">
        <f t="shared" si="4"/>
        <v>0</v>
      </c>
      <c r="CC12" s="108">
        <f t="shared" si="4"/>
        <v>0</v>
      </c>
      <c r="CD12" s="108">
        <f t="shared" si="4"/>
        <v>0</v>
      </c>
      <c r="CE12" s="108">
        <f t="shared" si="4"/>
        <v>3.8440620472059393E-2</v>
      </c>
      <c r="CF12" s="108">
        <f t="shared" si="4"/>
        <v>0</v>
      </c>
      <c r="CG12" s="108">
        <f t="shared" si="4"/>
        <v>0</v>
      </c>
      <c r="CH12" s="108">
        <f t="shared" si="4"/>
        <v>0</v>
      </c>
      <c r="CI12" s="108">
        <f t="shared" si="4"/>
        <v>0</v>
      </c>
      <c r="CJ12" s="108">
        <f t="shared" si="4"/>
        <v>0.5734858084084391</v>
      </c>
      <c r="CK12" s="108">
        <f t="shared" si="4"/>
        <v>0</v>
      </c>
      <c r="CL12" s="108">
        <f t="shared" si="4"/>
        <v>0</v>
      </c>
      <c r="CM12" s="108">
        <f t="shared" si="4"/>
        <v>2.3383353757362089E-2</v>
      </c>
      <c r="CN12" s="108">
        <f t="shared" si="4"/>
        <v>0</v>
      </c>
      <c r="CO12" s="109">
        <f t="shared" si="44"/>
        <v>1.1589012804576069</v>
      </c>
      <c r="CP12" s="109">
        <f t="shared" si="45"/>
        <v>0</v>
      </c>
      <c r="CQ12" s="109">
        <f t="shared" si="45"/>
        <v>0</v>
      </c>
      <c r="CR12" s="109">
        <f t="shared" si="45"/>
        <v>0</v>
      </c>
      <c r="CS12" s="109">
        <f t="shared" si="45"/>
        <v>0</v>
      </c>
      <c r="CT12" s="109">
        <f t="shared" si="45"/>
        <v>0</v>
      </c>
      <c r="CU12" s="109">
        <f t="shared" si="45"/>
        <v>0</v>
      </c>
      <c r="CV12" s="109">
        <f t="shared" si="45"/>
        <v>0.51871553238195112</v>
      </c>
      <c r="CW12" s="109">
        <f t="shared" si="45"/>
        <v>0</v>
      </c>
      <c r="CX12" s="109">
        <f t="shared" si="45"/>
        <v>0</v>
      </c>
      <c r="CY12" s="109">
        <f t="shared" si="45"/>
        <v>0</v>
      </c>
      <c r="CZ12" s="109">
        <f t="shared" si="45"/>
        <v>0</v>
      </c>
      <c r="DA12" s="109">
        <f t="shared" si="45"/>
        <v>7.756323877043295</v>
      </c>
      <c r="DB12" s="109">
        <f t="shared" si="45"/>
        <v>0</v>
      </c>
      <c r="DC12" s="109">
        <f t="shared" si="45"/>
        <v>0</v>
      </c>
      <c r="DD12" s="109">
        <f t="shared" si="45"/>
        <v>0.33160709739708966</v>
      </c>
      <c r="DE12" s="109">
        <f t="shared" si="45"/>
        <v>0</v>
      </c>
      <c r="DF12" s="110">
        <f t="shared" si="46"/>
        <v>8.2498573153804377E-4</v>
      </c>
      <c r="DG12" s="110">
        <f t="shared" si="6"/>
        <v>0</v>
      </c>
      <c r="DH12" s="110" t="e">
        <f t="shared" si="6"/>
        <v>#DIV/0!</v>
      </c>
      <c r="DI12" s="110" t="e">
        <f t="shared" si="6"/>
        <v>#DIV/0!</v>
      </c>
      <c r="DJ12" s="110">
        <f t="shared" si="6"/>
        <v>0</v>
      </c>
      <c r="DK12" s="110" t="e">
        <f t="shared" si="6"/>
        <v>#DIV/0!</v>
      </c>
      <c r="DL12" s="110" t="e">
        <f t="shared" si="6"/>
        <v>#DIV/0!</v>
      </c>
      <c r="DM12" s="110">
        <f t="shared" si="6"/>
        <v>1.3484248163101512E-3</v>
      </c>
      <c r="DN12" s="110" t="e">
        <f t="shared" si="6"/>
        <v>#DIV/0!</v>
      </c>
      <c r="DO12" s="110" t="e">
        <f t="shared" si="6"/>
        <v>#DIV/0!</v>
      </c>
      <c r="DP12" s="110" t="e">
        <f t="shared" si="6"/>
        <v>#DIV/0!</v>
      </c>
      <c r="DQ12" s="110">
        <f t="shared" si="6"/>
        <v>0</v>
      </c>
      <c r="DR12" s="110">
        <f t="shared" si="6"/>
        <v>2.3719323989296077E-4</v>
      </c>
      <c r="DS12" s="110" t="e">
        <f t="shared" si="6"/>
        <v>#DIV/0!</v>
      </c>
      <c r="DT12" s="110" t="e">
        <f t="shared" si="6"/>
        <v>#DIV/0!</v>
      </c>
      <c r="DU12" s="110">
        <f t="shared" si="6"/>
        <v>1.0261848655702119E-3</v>
      </c>
      <c r="DV12" s="110">
        <f t="shared" si="6"/>
        <v>0</v>
      </c>
    </row>
    <row r="13" spans="1:126" s="99" customFormat="1" x14ac:dyDescent="0.2">
      <c r="A13" s="99" t="s">
        <v>89</v>
      </c>
      <c r="B13" s="100"/>
      <c r="C13" s="100">
        <v>44490.822916666664</v>
      </c>
      <c r="D13" s="101">
        <v>0.74</v>
      </c>
      <c r="E13" s="102">
        <f t="shared" si="7"/>
        <v>2.09494E-2</v>
      </c>
      <c r="F13" s="102">
        <f t="shared" si="47"/>
        <v>0</v>
      </c>
      <c r="G13" s="103">
        <f t="shared" si="8"/>
        <v>0</v>
      </c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5">
        <f t="shared" ref="Y13" si="64">H10</f>
        <v>4.9481080121597216</v>
      </c>
      <c r="Z13" s="105">
        <f t="shared" ref="Z13:AO13" si="65">I10</f>
        <v>0</v>
      </c>
      <c r="AA13" s="105">
        <f t="shared" si="65"/>
        <v>0</v>
      </c>
      <c r="AB13" s="105">
        <f t="shared" si="65"/>
        <v>0</v>
      </c>
      <c r="AC13" s="105">
        <f t="shared" si="65"/>
        <v>0</v>
      </c>
      <c r="AD13" s="105">
        <f t="shared" si="65"/>
        <v>0</v>
      </c>
      <c r="AE13" s="105">
        <f t="shared" si="65"/>
        <v>0</v>
      </c>
      <c r="AF13" s="105">
        <f t="shared" si="65"/>
        <v>2.0388078190549819</v>
      </c>
      <c r="AG13" s="105">
        <f t="shared" si="65"/>
        <v>0</v>
      </c>
      <c r="AH13" s="105">
        <f t="shared" si="65"/>
        <v>0</v>
      </c>
      <c r="AI13" s="105">
        <f t="shared" si="65"/>
        <v>0</v>
      </c>
      <c r="AJ13" s="105">
        <f t="shared" si="65"/>
        <v>0</v>
      </c>
      <c r="AK13" s="105">
        <f t="shared" si="65"/>
        <v>30.416453635290495</v>
      </c>
      <c r="AL13" s="105">
        <f t="shared" si="65"/>
        <v>0</v>
      </c>
      <c r="AM13" s="105">
        <f t="shared" si="65"/>
        <v>0</v>
      </c>
      <c r="AN13" s="105">
        <f t="shared" si="65"/>
        <v>1.2402027826499451</v>
      </c>
      <c r="AO13" s="105">
        <f t="shared" si="65"/>
        <v>0</v>
      </c>
      <c r="AP13" s="106">
        <f t="shared" si="10"/>
        <v>4.5841925831138323E-2</v>
      </c>
      <c r="AQ13" s="106">
        <f t="shared" si="11"/>
        <v>0</v>
      </c>
      <c r="AR13" s="106" t="e">
        <f t="shared" si="12"/>
        <v>#DIV/0!</v>
      </c>
      <c r="AS13" s="106" t="e">
        <f t="shared" si="13"/>
        <v>#DIV/0!</v>
      </c>
      <c r="AT13" s="106">
        <f t="shared" si="14"/>
        <v>0</v>
      </c>
      <c r="AU13" s="106" t="e">
        <f t="shared" si="15"/>
        <v>#DIV/0!</v>
      </c>
      <c r="AV13" s="106" t="e">
        <f t="shared" si="16"/>
        <v>#DIV/0!</v>
      </c>
      <c r="AW13" s="106">
        <f t="shared" si="17"/>
        <v>6.4187813389916901E-2</v>
      </c>
      <c r="AX13" s="106" t="e">
        <f t="shared" si="18"/>
        <v>#DIV/0!</v>
      </c>
      <c r="AY13" s="106" t="e">
        <f t="shared" si="19"/>
        <v>#DIV/0!</v>
      </c>
      <c r="AZ13" s="106" t="e">
        <f t="shared" si="20"/>
        <v>#DIV/0!</v>
      </c>
      <c r="BA13" s="106">
        <f t="shared" si="21"/>
        <v>0</v>
      </c>
      <c r="BB13" s="106">
        <f t="shared" si="22"/>
        <v>9.7820961660868705E-3</v>
      </c>
      <c r="BC13" s="106" t="e">
        <f t="shared" si="23"/>
        <v>#DIV/0!</v>
      </c>
      <c r="BD13" s="106" t="e">
        <f t="shared" si="24"/>
        <v>#DIV/0!</v>
      </c>
      <c r="BE13" s="106">
        <f t="shared" si="25"/>
        <v>4.9125913892248761E-2</v>
      </c>
      <c r="BF13" s="106">
        <f t="shared" si="26"/>
        <v>0</v>
      </c>
      <c r="BG13" s="107">
        <f t="shared" si="27"/>
        <v>6.2195936393963317E-3</v>
      </c>
      <c r="BH13" s="107">
        <f t="shared" si="28"/>
        <v>0</v>
      </c>
      <c r="BI13" s="107">
        <f t="shared" si="29"/>
        <v>0</v>
      </c>
      <c r="BJ13" s="107">
        <f t="shared" si="30"/>
        <v>0</v>
      </c>
      <c r="BK13" s="107">
        <f t="shared" si="31"/>
        <v>0</v>
      </c>
      <c r="BL13" s="107">
        <f t="shared" si="32"/>
        <v>0</v>
      </c>
      <c r="BM13" s="107">
        <f t="shared" si="33"/>
        <v>0</v>
      </c>
      <c r="BN13" s="107">
        <f t="shared" si="34"/>
        <v>2.5627080314706264E-3</v>
      </c>
      <c r="BO13" s="107">
        <f t="shared" si="35"/>
        <v>0</v>
      </c>
      <c r="BP13" s="107">
        <f t="shared" si="36"/>
        <v>0</v>
      </c>
      <c r="BQ13" s="107">
        <f t="shared" si="37"/>
        <v>0</v>
      </c>
      <c r="BR13" s="107">
        <f t="shared" si="38"/>
        <v>0</v>
      </c>
      <c r="BS13" s="107">
        <f t="shared" si="39"/>
        <v>3.8232387227229277E-2</v>
      </c>
      <c r="BT13" s="107">
        <f t="shared" si="40"/>
        <v>0</v>
      </c>
      <c r="BU13" s="107">
        <f t="shared" si="41"/>
        <v>0</v>
      </c>
      <c r="BV13" s="107">
        <f t="shared" si="42"/>
        <v>1.5588902504908059E-3</v>
      </c>
      <c r="BW13" s="107">
        <f t="shared" si="43"/>
        <v>0</v>
      </c>
      <c r="BX13" s="108">
        <f t="shared" si="3"/>
        <v>9.329390459094497E-2</v>
      </c>
      <c r="BY13" s="108">
        <f t="shared" si="4"/>
        <v>0</v>
      </c>
      <c r="BZ13" s="108">
        <f t="shared" si="4"/>
        <v>0</v>
      </c>
      <c r="CA13" s="108">
        <f t="shared" si="4"/>
        <v>0</v>
      </c>
      <c r="CB13" s="108">
        <f t="shared" si="4"/>
        <v>0</v>
      </c>
      <c r="CC13" s="108">
        <f t="shared" si="4"/>
        <v>0</v>
      </c>
      <c r="CD13" s="108">
        <f t="shared" si="4"/>
        <v>0</v>
      </c>
      <c r="CE13" s="108">
        <f t="shared" si="4"/>
        <v>3.8440620472059393E-2</v>
      </c>
      <c r="CF13" s="108">
        <f t="shared" si="4"/>
        <v>0</v>
      </c>
      <c r="CG13" s="108">
        <f t="shared" si="4"/>
        <v>0</v>
      </c>
      <c r="CH13" s="108">
        <f t="shared" si="4"/>
        <v>0</v>
      </c>
      <c r="CI13" s="108">
        <f t="shared" si="4"/>
        <v>0</v>
      </c>
      <c r="CJ13" s="108">
        <f t="shared" si="4"/>
        <v>0.5734858084084391</v>
      </c>
      <c r="CK13" s="108">
        <f t="shared" si="4"/>
        <v>0</v>
      </c>
      <c r="CL13" s="108">
        <f t="shared" si="4"/>
        <v>0</v>
      </c>
      <c r="CM13" s="108">
        <f t="shared" si="4"/>
        <v>2.3383353757362089E-2</v>
      </c>
      <c r="CN13" s="108">
        <f t="shared" si="4"/>
        <v>0</v>
      </c>
      <c r="CO13" s="109">
        <f t="shared" si="44"/>
        <v>1.2521951850485518</v>
      </c>
      <c r="CP13" s="109">
        <f t="shared" si="45"/>
        <v>0</v>
      </c>
      <c r="CQ13" s="109">
        <f t="shared" si="45"/>
        <v>0</v>
      </c>
      <c r="CR13" s="109">
        <f t="shared" si="45"/>
        <v>0</v>
      </c>
      <c r="CS13" s="109">
        <f t="shared" si="45"/>
        <v>0</v>
      </c>
      <c r="CT13" s="109">
        <f t="shared" si="45"/>
        <v>0</v>
      </c>
      <c r="CU13" s="109">
        <f t="shared" si="45"/>
        <v>0</v>
      </c>
      <c r="CV13" s="109">
        <f t="shared" si="45"/>
        <v>0.55715615285401054</v>
      </c>
      <c r="CW13" s="109">
        <f t="shared" si="45"/>
        <v>0</v>
      </c>
      <c r="CX13" s="109">
        <f t="shared" si="45"/>
        <v>0</v>
      </c>
      <c r="CY13" s="109">
        <f t="shared" si="45"/>
        <v>0</v>
      </c>
      <c r="CZ13" s="109">
        <f t="shared" si="45"/>
        <v>0</v>
      </c>
      <c r="DA13" s="109">
        <f t="shared" si="45"/>
        <v>8.3298096854517336</v>
      </c>
      <c r="DB13" s="109">
        <f t="shared" si="45"/>
        <v>0</v>
      </c>
      <c r="DC13" s="109">
        <f t="shared" si="45"/>
        <v>0</v>
      </c>
      <c r="DD13" s="109">
        <f t="shared" si="45"/>
        <v>0.35499045115445177</v>
      </c>
      <c r="DE13" s="109">
        <f t="shared" si="45"/>
        <v>0</v>
      </c>
      <c r="DF13" s="110">
        <f t="shared" si="46"/>
        <v>8.9139875689651959E-4</v>
      </c>
      <c r="DG13" s="110">
        <f t="shared" si="6"/>
        <v>0</v>
      </c>
      <c r="DH13" s="110" t="e">
        <f t="shared" si="6"/>
        <v>#DIV/0!</v>
      </c>
      <c r="DI13" s="110" t="e">
        <f t="shared" si="6"/>
        <v>#DIV/0!</v>
      </c>
      <c r="DJ13" s="110">
        <f t="shared" si="6"/>
        <v>0</v>
      </c>
      <c r="DK13" s="110" t="e">
        <f t="shared" si="6"/>
        <v>#DIV/0!</v>
      </c>
      <c r="DL13" s="110" t="e">
        <f t="shared" si="6"/>
        <v>#DIV/0!</v>
      </c>
      <c r="DM13" s="110">
        <f t="shared" si="6"/>
        <v>1.4483529722318777E-3</v>
      </c>
      <c r="DN13" s="110" t="e">
        <f t="shared" si="6"/>
        <v>#DIV/0!</v>
      </c>
      <c r="DO13" s="110" t="e">
        <f t="shared" si="6"/>
        <v>#DIV/0!</v>
      </c>
      <c r="DP13" s="110" t="e">
        <f t="shared" si="6"/>
        <v>#DIV/0!</v>
      </c>
      <c r="DQ13" s="110">
        <f t="shared" si="6"/>
        <v>0</v>
      </c>
      <c r="DR13" s="110">
        <f t="shared" si="6"/>
        <v>2.5473079493648285E-4</v>
      </c>
      <c r="DS13" s="110" t="e">
        <f t="shared" si="6"/>
        <v>#DIV/0!</v>
      </c>
      <c r="DT13" s="110" t="e">
        <f t="shared" si="6"/>
        <v>#DIV/0!</v>
      </c>
      <c r="DU13" s="110">
        <f t="shared" si="6"/>
        <v>1.0985465367178752E-3</v>
      </c>
      <c r="DV13" s="110">
        <f t="shared" si="6"/>
        <v>0</v>
      </c>
    </row>
    <row r="14" spans="1:126" s="99" customFormat="1" x14ac:dyDescent="0.2">
      <c r="A14" s="99" t="s">
        <v>89</v>
      </c>
      <c r="B14" s="100">
        <f>'Data Final'!C138</f>
        <v>44490.85416678241</v>
      </c>
      <c r="C14" s="100">
        <v>44490.833333333336</v>
      </c>
      <c r="D14" s="101">
        <v>0.74</v>
      </c>
      <c r="E14" s="102">
        <f t="shared" si="7"/>
        <v>2.09494E-2</v>
      </c>
      <c r="F14" s="102">
        <f t="shared" si="47"/>
        <v>0</v>
      </c>
      <c r="G14" s="103">
        <f t="shared" si="8"/>
        <v>0</v>
      </c>
      <c r="H14" s="102">
        <f>'Data Final'!F138</f>
        <v>4.9691480483203208</v>
      </c>
      <c r="I14" s="104">
        <v>0</v>
      </c>
      <c r="J14" s="104">
        <v>0</v>
      </c>
      <c r="K14" s="104">
        <v>0</v>
      </c>
      <c r="L14" s="102">
        <f>'Data Final'!J138</f>
        <v>1.8785831226568055</v>
      </c>
      <c r="M14" s="104">
        <v>0</v>
      </c>
      <c r="N14" s="104">
        <v>0</v>
      </c>
      <c r="O14" s="102">
        <f>'Data Final'!M138</f>
        <v>1.9379937231949769</v>
      </c>
      <c r="P14" s="104">
        <v>0</v>
      </c>
      <c r="Q14" s="104">
        <v>0</v>
      </c>
      <c r="R14" s="104">
        <v>0</v>
      </c>
      <c r="S14" s="102">
        <f>'Data Final'!Q138</f>
        <v>0</v>
      </c>
      <c r="T14" s="102">
        <f>'Data Final'!R138</f>
        <v>48.805058412347407</v>
      </c>
      <c r="U14" s="102">
        <f>'Data Final'!S138</f>
        <v>0</v>
      </c>
      <c r="V14" s="104">
        <v>0</v>
      </c>
      <c r="W14" s="102">
        <f>'Data Final'!U138</f>
        <v>1.340997643998765</v>
      </c>
      <c r="X14" s="102">
        <f>'Data Final'!V138</f>
        <v>0</v>
      </c>
      <c r="Y14" s="105">
        <f t="shared" ref="Y14" si="66">H14</f>
        <v>4.9691480483203208</v>
      </c>
      <c r="Z14" s="105">
        <f t="shared" ref="Z14:AO14" si="67">I14</f>
        <v>0</v>
      </c>
      <c r="AA14" s="105">
        <f t="shared" si="67"/>
        <v>0</v>
      </c>
      <c r="AB14" s="105">
        <f t="shared" si="67"/>
        <v>0</v>
      </c>
      <c r="AC14" s="105">
        <f t="shared" si="67"/>
        <v>1.8785831226568055</v>
      </c>
      <c r="AD14" s="105">
        <f t="shared" si="67"/>
        <v>0</v>
      </c>
      <c r="AE14" s="105">
        <f t="shared" si="67"/>
        <v>0</v>
      </c>
      <c r="AF14" s="105">
        <f t="shared" si="67"/>
        <v>1.9379937231949769</v>
      </c>
      <c r="AG14" s="105">
        <f t="shared" si="67"/>
        <v>0</v>
      </c>
      <c r="AH14" s="105">
        <f t="shared" si="67"/>
        <v>0</v>
      </c>
      <c r="AI14" s="105">
        <f t="shared" si="67"/>
        <v>0</v>
      </c>
      <c r="AJ14" s="105">
        <f t="shared" si="67"/>
        <v>0</v>
      </c>
      <c r="AK14" s="105">
        <f t="shared" si="67"/>
        <v>48.805058412347407</v>
      </c>
      <c r="AL14" s="105">
        <f t="shared" si="67"/>
        <v>0</v>
      </c>
      <c r="AM14" s="105">
        <f t="shared" si="67"/>
        <v>0</v>
      </c>
      <c r="AN14" s="105">
        <f t="shared" si="67"/>
        <v>1.340997643998765</v>
      </c>
      <c r="AO14" s="105">
        <f t="shared" si="67"/>
        <v>0</v>
      </c>
      <c r="AP14" s="106">
        <f t="shared" si="10"/>
        <v>4.6036852007929209E-2</v>
      </c>
      <c r="AQ14" s="106">
        <f t="shared" si="11"/>
        <v>0</v>
      </c>
      <c r="AR14" s="106" t="e">
        <f t="shared" si="12"/>
        <v>#DIV/0!</v>
      </c>
      <c r="AS14" s="106" t="e">
        <f t="shared" si="13"/>
        <v>#DIV/0!</v>
      </c>
      <c r="AT14" s="106">
        <f t="shared" si="14"/>
        <v>0.35526231488659471</v>
      </c>
      <c r="AU14" s="106" t="e">
        <f t="shared" si="15"/>
        <v>#DIV/0!</v>
      </c>
      <c r="AV14" s="106" t="e">
        <f t="shared" si="16"/>
        <v>#DIV/0!</v>
      </c>
      <c r="AW14" s="106">
        <f t="shared" si="17"/>
        <v>6.1013881883643491E-2</v>
      </c>
      <c r="AX14" s="106" t="e">
        <f t="shared" si="18"/>
        <v>#DIV/0!</v>
      </c>
      <c r="AY14" s="106" t="e">
        <f t="shared" si="19"/>
        <v>#DIV/0!</v>
      </c>
      <c r="AZ14" s="106" t="e">
        <f t="shared" si="20"/>
        <v>#DIV/0!</v>
      </c>
      <c r="BA14" s="106">
        <f t="shared" si="21"/>
        <v>0</v>
      </c>
      <c r="BB14" s="106">
        <f t="shared" si="22"/>
        <v>1.5695971019683595E-2</v>
      </c>
      <c r="BC14" s="106" t="e">
        <f t="shared" si="23"/>
        <v>#DIV/0!</v>
      </c>
      <c r="BD14" s="106" t="e">
        <f t="shared" si="24"/>
        <v>#DIV/0!</v>
      </c>
      <c r="BE14" s="106">
        <f t="shared" si="25"/>
        <v>5.3118518769995522E-2</v>
      </c>
      <c r="BF14" s="106">
        <f t="shared" si="26"/>
        <v>0</v>
      </c>
      <c r="BG14" s="107">
        <f t="shared" si="27"/>
        <v>6.2460402074089039E-3</v>
      </c>
      <c r="BH14" s="107">
        <f t="shared" si="28"/>
        <v>0</v>
      </c>
      <c r="BI14" s="107">
        <f t="shared" si="29"/>
        <v>0</v>
      </c>
      <c r="BJ14" s="107">
        <f t="shared" si="30"/>
        <v>0</v>
      </c>
      <c r="BK14" s="107">
        <f t="shared" si="31"/>
        <v>2.3613113561871892E-3</v>
      </c>
      <c r="BL14" s="107">
        <f t="shared" si="32"/>
        <v>0</v>
      </c>
      <c r="BM14" s="107">
        <f t="shared" si="33"/>
        <v>0</v>
      </c>
      <c r="BN14" s="107">
        <f t="shared" si="34"/>
        <v>2.4359883422820508E-3</v>
      </c>
      <c r="BO14" s="107">
        <f t="shared" si="35"/>
        <v>0</v>
      </c>
      <c r="BP14" s="107">
        <f t="shared" si="36"/>
        <v>0</v>
      </c>
      <c r="BQ14" s="107">
        <f t="shared" si="37"/>
        <v>0</v>
      </c>
      <c r="BR14" s="107">
        <f t="shared" si="38"/>
        <v>0</v>
      </c>
      <c r="BS14" s="107">
        <f t="shared" si="39"/>
        <v>6.1346201442217849E-2</v>
      </c>
      <c r="BT14" s="107">
        <f t="shared" si="40"/>
        <v>0</v>
      </c>
      <c r="BU14" s="107">
        <f t="shared" si="41"/>
        <v>0</v>
      </c>
      <c r="BV14" s="107">
        <f t="shared" si="42"/>
        <v>1.6855857625912637E-3</v>
      </c>
      <c r="BW14" s="107">
        <f t="shared" si="43"/>
        <v>0</v>
      </c>
      <c r="BX14" s="108">
        <f t="shared" si="3"/>
        <v>9.3690603111133558E-2</v>
      </c>
      <c r="BY14" s="108">
        <f t="shared" si="4"/>
        <v>0</v>
      </c>
      <c r="BZ14" s="108">
        <f t="shared" si="4"/>
        <v>0</v>
      </c>
      <c r="CA14" s="108">
        <f t="shared" si="4"/>
        <v>0</v>
      </c>
      <c r="CB14" s="108">
        <f t="shared" si="4"/>
        <v>3.5419670342807838E-2</v>
      </c>
      <c r="CC14" s="108">
        <f t="shared" si="4"/>
        <v>0</v>
      </c>
      <c r="CD14" s="108">
        <f t="shared" si="4"/>
        <v>0</v>
      </c>
      <c r="CE14" s="108">
        <f t="shared" si="4"/>
        <v>3.6539825134230763E-2</v>
      </c>
      <c r="CF14" s="108">
        <f t="shared" si="4"/>
        <v>0</v>
      </c>
      <c r="CG14" s="108">
        <f t="shared" si="4"/>
        <v>0</v>
      </c>
      <c r="CH14" s="108">
        <f t="shared" si="4"/>
        <v>0</v>
      </c>
      <c r="CI14" s="108">
        <f t="shared" si="4"/>
        <v>0</v>
      </c>
      <c r="CJ14" s="108">
        <f t="shared" si="4"/>
        <v>0.92019302163326777</v>
      </c>
      <c r="CK14" s="108">
        <f t="shared" si="4"/>
        <v>0</v>
      </c>
      <c r="CL14" s="108">
        <f t="shared" si="4"/>
        <v>0</v>
      </c>
      <c r="CM14" s="108">
        <f t="shared" si="4"/>
        <v>2.5283786438868954E-2</v>
      </c>
      <c r="CN14" s="108">
        <f t="shared" si="4"/>
        <v>0</v>
      </c>
      <c r="CO14" s="109">
        <f t="shared" si="44"/>
        <v>1.3458857881596853</v>
      </c>
      <c r="CP14" s="109">
        <f t="shared" si="45"/>
        <v>0</v>
      </c>
      <c r="CQ14" s="109">
        <f t="shared" si="45"/>
        <v>0</v>
      </c>
      <c r="CR14" s="109">
        <f t="shared" si="45"/>
        <v>0</v>
      </c>
      <c r="CS14" s="109">
        <f t="shared" si="45"/>
        <v>3.5419670342807838E-2</v>
      </c>
      <c r="CT14" s="109">
        <f t="shared" si="45"/>
        <v>0</v>
      </c>
      <c r="CU14" s="109">
        <f t="shared" si="45"/>
        <v>0</v>
      </c>
      <c r="CV14" s="109">
        <f t="shared" si="45"/>
        <v>0.59369597798824136</v>
      </c>
      <c r="CW14" s="109">
        <f t="shared" si="45"/>
        <v>0</v>
      </c>
      <c r="CX14" s="109">
        <f t="shared" si="45"/>
        <v>0</v>
      </c>
      <c r="CY14" s="109">
        <f t="shared" si="45"/>
        <v>0</v>
      </c>
      <c r="CZ14" s="109">
        <f t="shared" si="45"/>
        <v>0</v>
      </c>
      <c r="DA14" s="109">
        <f t="shared" si="45"/>
        <v>9.2500027070850006</v>
      </c>
      <c r="DB14" s="109">
        <f t="shared" si="45"/>
        <v>0</v>
      </c>
      <c r="DC14" s="109">
        <f t="shared" si="45"/>
        <v>0</v>
      </c>
      <c r="DD14" s="109">
        <f t="shared" si="45"/>
        <v>0.38027423759332074</v>
      </c>
      <c r="DE14" s="109">
        <f t="shared" si="45"/>
        <v>0</v>
      </c>
      <c r="DF14" s="110">
        <f t="shared" si="46"/>
        <v>9.5809417957769803E-4</v>
      </c>
      <c r="DG14" s="110">
        <f t="shared" si="6"/>
        <v>0</v>
      </c>
      <c r="DH14" s="110" t="e">
        <f t="shared" si="6"/>
        <v>#DIV/0!</v>
      </c>
      <c r="DI14" s="110" t="e">
        <f t="shared" si="6"/>
        <v>#DIV/0!</v>
      </c>
      <c r="DJ14" s="110">
        <f t="shared" si="6"/>
        <v>1.4308039225926215E-3</v>
      </c>
      <c r="DK14" s="110" t="e">
        <f t="shared" si="6"/>
        <v>#DIV/0!</v>
      </c>
      <c r="DL14" s="110" t="e">
        <f t="shared" si="6"/>
        <v>#DIV/0!</v>
      </c>
      <c r="DM14" s="110">
        <f t="shared" si="6"/>
        <v>1.543339923496622E-3</v>
      </c>
      <c r="DN14" s="110" t="e">
        <f t="shared" si="6"/>
        <v>#DIV/0!</v>
      </c>
      <c r="DO14" s="110" t="e">
        <f t="shared" si="6"/>
        <v>#DIV/0!</v>
      </c>
      <c r="DP14" s="110" t="e">
        <f t="shared" si="6"/>
        <v>#DIV/0!</v>
      </c>
      <c r="DQ14" s="110">
        <f t="shared" si="6"/>
        <v>0</v>
      </c>
      <c r="DR14" s="110">
        <f t="shared" si="6"/>
        <v>2.8287087361139368E-4</v>
      </c>
      <c r="DS14" s="110" t="e">
        <f t="shared" si="6"/>
        <v>#DIV/0!</v>
      </c>
      <c r="DT14" s="110" t="e">
        <f t="shared" si="6"/>
        <v>#DIV/0!</v>
      </c>
      <c r="DU14" s="110">
        <f t="shared" si="6"/>
        <v>1.1767892498308799E-3</v>
      </c>
      <c r="DV14" s="110">
        <f t="shared" si="6"/>
        <v>0</v>
      </c>
    </row>
    <row r="15" spans="1:126" s="99" customFormat="1" x14ac:dyDescent="0.2">
      <c r="A15" s="99" t="s">
        <v>89</v>
      </c>
      <c r="B15" s="100"/>
      <c r="C15" s="100">
        <v>44490.84375</v>
      </c>
      <c r="D15" s="101">
        <v>1.41</v>
      </c>
      <c r="E15" s="102">
        <f t="shared" si="7"/>
        <v>3.9917099999999997E-2</v>
      </c>
      <c r="F15" s="102">
        <f t="shared" si="47"/>
        <v>17.070929999999997</v>
      </c>
      <c r="G15" s="103">
        <f t="shared" si="8"/>
        <v>6.879768346904619E-4</v>
      </c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5">
        <f t="shared" ref="Y15" si="68">H14</f>
        <v>4.9691480483203208</v>
      </c>
      <c r="Z15" s="105">
        <f t="shared" ref="Z15:AO15" si="69">I14</f>
        <v>0</v>
      </c>
      <c r="AA15" s="105">
        <f t="shared" si="69"/>
        <v>0</v>
      </c>
      <c r="AB15" s="105">
        <f t="shared" si="69"/>
        <v>0</v>
      </c>
      <c r="AC15" s="105">
        <f t="shared" si="69"/>
        <v>1.8785831226568055</v>
      </c>
      <c r="AD15" s="105">
        <f t="shared" si="69"/>
        <v>0</v>
      </c>
      <c r="AE15" s="105">
        <f t="shared" si="69"/>
        <v>0</v>
      </c>
      <c r="AF15" s="105">
        <f t="shared" si="69"/>
        <v>1.9379937231949769</v>
      </c>
      <c r="AG15" s="105">
        <f t="shared" si="69"/>
        <v>0</v>
      </c>
      <c r="AH15" s="105">
        <f t="shared" si="69"/>
        <v>0</v>
      </c>
      <c r="AI15" s="105">
        <f t="shared" si="69"/>
        <v>0</v>
      </c>
      <c r="AJ15" s="105">
        <f t="shared" si="69"/>
        <v>0</v>
      </c>
      <c r="AK15" s="105">
        <f t="shared" si="69"/>
        <v>48.805058412347407</v>
      </c>
      <c r="AL15" s="105">
        <f t="shared" si="69"/>
        <v>0</v>
      </c>
      <c r="AM15" s="105">
        <f t="shared" si="69"/>
        <v>0</v>
      </c>
      <c r="AN15" s="105">
        <f t="shared" si="69"/>
        <v>1.340997643998765</v>
      </c>
      <c r="AO15" s="105">
        <f t="shared" si="69"/>
        <v>0</v>
      </c>
      <c r="AP15" s="106">
        <f t="shared" si="10"/>
        <v>4.6036852007929209E-2</v>
      </c>
      <c r="AQ15" s="106">
        <f t="shared" si="11"/>
        <v>0</v>
      </c>
      <c r="AR15" s="106" t="e">
        <f t="shared" si="12"/>
        <v>#DIV/0!</v>
      </c>
      <c r="AS15" s="106" t="e">
        <f t="shared" si="13"/>
        <v>#DIV/0!</v>
      </c>
      <c r="AT15" s="106">
        <f t="shared" si="14"/>
        <v>0.35526231488659471</v>
      </c>
      <c r="AU15" s="106" t="e">
        <f t="shared" si="15"/>
        <v>#DIV/0!</v>
      </c>
      <c r="AV15" s="106" t="e">
        <f t="shared" si="16"/>
        <v>#DIV/0!</v>
      </c>
      <c r="AW15" s="106">
        <f t="shared" si="17"/>
        <v>6.1013881883643491E-2</v>
      </c>
      <c r="AX15" s="106" t="e">
        <f t="shared" si="18"/>
        <v>#DIV/0!</v>
      </c>
      <c r="AY15" s="106" t="e">
        <f t="shared" si="19"/>
        <v>#DIV/0!</v>
      </c>
      <c r="AZ15" s="106" t="e">
        <f t="shared" si="20"/>
        <v>#DIV/0!</v>
      </c>
      <c r="BA15" s="106">
        <f t="shared" si="21"/>
        <v>0</v>
      </c>
      <c r="BB15" s="106">
        <f t="shared" si="22"/>
        <v>1.5695971019683595E-2</v>
      </c>
      <c r="BC15" s="106" t="e">
        <f t="shared" si="23"/>
        <v>#DIV/0!</v>
      </c>
      <c r="BD15" s="106" t="e">
        <f t="shared" si="24"/>
        <v>#DIV/0!</v>
      </c>
      <c r="BE15" s="106">
        <f t="shared" si="25"/>
        <v>5.3118518769995522E-2</v>
      </c>
      <c r="BF15" s="106">
        <f t="shared" si="26"/>
        <v>0</v>
      </c>
      <c r="BG15" s="107">
        <f t="shared" si="27"/>
        <v>1.1901238773576425E-2</v>
      </c>
      <c r="BH15" s="107">
        <f t="shared" si="28"/>
        <v>0</v>
      </c>
      <c r="BI15" s="107">
        <f t="shared" si="29"/>
        <v>0</v>
      </c>
      <c r="BJ15" s="107">
        <f t="shared" si="30"/>
        <v>0</v>
      </c>
      <c r="BK15" s="107">
        <f t="shared" si="31"/>
        <v>4.4992554219242375E-3</v>
      </c>
      <c r="BL15" s="107">
        <f t="shared" si="32"/>
        <v>0</v>
      </c>
      <c r="BM15" s="107">
        <f t="shared" si="33"/>
        <v>0</v>
      </c>
      <c r="BN15" s="107">
        <f t="shared" si="34"/>
        <v>4.6415453548887724E-3</v>
      </c>
      <c r="BO15" s="107">
        <f t="shared" si="35"/>
        <v>0</v>
      </c>
      <c r="BP15" s="107">
        <f t="shared" si="36"/>
        <v>0</v>
      </c>
      <c r="BQ15" s="107">
        <f t="shared" si="37"/>
        <v>0</v>
      </c>
      <c r="BR15" s="107">
        <f t="shared" si="38"/>
        <v>0</v>
      </c>
      <c r="BS15" s="107">
        <f t="shared" si="39"/>
        <v>0.11688938382909074</v>
      </c>
      <c r="BT15" s="107">
        <f t="shared" si="40"/>
        <v>0</v>
      </c>
      <c r="BU15" s="107">
        <f t="shared" si="41"/>
        <v>0</v>
      </c>
      <c r="BV15" s="107">
        <f t="shared" si="42"/>
        <v>3.211724223315786E-3</v>
      </c>
      <c r="BW15" s="107">
        <f t="shared" si="43"/>
        <v>0</v>
      </c>
      <c r="BX15" s="108">
        <f t="shared" si="3"/>
        <v>0.17851858160364636</v>
      </c>
      <c r="BY15" s="108">
        <f t="shared" si="4"/>
        <v>0</v>
      </c>
      <c r="BZ15" s="108">
        <f t="shared" si="4"/>
        <v>0</v>
      </c>
      <c r="CA15" s="108">
        <f t="shared" si="4"/>
        <v>0</v>
      </c>
      <c r="CB15" s="108">
        <f t="shared" si="4"/>
        <v>6.7488831328863561E-2</v>
      </c>
      <c r="CC15" s="108">
        <f t="shared" si="4"/>
        <v>0</v>
      </c>
      <c r="CD15" s="108">
        <f t="shared" si="4"/>
        <v>0</v>
      </c>
      <c r="CE15" s="108">
        <f t="shared" si="4"/>
        <v>6.962318032333159E-2</v>
      </c>
      <c r="CF15" s="108">
        <f t="shared" si="4"/>
        <v>0</v>
      </c>
      <c r="CG15" s="108">
        <f t="shared" si="4"/>
        <v>0</v>
      </c>
      <c r="CH15" s="108">
        <f t="shared" si="4"/>
        <v>0</v>
      </c>
      <c r="CI15" s="108">
        <f t="shared" si="4"/>
        <v>0</v>
      </c>
      <c r="CJ15" s="108">
        <f t="shared" si="4"/>
        <v>1.7533407574363611</v>
      </c>
      <c r="CK15" s="108">
        <f t="shared" si="4"/>
        <v>0</v>
      </c>
      <c r="CL15" s="108">
        <f t="shared" si="4"/>
        <v>0</v>
      </c>
      <c r="CM15" s="108">
        <f t="shared" si="4"/>
        <v>4.8175863349736787E-2</v>
      </c>
      <c r="CN15" s="108">
        <f t="shared" si="4"/>
        <v>0</v>
      </c>
      <c r="CO15" s="109">
        <f t="shared" si="44"/>
        <v>1.5244043697633316</v>
      </c>
      <c r="CP15" s="109">
        <f t="shared" si="45"/>
        <v>0</v>
      </c>
      <c r="CQ15" s="109">
        <f t="shared" si="45"/>
        <v>0</v>
      </c>
      <c r="CR15" s="109">
        <f t="shared" si="45"/>
        <v>0</v>
      </c>
      <c r="CS15" s="109">
        <f t="shared" si="45"/>
        <v>0.1029085016716714</v>
      </c>
      <c r="CT15" s="109">
        <f t="shared" si="45"/>
        <v>0</v>
      </c>
      <c r="CU15" s="109">
        <f t="shared" si="45"/>
        <v>0</v>
      </c>
      <c r="CV15" s="109">
        <f t="shared" si="45"/>
        <v>0.66331915831157295</v>
      </c>
      <c r="CW15" s="109">
        <f t="shared" si="45"/>
        <v>0</v>
      </c>
      <c r="CX15" s="109">
        <f t="shared" si="45"/>
        <v>0</v>
      </c>
      <c r="CY15" s="109">
        <f t="shared" si="45"/>
        <v>0</v>
      </c>
      <c r="CZ15" s="109">
        <f t="shared" si="45"/>
        <v>0</v>
      </c>
      <c r="DA15" s="109">
        <f t="shared" si="45"/>
        <v>11.003343464521361</v>
      </c>
      <c r="DB15" s="109">
        <f t="shared" si="45"/>
        <v>0</v>
      </c>
      <c r="DC15" s="109">
        <f t="shared" si="45"/>
        <v>0</v>
      </c>
      <c r="DD15" s="109">
        <f t="shared" si="45"/>
        <v>0.42845010094305752</v>
      </c>
      <c r="DE15" s="109">
        <f t="shared" si="45"/>
        <v>0</v>
      </c>
      <c r="DF15" s="110">
        <f t="shared" si="46"/>
        <v>1.0851759984702137E-3</v>
      </c>
      <c r="DG15" s="110">
        <f t="shared" si="6"/>
        <v>0</v>
      </c>
      <c r="DH15" s="110" t="e">
        <f t="shared" si="6"/>
        <v>#DIV/0!</v>
      </c>
      <c r="DI15" s="110" t="e">
        <f t="shared" si="6"/>
        <v>#DIV/0!</v>
      </c>
      <c r="DJ15" s="110">
        <f t="shared" si="6"/>
        <v>4.1570654507758582E-3</v>
      </c>
      <c r="DK15" s="110" t="e">
        <f t="shared" si="6"/>
        <v>#DIV/0!</v>
      </c>
      <c r="DL15" s="110" t="e">
        <f t="shared" si="6"/>
        <v>#DIV/0!</v>
      </c>
      <c r="DM15" s="110">
        <f t="shared" si="6"/>
        <v>1.7243285738794451E-3</v>
      </c>
      <c r="DN15" s="110" t="e">
        <f t="shared" si="6"/>
        <v>#DIV/0!</v>
      </c>
      <c r="DO15" s="110" t="e">
        <f t="shared" si="6"/>
        <v>#DIV/0!</v>
      </c>
      <c r="DP15" s="110" t="e">
        <f t="shared" si="6"/>
        <v>#DIV/0!</v>
      </c>
      <c r="DQ15" s="110">
        <f t="shared" si="6"/>
        <v>0</v>
      </c>
      <c r="DR15" s="110">
        <f t="shared" si="6"/>
        <v>3.3648913162710221E-4</v>
      </c>
      <c r="DS15" s="110" t="e">
        <f t="shared" si="6"/>
        <v>#DIV/0!</v>
      </c>
      <c r="DT15" s="110" t="e">
        <f t="shared" si="6"/>
        <v>#DIV/0!</v>
      </c>
      <c r="DU15" s="110">
        <f t="shared" si="6"/>
        <v>1.3258733383299834E-3</v>
      </c>
      <c r="DV15" s="110">
        <f t="shared" si="6"/>
        <v>0</v>
      </c>
    </row>
    <row r="16" spans="1:126" s="99" customFormat="1" x14ac:dyDescent="0.2">
      <c r="A16" s="99" t="s">
        <v>89</v>
      </c>
      <c r="B16" s="100"/>
      <c r="C16" s="100">
        <v>44490.854166666664</v>
      </c>
      <c r="D16" s="101">
        <v>1.87</v>
      </c>
      <c r="E16" s="102">
        <f t="shared" si="7"/>
        <v>5.2939699999999999E-2</v>
      </c>
      <c r="F16" s="102">
        <f t="shared" si="47"/>
        <v>45.862199999999994</v>
      </c>
      <c r="G16" s="103">
        <f t="shared" si="8"/>
        <v>1.848295973795271E-3</v>
      </c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5">
        <f t="shared" ref="Y16" si="70">H14</f>
        <v>4.9691480483203208</v>
      </c>
      <c r="Z16" s="105">
        <f t="shared" ref="Z16:AO16" si="71">I14</f>
        <v>0</v>
      </c>
      <c r="AA16" s="105">
        <f t="shared" si="71"/>
        <v>0</v>
      </c>
      <c r="AB16" s="105">
        <f t="shared" si="71"/>
        <v>0</v>
      </c>
      <c r="AC16" s="105">
        <f t="shared" si="71"/>
        <v>1.8785831226568055</v>
      </c>
      <c r="AD16" s="105">
        <f t="shared" si="71"/>
        <v>0</v>
      </c>
      <c r="AE16" s="105">
        <f t="shared" si="71"/>
        <v>0</v>
      </c>
      <c r="AF16" s="105">
        <f t="shared" si="71"/>
        <v>1.9379937231949769</v>
      </c>
      <c r="AG16" s="105">
        <f t="shared" si="71"/>
        <v>0</v>
      </c>
      <c r="AH16" s="105">
        <f t="shared" si="71"/>
        <v>0</v>
      </c>
      <c r="AI16" s="105">
        <f t="shared" si="71"/>
        <v>0</v>
      </c>
      <c r="AJ16" s="105">
        <f t="shared" si="71"/>
        <v>0</v>
      </c>
      <c r="AK16" s="105">
        <f t="shared" si="71"/>
        <v>48.805058412347407</v>
      </c>
      <c r="AL16" s="105">
        <f t="shared" si="71"/>
        <v>0</v>
      </c>
      <c r="AM16" s="105">
        <f t="shared" si="71"/>
        <v>0</v>
      </c>
      <c r="AN16" s="105">
        <f t="shared" si="71"/>
        <v>1.340997643998765</v>
      </c>
      <c r="AO16" s="105">
        <f t="shared" si="71"/>
        <v>0</v>
      </c>
      <c r="AP16" s="106">
        <f t="shared" si="10"/>
        <v>4.6036852007929209E-2</v>
      </c>
      <c r="AQ16" s="106">
        <f t="shared" si="11"/>
        <v>0</v>
      </c>
      <c r="AR16" s="106" t="e">
        <f t="shared" si="12"/>
        <v>#DIV/0!</v>
      </c>
      <c r="AS16" s="106" t="e">
        <f t="shared" si="13"/>
        <v>#DIV/0!</v>
      </c>
      <c r="AT16" s="106">
        <f t="shared" si="14"/>
        <v>0.35526231488659471</v>
      </c>
      <c r="AU16" s="106" t="e">
        <f t="shared" si="15"/>
        <v>#DIV/0!</v>
      </c>
      <c r="AV16" s="106" t="e">
        <f t="shared" si="16"/>
        <v>#DIV/0!</v>
      </c>
      <c r="AW16" s="106">
        <f t="shared" si="17"/>
        <v>6.1013881883643491E-2</v>
      </c>
      <c r="AX16" s="106" t="e">
        <f t="shared" si="18"/>
        <v>#DIV/0!</v>
      </c>
      <c r="AY16" s="106" t="e">
        <f t="shared" si="19"/>
        <v>#DIV/0!</v>
      </c>
      <c r="AZ16" s="106" t="e">
        <f t="shared" si="20"/>
        <v>#DIV/0!</v>
      </c>
      <c r="BA16" s="106">
        <f t="shared" si="21"/>
        <v>0</v>
      </c>
      <c r="BB16" s="106">
        <f t="shared" si="22"/>
        <v>1.5695971019683595E-2</v>
      </c>
      <c r="BC16" s="106" t="e">
        <f t="shared" si="23"/>
        <v>#DIV/0!</v>
      </c>
      <c r="BD16" s="106" t="e">
        <f t="shared" si="24"/>
        <v>#DIV/0!</v>
      </c>
      <c r="BE16" s="106">
        <f t="shared" si="25"/>
        <v>5.3118518769995522E-2</v>
      </c>
      <c r="BF16" s="106">
        <f t="shared" si="26"/>
        <v>0</v>
      </c>
      <c r="BG16" s="107">
        <f t="shared" si="27"/>
        <v>1.5783912416019796E-2</v>
      </c>
      <c r="BH16" s="107">
        <f t="shared" si="28"/>
        <v>0</v>
      </c>
      <c r="BI16" s="107">
        <f t="shared" si="29"/>
        <v>0</v>
      </c>
      <c r="BJ16" s="107">
        <f t="shared" si="30"/>
        <v>0</v>
      </c>
      <c r="BK16" s="107">
        <f t="shared" si="31"/>
        <v>5.9670976163108697E-3</v>
      </c>
      <c r="BL16" s="107">
        <f t="shared" si="32"/>
        <v>0</v>
      </c>
      <c r="BM16" s="107">
        <f t="shared" si="33"/>
        <v>0</v>
      </c>
      <c r="BN16" s="107">
        <f t="shared" si="34"/>
        <v>6.1558083784695062E-3</v>
      </c>
      <c r="BO16" s="107">
        <f t="shared" si="35"/>
        <v>0</v>
      </c>
      <c r="BP16" s="107">
        <f t="shared" si="36"/>
        <v>0</v>
      </c>
      <c r="BQ16" s="107">
        <f t="shared" si="37"/>
        <v>0</v>
      </c>
      <c r="BR16" s="107">
        <f t="shared" si="38"/>
        <v>0</v>
      </c>
      <c r="BS16" s="107">
        <f t="shared" si="39"/>
        <v>0.15502350904992887</v>
      </c>
      <c r="BT16" s="107">
        <f t="shared" si="40"/>
        <v>0</v>
      </c>
      <c r="BU16" s="107">
        <f t="shared" si="41"/>
        <v>0</v>
      </c>
      <c r="BV16" s="107">
        <f t="shared" si="42"/>
        <v>4.2595207784400842E-3</v>
      </c>
      <c r="BW16" s="107">
        <f t="shared" si="43"/>
        <v>0</v>
      </c>
      <c r="BX16" s="108">
        <f t="shared" si="3"/>
        <v>0.23675868624029694</v>
      </c>
      <c r="BY16" s="108">
        <f t="shared" si="4"/>
        <v>0</v>
      </c>
      <c r="BZ16" s="108">
        <f t="shared" si="4"/>
        <v>0</v>
      </c>
      <c r="CA16" s="108">
        <f t="shared" si="4"/>
        <v>0</v>
      </c>
      <c r="CB16" s="108">
        <f t="shared" si="4"/>
        <v>8.9506464244663048E-2</v>
      </c>
      <c r="CC16" s="108">
        <f t="shared" si="4"/>
        <v>0</v>
      </c>
      <c r="CD16" s="108">
        <f t="shared" si="4"/>
        <v>0</v>
      </c>
      <c r="CE16" s="108">
        <f t="shared" si="4"/>
        <v>9.2337125677042595E-2</v>
      </c>
      <c r="CF16" s="108">
        <f t="shared" si="4"/>
        <v>0</v>
      </c>
      <c r="CG16" s="108">
        <f t="shared" si="4"/>
        <v>0</v>
      </c>
      <c r="CH16" s="108">
        <f t="shared" si="4"/>
        <v>0</v>
      </c>
      <c r="CI16" s="108">
        <f t="shared" si="4"/>
        <v>0</v>
      </c>
      <c r="CJ16" s="108">
        <f t="shared" si="4"/>
        <v>2.3253526357489331</v>
      </c>
      <c r="CK16" s="108">
        <f t="shared" si="4"/>
        <v>0</v>
      </c>
      <c r="CL16" s="108">
        <f t="shared" si="4"/>
        <v>0</v>
      </c>
      <c r="CM16" s="108">
        <f t="shared" si="4"/>
        <v>6.3892811676601269E-2</v>
      </c>
      <c r="CN16" s="108">
        <f t="shared" si="4"/>
        <v>0</v>
      </c>
      <c r="CO16" s="109">
        <f t="shared" si="44"/>
        <v>1.7611630560036287</v>
      </c>
      <c r="CP16" s="109">
        <f t="shared" si="45"/>
        <v>0</v>
      </c>
      <c r="CQ16" s="109">
        <f t="shared" si="45"/>
        <v>0</v>
      </c>
      <c r="CR16" s="109">
        <f t="shared" si="45"/>
        <v>0</v>
      </c>
      <c r="CS16" s="109">
        <f t="shared" si="45"/>
        <v>0.19241496591633445</v>
      </c>
      <c r="CT16" s="109">
        <f t="shared" si="45"/>
        <v>0</v>
      </c>
      <c r="CU16" s="109">
        <f t="shared" si="45"/>
        <v>0</v>
      </c>
      <c r="CV16" s="109">
        <f t="shared" si="45"/>
        <v>0.75565628398861551</v>
      </c>
      <c r="CW16" s="109">
        <f t="shared" si="45"/>
        <v>0</v>
      </c>
      <c r="CX16" s="109">
        <f t="shared" si="45"/>
        <v>0</v>
      </c>
      <c r="CY16" s="109">
        <f t="shared" si="45"/>
        <v>0</v>
      </c>
      <c r="CZ16" s="109">
        <f t="shared" si="45"/>
        <v>0</v>
      </c>
      <c r="DA16" s="109">
        <f t="shared" si="45"/>
        <v>13.328696100270294</v>
      </c>
      <c r="DB16" s="109">
        <f t="shared" si="45"/>
        <v>0</v>
      </c>
      <c r="DC16" s="109">
        <f t="shared" si="45"/>
        <v>0</v>
      </c>
      <c r="DD16" s="109">
        <f t="shared" si="45"/>
        <v>0.49234291261965879</v>
      </c>
      <c r="DE16" s="109">
        <f t="shared" si="45"/>
        <v>0</v>
      </c>
      <c r="DF16" s="110">
        <f t="shared" si="46"/>
        <v>1.2537171341645431E-3</v>
      </c>
      <c r="DG16" s="110">
        <f t="shared" si="6"/>
        <v>0</v>
      </c>
      <c r="DH16" s="110" t="e">
        <f t="shared" si="6"/>
        <v>#DIV/0!</v>
      </c>
      <c r="DI16" s="110" t="e">
        <f t="shared" si="6"/>
        <v>#DIV/0!</v>
      </c>
      <c r="DJ16" s="110">
        <f t="shared" si="6"/>
        <v>7.7727456335436986E-3</v>
      </c>
      <c r="DK16" s="110" t="e">
        <f t="shared" si="6"/>
        <v>#DIV/0!</v>
      </c>
      <c r="DL16" s="110" t="e">
        <f t="shared" si="6"/>
        <v>#DIV/0!</v>
      </c>
      <c r="DM16" s="110">
        <f t="shared" si="6"/>
        <v>1.9643631669403524E-3</v>
      </c>
      <c r="DN16" s="110" t="e">
        <f t="shared" si="6"/>
        <v>#DIV/0!</v>
      </c>
      <c r="DO16" s="110" t="e">
        <f t="shared" si="6"/>
        <v>#DIV/0!</v>
      </c>
      <c r="DP16" s="110" t="e">
        <f t="shared" si="6"/>
        <v>#DIV/0!</v>
      </c>
      <c r="DQ16" s="110">
        <f t="shared" si="6"/>
        <v>0</v>
      </c>
      <c r="DR16" s="110">
        <f t="shared" si="6"/>
        <v>4.075998709812689E-4</v>
      </c>
      <c r="DS16" s="110" t="e">
        <f t="shared" si="6"/>
        <v>#DIV/0!</v>
      </c>
      <c r="DT16" s="110" t="e">
        <f t="shared" si="6"/>
        <v>#DIV/0!</v>
      </c>
      <c r="DU16" s="110">
        <f t="shared" si="6"/>
        <v>1.523594789034468E-3</v>
      </c>
      <c r="DV16" s="110">
        <f t="shared" si="6"/>
        <v>0</v>
      </c>
    </row>
    <row r="17" spans="1:126" s="99" customFormat="1" x14ac:dyDescent="0.2">
      <c r="A17" s="99" t="s">
        <v>89</v>
      </c>
      <c r="B17" s="100"/>
      <c r="C17" s="100">
        <v>44490.864583333336</v>
      </c>
      <c r="D17" s="101">
        <v>2.4</v>
      </c>
      <c r="E17" s="102">
        <f t="shared" si="7"/>
        <v>6.7943999999999991E-2</v>
      </c>
      <c r="F17" s="102">
        <f t="shared" si="47"/>
        <v>88.157339999999976</v>
      </c>
      <c r="G17" s="103">
        <f t="shared" si="8"/>
        <v>3.5528355940731317E-3</v>
      </c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5">
        <f t="shared" ref="Y17" si="72">H14</f>
        <v>4.9691480483203208</v>
      </c>
      <c r="Z17" s="105">
        <f t="shared" ref="Z17:AO17" si="73">I14</f>
        <v>0</v>
      </c>
      <c r="AA17" s="105">
        <f t="shared" si="73"/>
        <v>0</v>
      </c>
      <c r="AB17" s="105">
        <f t="shared" si="73"/>
        <v>0</v>
      </c>
      <c r="AC17" s="105">
        <f t="shared" si="73"/>
        <v>1.8785831226568055</v>
      </c>
      <c r="AD17" s="105">
        <f t="shared" si="73"/>
        <v>0</v>
      </c>
      <c r="AE17" s="105">
        <f t="shared" si="73"/>
        <v>0</v>
      </c>
      <c r="AF17" s="105">
        <f t="shared" si="73"/>
        <v>1.9379937231949769</v>
      </c>
      <c r="AG17" s="105">
        <f t="shared" si="73"/>
        <v>0</v>
      </c>
      <c r="AH17" s="105">
        <f t="shared" si="73"/>
        <v>0</v>
      </c>
      <c r="AI17" s="105">
        <f t="shared" si="73"/>
        <v>0</v>
      </c>
      <c r="AJ17" s="105">
        <f t="shared" si="73"/>
        <v>0</v>
      </c>
      <c r="AK17" s="105">
        <f t="shared" si="73"/>
        <v>48.805058412347407</v>
      </c>
      <c r="AL17" s="105">
        <f t="shared" si="73"/>
        <v>0</v>
      </c>
      <c r="AM17" s="105">
        <f t="shared" si="73"/>
        <v>0</v>
      </c>
      <c r="AN17" s="105">
        <f t="shared" si="73"/>
        <v>1.340997643998765</v>
      </c>
      <c r="AO17" s="105">
        <f t="shared" si="73"/>
        <v>0</v>
      </c>
      <c r="AP17" s="106">
        <f t="shared" si="10"/>
        <v>4.6036852007929209E-2</v>
      </c>
      <c r="AQ17" s="106">
        <f t="shared" si="11"/>
        <v>0</v>
      </c>
      <c r="AR17" s="106" t="e">
        <f t="shared" si="12"/>
        <v>#DIV/0!</v>
      </c>
      <c r="AS17" s="106" t="e">
        <f t="shared" si="13"/>
        <v>#DIV/0!</v>
      </c>
      <c r="AT17" s="106">
        <f t="shared" si="14"/>
        <v>0.35526231488659471</v>
      </c>
      <c r="AU17" s="106" t="e">
        <f t="shared" si="15"/>
        <v>#DIV/0!</v>
      </c>
      <c r="AV17" s="106" t="e">
        <f t="shared" si="16"/>
        <v>#DIV/0!</v>
      </c>
      <c r="AW17" s="106">
        <f t="shared" si="17"/>
        <v>6.1013881883643491E-2</v>
      </c>
      <c r="AX17" s="106" t="e">
        <f t="shared" si="18"/>
        <v>#DIV/0!</v>
      </c>
      <c r="AY17" s="106" t="e">
        <f t="shared" si="19"/>
        <v>#DIV/0!</v>
      </c>
      <c r="AZ17" s="106" t="e">
        <f t="shared" si="20"/>
        <v>#DIV/0!</v>
      </c>
      <c r="BA17" s="106">
        <f t="shared" si="21"/>
        <v>0</v>
      </c>
      <c r="BB17" s="106">
        <f t="shared" si="22"/>
        <v>1.5695971019683595E-2</v>
      </c>
      <c r="BC17" s="106" t="e">
        <f t="shared" si="23"/>
        <v>#DIV/0!</v>
      </c>
      <c r="BD17" s="106" t="e">
        <f t="shared" si="24"/>
        <v>#DIV/0!</v>
      </c>
      <c r="BE17" s="106">
        <f t="shared" si="25"/>
        <v>5.3118518769995522E-2</v>
      </c>
      <c r="BF17" s="106">
        <f t="shared" si="26"/>
        <v>0</v>
      </c>
      <c r="BG17" s="107">
        <f t="shared" si="27"/>
        <v>2.0257427699704553E-2</v>
      </c>
      <c r="BH17" s="107">
        <f t="shared" si="28"/>
        <v>0</v>
      </c>
      <c r="BI17" s="107">
        <f t="shared" si="29"/>
        <v>0</v>
      </c>
      <c r="BJ17" s="107">
        <f t="shared" si="30"/>
        <v>0</v>
      </c>
      <c r="BK17" s="107">
        <f t="shared" si="31"/>
        <v>7.6583071011476376E-3</v>
      </c>
      <c r="BL17" s="107">
        <f t="shared" si="32"/>
        <v>0</v>
      </c>
      <c r="BM17" s="107">
        <f t="shared" si="33"/>
        <v>0</v>
      </c>
      <c r="BN17" s="107">
        <f t="shared" si="34"/>
        <v>7.900502731725571E-3</v>
      </c>
      <c r="BO17" s="107">
        <f t="shared" si="35"/>
        <v>0</v>
      </c>
      <c r="BP17" s="107">
        <f t="shared" si="36"/>
        <v>0</v>
      </c>
      <c r="BQ17" s="107">
        <f t="shared" si="37"/>
        <v>0</v>
      </c>
      <c r="BR17" s="107">
        <f t="shared" si="38"/>
        <v>0</v>
      </c>
      <c r="BS17" s="107">
        <f t="shared" si="39"/>
        <v>0.19896065332611187</v>
      </c>
      <c r="BT17" s="107">
        <f t="shared" si="40"/>
        <v>0</v>
      </c>
      <c r="BU17" s="107">
        <f t="shared" si="41"/>
        <v>0</v>
      </c>
      <c r="BV17" s="107">
        <f t="shared" si="42"/>
        <v>5.4667646354311242E-3</v>
      </c>
      <c r="BW17" s="107">
        <f t="shared" si="43"/>
        <v>0</v>
      </c>
      <c r="BX17" s="108">
        <f t="shared" si="3"/>
        <v>0.30386141549556828</v>
      </c>
      <c r="BY17" s="108">
        <f t="shared" si="4"/>
        <v>0</v>
      </c>
      <c r="BZ17" s="108">
        <f t="shared" si="4"/>
        <v>0</v>
      </c>
      <c r="CA17" s="108">
        <f t="shared" si="4"/>
        <v>0</v>
      </c>
      <c r="CB17" s="108">
        <f t="shared" si="4"/>
        <v>0.11487460651721457</v>
      </c>
      <c r="CC17" s="108">
        <f t="shared" si="4"/>
        <v>0</v>
      </c>
      <c r="CD17" s="108">
        <f t="shared" si="4"/>
        <v>0</v>
      </c>
      <c r="CE17" s="108">
        <f t="shared" si="4"/>
        <v>0.11850754097588356</v>
      </c>
      <c r="CF17" s="108">
        <f t="shared" si="4"/>
        <v>0</v>
      </c>
      <c r="CG17" s="108">
        <f t="shared" si="4"/>
        <v>0</v>
      </c>
      <c r="CH17" s="108">
        <f t="shared" si="4"/>
        <v>0</v>
      </c>
      <c r="CI17" s="108">
        <f t="shared" si="4"/>
        <v>0</v>
      </c>
      <c r="CJ17" s="108">
        <f t="shared" si="4"/>
        <v>2.9844097998916781</v>
      </c>
      <c r="CK17" s="108">
        <f t="shared" si="4"/>
        <v>0</v>
      </c>
      <c r="CL17" s="108">
        <f t="shared" si="4"/>
        <v>0</v>
      </c>
      <c r="CM17" s="108">
        <f t="shared" si="4"/>
        <v>8.2001469531466864E-2</v>
      </c>
      <c r="CN17" s="108">
        <f t="shared" ref="CN17:CN69" si="74">BW17*15</f>
        <v>0</v>
      </c>
      <c r="CO17" s="109">
        <f t="shared" si="44"/>
        <v>2.0650244714991968</v>
      </c>
      <c r="CP17" s="109">
        <f t="shared" si="45"/>
        <v>0</v>
      </c>
      <c r="CQ17" s="109">
        <f t="shared" si="45"/>
        <v>0</v>
      </c>
      <c r="CR17" s="109">
        <f t="shared" si="45"/>
        <v>0</v>
      </c>
      <c r="CS17" s="109">
        <f t="shared" si="45"/>
        <v>0.30728957243354904</v>
      </c>
      <c r="CT17" s="109">
        <f t="shared" si="45"/>
        <v>0</v>
      </c>
      <c r="CU17" s="109">
        <f t="shared" si="45"/>
        <v>0</v>
      </c>
      <c r="CV17" s="109">
        <f t="shared" si="45"/>
        <v>0.87416382496449907</v>
      </c>
      <c r="CW17" s="109">
        <f t="shared" si="45"/>
        <v>0</v>
      </c>
      <c r="CX17" s="109">
        <f t="shared" si="45"/>
        <v>0</v>
      </c>
      <c r="CY17" s="109">
        <f t="shared" si="45"/>
        <v>0</v>
      </c>
      <c r="CZ17" s="109">
        <f t="shared" si="45"/>
        <v>0</v>
      </c>
      <c r="DA17" s="109">
        <f t="shared" si="45"/>
        <v>16.313105900161972</v>
      </c>
      <c r="DB17" s="109">
        <f t="shared" si="45"/>
        <v>0</v>
      </c>
      <c r="DC17" s="109">
        <f t="shared" si="45"/>
        <v>0</v>
      </c>
      <c r="DD17" s="109">
        <f t="shared" si="45"/>
        <v>0.5743443821511256</v>
      </c>
      <c r="DE17" s="109">
        <f t="shared" si="45"/>
        <v>0</v>
      </c>
      <c r="DF17" s="110">
        <f t="shared" si="46"/>
        <v>1.4700266131305272E-3</v>
      </c>
      <c r="DG17" s="110">
        <f t="shared" si="6"/>
        <v>0</v>
      </c>
      <c r="DH17" s="110" t="e">
        <f t="shared" si="6"/>
        <v>#DIV/0!</v>
      </c>
      <c r="DI17" s="110" t="e">
        <f t="shared" si="6"/>
        <v>#DIV/0!</v>
      </c>
      <c r="DJ17" s="110">
        <f t="shared" si="6"/>
        <v>1.2413190787898145E-2</v>
      </c>
      <c r="DK17" s="110" t="e">
        <f t="shared" si="6"/>
        <v>#DIV/0!</v>
      </c>
      <c r="DL17" s="110" t="e">
        <f t="shared" si="6"/>
        <v>#DIV/0!</v>
      </c>
      <c r="DM17" s="110">
        <f t="shared" si="6"/>
        <v>2.2724289548260086E-3</v>
      </c>
      <c r="DN17" s="110" t="e">
        <f t="shared" si="6"/>
        <v>#DIV/0!</v>
      </c>
      <c r="DO17" s="110" t="e">
        <f t="shared" si="6"/>
        <v>#DIV/0!</v>
      </c>
      <c r="DP17" s="110" t="e">
        <f t="shared" si="6"/>
        <v>#DIV/0!</v>
      </c>
      <c r="DQ17" s="110">
        <f t="shared" si="6"/>
        <v>0</v>
      </c>
      <c r="DR17" s="110">
        <f t="shared" si="6"/>
        <v>4.988649910080069E-4</v>
      </c>
      <c r="DS17" s="110" t="e">
        <f t="shared" si="6"/>
        <v>#DIV/0!</v>
      </c>
      <c r="DT17" s="110" t="e">
        <f t="shared" si="6"/>
        <v>#DIV/0!</v>
      </c>
      <c r="DU17" s="110">
        <f t="shared" si="6"/>
        <v>1.7773549396712398E-3</v>
      </c>
      <c r="DV17" s="110">
        <f t="shared" ref="DV17:DV70" si="75">DE17/DE$70</f>
        <v>0</v>
      </c>
    </row>
    <row r="18" spans="1:126" s="99" customFormat="1" x14ac:dyDescent="0.2">
      <c r="A18" s="99" t="s">
        <v>89</v>
      </c>
      <c r="B18" s="100">
        <f>'Data Final'!C139</f>
        <v>44490.895833506947</v>
      </c>
      <c r="C18" s="100">
        <v>44490.875</v>
      </c>
      <c r="D18" s="101">
        <v>3.03</v>
      </c>
      <c r="E18" s="102">
        <f t="shared" si="7"/>
        <v>8.5779299999999989E-2</v>
      </c>
      <c r="F18" s="102">
        <f t="shared" si="47"/>
        <v>146.50424999999996</v>
      </c>
      <c r="G18" s="103">
        <f t="shared" si="8"/>
        <v>5.9042788051793371E-3</v>
      </c>
      <c r="H18" s="111">
        <f>'Data Final'!F139</f>
        <v>53.299914697723871</v>
      </c>
      <c r="I18" s="111">
        <f>'Data Final'!G139</f>
        <v>56.217333780018237</v>
      </c>
      <c r="J18" s="111">
        <f>'Data Final'!H139</f>
        <v>0</v>
      </c>
      <c r="K18" s="111">
        <f>'Data Final'!I139</f>
        <v>0</v>
      </c>
      <c r="L18" s="111">
        <f>'Data Final'!J139</f>
        <v>5.2878761521792104</v>
      </c>
      <c r="M18" s="104">
        <v>0</v>
      </c>
      <c r="N18" s="111">
        <f>'Data Final'!L139</f>
        <v>0</v>
      </c>
      <c r="O18" s="111">
        <f>'Data Final'!M139</f>
        <v>18.148127340024896</v>
      </c>
      <c r="P18" s="104">
        <v>0</v>
      </c>
      <c r="Q18" s="111">
        <f>'Data Final'!O139</f>
        <v>0</v>
      </c>
      <c r="R18" s="111">
        <f>'Data Final'!P139</f>
        <v>0</v>
      </c>
      <c r="S18" s="111">
        <f>'Data Final'!Q139</f>
        <v>3.2270969417608404</v>
      </c>
      <c r="T18" s="111">
        <f>'Data Final'!R139</f>
        <v>1034.9049501890308</v>
      </c>
      <c r="U18" s="111">
        <f>'Data Final'!S139</f>
        <v>0</v>
      </c>
      <c r="V18" s="104">
        <v>0</v>
      </c>
      <c r="W18" s="111">
        <f>'Data Final'!U139</f>
        <v>11.753801926961049</v>
      </c>
      <c r="X18" s="111">
        <f>'Data Final'!V139</f>
        <v>10.331474010745197</v>
      </c>
      <c r="Y18" s="105">
        <f t="shared" ref="Y18" si="76">H18</f>
        <v>53.299914697723871</v>
      </c>
      <c r="Z18" s="105">
        <f t="shared" ref="Z18:AO18" si="77">I18</f>
        <v>56.217333780018237</v>
      </c>
      <c r="AA18" s="105">
        <f t="shared" si="77"/>
        <v>0</v>
      </c>
      <c r="AB18" s="105">
        <f t="shared" si="77"/>
        <v>0</v>
      </c>
      <c r="AC18" s="105">
        <f t="shared" si="77"/>
        <v>5.2878761521792104</v>
      </c>
      <c r="AD18" s="105">
        <f t="shared" si="77"/>
        <v>0</v>
      </c>
      <c r="AE18" s="105">
        <f t="shared" si="77"/>
        <v>0</v>
      </c>
      <c r="AF18" s="105">
        <f t="shared" si="77"/>
        <v>18.148127340024896</v>
      </c>
      <c r="AG18" s="105">
        <f t="shared" si="77"/>
        <v>0</v>
      </c>
      <c r="AH18" s="105">
        <f t="shared" si="77"/>
        <v>0</v>
      </c>
      <c r="AI18" s="105">
        <f t="shared" si="77"/>
        <v>0</v>
      </c>
      <c r="AJ18" s="105">
        <f t="shared" si="77"/>
        <v>3.2270969417608404</v>
      </c>
      <c r="AK18" s="105">
        <f t="shared" si="77"/>
        <v>1034.9049501890308</v>
      </c>
      <c r="AL18" s="105">
        <f t="shared" si="77"/>
        <v>0</v>
      </c>
      <c r="AM18" s="105">
        <f t="shared" si="77"/>
        <v>0</v>
      </c>
      <c r="AN18" s="105">
        <f t="shared" si="77"/>
        <v>11.753801926961049</v>
      </c>
      <c r="AO18" s="105">
        <f t="shared" si="77"/>
        <v>10.331474010745197</v>
      </c>
      <c r="AP18" s="106">
        <f t="shared" si="10"/>
        <v>0.49379898950762569</v>
      </c>
      <c r="AQ18" s="106">
        <f t="shared" si="11"/>
        <v>0.675006844757707</v>
      </c>
      <c r="AR18" s="106" t="e">
        <f t="shared" si="12"/>
        <v>#DIV/0!</v>
      </c>
      <c r="AS18" s="106" t="e">
        <f t="shared" si="13"/>
        <v>#DIV/0!</v>
      </c>
      <c r="AT18" s="106">
        <f t="shared" si="14"/>
        <v>1</v>
      </c>
      <c r="AU18" s="106" t="e">
        <f t="shared" si="15"/>
        <v>#DIV/0!</v>
      </c>
      <c r="AV18" s="106" t="e">
        <f t="shared" si="16"/>
        <v>#DIV/0!</v>
      </c>
      <c r="AW18" s="106">
        <f t="shared" si="17"/>
        <v>0.57135773180324101</v>
      </c>
      <c r="AX18" s="106" t="e">
        <f t="shared" si="18"/>
        <v>#DIV/0!</v>
      </c>
      <c r="AY18" s="106" t="e">
        <f t="shared" si="19"/>
        <v>#DIV/0!</v>
      </c>
      <c r="AZ18" s="106" t="e">
        <f t="shared" si="20"/>
        <v>#DIV/0!</v>
      </c>
      <c r="BA18" s="106">
        <f t="shared" si="21"/>
        <v>0.68513319617853163</v>
      </c>
      <c r="BB18" s="106">
        <f t="shared" si="22"/>
        <v>0.33283103503436279</v>
      </c>
      <c r="BC18" s="106" t="e">
        <f t="shared" si="23"/>
        <v>#DIV/0!</v>
      </c>
      <c r="BD18" s="106" t="e">
        <f t="shared" si="24"/>
        <v>#DIV/0!</v>
      </c>
      <c r="BE18" s="106">
        <f t="shared" si="25"/>
        <v>0.46558213660565168</v>
      </c>
      <c r="BF18" s="106">
        <f t="shared" si="26"/>
        <v>0.47365226470279931</v>
      </c>
      <c r="BG18" s="107">
        <f t="shared" si="27"/>
        <v>0.27432176236982792</v>
      </c>
      <c r="BH18" s="107">
        <f t="shared" si="28"/>
        <v>0.28933701237097909</v>
      </c>
      <c r="BI18" s="107">
        <f t="shared" si="29"/>
        <v>0</v>
      </c>
      <c r="BJ18" s="107">
        <f t="shared" si="30"/>
        <v>0</v>
      </c>
      <c r="BK18" s="107">
        <f t="shared" si="31"/>
        <v>2.7215418889237564E-2</v>
      </c>
      <c r="BL18" s="107">
        <f t="shared" si="32"/>
        <v>0</v>
      </c>
      <c r="BM18" s="107">
        <f t="shared" si="33"/>
        <v>0</v>
      </c>
      <c r="BN18" s="107">
        <f t="shared" si="34"/>
        <v>9.3404019572291844E-2</v>
      </c>
      <c r="BO18" s="107">
        <f t="shared" si="35"/>
        <v>0</v>
      </c>
      <c r="BP18" s="107">
        <f t="shared" si="36"/>
        <v>0</v>
      </c>
      <c r="BQ18" s="107">
        <f t="shared" si="37"/>
        <v>0</v>
      </c>
      <c r="BR18" s="107">
        <f t="shared" si="38"/>
        <v>1.6609087001783138E-2</v>
      </c>
      <c r="BS18" s="107">
        <f t="shared" si="39"/>
        <v>5.3264053316249962</v>
      </c>
      <c r="BT18" s="107">
        <f t="shared" si="40"/>
        <v>0</v>
      </c>
      <c r="BU18" s="107">
        <f t="shared" si="41"/>
        <v>0</v>
      </c>
      <c r="BV18" s="107">
        <f t="shared" si="42"/>
        <v>6.0493974098002189E-2</v>
      </c>
      <c r="BW18" s="107">
        <f t="shared" si="43"/>
        <v>5.3173596516594916E-2</v>
      </c>
      <c r="BX18" s="108">
        <f t="shared" si="3"/>
        <v>4.1148264355474184</v>
      </c>
      <c r="BY18" s="108">
        <f t="shared" ref="BY18:CM33" si="78">BH18*15</f>
        <v>4.3400551855646867</v>
      </c>
      <c r="BZ18" s="108">
        <f t="shared" si="78"/>
        <v>0</v>
      </c>
      <c r="CA18" s="108">
        <f t="shared" si="78"/>
        <v>0</v>
      </c>
      <c r="CB18" s="108">
        <f t="shared" si="78"/>
        <v>0.40823128333856346</v>
      </c>
      <c r="CC18" s="108">
        <f t="shared" si="78"/>
        <v>0</v>
      </c>
      <c r="CD18" s="108">
        <f t="shared" si="78"/>
        <v>0</v>
      </c>
      <c r="CE18" s="108">
        <f t="shared" si="78"/>
        <v>1.4010602935843777</v>
      </c>
      <c r="CF18" s="108">
        <f t="shared" si="78"/>
        <v>0</v>
      </c>
      <c r="CG18" s="108">
        <f t="shared" si="78"/>
        <v>0</v>
      </c>
      <c r="CH18" s="108">
        <f t="shared" si="78"/>
        <v>0</v>
      </c>
      <c r="CI18" s="108">
        <f t="shared" si="78"/>
        <v>0.24913630502674705</v>
      </c>
      <c r="CJ18" s="108">
        <f t="shared" si="78"/>
        <v>79.896079974374942</v>
      </c>
      <c r="CK18" s="108">
        <f t="shared" si="78"/>
        <v>0</v>
      </c>
      <c r="CL18" s="108">
        <f t="shared" si="78"/>
        <v>0</v>
      </c>
      <c r="CM18" s="108">
        <f t="shared" si="78"/>
        <v>0.90740961147003285</v>
      </c>
      <c r="CN18" s="108">
        <f t="shared" si="74"/>
        <v>0.79760394774892374</v>
      </c>
      <c r="CO18" s="109">
        <f t="shared" si="44"/>
        <v>6.1798509070466157</v>
      </c>
      <c r="CP18" s="109">
        <f t="shared" si="45"/>
        <v>4.3400551855646867</v>
      </c>
      <c r="CQ18" s="109">
        <f t="shared" si="45"/>
        <v>0</v>
      </c>
      <c r="CR18" s="109">
        <f t="shared" si="45"/>
        <v>0</v>
      </c>
      <c r="CS18" s="109">
        <f t="shared" si="45"/>
        <v>0.71552085577211244</v>
      </c>
      <c r="CT18" s="109">
        <f t="shared" si="45"/>
        <v>0</v>
      </c>
      <c r="CU18" s="109">
        <f t="shared" si="45"/>
        <v>0</v>
      </c>
      <c r="CV18" s="109">
        <f t="shared" si="45"/>
        <v>2.2752241185488766</v>
      </c>
      <c r="CW18" s="109">
        <f t="shared" si="45"/>
        <v>0</v>
      </c>
      <c r="CX18" s="109">
        <f t="shared" si="45"/>
        <v>0</v>
      </c>
      <c r="CY18" s="109">
        <f t="shared" si="45"/>
        <v>0</v>
      </c>
      <c r="CZ18" s="109">
        <f t="shared" si="45"/>
        <v>0.24913630502674705</v>
      </c>
      <c r="DA18" s="109">
        <f t="shared" si="45"/>
        <v>96.209185874536914</v>
      </c>
      <c r="DB18" s="109">
        <f t="shared" si="45"/>
        <v>0</v>
      </c>
      <c r="DC18" s="109">
        <f t="shared" si="45"/>
        <v>0</v>
      </c>
      <c r="DD18" s="109">
        <f t="shared" si="45"/>
        <v>1.4817539936211586</v>
      </c>
      <c r="DE18" s="109">
        <f t="shared" ref="DE18:DE70" si="79">DE17+CN18</f>
        <v>0.79760394774892374</v>
      </c>
      <c r="DF18" s="110">
        <f t="shared" si="46"/>
        <v>4.3992434103902033E-3</v>
      </c>
      <c r="DG18" s="110">
        <f t="shared" ref="DG18:DG70" si="80">CP18/CP$70</f>
        <v>6.3964613733072107E-3</v>
      </c>
      <c r="DH18" s="110" t="e">
        <f t="shared" ref="DH18:DH70" si="81">CQ18/CQ$70</f>
        <v>#DIV/0!</v>
      </c>
      <c r="DI18" s="110" t="e">
        <f t="shared" ref="DI18:DI70" si="82">CR18/CR$70</f>
        <v>#DIV/0!</v>
      </c>
      <c r="DJ18" s="110">
        <f t="shared" ref="DJ18:DJ70" si="83">CS18/CS$70</f>
        <v>2.8903997050990341E-2</v>
      </c>
      <c r="DK18" s="110" t="e">
        <f t="shared" ref="DK18:DK70" si="84">CT18/CT$70</f>
        <v>#DIV/0!</v>
      </c>
      <c r="DL18" s="110" t="e">
        <f t="shared" ref="DL18:DL70" si="85">CU18/CU$70</f>
        <v>#DIV/0!</v>
      </c>
      <c r="DM18" s="110">
        <f t="shared" ref="DM18:DM70" si="86">CV18/CV$70</f>
        <v>5.9145494449154568E-3</v>
      </c>
      <c r="DN18" s="110" t="e">
        <f t="shared" ref="DN18:DN70" si="87">CW18/CW$70</f>
        <v>#DIV/0!</v>
      </c>
      <c r="DO18" s="110" t="e">
        <f t="shared" ref="DO18:DO70" si="88">CX18/CX$70</f>
        <v>#DIV/0!</v>
      </c>
      <c r="DP18" s="110" t="e">
        <f t="shared" ref="DP18:DP70" si="89">CY18/CY$70</f>
        <v>#DIV/0!</v>
      </c>
      <c r="DQ18" s="110">
        <f t="shared" ref="DQ18:DQ70" si="90">CZ18/CZ$70</f>
        <v>7.888440329288619E-3</v>
      </c>
      <c r="DR18" s="110">
        <f t="shared" ref="DR18:DR70" si="91">DA18/DA$70</f>
        <v>2.9421371343952333E-3</v>
      </c>
      <c r="DS18" s="110" t="e">
        <f t="shared" ref="DS18:DS70" si="92">DB18/DB$70</f>
        <v>#DIV/0!</v>
      </c>
      <c r="DT18" s="110" t="e">
        <f t="shared" ref="DT18:DT70" si="93">DC18/DC$70</f>
        <v>#DIV/0!</v>
      </c>
      <c r="DU18" s="110">
        <f t="shared" ref="DU18:DU70" si="94">DD18/DD$70</f>
        <v>4.585407051560888E-3</v>
      </c>
      <c r="DV18" s="110">
        <f t="shared" si="75"/>
        <v>2.3839994273461419E-3</v>
      </c>
    </row>
    <row r="19" spans="1:126" s="99" customFormat="1" x14ac:dyDescent="0.2">
      <c r="A19" s="99" t="s">
        <v>89</v>
      </c>
      <c r="B19" s="100"/>
      <c r="C19" s="100">
        <v>44490.885416666664</v>
      </c>
      <c r="D19" s="101">
        <v>25.89</v>
      </c>
      <c r="E19" s="102">
        <f t="shared" si="7"/>
        <v>0.73294589999999993</v>
      </c>
      <c r="F19" s="102">
        <f t="shared" si="47"/>
        <v>787.30109999999991</v>
      </c>
      <c r="G19" s="103">
        <f t="shared" si="8"/>
        <v>3.1729080883485486E-2</v>
      </c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5">
        <f t="shared" ref="Y19" si="95">H18</f>
        <v>53.299914697723871</v>
      </c>
      <c r="Z19" s="105">
        <f t="shared" ref="Z19:AO19" si="96">I18</f>
        <v>56.217333780018237</v>
      </c>
      <c r="AA19" s="105">
        <f t="shared" si="96"/>
        <v>0</v>
      </c>
      <c r="AB19" s="105">
        <f t="shared" si="96"/>
        <v>0</v>
      </c>
      <c r="AC19" s="105">
        <f t="shared" si="96"/>
        <v>5.2878761521792104</v>
      </c>
      <c r="AD19" s="105">
        <f t="shared" si="96"/>
        <v>0</v>
      </c>
      <c r="AE19" s="105">
        <f t="shared" si="96"/>
        <v>0</v>
      </c>
      <c r="AF19" s="105">
        <f t="shared" si="96"/>
        <v>18.148127340024896</v>
      </c>
      <c r="AG19" s="105">
        <f t="shared" si="96"/>
        <v>0</v>
      </c>
      <c r="AH19" s="105">
        <f t="shared" si="96"/>
        <v>0</v>
      </c>
      <c r="AI19" s="105">
        <f t="shared" si="96"/>
        <v>0</v>
      </c>
      <c r="AJ19" s="105">
        <f t="shared" si="96"/>
        <v>3.2270969417608404</v>
      </c>
      <c r="AK19" s="105">
        <f t="shared" si="96"/>
        <v>1034.9049501890308</v>
      </c>
      <c r="AL19" s="105">
        <f t="shared" si="96"/>
        <v>0</v>
      </c>
      <c r="AM19" s="105">
        <f t="shared" si="96"/>
        <v>0</v>
      </c>
      <c r="AN19" s="105">
        <f t="shared" si="96"/>
        <v>11.753801926961049</v>
      </c>
      <c r="AO19" s="105">
        <f t="shared" si="96"/>
        <v>10.331474010745197</v>
      </c>
      <c r="AP19" s="106">
        <f t="shared" si="10"/>
        <v>0.49379898950762569</v>
      </c>
      <c r="AQ19" s="106">
        <f t="shared" si="11"/>
        <v>0.675006844757707</v>
      </c>
      <c r="AR19" s="106" t="e">
        <f t="shared" si="12"/>
        <v>#DIV/0!</v>
      </c>
      <c r="AS19" s="106" t="e">
        <f t="shared" si="13"/>
        <v>#DIV/0!</v>
      </c>
      <c r="AT19" s="106">
        <f t="shared" si="14"/>
        <v>1</v>
      </c>
      <c r="AU19" s="106" t="e">
        <f t="shared" si="15"/>
        <v>#DIV/0!</v>
      </c>
      <c r="AV19" s="106" t="e">
        <f t="shared" si="16"/>
        <v>#DIV/0!</v>
      </c>
      <c r="AW19" s="106">
        <f t="shared" si="17"/>
        <v>0.57135773180324101</v>
      </c>
      <c r="AX19" s="106" t="e">
        <f t="shared" si="18"/>
        <v>#DIV/0!</v>
      </c>
      <c r="AY19" s="106" t="e">
        <f t="shared" si="19"/>
        <v>#DIV/0!</v>
      </c>
      <c r="AZ19" s="106" t="e">
        <f t="shared" si="20"/>
        <v>#DIV/0!</v>
      </c>
      <c r="BA19" s="106">
        <f t="shared" si="21"/>
        <v>0.68513319617853163</v>
      </c>
      <c r="BB19" s="106">
        <f t="shared" si="22"/>
        <v>0.33283103503436279</v>
      </c>
      <c r="BC19" s="106" t="e">
        <f t="shared" si="23"/>
        <v>#DIV/0!</v>
      </c>
      <c r="BD19" s="106" t="e">
        <f t="shared" si="24"/>
        <v>#DIV/0!</v>
      </c>
      <c r="BE19" s="106">
        <f t="shared" si="25"/>
        <v>0.46558213660565168</v>
      </c>
      <c r="BF19" s="106">
        <f t="shared" si="26"/>
        <v>0.47365226470279931</v>
      </c>
      <c r="BG19" s="107">
        <f t="shared" si="27"/>
        <v>2.3439572368827872</v>
      </c>
      <c r="BH19" s="107">
        <f t="shared" si="28"/>
        <v>2.4722558581797518</v>
      </c>
      <c r="BI19" s="107">
        <f t="shared" si="29"/>
        <v>0</v>
      </c>
      <c r="BJ19" s="107">
        <f t="shared" si="30"/>
        <v>0</v>
      </c>
      <c r="BK19" s="107">
        <f t="shared" si="31"/>
        <v>0.23254362872685166</v>
      </c>
      <c r="BL19" s="107">
        <f t="shared" si="32"/>
        <v>0</v>
      </c>
      <c r="BM19" s="107">
        <f t="shared" si="33"/>
        <v>0</v>
      </c>
      <c r="BN19" s="107">
        <f t="shared" si="34"/>
        <v>0.79809573159294911</v>
      </c>
      <c r="BO19" s="107">
        <f t="shared" si="35"/>
        <v>0</v>
      </c>
      <c r="BP19" s="107">
        <f t="shared" si="36"/>
        <v>0</v>
      </c>
      <c r="BQ19" s="107">
        <f t="shared" si="37"/>
        <v>0</v>
      </c>
      <c r="BR19" s="107">
        <f t="shared" si="38"/>
        <v>0.14191724834196881</v>
      </c>
      <c r="BS19" s="107">
        <f t="shared" si="39"/>
        <v>45.511760407845266</v>
      </c>
      <c r="BT19" s="107">
        <f t="shared" si="40"/>
        <v>0</v>
      </c>
      <c r="BU19" s="107">
        <f t="shared" si="41"/>
        <v>0</v>
      </c>
      <c r="BV19" s="107">
        <f t="shared" si="42"/>
        <v>0.51689405590669202</v>
      </c>
      <c r="BW19" s="107">
        <f t="shared" si="43"/>
        <v>0.45434469102793484</v>
      </c>
      <c r="BX19" s="108">
        <f t="shared" si="3"/>
        <v>35.159358553241809</v>
      </c>
      <c r="BY19" s="108">
        <f t="shared" si="78"/>
        <v>37.083837872696279</v>
      </c>
      <c r="BZ19" s="108">
        <f t="shared" si="78"/>
        <v>0</v>
      </c>
      <c r="CA19" s="108">
        <f t="shared" si="78"/>
        <v>0</v>
      </c>
      <c r="CB19" s="108">
        <f t="shared" si="78"/>
        <v>3.488154430902775</v>
      </c>
      <c r="CC19" s="108">
        <f t="shared" si="78"/>
        <v>0</v>
      </c>
      <c r="CD19" s="108">
        <f t="shared" si="78"/>
        <v>0</v>
      </c>
      <c r="CE19" s="108">
        <f t="shared" si="78"/>
        <v>11.971435973894236</v>
      </c>
      <c r="CF19" s="108">
        <f t="shared" si="78"/>
        <v>0</v>
      </c>
      <c r="CG19" s="108">
        <f t="shared" si="78"/>
        <v>0</v>
      </c>
      <c r="CH19" s="108">
        <f t="shared" si="78"/>
        <v>0</v>
      </c>
      <c r="CI19" s="108">
        <f t="shared" si="78"/>
        <v>2.1287587251295323</v>
      </c>
      <c r="CJ19" s="108">
        <f t="shared" si="78"/>
        <v>682.67640611767899</v>
      </c>
      <c r="CK19" s="108">
        <f t="shared" si="78"/>
        <v>0</v>
      </c>
      <c r="CL19" s="108">
        <f t="shared" si="78"/>
        <v>0</v>
      </c>
      <c r="CM19" s="108">
        <f t="shared" si="78"/>
        <v>7.7534108386003799</v>
      </c>
      <c r="CN19" s="108">
        <f t="shared" si="74"/>
        <v>6.8151703654190223</v>
      </c>
      <c r="CO19" s="109">
        <f t="shared" si="44"/>
        <v>41.339209460288423</v>
      </c>
      <c r="CP19" s="109">
        <f t="shared" ref="CP19:DD34" si="97">CP18+BY19</f>
        <v>41.423893058260965</v>
      </c>
      <c r="CQ19" s="109">
        <f t="shared" si="97"/>
        <v>0</v>
      </c>
      <c r="CR19" s="109">
        <f t="shared" si="97"/>
        <v>0</v>
      </c>
      <c r="CS19" s="109">
        <f t="shared" si="97"/>
        <v>4.203675286674887</v>
      </c>
      <c r="CT19" s="109">
        <f t="shared" si="97"/>
        <v>0</v>
      </c>
      <c r="CU19" s="109">
        <f t="shared" si="97"/>
        <v>0</v>
      </c>
      <c r="CV19" s="109">
        <f t="shared" si="97"/>
        <v>14.246660092443113</v>
      </c>
      <c r="CW19" s="109">
        <f t="shared" si="97"/>
        <v>0</v>
      </c>
      <c r="CX19" s="109">
        <f t="shared" si="97"/>
        <v>0</v>
      </c>
      <c r="CY19" s="109">
        <f t="shared" si="97"/>
        <v>0</v>
      </c>
      <c r="CZ19" s="109">
        <f t="shared" si="97"/>
        <v>2.3778950301562793</v>
      </c>
      <c r="DA19" s="109">
        <f t="shared" si="97"/>
        <v>778.88559199221595</v>
      </c>
      <c r="DB19" s="109">
        <f t="shared" si="97"/>
        <v>0</v>
      </c>
      <c r="DC19" s="109">
        <f t="shared" si="97"/>
        <v>0</v>
      </c>
      <c r="DD19" s="109">
        <f t="shared" si="97"/>
        <v>9.2351648322215389</v>
      </c>
      <c r="DE19" s="109">
        <f t="shared" si="79"/>
        <v>7.6127743131679457</v>
      </c>
      <c r="DF19" s="110">
        <f t="shared" si="46"/>
        <v>2.9428095846381296E-2</v>
      </c>
      <c r="DG19" s="110">
        <f t="shared" si="80"/>
        <v>6.1051373899684659E-2</v>
      </c>
      <c r="DH19" s="110" t="e">
        <f t="shared" si="81"/>
        <v>#DIV/0!</v>
      </c>
      <c r="DI19" s="110" t="e">
        <f t="shared" si="82"/>
        <v>#DIV/0!</v>
      </c>
      <c r="DJ19" s="110">
        <f t="shared" si="83"/>
        <v>0.16981058918018405</v>
      </c>
      <c r="DK19" s="110" t="e">
        <f t="shared" si="84"/>
        <v>#DIV/0!</v>
      </c>
      <c r="DL19" s="110" t="e">
        <f t="shared" si="85"/>
        <v>#DIV/0!</v>
      </c>
      <c r="DM19" s="110">
        <f t="shared" si="86"/>
        <v>3.7034846305778767E-2</v>
      </c>
      <c r="DN19" s="110" t="e">
        <f t="shared" si="87"/>
        <v>#DIV/0!</v>
      </c>
      <c r="DO19" s="110" t="e">
        <f t="shared" si="88"/>
        <v>#DIV/0!</v>
      </c>
      <c r="DP19" s="110" t="e">
        <f t="shared" si="89"/>
        <v>#DIV/0!</v>
      </c>
      <c r="DQ19" s="110">
        <f t="shared" si="90"/>
        <v>7.5291648291428023E-2</v>
      </c>
      <c r="DR19" s="110">
        <f t="shared" si="91"/>
        <v>2.3818809013040548E-2</v>
      </c>
      <c r="DS19" s="110" t="e">
        <f t="shared" si="92"/>
        <v>#DIV/0!</v>
      </c>
      <c r="DT19" s="110" t="e">
        <f t="shared" si="93"/>
        <v>#DIV/0!</v>
      </c>
      <c r="DU19" s="110">
        <f t="shared" si="94"/>
        <v>2.8578961235330855E-2</v>
      </c>
      <c r="DV19" s="110">
        <f t="shared" si="75"/>
        <v>2.2754212356056246E-2</v>
      </c>
    </row>
    <row r="20" spans="1:126" s="99" customFormat="1" x14ac:dyDescent="0.2">
      <c r="A20" s="99" t="s">
        <v>89</v>
      </c>
      <c r="B20" s="100"/>
      <c r="C20" s="100">
        <v>44490.895833333336</v>
      </c>
      <c r="D20" s="101">
        <v>34.119999999999997</v>
      </c>
      <c r="E20" s="102">
        <f t="shared" si="7"/>
        <v>0.96593719999999983</v>
      </c>
      <c r="F20" s="102">
        <f t="shared" si="47"/>
        <v>1637.7901199999997</v>
      </c>
      <c r="G20" s="103">
        <f t="shared" si="8"/>
        <v>6.6004702886422226E-2</v>
      </c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5">
        <f t="shared" ref="Y20" si="98">H18</f>
        <v>53.299914697723871</v>
      </c>
      <c r="Z20" s="105">
        <f t="shared" ref="Z20:AO20" si="99">I18</f>
        <v>56.217333780018237</v>
      </c>
      <c r="AA20" s="105">
        <f t="shared" si="99"/>
        <v>0</v>
      </c>
      <c r="AB20" s="105">
        <f t="shared" si="99"/>
        <v>0</v>
      </c>
      <c r="AC20" s="105">
        <f t="shared" si="99"/>
        <v>5.2878761521792104</v>
      </c>
      <c r="AD20" s="105">
        <f t="shared" si="99"/>
        <v>0</v>
      </c>
      <c r="AE20" s="105">
        <f t="shared" si="99"/>
        <v>0</v>
      </c>
      <c r="AF20" s="105">
        <f t="shared" si="99"/>
        <v>18.148127340024896</v>
      </c>
      <c r="AG20" s="105">
        <f t="shared" si="99"/>
        <v>0</v>
      </c>
      <c r="AH20" s="105">
        <f t="shared" si="99"/>
        <v>0</v>
      </c>
      <c r="AI20" s="105">
        <f t="shared" si="99"/>
        <v>0</v>
      </c>
      <c r="AJ20" s="105">
        <f t="shared" si="99"/>
        <v>3.2270969417608404</v>
      </c>
      <c r="AK20" s="105">
        <f t="shared" si="99"/>
        <v>1034.9049501890308</v>
      </c>
      <c r="AL20" s="105">
        <f t="shared" si="99"/>
        <v>0</v>
      </c>
      <c r="AM20" s="105">
        <f t="shared" si="99"/>
        <v>0</v>
      </c>
      <c r="AN20" s="105">
        <f t="shared" si="99"/>
        <v>11.753801926961049</v>
      </c>
      <c r="AO20" s="105">
        <f t="shared" si="99"/>
        <v>10.331474010745197</v>
      </c>
      <c r="AP20" s="106">
        <f t="shared" si="10"/>
        <v>0.49379898950762569</v>
      </c>
      <c r="AQ20" s="106">
        <f t="shared" si="11"/>
        <v>0.675006844757707</v>
      </c>
      <c r="AR20" s="106" t="e">
        <f t="shared" si="12"/>
        <v>#DIV/0!</v>
      </c>
      <c r="AS20" s="106" t="e">
        <f>AB20/MAX(AB$2:AB$98)</f>
        <v>#DIV/0!</v>
      </c>
      <c r="AT20" s="106">
        <f t="shared" si="14"/>
        <v>1</v>
      </c>
      <c r="AU20" s="106" t="e">
        <f t="shared" si="15"/>
        <v>#DIV/0!</v>
      </c>
      <c r="AV20" s="106" t="e">
        <f t="shared" si="16"/>
        <v>#DIV/0!</v>
      </c>
      <c r="AW20" s="106">
        <f t="shared" si="17"/>
        <v>0.57135773180324101</v>
      </c>
      <c r="AX20" s="106" t="e">
        <f t="shared" si="18"/>
        <v>#DIV/0!</v>
      </c>
      <c r="AY20" s="106" t="e">
        <f t="shared" si="19"/>
        <v>#DIV/0!</v>
      </c>
      <c r="AZ20" s="106" t="e">
        <f t="shared" si="20"/>
        <v>#DIV/0!</v>
      </c>
      <c r="BA20" s="106">
        <f t="shared" si="21"/>
        <v>0.68513319617853163</v>
      </c>
      <c r="BB20" s="106">
        <f t="shared" si="22"/>
        <v>0.33283103503436279</v>
      </c>
      <c r="BC20" s="106" t="e">
        <f t="shared" si="23"/>
        <v>#DIV/0!</v>
      </c>
      <c r="BD20" s="106" t="e">
        <f t="shared" si="24"/>
        <v>#DIV/0!</v>
      </c>
      <c r="BE20" s="106">
        <f t="shared" si="25"/>
        <v>0.46558213660565168</v>
      </c>
      <c r="BF20" s="106">
        <f t="shared" si="26"/>
        <v>0.47365226470279931</v>
      </c>
      <c r="BG20" s="107">
        <f t="shared" si="27"/>
        <v>3.0890622218014943</v>
      </c>
      <c r="BH20" s="107">
        <f t="shared" si="28"/>
        <v>3.2581448389761736</v>
      </c>
      <c r="BI20" s="107">
        <f t="shared" si="29"/>
        <v>0</v>
      </c>
      <c r="BJ20" s="107">
        <f t="shared" si="30"/>
        <v>0</v>
      </c>
      <c r="BK20" s="107">
        <f t="shared" si="31"/>
        <v>0.30646537706296556</v>
      </c>
      <c r="BL20" s="107">
        <f t="shared" si="32"/>
        <v>0</v>
      </c>
      <c r="BM20" s="107">
        <f t="shared" si="33"/>
        <v>0</v>
      </c>
      <c r="BN20" s="107">
        <f t="shared" si="34"/>
        <v>1.0517970784840258</v>
      </c>
      <c r="BO20" s="107">
        <f t="shared" si="35"/>
        <v>0</v>
      </c>
      <c r="BP20" s="107">
        <f t="shared" si="36"/>
        <v>0</v>
      </c>
      <c r="BQ20" s="107">
        <f t="shared" si="37"/>
        <v>0</v>
      </c>
      <c r="BR20" s="107">
        <f t="shared" si="38"/>
        <v>0.1870303790431817</v>
      </c>
      <c r="BS20" s="107">
        <f t="shared" si="39"/>
        <v>59.97919139110391</v>
      </c>
      <c r="BT20" s="107">
        <f t="shared" si="40"/>
        <v>0</v>
      </c>
      <c r="BU20" s="107">
        <f t="shared" si="41"/>
        <v>0</v>
      </c>
      <c r="BV20" s="107">
        <f t="shared" si="42"/>
        <v>0.68120607136100142</v>
      </c>
      <c r="BW20" s="107">
        <f t="shared" si="43"/>
        <v>0.59877330466871892</v>
      </c>
      <c r="BX20" s="108">
        <f t="shared" si="3"/>
        <v>46.335933327022417</v>
      </c>
      <c r="BY20" s="108">
        <f t="shared" si="78"/>
        <v>48.872172584642605</v>
      </c>
      <c r="BZ20" s="108">
        <f t="shared" si="78"/>
        <v>0</v>
      </c>
      <c r="CA20" s="108">
        <f t="shared" si="78"/>
        <v>0</v>
      </c>
      <c r="CB20" s="108">
        <f t="shared" si="78"/>
        <v>4.596980655944483</v>
      </c>
      <c r="CC20" s="108">
        <f t="shared" si="78"/>
        <v>0</v>
      </c>
      <c r="CD20" s="108">
        <f t="shared" si="78"/>
        <v>0</v>
      </c>
      <c r="CE20" s="108">
        <f t="shared" si="78"/>
        <v>15.776956177260388</v>
      </c>
      <c r="CF20" s="108">
        <f t="shared" si="78"/>
        <v>0</v>
      </c>
      <c r="CG20" s="108">
        <f t="shared" si="78"/>
        <v>0</v>
      </c>
      <c r="CH20" s="108">
        <f t="shared" si="78"/>
        <v>0</v>
      </c>
      <c r="CI20" s="108">
        <f t="shared" si="78"/>
        <v>2.8054556856477255</v>
      </c>
      <c r="CJ20" s="108">
        <f t="shared" si="78"/>
        <v>899.68787086655868</v>
      </c>
      <c r="CK20" s="108">
        <f t="shared" si="78"/>
        <v>0</v>
      </c>
      <c r="CL20" s="108">
        <f t="shared" si="78"/>
        <v>0</v>
      </c>
      <c r="CM20" s="108">
        <f t="shared" si="78"/>
        <v>10.218091070415021</v>
      </c>
      <c r="CN20" s="108">
        <f t="shared" si="74"/>
        <v>8.9815995700307845</v>
      </c>
      <c r="CO20" s="109">
        <f t="shared" si="44"/>
        <v>87.675142787310847</v>
      </c>
      <c r="CP20" s="109">
        <f t="shared" si="97"/>
        <v>90.296065642903571</v>
      </c>
      <c r="CQ20" s="109">
        <f t="shared" si="97"/>
        <v>0</v>
      </c>
      <c r="CR20" s="109">
        <f t="shared" si="97"/>
        <v>0</v>
      </c>
      <c r="CS20" s="109">
        <f t="shared" si="97"/>
        <v>8.80065594261937</v>
      </c>
      <c r="CT20" s="109">
        <f t="shared" si="97"/>
        <v>0</v>
      </c>
      <c r="CU20" s="109">
        <f t="shared" si="97"/>
        <v>0</v>
      </c>
      <c r="CV20" s="109">
        <f t="shared" si="97"/>
        <v>30.023616269703503</v>
      </c>
      <c r="CW20" s="109">
        <f t="shared" si="97"/>
        <v>0</v>
      </c>
      <c r="CX20" s="109">
        <f t="shared" si="97"/>
        <v>0</v>
      </c>
      <c r="CY20" s="109">
        <f t="shared" si="97"/>
        <v>0</v>
      </c>
      <c r="CZ20" s="109">
        <f t="shared" si="97"/>
        <v>5.1833507158040053</v>
      </c>
      <c r="DA20" s="109">
        <f t="shared" si="97"/>
        <v>1678.5734628587747</v>
      </c>
      <c r="DB20" s="109">
        <f t="shared" si="97"/>
        <v>0</v>
      </c>
      <c r="DC20" s="109">
        <f t="shared" si="97"/>
        <v>0</v>
      </c>
      <c r="DD20" s="109">
        <f t="shared" si="97"/>
        <v>19.45325590263656</v>
      </c>
      <c r="DE20" s="109">
        <f t="shared" si="79"/>
        <v>16.594373883198731</v>
      </c>
      <c r="DF20" s="110">
        <f t="shared" si="46"/>
        <v>6.2413203807602465E-2</v>
      </c>
      <c r="DG20" s="110">
        <f t="shared" si="80"/>
        <v>0.1330801732585104</v>
      </c>
      <c r="DH20" s="110" t="e">
        <f t="shared" si="81"/>
        <v>#DIV/0!</v>
      </c>
      <c r="DI20" s="110" t="e">
        <f t="shared" si="82"/>
        <v>#DIV/0!</v>
      </c>
      <c r="DJ20" s="110">
        <f t="shared" si="83"/>
        <v>0.35550904122530141</v>
      </c>
      <c r="DK20" s="110" t="e">
        <f t="shared" si="84"/>
        <v>#DIV/0!</v>
      </c>
      <c r="DL20" s="110" t="e">
        <f t="shared" si="85"/>
        <v>#DIV/0!</v>
      </c>
      <c r="DM20" s="110">
        <f t="shared" si="86"/>
        <v>7.8047767468106169E-2</v>
      </c>
      <c r="DN20" s="110" t="e">
        <f t="shared" si="87"/>
        <v>#DIV/0!</v>
      </c>
      <c r="DO20" s="110" t="e">
        <f t="shared" si="88"/>
        <v>#DIV/0!</v>
      </c>
      <c r="DP20" s="110" t="e">
        <f t="shared" si="89"/>
        <v>#DIV/0!</v>
      </c>
      <c r="DQ20" s="110">
        <f t="shared" si="90"/>
        <v>0.16412121397965498</v>
      </c>
      <c r="DR20" s="110">
        <f t="shared" si="91"/>
        <v>5.1331827340556115E-2</v>
      </c>
      <c r="DS20" s="110" t="e">
        <f t="shared" si="92"/>
        <v>#DIV/0!</v>
      </c>
      <c r="DT20" s="110" t="e">
        <f t="shared" si="93"/>
        <v>#DIV/0!</v>
      </c>
      <c r="DU20" s="110">
        <f t="shared" si="94"/>
        <v>6.019966686492649E-2</v>
      </c>
      <c r="DV20" s="110">
        <f t="shared" si="75"/>
        <v>4.9599776864653729E-2</v>
      </c>
    </row>
    <row r="21" spans="1:126" s="99" customFormat="1" x14ac:dyDescent="0.2">
      <c r="A21" s="99" t="s">
        <v>89</v>
      </c>
      <c r="B21" s="100"/>
      <c r="C21" s="100">
        <v>44490.90625</v>
      </c>
      <c r="D21" s="101">
        <v>35.49</v>
      </c>
      <c r="E21" s="102">
        <f t="shared" si="7"/>
        <v>1.0047219000000001</v>
      </c>
      <c r="F21" s="102">
        <f t="shared" si="47"/>
        <v>2523.1853699999997</v>
      </c>
      <c r="G21" s="103">
        <f t="shared" si="8"/>
        <v>0.10168708349163649</v>
      </c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5">
        <f t="shared" ref="Y21" si="100">H18</f>
        <v>53.299914697723871</v>
      </c>
      <c r="Z21" s="105">
        <f t="shared" ref="Z21:AO21" si="101">I18</f>
        <v>56.217333780018237</v>
      </c>
      <c r="AA21" s="105">
        <f t="shared" si="101"/>
        <v>0</v>
      </c>
      <c r="AB21" s="105">
        <f t="shared" si="101"/>
        <v>0</v>
      </c>
      <c r="AC21" s="105">
        <f t="shared" si="101"/>
        <v>5.2878761521792104</v>
      </c>
      <c r="AD21" s="105">
        <f t="shared" si="101"/>
        <v>0</v>
      </c>
      <c r="AE21" s="105">
        <f t="shared" si="101"/>
        <v>0</v>
      </c>
      <c r="AF21" s="105">
        <f t="shared" si="101"/>
        <v>18.148127340024896</v>
      </c>
      <c r="AG21" s="105">
        <f t="shared" si="101"/>
        <v>0</v>
      </c>
      <c r="AH21" s="105">
        <f t="shared" si="101"/>
        <v>0</v>
      </c>
      <c r="AI21" s="105">
        <f t="shared" si="101"/>
        <v>0</v>
      </c>
      <c r="AJ21" s="105">
        <f t="shared" si="101"/>
        <v>3.2270969417608404</v>
      </c>
      <c r="AK21" s="105">
        <f t="shared" si="101"/>
        <v>1034.9049501890308</v>
      </c>
      <c r="AL21" s="105">
        <f t="shared" si="101"/>
        <v>0</v>
      </c>
      <c r="AM21" s="105">
        <f t="shared" si="101"/>
        <v>0</v>
      </c>
      <c r="AN21" s="105">
        <f t="shared" si="101"/>
        <v>11.753801926961049</v>
      </c>
      <c r="AO21" s="105">
        <f t="shared" si="101"/>
        <v>10.331474010745197</v>
      </c>
      <c r="AP21" s="106">
        <f t="shared" si="10"/>
        <v>0.49379898950762569</v>
      </c>
      <c r="AQ21" s="106">
        <f t="shared" si="11"/>
        <v>0.675006844757707</v>
      </c>
      <c r="AR21" s="106" t="e">
        <f t="shared" si="12"/>
        <v>#DIV/0!</v>
      </c>
      <c r="AS21" s="106" t="e">
        <f t="shared" si="13"/>
        <v>#DIV/0!</v>
      </c>
      <c r="AT21" s="106">
        <f t="shared" si="14"/>
        <v>1</v>
      </c>
      <c r="AU21" s="106" t="e">
        <f t="shared" si="15"/>
        <v>#DIV/0!</v>
      </c>
      <c r="AV21" s="106" t="e">
        <f t="shared" si="16"/>
        <v>#DIV/0!</v>
      </c>
      <c r="AW21" s="106">
        <f t="shared" si="17"/>
        <v>0.57135773180324101</v>
      </c>
      <c r="AX21" s="106" t="e">
        <f t="shared" si="18"/>
        <v>#DIV/0!</v>
      </c>
      <c r="AY21" s="106" t="e">
        <f t="shared" si="19"/>
        <v>#DIV/0!</v>
      </c>
      <c r="AZ21" s="106" t="e">
        <f t="shared" si="20"/>
        <v>#DIV/0!</v>
      </c>
      <c r="BA21" s="106">
        <f t="shared" si="21"/>
        <v>0.68513319617853163</v>
      </c>
      <c r="BB21" s="106">
        <f t="shared" si="22"/>
        <v>0.33283103503436279</v>
      </c>
      <c r="BC21" s="106" t="e">
        <f t="shared" si="23"/>
        <v>#DIV/0!</v>
      </c>
      <c r="BD21" s="106" t="e">
        <f t="shared" si="24"/>
        <v>#DIV/0!</v>
      </c>
      <c r="BE21" s="106">
        <f t="shared" si="25"/>
        <v>0.46558213660565168</v>
      </c>
      <c r="BF21" s="106">
        <f t="shared" si="26"/>
        <v>0.47365226470279931</v>
      </c>
      <c r="BG21" s="107">
        <f t="shared" si="27"/>
        <v>3.2130954938961036</v>
      </c>
      <c r="BH21" s="107">
        <f t="shared" si="28"/>
        <v>3.3889671845036462</v>
      </c>
      <c r="BI21" s="107">
        <f t="shared" si="29"/>
        <v>0</v>
      </c>
      <c r="BJ21" s="107">
        <f t="shared" si="30"/>
        <v>0</v>
      </c>
      <c r="BK21" s="107">
        <f t="shared" si="31"/>
        <v>0.31877069847493111</v>
      </c>
      <c r="BL21" s="107">
        <f t="shared" si="32"/>
        <v>0</v>
      </c>
      <c r="BM21" s="107">
        <f t="shared" si="33"/>
        <v>0</v>
      </c>
      <c r="BN21" s="107">
        <f t="shared" si="34"/>
        <v>1.0940292589507057</v>
      </c>
      <c r="BO21" s="107">
        <f t="shared" si="35"/>
        <v>0</v>
      </c>
      <c r="BP21" s="107">
        <f t="shared" si="36"/>
        <v>0</v>
      </c>
      <c r="BQ21" s="107">
        <f t="shared" si="37"/>
        <v>0</v>
      </c>
      <c r="BR21" s="107">
        <f t="shared" si="38"/>
        <v>0.19454009824860846</v>
      </c>
      <c r="BS21" s="107">
        <f t="shared" si="39"/>
        <v>62.387500072399703</v>
      </c>
      <c r="BT21" s="107">
        <f t="shared" si="40"/>
        <v>0</v>
      </c>
      <c r="BU21" s="107">
        <f t="shared" si="41"/>
        <v>0</v>
      </c>
      <c r="BV21" s="107">
        <f t="shared" si="42"/>
        <v>0.70855813225679809</v>
      </c>
      <c r="BW21" s="107">
        <f t="shared" si="43"/>
        <v>0.622815491872592</v>
      </c>
      <c r="BX21" s="108">
        <f t="shared" si="3"/>
        <v>48.196432408441552</v>
      </c>
      <c r="BY21" s="108">
        <f t="shared" si="78"/>
        <v>50.83450776755469</v>
      </c>
      <c r="BZ21" s="108">
        <f t="shared" si="78"/>
        <v>0</v>
      </c>
      <c r="CA21" s="108">
        <f t="shared" si="78"/>
        <v>0</v>
      </c>
      <c r="CB21" s="108">
        <f t="shared" si="78"/>
        <v>4.7815604771239668</v>
      </c>
      <c r="CC21" s="108">
        <f t="shared" si="78"/>
        <v>0</v>
      </c>
      <c r="CD21" s="108">
        <f t="shared" si="78"/>
        <v>0</v>
      </c>
      <c r="CE21" s="108">
        <f t="shared" si="78"/>
        <v>16.410438884260586</v>
      </c>
      <c r="CF21" s="108">
        <f t="shared" si="78"/>
        <v>0</v>
      </c>
      <c r="CG21" s="108">
        <f t="shared" si="78"/>
        <v>0</v>
      </c>
      <c r="CH21" s="108">
        <f t="shared" si="78"/>
        <v>0</v>
      </c>
      <c r="CI21" s="108">
        <f t="shared" si="78"/>
        <v>2.9181014737291271</v>
      </c>
      <c r="CJ21" s="108">
        <f t="shared" si="78"/>
        <v>935.81250108599556</v>
      </c>
      <c r="CK21" s="108">
        <f t="shared" si="78"/>
        <v>0</v>
      </c>
      <c r="CL21" s="108">
        <f t="shared" si="78"/>
        <v>0</v>
      </c>
      <c r="CM21" s="108">
        <f t="shared" si="78"/>
        <v>10.628371983851972</v>
      </c>
      <c r="CN21" s="108">
        <f t="shared" si="74"/>
        <v>9.3422323780888803</v>
      </c>
      <c r="CO21" s="109">
        <f t="shared" si="44"/>
        <v>135.8715751957524</v>
      </c>
      <c r="CP21" s="109">
        <f t="shared" si="97"/>
        <v>141.13057341045825</v>
      </c>
      <c r="CQ21" s="109">
        <f t="shared" si="97"/>
        <v>0</v>
      </c>
      <c r="CR21" s="109">
        <f t="shared" si="97"/>
        <v>0</v>
      </c>
      <c r="CS21" s="109">
        <f t="shared" si="97"/>
        <v>13.582216419743336</v>
      </c>
      <c r="CT21" s="109">
        <f t="shared" si="97"/>
        <v>0</v>
      </c>
      <c r="CU21" s="109">
        <f t="shared" si="97"/>
        <v>0</v>
      </c>
      <c r="CV21" s="109">
        <f t="shared" si="97"/>
        <v>46.434055153964088</v>
      </c>
      <c r="CW21" s="109">
        <f t="shared" si="97"/>
        <v>0</v>
      </c>
      <c r="CX21" s="109">
        <f t="shared" si="97"/>
        <v>0</v>
      </c>
      <c r="CY21" s="109">
        <f t="shared" si="97"/>
        <v>0</v>
      </c>
      <c r="CZ21" s="109">
        <f t="shared" si="97"/>
        <v>8.1014521895331324</v>
      </c>
      <c r="DA21" s="109">
        <f t="shared" si="97"/>
        <v>2614.3859639447701</v>
      </c>
      <c r="DB21" s="109">
        <f t="shared" si="97"/>
        <v>0</v>
      </c>
      <c r="DC21" s="109">
        <f t="shared" si="97"/>
        <v>0</v>
      </c>
      <c r="DD21" s="109">
        <f t="shared" si="97"/>
        <v>30.081627886488533</v>
      </c>
      <c r="DE21" s="109">
        <f t="shared" si="79"/>
        <v>25.936606261287611</v>
      </c>
      <c r="DF21" s="110">
        <f t="shared" si="46"/>
        <v>9.672274312600046E-2</v>
      </c>
      <c r="DG21" s="110">
        <f t="shared" si="80"/>
        <v>0.2080011020171483</v>
      </c>
      <c r="DH21" s="110" t="e">
        <f t="shared" si="81"/>
        <v>#DIV/0!</v>
      </c>
      <c r="DI21" s="110" t="e">
        <f t="shared" si="82"/>
        <v>#DIV/0!</v>
      </c>
      <c r="DJ21" s="110">
        <f t="shared" si="83"/>
        <v>0.5486637324058764</v>
      </c>
      <c r="DK21" s="110" t="e">
        <f t="shared" si="84"/>
        <v>#DIV/0!</v>
      </c>
      <c r="DL21" s="110" t="e">
        <f t="shared" si="85"/>
        <v>#DIV/0!</v>
      </c>
      <c r="DM21" s="110">
        <f t="shared" si="86"/>
        <v>0.12070745598073804</v>
      </c>
      <c r="DN21" s="110" t="e">
        <f t="shared" si="87"/>
        <v>#DIV/0!</v>
      </c>
      <c r="DO21" s="110" t="e">
        <f t="shared" si="88"/>
        <v>#DIV/0!</v>
      </c>
      <c r="DP21" s="110" t="e">
        <f t="shared" si="89"/>
        <v>#DIV/0!</v>
      </c>
      <c r="DQ21" s="110">
        <f t="shared" si="90"/>
        <v>0.25651750021280784</v>
      </c>
      <c r="DR21" s="110">
        <f t="shared" si="91"/>
        <v>7.9949559475477786E-2</v>
      </c>
      <c r="DS21" s="110" t="e">
        <f t="shared" si="92"/>
        <v>#DIV/0!</v>
      </c>
      <c r="DT21" s="110" t="e">
        <f t="shared" si="93"/>
        <v>#DIV/0!</v>
      </c>
      <c r="DU21" s="110">
        <f t="shared" si="94"/>
        <v>9.3090019819039901E-2</v>
      </c>
      <c r="DV21" s="110">
        <f t="shared" si="75"/>
        <v>7.7523255305747663E-2</v>
      </c>
    </row>
    <row r="22" spans="1:126" s="99" customFormat="1" x14ac:dyDescent="0.2">
      <c r="A22" s="99" t="s">
        <v>89</v>
      </c>
      <c r="B22" s="100">
        <f>'Data Final'!C140</f>
        <v>44490.937500231485</v>
      </c>
      <c r="C22" s="100">
        <v>44490.916666666664</v>
      </c>
      <c r="D22" s="101">
        <v>34.119999999999997</v>
      </c>
      <c r="E22" s="102">
        <f t="shared" si="7"/>
        <v>0.96593719999999983</v>
      </c>
      <c r="F22" s="102">
        <f t="shared" si="47"/>
        <v>3373.6743899999997</v>
      </c>
      <c r="G22" s="103">
        <f t="shared" si="8"/>
        <v>0.13596270549457323</v>
      </c>
      <c r="H22" s="111">
        <f>'Data Final'!F140</f>
        <v>107.93848474835886</v>
      </c>
      <c r="I22" s="111">
        <f>'Data Final'!G140</f>
        <v>83.284094400846243</v>
      </c>
      <c r="J22" s="111">
        <f>'Data Final'!H140</f>
        <v>0</v>
      </c>
      <c r="K22" s="111">
        <f>'Data Final'!I140</f>
        <v>0</v>
      </c>
      <c r="L22" s="111">
        <f>'Data Final'!J140</f>
        <v>2.5655225250860654</v>
      </c>
      <c r="M22" s="104">
        <v>0</v>
      </c>
      <c r="N22" s="111">
        <f>'Data Final'!L140</f>
        <v>0</v>
      </c>
      <c r="O22" s="111">
        <f>'Data Final'!M140</f>
        <v>31.763160503224945</v>
      </c>
      <c r="P22" s="104">
        <v>0</v>
      </c>
      <c r="Q22" s="111">
        <f>'Data Final'!O140</f>
        <v>0</v>
      </c>
      <c r="R22" s="111">
        <f>'Data Final'!P140</f>
        <v>0</v>
      </c>
      <c r="S22" s="111">
        <f>'Data Final'!Q140</f>
        <v>4.7101745467313849</v>
      </c>
      <c r="T22" s="111">
        <f>'Data Final'!R140</f>
        <v>3109.4003901474607</v>
      </c>
      <c r="U22" s="111">
        <f>'Data Final'!S140</f>
        <v>0</v>
      </c>
      <c r="V22" s="104">
        <v>0</v>
      </c>
      <c r="W22" s="111">
        <f>'Data Final'!U140</f>
        <v>25.24538852081545</v>
      </c>
      <c r="X22" s="111">
        <f>'Data Final'!V140</f>
        <v>21.812360629644292</v>
      </c>
      <c r="Y22" s="105">
        <f t="shared" ref="Y22" si="102">H22</f>
        <v>107.93848474835886</v>
      </c>
      <c r="Z22" s="105">
        <f t="shared" ref="Z22:AO22" si="103">I22</f>
        <v>83.284094400846243</v>
      </c>
      <c r="AA22" s="105">
        <f t="shared" si="103"/>
        <v>0</v>
      </c>
      <c r="AB22" s="105">
        <f t="shared" si="103"/>
        <v>0</v>
      </c>
      <c r="AC22" s="105">
        <f t="shared" si="103"/>
        <v>2.5655225250860654</v>
      </c>
      <c r="AD22" s="105">
        <f t="shared" si="103"/>
        <v>0</v>
      </c>
      <c r="AE22" s="105">
        <f t="shared" si="103"/>
        <v>0</v>
      </c>
      <c r="AF22" s="105">
        <f t="shared" si="103"/>
        <v>31.763160503224945</v>
      </c>
      <c r="AG22" s="105">
        <f t="shared" si="103"/>
        <v>0</v>
      </c>
      <c r="AH22" s="105">
        <f t="shared" si="103"/>
        <v>0</v>
      </c>
      <c r="AI22" s="105">
        <f t="shared" si="103"/>
        <v>0</v>
      </c>
      <c r="AJ22" s="105">
        <f t="shared" si="103"/>
        <v>4.7101745467313849</v>
      </c>
      <c r="AK22" s="105">
        <f t="shared" si="103"/>
        <v>3109.4003901474607</v>
      </c>
      <c r="AL22" s="105">
        <f t="shared" si="103"/>
        <v>0</v>
      </c>
      <c r="AM22" s="105">
        <f t="shared" si="103"/>
        <v>0</v>
      </c>
      <c r="AN22" s="105">
        <f t="shared" si="103"/>
        <v>25.24538852081545</v>
      </c>
      <c r="AO22" s="105">
        <f t="shared" si="103"/>
        <v>21.812360629644292</v>
      </c>
      <c r="AP22" s="106">
        <f t="shared" si="10"/>
        <v>1</v>
      </c>
      <c r="AQ22" s="106">
        <f t="shared" si="11"/>
        <v>1</v>
      </c>
      <c r="AR22" s="106" t="e">
        <f t="shared" si="12"/>
        <v>#DIV/0!</v>
      </c>
      <c r="AS22" s="106" t="e">
        <f t="shared" si="13"/>
        <v>#DIV/0!</v>
      </c>
      <c r="AT22" s="106">
        <f t="shared" si="14"/>
        <v>0.48517069069947416</v>
      </c>
      <c r="AU22" s="106" t="e">
        <f t="shared" si="15"/>
        <v>#DIV/0!</v>
      </c>
      <c r="AV22" s="106" t="e">
        <f t="shared" si="16"/>
        <v>#DIV/0!</v>
      </c>
      <c r="AW22" s="106">
        <f t="shared" si="17"/>
        <v>1</v>
      </c>
      <c r="AX22" s="106" t="e">
        <f t="shared" si="18"/>
        <v>#DIV/0!</v>
      </c>
      <c r="AY22" s="106" t="e">
        <f t="shared" si="19"/>
        <v>#DIV/0!</v>
      </c>
      <c r="AZ22" s="106" t="e">
        <f t="shared" si="20"/>
        <v>#DIV/0!</v>
      </c>
      <c r="BA22" s="106">
        <f t="shared" si="21"/>
        <v>1</v>
      </c>
      <c r="BB22" s="106">
        <f t="shared" si="22"/>
        <v>1</v>
      </c>
      <c r="BC22" s="106" t="e">
        <f t="shared" si="23"/>
        <v>#DIV/0!</v>
      </c>
      <c r="BD22" s="106" t="e">
        <f t="shared" si="24"/>
        <v>#DIV/0!</v>
      </c>
      <c r="BE22" s="106">
        <f t="shared" si="25"/>
        <v>1</v>
      </c>
      <c r="BF22" s="106">
        <f t="shared" si="26"/>
        <v>1</v>
      </c>
      <c r="BG22" s="107">
        <f t="shared" si="27"/>
        <v>6.2557078638043473</v>
      </c>
      <c r="BH22" s="107">
        <f t="shared" si="28"/>
        <v>4.8268322970053452</v>
      </c>
      <c r="BI22" s="107">
        <f t="shared" si="29"/>
        <v>0</v>
      </c>
      <c r="BJ22" s="107">
        <f t="shared" si="30"/>
        <v>0</v>
      </c>
      <c r="BK22" s="107">
        <f t="shared" si="31"/>
        <v>0.14868801866511377</v>
      </c>
      <c r="BL22" s="107">
        <f t="shared" si="32"/>
        <v>0</v>
      </c>
      <c r="BM22" s="107">
        <f t="shared" si="33"/>
        <v>0</v>
      </c>
      <c r="BN22" s="107">
        <f t="shared" si="34"/>
        <v>1.8408730991781415</v>
      </c>
      <c r="BO22" s="107">
        <f t="shared" si="35"/>
        <v>0</v>
      </c>
      <c r="BP22" s="107">
        <f t="shared" si="36"/>
        <v>0</v>
      </c>
      <c r="BQ22" s="107">
        <f t="shared" si="37"/>
        <v>0</v>
      </c>
      <c r="BR22" s="107">
        <f t="shared" si="38"/>
        <v>0.27298396879085901</v>
      </c>
      <c r="BS22" s="107">
        <f t="shared" si="39"/>
        <v>180.20913039227671</v>
      </c>
      <c r="BT22" s="107">
        <f t="shared" si="40"/>
        <v>0</v>
      </c>
      <c r="BU22" s="107">
        <f t="shared" si="41"/>
        <v>0</v>
      </c>
      <c r="BV22" s="107">
        <f t="shared" si="42"/>
        <v>1.4631275940425168</v>
      </c>
      <c r="BW22" s="107">
        <f t="shared" si="43"/>
        <v>1.2641622331193303</v>
      </c>
      <c r="BX22" s="108">
        <f t="shared" si="3"/>
        <v>93.83561795706521</v>
      </c>
      <c r="BY22" s="108">
        <f t="shared" si="78"/>
        <v>72.402484455080184</v>
      </c>
      <c r="BZ22" s="108">
        <f t="shared" si="78"/>
        <v>0</v>
      </c>
      <c r="CA22" s="108">
        <f t="shared" si="78"/>
        <v>0</v>
      </c>
      <c r="CB22" s="108">
        <f t="shared" si="78"/>
        <v>2.2303202799767066</v>
      </c>
      <c r="CC22" s="108">
        <f t="shared" si="78"/>
        <v>0</v>
      </c>
      <c r="CD22" s="108">
        <f t="shared" si="78"/>
        <v>0</v>
      </c>
      <c r="CE22" s="108">
        <f t="shared" si="78"/>
        <v>27.613096487672124</v>
      </c>
      <c r="CF22" s="108">
        <f t="shared" si="78"/>
        <v>0</v>
      </c>
      <c r="CG22" s="108">
        <f t="shared" si="78"/>
        <v>0</v>
      </c>
      <c r="CH22" s="108">
        <f t="shared" si="78"/>
        <v>0</v>
      </c>
      <c r="CI22" s="108">
        <f t="shared" si="78"/>
        <v>4.0947595318628851</v>
      </c>
      <c r="CJ22" s="108">
        <f t="shared" si="78"/>
        <v>2703.1369558841507</v>
      </c>
      <c r="CK22" s="108">
        <f t="shared" si="78"/>
        <v>0</v>
      </c>
      <c r="CL22" s="108">
        <f t="shared" si="78"/>
        <v>0</v>
      </c>
      <c r="CM22" s="108">
        <f t="shared" si="78"/>
        <v>21.94691391063775</v>
      </c>
      <c r="CN22" s="108">
        <f t="shared" si="74"/>
        <v>18.962433496789956</v>
      </c>
      <c r="CO22" s="109">
        <f t="shared" si="44"/>
        <v>229.70719315281761</v>
      </c>
      <c r="CP22" s="109">
        <f t="shared" si="97"/>
        <v>213.53305786553844</v>
      </c>
      <c r="CQ22" s="109">
        <f t="shared" si="97"/>
        <v>0</v>
      </c>
      <c r="CR22" s="109">
        <f t="shared" si="97"/>
        <v>0</v>
      </c>
      <c r="CS22" s="109">
        <f t="shared" si="97"/>
        <v>15.812536699720042</v>
      </c>
      <c r="CT22" s="109">
        <f t="shared" si="97"/>
        <v>0</v>
      </c>
      <c r="CU22" s="109">
        <f t="shared" si="97"/>
        <v>0</v>
      </c>
      <c r="CV22" s="109">
        <f t="shared" si="97"/>
        <v>74.047151641636219</v>
      </c>
      <c r="CW22" s="109">
        <f t="shared" si="97"/>
        <v>0</v>
      </c>
      <c r="CX22" s="109">
        <f t="shared" si="97"/>
        <v>0</v>
      </c>
      <c r="CY22" s="109">
        <f t="shared" si="97"/>
        <v>0</v>
      </c>
      <c r="CZ22" s="109">
        <f t="shared" si="97"/>
        <v>12.196211721396018</v>
      </c>
      <c r="DA22" s="109">
        <f t="shared" si="97"/>
        <v>5317.5229198289207</v>
      </c>
      <c r="DB22" s="109">
        <f t="shared" si="97"/>
        <v>0</v>
      </c>
      <c r="DC22" s="109">
        <f t="shared" si="97"/>
        <v>0</v>
      </c>
      <c r="DD22" s="109">
        <f t="shared" si="97"/>
        <v>52.02854179712628</v>
      </c>
      <c r="DE22" s="109">
        <f t="shared" si="79"/>
        <v>44.899039758077564</v>
      </c>
      <c r="DF22" s="110">
        <f t="shared" si="46"/>
        <v>0.1635213973600059</v>
      </c>
      <c r="DG22" s="110">
        <f t="shared" si="80"/>
        <v>0.31470935233819564</v>
      </c>
      <c r="DH22" s="110" t="e">
        <f t="shared" si="81"/>
        <v>#DIV/0!</v>
      </c>
      <c r="DI22" s="110" t="e">
        <f t="shared" si="82"/>
        <v>#DIV/0!</v>
      </c>
      <c r="DJ22" s="110">
        <f t="shared" si="83"/>
        <v>0.63875917864642906</v>
      </c>
      <c r="DK22" s="110" t="e">
        <f t="shared" si="84"/>
        <v>#DIV/0!</v>
      </c>
      <c r="DL22" s="110" t="e">
        <f t="shared" si="85"/>
        <v>#DIV/0!</v>
      </c>
      <c r="DM22" s="110">
        <f t="shared" si="86"/>
        <v>0.19248896672163243</v>
      </c>
      <c r="DN22" s="110" t="e">
        <f t="shared" si="87"/>
        <v>#DIV/0!</v>
      </c>
      <c r="DO22" s="110" t="e">
        <f t="shared" si="88"/>
        <v>#DIV/0!</v>
      </c>
      <c r="DP22" s="110" t="e">
        <f t="shared" si="89"/>
        <v>#DIV/0!</v>
      </c>
      <c r="DQ22" s="110">
        <f t="shared" si="90"/>
        <v>0.38617048766647644</v>
      </c>
      <c r="DR22" s="110">
        <f t="shared" si="91"/>
        <v>0.16261317984572063</v>
      </c>
      <c r="DS22" s="110" t="e">
        <f t="shared" si="92"/>
        <v>#DIV/0!</v>
      </c>
      <c r="DT22" s="110" t="e">
        <f t="shared" si="93"/>
        <v>#DIV/0!</v>
      </c>
      <c r="DU22" s="110">
        <f t="shared" si="94"/>
        <v>0.16100651219163795</v>
      </c>
      <c r="DV22" s="110">
        <f t="shared" si="75"/>
        <v>0.13420104724123466</v>
      </c>
    </row>
    <row r="23" spans="1:126" s="99" customFormat="1" x14ac:dyDescent="0.2">
      <c r="A23" s="99" t="s">
        <v>89</v>
      </c>
      <c r="B23" s="100"/>
      <c r="C23" s="100">
        <v>44490.927083333336</v>
      </c>
      <c r="D23" s="101">
        <v>31.55</v>
      </c>
      <c r="E23" s="102">
        <f t="shared" si="7"/>
        <v>0.89318049999999993</v>
      </c>
      <c r="F23" s="102">
        <f t="shared" si="47"/>
        <v>4158.6823799999993</v>
      </c>
      <c r="G23" s="103">
        <f t="shared" si="8"/>
        <v>0.16759937157936897</v>
      </c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5">
        <f t="shared" ref="Y23" si="104">H22</f>
        <v>107.93848474835886</v>
      </c>
      <c r="Z23" s="105">
        <f t="shared" ref="Z23:AO23" si="105">I22</f>
        <v>83.284094400846243</v>
      </c>
      <c r="AA23" s="105">
        <f t="shared" si="105"/>
        <v>0</v>
      </c>
      <c r="AB23" s="105">
        <f t="shared" si="105"/>
        <v>0</v>
      </c>
      <c r="AC23" s="105">
        <f t="shared" si="105"/>
        <v>2.5655225250860654</v>
      </c>
      <c r="AD23" s="105">
        <f t="shared" si="105"/>
        <v>0</v>
      </c>
      <c r="AE23" s="105">
        <f t="shared" si="105"/>
        <v>0</v>
      </c>
      <c r="AF23" s="105">
        <f t="shared" si="105"/>
        <v>31.763160503224945</v>
      </c>
      <c r="AG23" s="105">
        <f t="shared" si="105"/>
        <v>0</v>
      </c>
      <c r="AH23" s="105">
        <f t="shared" si="105"/>
        <v>0</v>
      </c>
      <c r="AI23" s="105">
        <f t="shared" si="105"/>
        <v>0</v>
      </c>
      <c r="AJ23" s="105">
        <f t="shared" si="105"/>
        <v>4.7101745467313849</v>
      </c>
      <c r="AK23" s="105">
        <f t="shared" si="105"/>
        <v>3109.4003901474607</v>
      </c>
      <c r="AL23" s="105">
        <f t="shared" si="105"/>
        <v>0</v>
      </c>
      <c r="AM23" s="105">
        <f t="shared" si="105"/>
        <v>0</v>
      </c>
      <c r="AN23" s="105">
        <f t="shared" si="105"/>
        <v>25.24538852081545</v>
      </c>
      <c r="AO23" s="105">
        <f t="shared" si="105"/>
        <v>21.812360629644292</v>
      </c>
      <c r="AP23" s="106">
        <f t="shared" si="10"/>
        <v>1</v>
      </c>
      <c r="AQ23" s="106">
        <f t="shared" si="11"/>
        <v>1</v>
      </c>
      <c r="AR23" s="106" t="e">
        <f t="shared" si="12"/>
        <v>#DIV/0!</v>
      </c>
      <c r="AS23" s="106" t="e">
        <f t="shared" si="13"/>
        <v>#DIV/0!</v>
      </c>
      <c r="AT23" s="106">
        <f t="shared" si="14"/>
        <v>0.48517069069947416</v>
      </c>
      <c r="AU23" s="106" t="e">
        <f t="shared" si="15"/>
        <v>#DIV/0!</v>
      </c>
      <c r="AV23" s="106" t="e">
        <f t="shared" si="16"/>
        <v>#DIV/0!</v>
      </c>
      <c r="AW23" s="106">
        <f t="shared" si="17"/>
        <v>1</v>
      </c>
      <c r="AX23" s="106" t="e">
        <f t="shared" si="18"/>
        <v>#DIV/0!</v>
      </c>
      <c r="AY23" s="106" t="e">
        <f t="shared" si="19"/>
        <v>#DIV/0!</v>
      </c>
      <c r="AZ23" s="106" t="e">
        <f t="shared" si="20"/>
        <v>#DIV/0!</v>
      </c>
      <c r="BA23" s="106">
        <f t="shared" si="21"/>
        <v>1</v>
      </c>
      <c r="BB23" s="106">
        <f t="shared" si="22"/>
        <v>1</v>
      </c>
      <c r="BC23" s="106" t="e">
        <f t="shared" si="23"/>
        <v>#DIV/0!</v>
      </c>
      <c r="BD23" s="106" t="e">
        <f t="shared" si="24"/>
        <v>#DIV/0!</v>
      </c>
      <c r="BE23" s="106">
        <f t="shared" si="25"/>
        <v>1</v>
      </c>
      <c r="BF23" s="106">
        <f t="shared" si="26"/>
        <v>1</v>
      </c>
      <c r="BG23" s="107">
        <f t="shared" si="27"/>
        <v>5.7845129866068916</v>
      </c>
      <c r="BH23" s="107">
        <f t="shared" si="28"/>
        <v>4.4632637447397023</v>
      </c>
      <c r="BI23" s="107">
        <f t="shared" si="29"/>
        <v>0</v>
      </c>
      <c r="BJ23" s="107">
        <f t="shared" si="30"/>
        <v>0</v>
      </c>
      <c r="BK23" s="107">
        <f t="shared" si="31"/>
        <v>0.13748848150305806</v>
      </c>
      <c r="BL23" s="107">
        <f t="shared" si="32"/>
        <v>0</v>
      </c>
      <c r="BM23" s="107">
        <f t="shared" si="33"/>
        <v>0</v>
      </c>
      <c r="BN23" s="107">
        <f t="shared" si="34"/>
        <v>1.7022141347910424</v>
      </c>
      <c r="BO23" s="107">
        <f t="shared" si="35"/>
        <v>0</v>
      </c>
      <c r="BP23" s="107">
        <f t="shared" si="36"/>
        <v>0</v>
      </c>
      <c r="BQ23" s="107">
        <f t="shared" si="37"/>
        <v>0</v>
      </c>
      <c r="BR23" s="107">
        <f t="shared" si="38"/>
        <v>0.2524221634042087</v>
      </c>
      <c r="BS23" s="107">
        <f t="shared" si="39"/>
        <v>166.63534771032622</v>
      </c>
      <c r="BT23" s="107">
        <f t="shared" si="40"/>
        <v>0</v>
      </c>
      <c r="BU23" s="107">
        <f t="shared" si="41"/>
        <v>0</v>
      </c>
      <c r="BV23" s="107">
        <f t="shared" si="42"/>
        <v>1.3529213245029721</v>
      </c>
      <c r="BW23" s="107">
        <f t="shared" si="43"/>
        <v>1.1689425104019602</v>
      </c>
      <c r="BX23" s="108">
        <f t="shared" si="3"/>
        <v>86.767694799103367</v>
      </c>
      <c r="BY23" s="108">
        <f t="shared" si="78"/>
        <v>66.948956171095531</v>
      </c>
      <c r="BZ23" s="108">
        <f t="shared" si="78"/>
        <v>0</v>
      </c>
      <c r="CA23" s="108">
        <f t="shared" si="78"/>
        <v>0</v>
      </c>
      <c r="CB23" s="108">
        <f t="shared" si="78"/>
        <v>2.0623272225458709</v>
      </c>
      <c r="CC23" s="108">
        <f t="shared" si="78"/>
        <v>0</v>
      </c>
      <c r="CD23" s="108">
        <f t="shared" si="78"/>
        <v>0</v>
      </c>
      <c r="CE23" s="108">
        <f t="shared" si="78"/>
        <v>25.533212021865637</v>
      </c>
      <c r="CF23" s="108">
        <f t="shared" si="78"/>
        <v>0</v>
      </c>
      <c r="CG23" s="108">
        <f t="shared" si="78"/>
        <v>0</v>
      </c>
      <c r="CH23" s="108">
        <f t="shared" si="78"/>
        <v>0</v>
      </c>
      <c r="CI23" s="108">
        <f t="shared" si="78"/>
        <v>3.7863324510631307</v>
      </c>
      <c r="CJ23" s="108">
        <f t="shared" si="78"/>
        <v>2499.5302156548933</v>
      </c>
      <c r="CK23" s="108">
        <f t="shared" si="78"/>
        <v>0</v>
      </c>
      <c r="CL23" s="108">
        <f t="shared" si="78"/>
        <v>0</v>
      </c>
      <c r="CM23" s="108">
        <f t="shared" si="78"/>
        <v>20.293819867544581</v>
      </c>
      <c r="CN23" s="108">
        <f t="shared" si="74"/>
        <v>17.534137656029401</v>
      </c>
      <c r="CO23" s="109">
        <f t="shared" si="44"/>
        <v>316.474887951921</v>
      </c>
      <c r="CP23" s="109">
        <f t="shared" si="97"/>
        <v>280.48201403663398</v>
      </c>
      <c r="CQ23" s="109">
        <f t="shared" si="97"/>
        <v>0</v>
      </c>
      <c r="CR23" s="109">
        <f t="shared" si="97"/>
        <v>0</v>
      </c>
      <c r="CS23" s="109">
        <f t="shared" si="97"/>
        <v>17.874863922265913</v>
      </c>
      <c r="CT23" s="109">
        <f t="shared" si="97"/>
        <v>0</v>
      </c>
      <c r="CU23" s="109">
        <f t="shared" si="97"/>
        <v>0</v>
      </c>
      <c r="CV23" s="109">
        <f t="shared" si="97"/>
        <v>99.580363663501856</v>
      </c>
      <c r="CW23" s="109">
        <f t="shared" si="97"/>
        <v>0</v>
      </c>
      <c r="CX23" s="109">
        <f t="shared" si="97"/>
        <v>0</v>
      </c>
      <c r="CY23" s="109">
        <f t="shared" si="97"/>
        <v>0</v>
      </c>
      <c r="CZ23" s="109">
        <f t="shared" si="97"/>
        <v>15.98254417245915</v>
      </c>
      <c r="DA23" s="109">
        <f t="shared" si="97"/>
        <v>7817.053135483814</v>
      </c>
      <c r="DB23" s="109">
        <f t="shared" si="97"/>
        <v>0</v>
      </c>
      <c r="DC23" s="109">
        <f t="shared" si="97"/>
        <v>0</v>
      </c>
      <c r="DD23" s="109">
        <f t="shared" si="97"/>
        <v>72.322361664670865</v>
      </c>
      <c r="DE23" s="109">
        <f t="shared" si="79"/>
        <v>62.433177414106964</v>
      </c>
      <c r="DF23" s="110">
        <f t="shared" si="46"/>
        <v>0.22528861720416979</v>
      </c>
      <c r="DG23" s="110">
        <f t="shared" si="80"/>
        <v>0.41338008204596366</v>
      </c>
      <c r="DH23" s="110" t="e">
        <f t="shared" si="81"/>
        <v>#DIV/0!</v>
      </c>
      <c r="DI23" s="110" t="e">
        <f t="shared" si="82"/>
        <v>#DIV/0!</v>
      </c>
      <c r="DJ23" s="110">
        <f t="shared" si="83"/>
        <v>0.72206842040754993</v>
      </c>
      <c r="DK23" s="110" t="e">
        <f t="shared" si="84"/>
        <v>#DIV/0!</v>
      </c>
      <c r="DL23" s="110" t="e">
        <f t="shared" si="85"/>
        <v>#DIV/0!</v>
      </c>
      <c r="DM23" s="110">
        <f t="shared" si="86"/>
        <v>0.25886372240379002</v>
      </c>
      <c r="DN23" s="110" t="e">
        <f t="shared" si="87"/>
        <v>#DIV/0!</v>
      </c>
      <c r="DO23" s="110" t="e">
        <f t="shared" si="88"/>
        <v>#DIV/0!</v>
      </c>
      <c r="DP23" s="110" t="e">
        <f t="shared" si="89"/>
        <v>#DIV/0!</v>
      </c>
      <c r="DQ23" s="110">
        <f t="shared" si="90"/>
        <v>0.50605770203233935</v>
      </c>
      <c r="DR23" s="110">
        <f t="shared" si="91"/>
        <v>0.23905037863473474</v>
      </c>
      <c r="DS23" s="110" t="e">
        <f t="shared" si="92"/>
        <v>#DIV/0!</v>
      </c>
      <c r="DT23" s="110" t="e">
        <f t="shared" si="93"/>
        <v>#DIV/0!</v>
      </c>
      <c r="DU23" s="110">
        <f t="shared" si="94"/>
        <v>0.22380737193241954</v>
      </c>
      <c r="DV23" s="110">
        <f t="shared" si="75"/>
        <v>0.1866097323398459</v>
      </c>
    </row>
    <row r="24" spans="1:126" s="99" customFormat="1" x14ac:dyDescent="0.2">
      <c r="A24" s="99" t="s">
        <v>89</v>
      </c>
      <c r="B24" s="100"/>
      <c r="C24" s="100">
        <v>44490.9375</v>
      </c>
      <c r="D24" s="101">
        <v>27.46</v>
      </c>
      <c r="E24" s="102">
        <f t="shared" si="7"/>
        <v>0.77739259999999999</v>
      </c>
      <c r="F24" s="102">
        <f t="shared" si="47"/>
        <v>4839.4812599999996</v>
      </c>
      <c r="G24" s="103">
        <f t="shared" si="8"/>
        <v>0.19503629847926321</v>
      </c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5">
        <f t="shared" ref="Y24" si="106">H22</f>
        <v>107.93848474835886</v>
      </c>
      <c r="Z24" s="105">
        <f t="shared" ref="Z24:AO24" si="107">I22</f>
        <v>83.284094400846243</v>
      </c>
      <c r="AA24" s="105">
        <f t="shared" si="107"/>
        <v>0</v>
      </c>
      <c r="AB24" s="105">
        <f t="shared" si="107"/>
        <v>0</v>
      </c>
      <c r="AC24" s="105">
        <f t="shared" si="107"/>
        <v>2.5655225250860654</v>
      </c>
      <c r="AD24" s="105">
        <f t="shared" si="107"/>
        <v>0</v>
      </c>
      <c r="AE24" s="105">
        <f t="shared" si="107"/>
        <v>0</v>
      </c>
      <c r="AF24" s="105">
        <f t="shared" si="107"/>
        <v>31.763160503224945</v>
      </c>
      <c r="AG24" s="105">
        <f t="shared" si="107"/>
        <v>0</v>
      </c>
      <c r="AH24" s="105">
        <f t="shared" si="107"/>
        <v>0</v>
      </c>
      <c r="AI24" s="105">
        <f t="shared" si="107"/>
        <v>0</v>
      </c>
      <c r="AJ24" s="105">
        <f t="shared" si="107"/>
        <v>4.7101745467313849</v>
      </c>
      <c r="AK24" s="105">
        <f t="shared" si="107"/>
        <v>3109.4003901474607</v>
      </c>
      <c r="AL24" s="105">
        <f t="shared" si="107"/>
        <v>0</v>
      </c>
      <c r="AM24" s="105">
        <f t="shared" si="107"/>
        <v>0</v>
      </c>
      <c r="AN24" s="105">
        <f t="shared" si="107"/>
        <v>25.24538852081545</v>
      </c>
      <c r="AO24" s="105">
        <f t="shared" si="107"/>
        <v>21.812360629644292</v>
      </c>
      <c r="AP24" s="106">
        <f t="shared" si="10"/>
        <v>1</v>
      </c>
      <c r="AQ24" s="106">
        <f t="shared" si="11"/>
        <v>1</v>
      </c>
      <c r="AR24" s="106" t="e">
        <f t="shared" si="12"/>
        <v>#DIV/0!</v>
      </c>
      <c r="AS24" s="106" t="e">
        <f t="shared" si="13"/>
        <v>#DIV/0!</v>
      </c>
      <c r="AT24" s="106">
        <f t="shared" si="14"/>
        <v>0.48517069069947416</v>
      </c>
      <c r="AU24" s="106" t="e">
        <f t="shared" si="15"/>
        <v>#DIV/0!</v>
      </c>
      <c r="AV24" s="106" t="e">
        <f t="shared" si="16"/>
        <v>#DIV/0!</v>
      </c>
      <c r="AW24" s="106">
        <f t="shared" si="17"/>
        <v>1</v>
      </c>
      <c r="AX24" s="106" t="e">
        <f t="shared" si="18"/>
        <v>#DIV/0!</v>
      </c>
      <c r="AY24" s="106" t="e">
        <f t="shared" si="19"/>
        <v>#DIV/0!</v>
      </c>
      <c r="AZ24" s="106" t="e">
        <f t="shared" si="20"/>
        <v>#DIV/0!</v>
      </c>
      <c r="BA24" s="106">
        <f t="shared" si="21"/>
        <v>1</v>
      </c>
      <c r="BB24" s="106">
        <f t="shared" si="22"/>
        <v>1</v>
      </c>
      <c r="BC24" s="106" t="e">
        <f t="shared" si="23"/>
        <v>#DIV/0!</v>
      </c>
      <c r="BD24" s="106" t="e">
        <f t="shared" si="24"/>
        <v>#DIV/0!</v>
      </c>
      <c r="BE24" s="106">
        <f t="shared" si="25"/>
        <v>1</v>
      </c>
      <c r="BF24" s="106">
        <f t="shared" si="26"/>
        <v>1</v>
      </c>
      <c r="BG24" s="107">
        <f t="shared" si="27"/>
        <v>5.0346347579152217</v>
      </c>
      <c r="BH24" s="107">
        <f t="shared" si="28"/>
        <v>3.8846663210951582</v>
      </c>
      <c r="BI24" s="107">
        <f t="shared" si="29"/>
        <v>0</v>
      </c>
      <c r="BJ24" s="107">
        <f t="shared" si="30"/>
        <v>0</v>
      </c>
      <c r="BK24" s="107">
        <f t="shared" si="31"/>
        <v>0.11966509356811328</v>
      </c>
      <c r="BL24" s="107">
        <f t="shared" si="32"/>
        <v>0</v>
      </c>
      <c r="BM24" s="107">
        <f t="shared" si="33"/>
        <v>0</v>
      </c>
      <c r="BN24" s="107">
        <f t="shared" si="34"/>
        <v>1.4815467556691611</v>
      </c>
      <c r="BO24" s="107">
        <f t="shared" si="35"/>
        <v>0</v>
      </c>
      <c r="BP24" s="107">
        <f t="shared" si="36"/>
        <v>0</v>
      </c>
      <c r="BQ24" s="107">
        <f t="shared" si="37"/>
        <v>0</v>
      </c>
      <c r="BR24" s="107">
        <f t="shared" si="38"/>
        <v>0.21969929024023999</v>
      </c>
      <c r="BS24" s="107">
        <f t="shared" si="39"/>
        <v>145.03349122426491</v>
      </c>
      <c r="BT24" s="107">
        <f t="shared" si="40"/>
        <v>0</v>
      </c>
      <c r="BU24" s="107">
        <f t="shared" si="41"/>
        <v>0</v>
      </c>
      <c r="BV24" s="107">
        <f t="shared" si="42"/>
        <v>1.1775346932124124</v>
      </c>
      <c r="BW24" s="107">
        <f t="shared" si="43"/>
        <v>1.0174060645210086</v>
      </c>
      <c r="BX24" s="108">
        <f t="shared" si="3"/>
        <v>75.51952136872832</v>
      </c>
      <c r="BY24" s="108">
        <f t="shared" si="78"/>
        <v>58.269994816427371</v>
      </c>
      <c r="BZ24" s="108">
        <f t="shared" si="78"/>
        <v>0</v>
      </c>
      <c r="CA24" s="108">
        <f t="shared" si="78"/>
        <v>0</v>
      </c>
      <c r="CB24" s="108">
        <f t="shared" si="78"/>
        <v>1.7949764035216993</v>
      </c>
      <c r="CC24" s="108">
        <f t="shared" si="78"/>
        <v>0</v>
      </c>
      <c r="CD24" s="108">
        <f t="shared" si="78"/>
        <v>0</v>
      </c>
      <c r="CE24" s="108">
        <f t="shared" si="78"/>
        <v>22.223201335037416</v>
      </c>
      <c r="CF24" s="108">
        <f t="shared" si="78"/>
        <v>0</v>
      </c>
      <c r="CG24" s="108">
        <f t="shared" si="78"/>
        <v>0</v>
      </c>
      <c r="CH24" s="108">
        <f t="shared" si="78"/>
        <v>0</v>
      </c>
      <c r="CI24" s="108">
        <f t="shared" si="78"/>
        <v>3.2954893536035996</v>
      </c>
      <c r="CJ24" s="108">
        <f t="shared" si="78"/>
        <v>2175.5023683639738</v>
      </c>
      <c r="CK24" s="108">
        <f t="shared" si="78"/>
        <v>0</v>
      </c>
      <c r="CL24" s="108">
        <f t="shared" si="78"/>
        <v>0</v>
      </c>
      <c r="CM24" s="108">
        <f t="shared" si="78"/>
        <v>17.663020398186188</v>
      </c>
      <c r="CN24" s="108">
        <f t="shared" si="74"/>
        <v>15.261090967815129</v>
      </c>
      <c r="CO24" s="109">
        <f t="shared" si="44"/>
        <v>391.99440932064931</v>
      </c>
      <c r="CP24" s="109">
        <f t="shared" si="97"/>
        <v>338.75200885306134</v>
      </c>
      <c r="CQ24" s="109">
        <f t="shared" si="97"/>
        <v>0</v>
      </c>
      <c r="CR24" s="109">
        <f t="shared" si="97"/>
        <v>0</v>
      </c>
      <c r="CS24" s="109">
        <f t="shared" si="97"/>
        <v>19.669840325787611</v>
      </c>
      <c r="CT24" s="109">
        <f t="shared" si="97"/>
        <v>0</v>
      </c>
      <c r="CU24" s="109">
        <f t="shared" si="97"/>
        <v>0</v>
      </c>
      <c r="CV24" s="109">
        <f t="shared" si="97"/>
        <v>121.80356499853927</v>
      </c>
      <c r="CW24" s="109">
        <f t="shared" si="97"/>
        <v>0</v>
      </c>
      <c r="CX24" s="109">
        <f t="shared" si="97"/>
        <v>0</v>
      </c>
      <c r="CY24" s="109">
        <f t="shared" si="97"/>
        <v>0</v>
      </c>
      <c r="CZ24" s="109">
        <f t="shared" si="97"/>
        <v>19.27803352606275</v>
      </c>
      <c r="DA24" s="109">
        <f t="shared" si="97"/>
        <v>9992.5555038477869</v>
      </c>
      <c r="DB24" s="109">
        <f t="shared" si="97"/>
        <v>0</v>
      </c>
      <c r="DC24" s="109">
        <f t="shared" si="97"/>
        <v>0</v>
      </c>
      <c r="DD24" s="109">
        <f t="shared" si="97"/>
        <v>89.985382062857056</v>
      </c>
      <c r="DE24" s="109">
        <f t="shared" si="79"/>
        <v>77.694268381922086</v>
      </c>
      <c r="DF24" s="110">
        <f t="shared" si="46"/>
        <v>0.27904861266916947</v>
      </c>
      <c r="DG24" s="110">
        <f t="shared" si="80"/>
        <v>0.49925958245088625</v>
      </c>
      <c r="DH24" s="110" t="e">
        <f t="shared" si="81"/>
        <v>#DIV/0!</v>
      </c>
      <c r="DI24" s="110" t="e">
        <f t="shared" si="82"/>
        <v>#DIV/0!</v>
      </c>
      <c r="DJ24" s="110">
        <f t="shared" si="83"/>
        <v>0.79457782702436053</v>
      </c>
      <c r="DK24" s="110" t="e">
        <f t="shared" si="84"/>
        <v>#DIV/0!</v>
      </c>
      <c r="DL24" s="110" t="e">
        <f t="shared" si="85"/>
        <v>#DIV/0!</v>
      </c>
      <c r="DM24" s="110">
        <f t="shared" si="86"/>
        <v>0.3166339534983082</v>
      </c>
      <c r="DN24" s="110" t="e">
        <f t="shared" si="87"/>
        <v>#DIV/0!</v>
      </c>
      <c r="DO24" s="110" t="e">
        <f t="shared" si="88"/>
        <v>#DIV/0!</v>
      </c>
      <c r="DP24" s="110" t="e">
        <f t="shared" si="89"/>
        <v>#DIV/0!</v>
      </c>
      <c r="DQ24" s="110">
        <f t="shared" si="90"/>
        <v>0.61040327751527423</v>
      </c>
      <c r="DR24" s="110">
        <f t="shared" si="91"/>
        <v>0.30557860300070389</v>
      </c>
      <c r="DS24" s="110" t="e">
        <f t="shared" si="92"/>
        <v>#DIV/0!</v>
      </c>
      <c r="DT24" s="110" t="e">
        <f t="shared" si="93"/>
        <v>#DIV/0!</v>
      </c>
      <c r="DU24" s="110">
        <f t="shared" si="94"/>
        <v>0.27846701087003806</v>
      </c>
      <c r="DV24" s="110">
        <f t="shared" si="75"/>
        <v>0.23222439138288437</v>
      </c>
    </row>
    <row r="25" spans="1:126" s="99" customFormat="1" x14ac:dyDescent="0.2">
      <c r="A25" s="99" t="s">
        <v>89</v>
      </c>
      <c r="B25" s="100"/>
      <c r="C25" s="100">
        <v>44490.947916666664</v>
      </c>
      <c r="D25" s="101">
        <v>25.89</v>
      </c>
      <c r="E25" s="102">
        <f t="shared" si="7"/>
        <v>0.73294589999999993</v>
      </c>
      <c r="F25" s="102">
        <f t="shared" si="47"/>
        <v>5480.2781099999993</v>
      </c>
      <c r="G25" s="103">
        <f t="shared" si="8"/>
        <v>0.22086110055756936</v>
      </c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5">
        <f t="shared" ref="Y25" si="108">H22</f>
        <v>107.93848474835886</v>
      </c>
      <c r="Z25" s="105">
        <f t="shared" ref="Z25:AO25" si="109">I22</f>
        <v>83.284094400846243</v>
      </c>
      <c r="AA25" s="105">
        <f t="shared" si="109"/>
        <v>0</v>
      </c>
      <c r="AB25" s="105">
        <f t="shared" si="109"/>
        <v>0</v>
      </c>
      <c r="AC25" s="105">
        <f t="shared" si="109"/>
        <v>2.5655225250860654</v>
      </c>
      <c r="AD25" s="105">
        <f t="shared" si="109"/>
        <v>0</v>
      </c>
      <c r="AE25" s="105">
        <f t="shared" si="109"/>
        <v>0</v>
      </c>
      <c r="AF25" s="105">
        <f t="shared" si="109"/>
        <v>31.763160503224945</v>
      </c>
      <c r="AG25" s="105">
        <f t="shared" si="109"/>
        <v>0</v>
      </c>
      <c r="AH25" s="105">
        <f t="shared" si="109"/>
        <v>0</v>
      </c>
      <c r="AI25" s="105">
        <f t="shared" si="109"/>
        <v>0</v>
      </c>
      <c r="AJ25" s="105">
        <f t="shared" si="109"/>
        <v>4.7101745467313849</v>
      </c>
      <c r="AK25" s="105">
        <f t="shared" si="109"/>
        <v>3109.4003901474607</v>
      </c>
      <c r="AL25" s="105">
        <f t="shared" si="109"/>
        <v>0</v>
      </c>
      <c r="AM25" s="105">
        <f t="shared" si="109"/>
        <v>0</v>
      </c>
      <c r="AN25" s="105">
        <f t="shared" si="109"/>
        <v>25.24538852081545</v>
      </c>
      <c r="AO25" s="105">
        <f t="shared" si="109"/>
        <v>21.812360629644292</v>
      </c>
      <c r="AP25" s="106">
        <f t="shared" si="10"/>
        <v>1</v>
      </c>
      <c r="AQ25" s="106">
        <f t="shared" si="11"/>
        <v>1</v>
      </c>
      <c r="AR25" s="106" t="e">
        <f t="shared" si="12"/>
        <v>#DIV/0!</v>
      </c>
      <c r="AS25" s="106" t="e">
        <f t="shared" si="13"/>
        <v>#DIV/0!</v>
      </c>
      <c r="AT25" s="106">
        <f t="shared" si="14"/>
        <v>0.48517069069947416</v>
      </c>
      <c r="AU25" s="106" t="e">
        <f t="shared" si="15"/>
        <v>#DIV/0!</v>
      </c>
      <c r="AV25" s="106" t="e">
        <f t="shared" si="16"/>
        <v>#DIV/0!</v>
      </c>
      <c r="AW25" s="106">
        <f t="shared" si="17"/>
        <v>1</v>
      </c>
      <c r="AX25" s="106" t="e">
        <f t="shared" si="18"/>
        <v>#DIV/0!</v>
      </c>
      <c r="AY25" s="106" t="e">
        <f t="shared" si="19"/>
        <v>#DIV/0!</v>
      </c>
      <c r="AZ25" s="106" t="e">
        <f t="shared" si="20"/>
        <v>#DIV/0!</v>
      </c>
      <c r="BA25" s="106">
        <f t="shared" si="21"/>
        <v>1</v>
      </c>
      <c r="BB25" s="106">
        <f t="shared" si="22"/>
        <v>1</v>
      </c>
      <c r="BC25" s="106" t="e">
        <f t="shared" si="23"/>
        <v>#DIV/0!</v>
      </c>
      <c r="BD25" s="106" t="e">
        <f t="shared" si="24"/>
        <v>#DIV/0!</v>
      </c>
      <c r="BE25" s="106">
        <f t="shared" si="25"/>
        <v>1</v>
      </c>
      <c r="BF25" s="106">
        <f t="shared" si="26"/>
        <v>1</v>
      </c>
      <c r="BG25" s="107">
        <f t="shared" si="27"/>
        <v>4.7467841909113293</v>
      </c>
      <c r="BH25" s="107">
        <f t="shared" si="28"/>
        <v>3.6625641315787925</v>
      </c>
      <c r="BI25" s="107">
        <f t="shared" si="29"/>
        <v>0</v>
      </c>
      <c r="BJ25" s="107">
        <f t="shared" si="30"/>
        <v>0</v>
      </c>
      <c r="BK25" s="107">
        <f t="shared" si="31"/>
        <v>0.11282335296716871</v>
      </c>
      <c r="BL25" s="107">
        <f t="shared" si="32"/>
        <v>0</v>
      </c>
      <c r="BM25" s="107">
        <f t="shared" si="33"/>
        <v>0</v>
      </c>
      <c r="BN25" s="107">
        <f t="shared" si="34"/>
        <v>1.3968406957128396</v>
      </c>
      <c r="BO25" s="107">
        <f t="shared" si="35"/>
        <v>0</v>
      </c>
      <c r="BP25" s="107">
        <f t="shared" si="36"/>
        <v>0</v>
      </c>
      <c r="BQ25" s="107">
        <f t="shared" si="37"/>
        <v>0</v>
      </c>
      <c r="BR25" s="107">
        <f t="shared" si="38"/>
        <v>0.2071381873386676</v>
      </c>
      <c r="BS25" s="107">
        <f t="shared" si="39"/>
        <v>136.74133604501887</v>
      </c>
      <c r="BT25" s="107">
        <f t="shared" si="40"/>
        <v>0</v>
      </c>
      <c r="BU25" s="107">
        <f t="shared" si="41"/>
        <v>0</v>
      </c>
      <c r="BV25" s="107">
        <f t="shared" si="42"/>
        <v>1.1102102406143248</v>
      </c>
      <c r="BW25" s="107">
        <f t="shared" si="43"/>
        <v>0.95923681756915202</v>
      </c>
      <c r="BX25" s="108">
        <f t="shared" si="3"/>
        <v>71.201762863669941</v>
      </c>
      <c r="BY25" s="108">
        <f t="shared" si="78"/>
        <v>54.938461973681889</v>
      </c>
      <c r="BZ25" s="108">
        <f t="shared" si="78"/>
        <v>0</v>
      </c>
      <c r="CA25" s="108">
        <f t="shared" si="78"/>
        <v>0</v>
      </c>
      <c r="CB25" s="108">
        <f t="shared" si="78"/>
        <v>1.6923502945075306</v>
      </c>
      <c r="CC25" s="108">
        <f t="shared" si="78"/>
        <v>0</v>
      </c>
      <c r="CD25" s="108">
        <f t="shared" si="78"/>
        <v>0</v>
      </c>
      <c r="CE25" s="108">
        <f t="shared" si="78"/>
        <v>20.952610435692595</v>
      </c>
      <c r="CF25" s="108">
        <f t="shared" si="78"/>
        <v>0</v>
      </c>
      <c r="CG25" s="108">
        <f t="shared" si="78"/>
        <v>0</v>
      </c>
      <c r="CH25" s="108">
        <f t="shared" si="78"/>
        <v>0</v>
      </c>
      <c r="CI25" s="108">
        <f t="shared" si="78"/>
        <v>3.1070728100800138</v>
      </c>
      <c r="CJ25" s="108">
        <f t="shared" si="78"/>
        <v>2051.1200406752832</v>
      </c>
      <c r="CK25" s="108">
        <f t="shared" si="78"/>
        <v>0</v>
      </c>
      <c r="CL25" s="108">
        <f t="shared" si="78"/>
        <v>0</v>
      </c>
      <c r="CM25" s="108">
        <f t="shared" si="78"/>
        <v>16.653153609214872</v>
      </c>
      <c r="CN25" s="108">
        <f t="shared" si="74"/>
        <v>14.38855226353728</v>
      </c>
      <c r="CO25" s="109">
        <f t="shared" si="44"/>
        <v>463.19617218431927</v>
      </c>
      <c r="CP25" s="109">
        <f t="shared" si="97"/>
        <v>393.69047082674325</v>
      </c>
      <c r="CQ25" s="109">
        <f t="shared" si="97"/>
        <v>0</v>
      </c>
      <c r="CR25" s="109">
        <f t="shared" si="97"/>
        <v>0</v>
      </c>
      <c r="CS25" s="109">
        <f t="shared" si="97"/>
        <v>21.362190620295141</v>
      </c>
      <c r="CT25" s="109">
        <f t="shared" si="97"/>
        <v>0</v>
      </c>
      <c r="CU25" s="109">
        <f t="shared" si="97"/>
        <v>0</v>
      </c>
      <c r="CV25" s="109">
        <f t="shared" si="97"/>
        <v>142.75617543423186</v>
      </c>
      <c r="CW25" s="109">
        <f t="shared" si="97"/>
        <v>0</v>
      </c>
      <c r="CX25" s="109">
        <f t="shared" si="97"/>
        <v>0</v>
      </c>
      <c r="CY25" s="109">
        <f t="shared" si="97"/>
        <v>0</v>
      </c>
      <c r="CZ25" s="109">
        <f t="shared" si="97"/>
        <v>22.385106336142762</v>
      </c>
      <c r="DA25" s="109">
        <f t="shared" si="97"/>
        <v>12043.67554452307</v>
      </c>
      <c r="DB25" s="109">
        <f t="shared" si="97"/>
        <v>0</v>
      </c>
      <c r="DC25" s="109">
        <f t="shared" si="97"/>
        <v>0</v>
      </c>
      <c r="DD25" s="109">
        <f t="shared" si="97"/>
        <v>106.63853567207192</v>
      </c>
      <c r="DE25" s="109">
        <f t="shared" si="79"/>
        <v>92.082820645459364</v>
      </c>
      <c r="DF25" s="110">
        <f t="shared" si="46"/>
        <v>0.3297349303162504</v>
      </c>
      <c r="DG25" s="110">
        <f t="shared" si="80"/>
        <v>0.58022900216987561</v>
      </c>
      <c r="DH25" s="110" t="e">
        <f t="shared" si="81"/>
        <v>#DIV/0!</v>
      </c>
      <c r="DI25" s="110" t="e">
        <f t="shared" si="82"/>
        <v>#DIV/0!</v>
      </c>
      <c r="DJ25" s="110">
        <f t="shared" si="83"/>
        <v>0.86294157565179053</v>
      </c>
      <c r="DK25" s="110" t="e">
        <f t="shared" si="84"/>
        <v>#DIV/0!</v>
      </c>
      <c r="DL25" s="110" t="e">
        <f t="shared" si="85"/>
        <v>#DIV/0!</v>
      </c>
      <c r="DM25" s="110">
        <f t="shared" si="86"/>
        <v>0.37110122527678868</v>
      </c>
      <c r="DN25" s="110" t="e">
        <f t="shared" si="87"/>
        <v>#DIV/0!</v>
      </c>
      <c r="DO25" s="110" t="e">
        <f t="shared" si="88"/>
        <v>#DIV/0!</v>
      </c>
      <c r="DP25" s="110" t="e">
        <f t="shared" si="89"/>
        <v>#DIV/0!</v>
      </c>
      <c r="DQ25" s="110">
        <f t="shared" si="90"/>
        <v>0.70878299161772074</v>
      </c>
      <c r="DR25" s="110">
        <f t="shared" si="91"/>
        <v>0.36830313791821817</v>
      </c>
      <c r="DS25" s="110" t="e">
        <f t="shared" si="92"/>
        <v>#DIV/0!</v>
      </c>
      <c r="DT25" s="110" t="e">
        <f t="shared" si="93"/>
        <v>#DIV/0!</v>
      </c>
      <c r="DU25" s="110">
        <f t="shared" si="94"/>
        <v>0.33000153570962076</v>
      </c>
      <c r="DV25" s="110">
        <f t="shared" si="75"/>
        <v>0.27523107465397928</v>
      </c>
    </row>
    <row r="26" spans="1:126" s="99" customFormat="1" x14ac:dyDescent="0.2">
      <c r="A26" s="99" t="s">
        <v>89</v>
      </c>
      <c r="B26" s="100">
        <f>'Data Final'!C141</f>
        <v>44490.979166956022</v>
      </c>
      <c r="C26" s="100">
        <v>44490.958333333336</v>
      </c>
      <c r="D26" s="101">
        <v>25.89</v>
      </c>
      <c r="E26" s="102">
        <f t="shared" si="7"/>
        <v>0.73294589999999993</v>
      </c>
      <c r="F26" s="102">
        <f t="shared" si="47"/>
        <v>6121.074959999999</v>
      </c>
      <c r="G26" s="103">
        <f t="shared" si="8"/>
        <v>0.2466859026358755</v>
      </c>
      <c r="H26" s="111">
        <f>'Data Final'!F141</f>
        <v>76.849361818850625</v>
      </c>
      <c r="I26" s="111">
        <f>'Data Final'!G141</f>
        <v>32.007450743132999</v>
      </c>
      <c r="J26" s="111">
        <f>'Data Final'!H141</f>
        <v>0</v>
      </c>
      <c r="K26" s="111">
        <f>'Data Final'!I141</f>
        <v>0</v>
      </c>
      <c r="L26" s="111">
        <f>'Data Final'!J141</f>
        <v>1.185368355409665</v>
      </c>
      <c r="M26" s="104">
        <v>0</v>
      </c>
      <c r="N26" s="111">
        <f>'Data Final'!L141</f>
        <v>0</v>
      </c>
      <c r="O26" s="111">
        <f>'Data Final'!M141</f>
        <v>19.187848843594097</v>
      </c>
      <c r="P26" s="104">
        <v>0</v>
      </c>
      <c r="Q26" s="111">
        <f>'Data Final'!O141</f>
        <v>0</v>
      </c>
      <c r="R26" s="112">
        <v>0</v>
      </c>
      <c r="S26" s="111">
        <f>'Data Final'!Q141</f>
        <v>3.2132595882250548</v>
      </c>
      <c r="T26" s="111">
        <f>'Data Final'!R141</f>
        <v>1933.220042678596</v>
      </c>
      <c r="U26" s="111">
        <f>'Data Final'!S141</f>
        <v>0</v>
      </c>
      <c r="V26" s="104">
        <v>0</v>
      </c>
      <c r="W26" s="111">
        <f>'Data Final'!U141</f>
        <v>17.793171938372502</v>
      </c>
      <c r="X26" s="111">
        <f>'Data Final'!V141</f>
        <v>19.295727239713944</v>
      </c>
      <c r="Y26" s="105">
        <f t="shared" ref="Y26" si="110">H26</f>
        <v>76.849361818850625</v>
      </c>
      <c r="Z26" s="105">
        <f t="shared" ref="Z26:AO26" si="111">I26</f>
        <v>32.007450743132999</v>
      </c>
      <c r="AA26" s="105">
        <f t="shared" si="111"/>
        <v>0</v>
      </c>
      <c r="AB26" s="105">
        <f t="shared" si="111"/>
        <v>0</v>
      </c>
      <c r="AC26" s="105">
        <f t="shared" si="111"/>
        <v>1.185368355409665</v>
      </c>
      <c r="AD26" s="105">
        <f t="shared" si="111"/>
        <v>0</v>
      </c>
      <c r="AE26" s="105">
        <f t="shared" si="111"/>
        <v>0</v>
      </c>
      <c r="AF26" s="105">
        <f t="shared" si="111"/>
        <v>19.187848843594097</v>
      </c>
      <c r="AG26" s="105">
        <f t="shared" si="111"/>
        <v>0</v>
      </c>
      <c r="AH26" s="105">
        <f t="shared" si="111"/>
        <v>0</v>
      </c>
      <c r="AI26" s="105">
        <f t="shared" si="111"/>
        <v>0</v>
      </c>
      <c r="AJ26" s="105">
        <f t="shared" si="111"/>
        <v>3.2132595882250548</v>
      </c>
      <c r="AK26" s="105">
        <f t="shared" si="111"/>
        <v>1933.220042678596</v>
      </c>
      <c r="AL26" s="105">
        <f t="shared" si="111"/>
        <v>0</v>
      </c>
      <c r="AM26" s="105">
        <f t="shared" si="111"/>
        <v>0</v>
      </c>
      <c r="AN26" s="105">
        <f t="shared" si="111"/>
        <v>17.793171938372502</v>
      </c>
      <c r="AO26" s="105">
        <f t="shared" si="111"/>
        <v>19.295727239713944</v>
      </c>
      <c r="AP26" s="106">
        <f t="shared" si="10"/>
        <v>0.71197369499870689</v>
      </c>
      <c r="AQ26" s="106">
        <f t="shared" si="11"/>
        <v>0.38431648892141612</v>
      </c>
      <c r="AR26" s="106" t="e">
        <f t="shared" si="12"/>
        <v>#DIV/0!</v>
      </c>
      <c r="AS26" s="106" t="e">
        <f t="shared" si="13"/>
        <v>#DIV/0!</v>
      </c>
      <c r="AT26" s="106">
        <f t="shared" si="14"/>
        <v>0.22416719327307949</v>
      </c>
      <c r="AU26" s="106" t="e">
        <f t="shared" si="15"/>
        <v>#DIV/0!</v>
      </c>
      <c r="AV26" s="106" t="e">
        <f t="shared" si="16"/>
        <v>#DIV/0!</v>
      </c>
      <c r="AW26" s="106">
        <f t="shared" si="17"/>
        <v>0.60409129757871338</v>
      </c>
      <c r="AX26" s="106" t="e">
        <f t="shared" si="18"/>
        <v>#DIV/0!</v>
      </c>
      <c r="AY26" s="106" t="e">
        <f t="shared" si="19"/>
        <v>#DIV/0!</v>
      </c>
      <c r="AZ26" s="106" t="e">
        <f t="shared" si="20"/>
        <v>#DIV/0!</v>
      </c>
      <c r="BA26" s="106">
        <f t="shared" si="21"/>
        <v>0.68219543805545146</v>
      </c>
      <c r="BB26" s="106">
        <f t="shared" si="22"/>
        <v>0.62173403232477076</v>
      </c>
      <c r="BC26" s="106" t="e">
        <f t="shared" si="23"/>
        <v>#DIV/0!</v>
      </c>
      <c r="BD26" s="106" t="e">
        <f t="shared" si="24"/>
        <v>#DIV/0!</v>
      </c>
      <c r="BE26" s="106">
        <f t="shared" si="25"/>
        <v>0.70480879799895302</v>
      </c>
      <c r="BF26" s="106">
        <f t="shared" si="26"/>
        <v>0.88462352000039401</v>
      </c>
      <c r="BG26" s="107">
        <f t="shared" si="27"/>
        <v>3.3795854797645859</v>
      </c>
      <c r="BH26" s="107">
        <f t="shared" si="28"/>
        <v>1.4075837874978769</v>
      </c>
      <c r="BI26" s="107">
        <f t="shared" si="29"/>
        <v>0</v>
      </c>
      <c r="BJ26" s="107">
        <f t="shared" si="30"/>
        <v>0</v>
      </c>
      <c r="BK26" s="107">
        <f t="shared" si="31"/>
        <v>5.2128652565235405E-2</v>
      </c>
      <c r="BL26" s="107">
        <f t="shared" si="32"/>
        <v>0</v>
      </c>
      <c r="BM26" s="107">
        <f t="shared" si="33"/>
        <v>0</v>
      </c>
      <c r="BN26" s="107">
        <f t="shared" si="34"/>
        <v>0.84381930838392194</v>
      </c>
      <c r="BO26" s="107">
        <f t="shared" si="35"/>
        <v>0</v>
      </c>
      <c r="BP26" s="107">
        <f t="shared" si="36"/>
        <v>0</v>
      </c>
      <c r="BQ26" s="107">
        <f t="shared" si="37"/>
        <v>0</v>
      </c>
      <c r="BR26" s="107">
        <f t="shared" si="38"/>
        <v>0.14130872644951453</v>
      </c>
      <c r="BS26" s="107">
        <f t="shared" si="39"/>
        <v>85.016742244746098</v>
      </c>
      <c r="BT26" s="107">
        <f t="shared" si="40"/>
        <v>0</v>
      </c>
      <c r="BU26" s="107">
        <f t="shared" si="41"/>
        <v>0</v>
      </c>
      <c r="BV26" s="107">
        <f t="shared" si="42"/>
        <v>0.78248594521351067</v>
      </c>
      <c r="BW26" s="107">
        <f t="shared" si="43"/>
        <v>0.84856345007199907</v>
      </c>
      <c r="BX26" s="108">
        <f t="shared" si="3"/>
        <v>50.693782196468788</v>
      </c>
      <c r="BY26" s="108">
        <f t="shared" si="78"/>
        <v>21.113756812468154</v>
      </c>
      <c r="BZ26" s="108">
        <f t="shared" si="78"/>
        <v>0</v>
      </c>
      <c r="CA26" s="108">
        <f t="shared" si="78"/>
        <v>0</v>
      </c>
      <c r="CB26" s="108">
        <f t="shared" si="78"/>
        <v>0.78192978847853112</v>
      </c>
      <c r="CC26" s="108">
        <f t="shared" si="78"/>
        <v>0</v>
      </c>
      <c r="CD26" s="108">
        <f t="shared" si="78"/>
        <v>0</v>
      </c>
      <c r="CE26" s="108">
        <f t="shared" si="78"/>
        <v>12.657289625758828</v>
      </c>
      <c r="CF26" s="108">
        <f t="shared" si="78"/>
        <v>0</v>
      </c>
      <c r="CG26" s="108">
        <f t="shared" si="78"/>
        <v>0</v>
      </c>
      <c r="CH26" s="108">
        <f t="shared" si="78"/>
        <v>0</v>
      </c>
      <c r="CI26" s="108">
        <f t="shared" si="78"/>
        <v>2.1196308967427182</v>
      </c>
      <c r="CJ26" s="108">
        <f t="shared" si="78"/>
        <v>1275.2511336711914</v>
      </c>
      <c r="CK26" s="108">
        <f t="shared" si="78"/>
        <v>0</v>
      </c>
      <c r="CL26" s="108">
        <f t="shared" si="78"/>
        <v>0</v>
      </c>
      <c r="CM26" s="108">
        <f t="shared" si="78"/>
        <v>11.73728917820266</v>
      </c>
      <c r="CN26" s="108">
        <f t="shared" si="74"/>
        <v>12.728451751079985</v>
      </c>
      <c r="CO26" s="109">
        <f t="shared" si="44"/>
        <v>513.88995438078803</v>
      </c>
      <c r="CP26" s="109">
        <f t="shared" si="97"/>
        <v>414.80422763921138</v>
      </c>
      <c r="CQ26" s="109">
        <f t="shared" si="97"/>
        <v>0</v>
      </c>
      <c r="CR26" s="109">
        <f t="shared" si="97"/>
        <v>0</v>
      </c>
      <c r="CS26" s="109">
        <f t="shared" si="97"/>
        <v>22.144120408773674</v>
      </c>
      <c r="CT26" s="109">
        <f t="shared" si="97"/>
        <v>0</v>
      </c>
      <c r="CU26" s="109">
        <f t="shared" si="97"/>
        <v>0</v>
      </c>
      <c r="CV26" s="109">
        <f t="shared" si="97"/>
        <v>155.4134650599907</v>
      </c>
      <c r="CW26" s="109">
        <f t="shared" si="97"/>
        <v>0</v>
      </c>
      <c r="CX26" s="109">
        <f t="shared" si="97"/>
        <v>0</v>
      </c>
      <c r="CY26" s="109">
        <f t="shared" si="97"/>
        <v>0</v>
      </c>
      <c r="CZ26" s="109">
        <f t="shared" si="97"/>
        <v>24.504737232885482</v>
      </c>
      <c r="DA26" s="109">
        <f t="shared" si="97"/>
        <v>13318.926678194261</v>
      </c>
      <c r="DB26" s="109">
        <f t="shared" si="97"/>
        <v>0</v>
      </c>
      <c r="DC26" s="109">
        <f t="shared" si="97"/>
        <v>0</v>
      </c>
      <c r="DD26" s="109">
        <f t="shared" si="97"/>
        <v>118.37582485027458</v>
      </c>
      <c r="DE26" s="109">
        <f t="shared" si="79"/>
        <v>104.81127239653935</v>
      </c>
      <c r="DF26" s="110">
        <f t="shared" si="46"/>
        <v>0.3658222551773207</v>
      </c>
      <c r="DG26" s="110">
        <f t="shared" si="80"/>
        <v>0.611346885266282</v>
      </c>
      <c r="DH26" s="110" t="e">
        <f t="shared" si="81"/>
        <v>#DIV/0!</v>
      </c>
      <c r="DI26" s="110" t="e">
        <f t="shared" si="82"/>
        <v>#DIV/0!</v>
      </c>
      <c r="DJ26" s="110">
        <f t="shared" si="83"/>
        <v>0.89452821092306656</v>
      </c>
      <c r="DK26" s="110" t="e">
        <f t="shared" si="84"/>
        <v>#DIV/0!</v>
      </c>
      <c r="DL26" s="110" t="e">
        <f t="shared" si="85"/>
        <v>#DIV/0!</v>
      </c>
      <c r="DM26" s="110">
        <f t="shared" si="86"/>
        <v>0.40400443016102344</v>
      </c>
      <c r="DN26" s="110" t="e">
        <f t="shared" si="87"/>
        <v>#DIV/0!</v>
      </c>
      <c r="DO26" s="110" t="e">
        <f t="shared" si="88"/>
        <v>#DIV/0!</v>
      </c>
      <c r="DP26" s="110" t="e">
        <f t="shared" si="89"/>
        <v>#DIV/0!</v>
      </c>
      <c r="DQ26" s="110">
        <f t="shared" si="90"/>
        <v>0.77589718377560946</v>
      </c>
      <c r="DR26" s="110">
        <f t="shared" si="91"/>
        <v>0.40730111593818019</v>
      </c>
      <c r="DS26" s="110" t="e">
        <f t="shared" si="92"/>
        <v>#DIV/0!</v>
      </c>
      <c r="DT26" s="110" t="e">
        <f t="shared" si="93"/>
        <v>#DIV/0!</v>
      </c>
      <c r="DU26" s="110">
        <f t="shared" si="94"/>
        <v>0.36632352221725428</v>
      </c>
      <c r="DV26" s="110">
        <f t="shared" si="75"/>
        <v>0.31327579819279738</v>
      </c>
    </row>
    <row r="27" spans="1:126" s="99" customFormat="1" x14ac:dyDescent="0.2">
      <c r="A27" s="99" t="s">
        <v>89</v>
      </c>
      <c r="B27" s="100"/>
      <c r="C27" s="100">
        <v>44490.96875</v>
      </c>
      <c r="D27" s="101">
        <v>26.67</v>
      </c>
      <c r="E27" s="102">
        <f t="shared" si="7"/>
        <v>0.75502769999999997</v>
      </c>
      <c r="F27" s="102">
        <f t="shared" si="47"/>
        <v>6781.745429999999</v>
      </c>
      <c r="G27" s="103">
        <f t="shared" si="8"/>
        <v>0.27331163296949296</v>
      </c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5">
        <f t="shared" ref="Y27" si="112">H26</f>
        <v>76.849361818850625</v>
      </c>
      <c r="Z27" s="105">
        <f t="shared" ref="Z27:AO27" si="113">I26</f>
        <v>32.007450743132999</v>
      </c>
      <c r="AA27" s="105">
        <f t="shared" si="113"/>
        <v>0</v>
      </c>
      <c r="AB27" s="105">
        <f t="shared" si="113"/>
        <v>0</v>
      </c>
      <c r="AC27" s="105">
        <f t="shared" si="113"/>
        <v>1.185368355409665</v>
      </c>
      <c r="AD27" s="105">
        <f t="shared" si="113"/>
        <v>0</v>
      </c>
      <c r="AE27" s="105">
        <f t="shared" si="113"/>
        <v>0</v>
      </c>
      <c r="AF27" s="105">
        <f t="shared" si="113"/>
        <v>19.187848843594097</v>
      </c>
      <c r="AG27" s="105">
        <f t="shared" si="113"/>
        <v>0</v>
      </c>
      <c r="AH27" s="105">
        <f t="shared" si="113"/>
        <v>0</v>
      </c>
      <c r="AI27" s="105">
        <f t="shared" si="113"/>
        <v>0</v>
      </c>
      <c r="AJ27" s="105">
        <f t="shared" si="113"/>
        <v>3.2132595882250548</v>
      </c>
      <c r="AK27" s="105">
        <f t="shared" si="113"/>
        <v>1933.220042678596</v>
      </c>
      <c r="AL27" s="105">
        <f t="shared" si="113"/>
        <v>0</v>
      </c>
      <c r="AM27" s="105">
        <f t="shared" si="113"/>
        <v>0</v>
      </c>
      <c r="AN27" s="105">
        <f t="shared" si="113"/>
        <v>17.793171938372502</v>
      </c>
      <c r="AO27" s="105">
        <f t="shared" si="113"/>
        <v>19.295727239713944</v>
      </c>
      <c r="AP27" s="106">
        <f t="shared" si="10"/>
        <v>0.71197369499870689</v>
      </c>
      <c r="AQ27" s="106">
        <f t="shared" si="11"/>
        <v>0.38431648892141612</v>
      </c>
      <c r="AR27" s="106" t="e">
        <f t="shared" si="12"/>
        <v>#DIV/0!</v>
      </c>
      <c r="AS27" s="106" t="e">
        <f t="shared" si="13"/>
        <v>#DIV/0!</v>
      </c>
      <c r="AT27" s="106">
        <f t="shared" si="14"/>
        <v>0.22416719327307949</v>
      </c>
      <c r="AU27" s="106" t="e">
        <f t="shared" si="15"/>
        <v>#DIV/0!</v>
      </c>
      <c r="AV27" s="106" t="e">
        <f t="shared" si="16"/>
        <v>#DIV/0!</v>
      </c>
      <c r="AW27" s="106">
        <f t="shared" si="17"/>
        <v>0.60409129757871338</v>
      </c>
      <c r="AX27" s="106" t="e">
        <f t="shared" si="18"/>
        <v>#DIV/0!</v>
      </c>
      <c r="AY27" s="106" t="e">
        <f t="shared" si="19"/>
        <v>#DIV/0!</v>
      </c>
      <c r="AZ27" s="106" t="e">
        <f t="shared" si="20"/>
        <v>#DIV/0!</v>
      </c>
      <c r="BA27" s="106">
        <f t="shared" si="21"/>
        <v>0.68219543805545146</v>
      </c>
      <c r="BB27" s="106">
        <f t="shared" si="22"/>
        <v>0.62173403232477076</v>
      </c>
      <c r="BC27" s="106" t="e">
        <f t="shared" si="23"/>
        <v>#DIV/0!</v>
      </c>
      <c r="BD27" s="106" t="e">
        <f t="shared" si="24"/>
        <v>#DIV/0!</v>
      </c>
      <c r="BE27" s="106">
        <f t="shared" si="25"/>
        <v>0.70480879799895302</v>
      </c>
      <c r="BF27" s="106">
        <f t="shared" si="26"/>
        <v>0.88462352000039401</v>
      </c>
      <c r="BG27" s="107">
        <f t="shared" si="27"/>
        <v>3.4814038140332761</v>
      </c>
      <c r="BH27" s="107">
        <f t="shared" si="28"/>
        <v>1.4499907150470599</v>
      </c>
      <c r="BI27" s="107">
        <f t="shared" si="29"/>
        <v>0</v>
      </c>
      <c r="BJ27" s="107">
        <f t="shared" si="30"/>
        <v>0</v>
      </c>
      <c r="BK27" s="107">
        <f t="shared" si="31"/>
        <v>5.3699156582264512E-2</v>
      </c>
      <c r="BL27" s="107">
        <f t="shared" si="32"/>
        <v>0</v>
      </c>
      <c r="BM27" s="107">
        <f t="shared" si="33"/>
        <v>0</v>
      </c>
      <c r="BN27" s="107">
        <f t="shared" si="34"/>
        <v>0.86924144281959059</v>
      </c>
      <c r="BO27" s="107">
        <f t="shared" si="35"/>
        <v>0</v>
      </c>
      <c r="BP27" s="107">
        <f t="shared" si="36"/>
        <v>0</v>
      </c>
      <c r="BQ27" s="107">
        <f t="shared" si="37"/>
        <v>0</v>
      </c>
      <c r="BR27" s="107">
        <f t="shared" si="38"/>
        <v>0.14556599978403059</v>
      </c>
      <c r="BS27" s="107">
        <f t="shared" si="39"/>
        <v>87.578080945051326</v>
      </c>
      <c r="BT27" s="107">
        <f t="shared" si="40"/>
        <v>0</v>
      </c>
      <c r="BU27" s="107">
        <f t="shared" si="41"/>
        <v>0</v>
      </c>
      <c r="BV27" s="107">
        <f t="shared" si="42"/>
        <v>0.80606026106003581</v>
      </c>
      <c r="BW27" s="107">
        <f t="shared" si="43"/>
        <v>0.87412851345771414</v>
      </c>
      <c r="BX27" s="108">
        <f t="shared" si="3"/>
        <v>52.22105721049914</v>
      </c>
      <c r="BY27" s="108">
        <f t="shared" si="78"/>
        <v>21.749860725705897</v>
      </c>
      <c r="BZ27" s="108">
        <f t="shared" si="78"/>
        <v>0</v>
      </c>
      <c r="CA27" s="108">
        <f t="shared" si="78"/>
        <v>0</v>
      </c>
      <c r="CB27" s="108">
        <f t="shared" si="78"/>
        <v>0.80548734873396766</v>
      </c>
      <c r="CC27" s="108">
        <f t="shared" si="78"/>
        <v>0</v>
      </c>
      <c r="CD27" s="108">
        <f t="shared" si="78"/>
        <v>0</v>
      </c>
      <c r="CE27" s="108">
        <f t="shared" si="78"/>
        <v>13.038621642293858</v>
      </c>
      <c r="CF27" s="108">
        <f t="shared" si="78"/>
        <v>0</v>
      </c>
      <c r="CG27" s="108">
        <f t="shared" si="78"/>
        <v>0</v>
      </c>
      <c r="CH27" s="108">
        <f t="shared" si="78"/>
        <v>0</v>
      </c>
      <c r="CI27" s="108">
        <f t="shared" si="78"/>
        <v>2.1834899967604589</v>
      </c>
      <c r="CJ27" s="108">
        <f t="shared" si="78"/>
        <v>1313.6712141757698</v>
      </c>
      <c r="CK27" s="108">
        <f t="shared" si="78"/>
        <v>0</v>
      </c>
      <c r="CL27" s="108">
        <f t="shared" si="78"/>
        <v>0</v>
      </c>
      <c r="CM27" s="108">
        <f t="shared" si="78"/>
        <v>12.090903915900537</v>
      </c>
      <c r="CN27" s="108">
        <f t="shared" si="74"/>
        <v>13.111927701865712</v>
      </c>
      <c r="CO27" s="109">
        <f t="shared" si="44"/>
        <v>566.11101159128714</v>
      </c>
      <c r="CP27" s="109">
        <f t="shared" si="97"/>
        <v>436.55408836491728</v>
      </c>
      <c r="CQ27" s="109">
        <f t="shared" si="97"/>
        <v>0</v>
      </c>
      <c r="CR27" s="109">
        <f t="shared" si="97"/>
        <v>0</v>
      </c>
      <c r="CS27" s="109">
        <f t="shared" si="97"/>
        <v>22.949607757507643</v>
      </c>
      <c r="CT27" s="109">
        <f t="shared" si="97"/>
        <v>0</v>
      </c>
      <c r="CU27" s="109">
        <f t="shared" si="97"/>
        <v>0</v>
      </c>
      <c r="CV27" s="109">
        <f t="shared" si="97"/>
        <v>168.45208670228456</v>
      </c>
      <c r="CW27" s="109">
        <f t="shared" si="97"/>
        <v>0</v>
      </c>
      <c r="CX27" s="109">
        <f t="shared" si="97"/>
        <v>0</v>
      </c>
      <c r="CY27" s="109">
        <f t="shared" si="97"/>
        <v>0</v>
      </c>
      <c r="CZ27" s="109">
        <f t="shared" si="97"/>
        <v>26.688227229645939</v>
      </c>
      <c r="DA27" s="109">
        <f t="shared" si="97"/>
        <v>14632.597892370031</v>
      </c>
      <c r="DB27" s="109">
        <f t="shared" si="97"/>
        <v>0</v>
      </c>
      <c r="DC27" s="109">
        <f t="shared" si="97"/>
        <v>0</v>
      </c>
      <c r="DD27" s="109">
        <f t="shared" si="97"/>
        <v>130.46672876617512</v>
      </c>
      <c r="DE27" s="109">
        <f t="shared" si="79"/>
        <v>117.92320009840506</v>
      </c>
      <c r="DF27" s="110">
        <f t="shared" si="46"/>
        <v>0.40299679955911855</v>
      </c>
      <c r="DG27" s="110">
        <f t="shared" si="80"/>
        <v>0.64340227121379689</v>
      </c>
      <c r="DH27" s="110" t="e">
        <f t="shared" si="81"/>
        <v>#DIV/0!</v>
      </c>
      <c r="DI27" s="110" t="e">
        <f t="shared" si="82"/>
        <v>#DIV/0!</v>
      </c>
      <c r="DJ27" s="110">
        <f t="shared" si="83"/>
        <v>0.92706647135894649</v>
      </c>
      <c r="DK27" s="110" t="e">
        <f t="shared" si="84"/>
        <v>#DIV/0!</v>
      </c>
      <c r="DL27" s="110" t="e">
        <f t="shared" si="85"/>
        <v>#DIV/0!</v>
      </c>
      <c r="DM27" s="110">
        <f t="shared" si="86"/>
        <v>0.43789892511129541</v>
      </c>
      <c r="DN27" s="110" t="e">
        <f t="shared" si="87"/>
        <v>#DIV/0!</v>
      </c>
      <c r="DO27" s="110" t="e">
        <f t="shared" si="88"/>
        <v>#DIV/0!</v>
      </c>
      <c r="DP27" s="110" t="e">
        <f t="shared" si="89"/>
        <v>#DIV/0!</v>
      </c>
      <c r="DQ27" s="110">
        <f t="shared" si="90"/>
        <v>0.84503335623025944</v>
      </c>
      <c r="DR27" s="110">
        <f t="shared" si="91"/>
        <v>0.44747400407230098</v>
      </c>
      <c r="DS27" s="110" t="e">
        <f t="shared" si="92"/>
        <v>#DIV/0!</v>
      </c>
      <c r="DT27" s="110" t="e">
        <f t="shared" si="93"/>
        <v>#DIV/0!</v>
      </c>
      <c r="DU27" s="110">
        <f t="shared" si="94"/>
        <v>0.40373979800553489</v>
      </c>
      <c r="DV27" s="110">
        <f t="shared" si="75"/>
        <v>0.35246671270729246</v>
      </c>
    </row>
    <row r="28" spans="1:126" s="99" customFormat="1" x14ac:dyDescent="0.2">
      <c r="A28" s="99" t="s">
        <v>89</v>
      </c>
      <c r="B28" s="100"/>
      <c r="C28" s="100">
        <v>44490.979166666664</v>
      </c>
      <c r="D28" s="101">
        <v>29.07</v>
      </c>
      <c r="E28" s="102">
        <f t="shared" si="7"/>
        <v>0.82297169999999997</v>
      </c>
      <c r="F28" s="102">
        <f t="shared" si="47"/>
        <v>7503.5654999999988</v>
      </c>
      <c r="G28" s="103">
        <f t="shared" si="8"/>
        <v>0.30240175793483737</v>
      </c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5">
        <f t="shared" ref="Y28" si="114">H26</f>
        <v>76.849361818850625</v>
      </c>
      <c r="Z28" s="105">
        <f t="shared" ref="Z28:AO28" si="115">I26</f>
        <v>32.007450743132999</v>
      </c>
      <c r="AA28" s="105">
        <f t="shared" si="115"/>
        <v>0</v>
      </c>
      <c r="AB28" s="105">
        <f t="shared" si="115"/>
        <v>0</v>
      </c>
      <c r="AC28" s="105">
        <f t="shared" si="115"/>
        <v>1.185368355409665</v>
      </c>
      <c r="AD28" s="105">
        <f t="shared" si="115"/>
        <v>0</v>
      </c>
      <c r="AE28" s="105">
        <f t="shared" si="115"/>
        <v>0</v>
      </c>
      <c r="AF28" s="105">
        <f t="shared" si="115"/>
        <v>19.187848843594097</v>
      </c>
      <c r="AG28" s="105">
        <f t="shared" si="115"/>
        <v>0</v>
      </c>
      <c r="AH28" s="105">
        <f t="shared" si="115"/>
        <v>0</v>
      </c>
      <c r="AI28" s="105">
        <f t="shared" si="115"/>
        <v>0</v>
      </c>
      <c r="AJ28" s="105">
        <f t="shared" si="115"/>
        <v>3.2132595882250548</v>
      </c>
      <c r="AK28" s="105">
        <f t="shared" si="115"/>
        <v>1933.220042678596</v>
      </c>
      <c r="AL28" s="105">
        <f t="shared" si="115"/>
        <v>0</v>
      </c>
      <c r="AM28" s="105">
        <f t="shared" si="115"/>
        <v>0</v>
      </c>
      <c r="AN28" s="105">
        <f t="shared" si="115"/>
        <v>17.793171938372502</v>
      </c>
      <c r="AO28" s="105">
        <f t="shared" si="115"/>
        <v>19.295727239713944</v>
      </c>
      <c r="AP28" s="106">
        <f t="shared" si="10"/>
        <v>0.71197369499870689</v>
      </c>
      <c r="AQ28" s="106">
        <f t="shared" si="11"/>
        <v>0.38431648892141612</v>
      </c>
      <c r="AR28" s="106" t="e">
        <f t="shared" si="12"/>
        <v>#DIV/0!</v>
      </c>
      <c r="AS28" s="106" t="e">
        <f t="shared" si="13"/>
        <v>#DIV/0!</v>
      </c>
      <c r="AT28" s="106">
        <f t="shared" si="14"/>
        <v>0.22416719327307949</v>
      </c>
      <c r="AU28" s="106" t="e">
        <f t="shared" si="15"/>
        <v>#DIV/0!</v>
      </c>
      <c r="AV28" s="106" t="e">
        <f t="shared" si="16"/>
        <v>#DIV/0!</v>
      </c>
      <c r="AW28" s="106">
        <f t="shared" si="17"/>
        <v>0.60409129757871338</v>
      </c>
      <c r="AX28" s="106" t="e">
        <f t="shared" si="18"/>
        <v>#DIV/0!</v>
      </c>
      <c r="AY28" s="106" t="e">
        <f t="shared" si="19"/>
        <v>#DIV/0!</v>
      </c>
      <c r="AZ28" s="106" t="e">
        <f t="shared" si="20"/>
        <v>#DIV/0!</v>
      </c>
      <c r="BA28" s="106">
        <f t="shared" si="21"/>
        <v>0.68219543805545146</v>
      </c>
      <c r="BB28" s="106">
        <f t="shared" si="22"/>
        <v>0.62173403232477076</v>
      </c>
      <c r="BC28" s="106" t="e">
        <f t="shared" si="23"/>
        <v>#DIV/0!</v>
      </c>
      <c r="BD28" s="106" t="e">
        <f t="shared" si="24"/>
        <v>#DIV/0!</v>
      </c>
      <c r="BE28" s="106">
        <f t="shared" si="25"/>
        <v>0.70480879799895302</v>
      </c>
      <c r="BF28" s="106">
        <f t="shared" si="26"/>
        <v>0.88462352000039401</v>
      </c>
      <c r="BG28" s="107">
        <f t="shared" si="27"/>
        <v>3.794690996398475</v>
      </c>
      <c r="BH28" s="107">
        <f t="shared" si="28"/>
        <v>1.5804735690445455</v>
      </c>
      <c r="BI28" s="107">
        <f t="shared" si="29"/>
        <v>0</v>
      </c>
      <c r="BJ28" s="107">
        <f t="shared" si="30"/>
        <v>0</v>
      </c>
      <c r="BK28" s="107">
        <f t="shared" si="31"/>
        <v>5.853147663466176E-2</v>
      </c>
      <c r="BL28" s="107">
        <f t="shared" si="32"/>
        <v>0</v>
      </c>
      <c r="BM28" s="107">
        <f t="shared" si="33"/>
        <v>0</v>
      </c>
      <c r="BN28" s="107">
        <f t="shared" si="34"/>
        <v>0.94746339492933995</v>
      </c>
      <c r="BO28" s="107">
        <f t="shared" si="35"/>
        <v>0</v>
      </c>
      <c r="BP28" s="107">
        <f t="shared" si="36"/>
        <v>0</v>
      </c>
      <c r="BQ28" s="107">
        <f t="shared" si="37"/>
        <v>0</v>
      </c>
      <c r="BR28" s="107">
        <f t="shared" si="38"/>
        <v>0.1586653023517724</v>
      </c>
      <c r="BS28" s="107">
        <f t="shared" si="39"/>
        <v>95.459123099836589</v>
      </c>
      <c r="BT28" s="107">
        <f t="shared" si="40"/>
        <v>0</v>
      </c>
      <c r="BU28" s="107">
        <f t="shared" si="41"/>
        <v>0</v>
      </c>
      <c r="BV28" s="107">
        <f t="shared" si="42"/>
        <v>0.8785966175108828</v>
      </c>
      <c r="BW28" s="107">
        <f t="shared" si="43"/>
        <v>0.95279024695222148</v>
      </c>
      <c r="BX28" s="108">
        <f t="shared" si="3"/>
        <v>56.920364945977127</v>
      </c>
      <c r="BY28" s="108">
        <f t="shared" si="78"/>
        <v>23.707103535668182</v>
      </c>
      <c r="BZ28" s="108">
        <f t="shared" si="78"/>
        <v>0</v>
      </c>
      <c r="CA28" s="108">
        <f t="shared" si="78"/>
        <v>0</v>
      </c>
      <c r="CB28" s="108">
        <f t="shared" si="78"/>
        <v>0.87797214951992641</v>
      </c>
      <c r="CC28" s="108">
        <f t="shared" si="78"/>
        <v>0</v>
      </c>
      <c r="CD28" s="108">
        <f t="shared" si="78"/>
        <v>0</v>
      </c>
      <c r="CE28" s="108">
        <f t="shared" si="78"/>
        <v>14.211950923940099</v>
      </c>
      <c r="CF28" s="108">
        <f t="shared" si="78"/>
        <v>0</v>
      </c>
      <c r="CG28" s="108">
        <f t="shared" si="78"/>
        <v>0</v>
      </c>
      <c r="CH28" s="108">
        <f t="shared" si="78"/>
        <v>0</v>
      </c>
      <c r="CI28" s="108">
        <f t="shared" si="78"/>
        <v>2.3799795352765858</v>
      </c>
      <c r="CJ28" s="108">
        <f t="shared" si="78"/>
        <v>1431.8868464975487</v>
      </c>
      <c r="CK28" s="108">
        <f t="shared" si="78"/>
        <v>0</v>
      </c>
      <c r="CL28" s="108">
        <f t="shared" si="78"/>
        <v>0</v>
      </c>
      <c r="CM28" s="108">
        <f t="shared" si="78"/>
        <v>13.178949262663242</v>
      </c>
      <c r="CN28" s="108">
        <f t="shared" si="74"/>
        <v>14.291853704283323</v>
      </c>
      <c r="CO28" s="109">
        <f t="shared" si="44"/>
        <v>623.03137653726424</v>
      </c>
      <c r="CP28" s="109">
        <f t="shared" si="97"/>
        <v>460.26119190058546</v>
      </c>
      <c r="CQ28" s="109">
        <f t="shared" si="97"/>
        <v>0</v>
      </c>
      <c r="CR28" s="109">
        <f t="shared" si="97"/>
        <v>0</v>
      </c>
      <c r="CS28" s="109">
        <f t="shared" si="97"/>
        <v>23.82757990702757</v>
      </c>
      <c r="CT28" s="109">
        <f t="shared" si="97"/>
        <v>0</v>
      </c>
      <c r="CU28" s="109">
        <f t="shared" si="97"/>
        <v>0</v>
      </c>
      <c r="CV28" s="109">
        <f t="shared" si="97"/>
        <v>182.66403762622465</v>
      </c>
      <c r="CW28" s="109">
        <f t="shared" si="97"/>
        <v>0</v>
      </c>
      <c r="CX28" s="109">
        <f t="shared" si="97"/>
        <v>0</v>
      </c>
      <c r="CY28" s="109">
        <f t="shared" si="97"/>
        <v>0</v>
      </c>
      <c r="CZ28" s="109">
        <f t="shared" si="97"/>
        <v>29.068206764922525</v>
      </c>
      <c r="DA28" s="109">
        <f t="shared" si="97"/>
        <v>16064.484738867581</v>
      </c>
      <c r="DB28" s="109">
        <f t="shared" si="97"/>
        <v>0</v>
      </c>
      <c r="DC28" s="109">
        <f t="shared" si="97"/>
        <v>0</v>
      </c>
      <c r="DD28" s="109">
        <f t="shared" si="97"/>
        <v>143.64567802883838</v>
      </c>
      <c r="DE28" s="109">
        <f t="shared" si="79"/>
        <v>132.21505380268837</v>
      </c>
      <c r="DF28" s="110">
        <f t="shared" si="46"/>
        <v>0.44351663477392406</v>
      </c>
      <c r="DG28" s="110">
        <f t="shared" si="80"/>
        <v>0.67834228131856844</v>
      </c>
      <c r="DH28" s="110" t="e">
        <f t="shared" si="81"/>
        <v>#DIV/0!</v>
      </c>
      <c r="DI28" s="110" t="e">
        <f t="shared" si="82"/>
        <v>#DIV/0!</v>
      </c>
      <c r="DJ28" s="110">
        <f t="shared" si="83"/>
        <v>0.96253280922437678</v>
      </c>
      <c r="DK28" s="110" t="e">
        <f t="shared" si="84"/>
        <v>#DIV/0!</v>
      </c>
      <c r="DL28" s="110" t="e">
        <f t="shared" si="85"/>
        <v>#DIV/0!</v>
      </c>
      <c r="DM28" s="110">
        <f t="shared" si="86"/>
        <v>0.47484354334168177</v>
      </c>
      <c r="DN28" s="110" t="e">
        <f t="shared" si="87"/>
        <v>#DIV/0!</v>
      </c>
      <c r="DO28" s="110" t="e">
        <f t="shared" si="88"/>
        <v>#DIV/0!</v>
      </c>
      <c r="DP28" s="110" t="e">
        <f t="shared" si="89"/>
        <v>#DIV/0!</v>
      </c>
      <c r="DQ28" s="110">
        <f t="shared" si="90"/>
        <v>0.92039100652109851</v>
      </c>
      <c r="DR28" s="110">
        <f t="shared" si="91"/>
        <v>0.49126200024998723</v>
      </c>
      <c r="DS28" s="110" t="e">
        <f t="shared" si="92"/>
        <v>#DIV/0!</v>
      </c>
      <c r="DT28" s="110" t="e">
        <f t="shared" si="93"/>
        <v>#DIV/0!</v>
      </c>
      <c r="DU28" s="110">
        <f t="shared" si="94"/>
        <v>0.44452311773426828</v>
      </c>
      <c r="DV28" s="110">
        <f t="shared" si="75"/>
        <v>0.39518436868540907</v>
      </c>
    </row>
    <row r="29" spans="1:126" s="99" customFormat="1" x14ac:dyDescent="0.2">
      <c r="A29" s="99" t="s">
        <v>89</v>
      </c>
      <c r="B29" s="100"/>
      <c r="C29" s="100">
        <v>44490.989583333336</v>
      </c>
      <c r="D29" s="101">
        <v>30.71</v>
      </c>
      <c r="E29" s="102">
        <f t="shared" si="7"/>
        <v>0.86940010000000001</v>
      </c>
      <c r="F29" s="102">
        <f t="shared" si="47"/>
        <v>8267.1711299999988</v>
      </c>
      <c r="G29" s="103">
        <f t="shared" si="8"/>
        <v>0.33317588589852865</v>
      </c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5">
        <f t="shared" ref="Y29" si="116">H26</f>
        <v>76.849361818850625</v>
      </c>
      <c r="Z29" s="105">
        <f t="shared" ref="Z29:AO29" si="117">I26</f>
        <v>32.007450743132999</v>
      </c>
      <c r="AA29" s="105">
        <f t="shared" si="117"/>
        <v>0</v>
      </c>
      <c r="AB29" s="105">
        <f t="shared" si="117"/>
        <v>0</v>
      </c>
      <c r="AC29" s="105">
        <f t="shared" si="117"/>
        <v>1.185368355409665</v>
      </c>
      <c r="AD29" s="105">
        <f t="shared" si="117"/>
        <v>0</v>
      </c>
      <c r="AE29" s="105">
        <f t="shared" si="117"/>
        <v>0</v>
      </c>
      <c r="AF29" s="105">
        <f t="shared" si="117"/>
        <v>19.187848843594097</v>
      </c>
      <c r="AG29" s="105">
        <f t="shared" si="117"/>
        <v>0</v>
      </c>
      <c r="AH29" s="105">
        <f t="shared" si="117"/>
        <v>0</v>
      </c>
      <c r="AI29" s="105">
        <f t="shared" si="117"/>
        <v>0</v>
      </c>
      <c r="AJ29" s="105">
        <f t="shared" si="117"/>
        <v>3.2132595882250548</v>
      </c>
      <c r="AK29" s="105">
        <f t="shared" si="117"/>
        <v>1933.220042678596</v>
      </c>
      <c r="AL29" s="105">
        <f t="shared" si="117"/>
        <v>0</v>
      </c>
      <c r="AM29" s="105">
        <f t="shared" si="117"/>
        <v>0</v>
      </c>
      <c r="AN29" s="105">
        <f t="shared" si="117"/>
        <v>17.793171938372502</v>
      </c>
      <c r="AO29" s="105">
        <f t="shared" si="117"/>
        <v>19.295727239713944</v>
      </c>
      <c r="AP29" s="106">
        <f t="shared" si="10"/>
        <v>0.71197369499870689</v>
      </c>
      <c r="AQ29" s="106">
        <f t="shared" si="11"/>
        <v>0.38431648892141612</v>
      </c>
      <c r="AR29" s="106" t="e">
        <f t="shared" si="12"/>
        <v>#DIV/0!</v>
      </c>
      <c r="AS29" s="106" t="e">
        <f t="shared" si="13"/>
        <v>#DIV/0!</v>
      </c>
      <c r="AT29" s="106">
        <f t="shared" si="14"/>
        <v>0.22416719327307949</v>
      </c>
      <c r="AU29" s="106" t="e">
        <f t="shared" si="15"/>
        <v>#DIV/0!</v>
      </c>
      <c r="AV29" s="106" t="e">
        <f t="shared" si="16"/>
        <v>#DIV/0!</v>
      </c>
      <c r="AW29" s="106">
        <f t="shared" si="17"/>
        <v>0.60409129757871338</v>
      </c>
      <c r="AX29" s="106" t="e">
        <f t="shared" si="18"/>
        <v>#DIV/0!</v>
      </c>
      <c r="AY29" s="106" t="e">
        <f t="shared" si="19"/>
        <v>#DIV/0!</v>
      </c>
      <c r="AZ29" s="106" t="e">
        <f t="shared" si="20"/>
        <v>#DIV/0!</v>
      </c>
      <c r="BA29" s="106">
        <f t="shared" si="21"/>
        <v>0.68219543805545146</v>
      </c>
      <c r="BB29" s="106">
        <f t="shared" si="22"/>
        <v>0.62173403232477076</v>
      </c>
      <c r="BC29" s="106" t="e">
        <f t="shared" si="23"/>
        <v>#DIV/0!</v>
      </c>
      <c r="BD29" s="106" t="e">
        <f t="shared" si="24"/>
        <v>#DIV/0!</v>
      </c>
      <c r="BE29" s="106">
        <f t="shared" si="25"/>
        <v>0.70480879799895302</v>
      </c>
      <c r="BF29" s="106">
        <f t="shared" si="26"/>
        <v>0.88462352000039401</v>
      </c>
      <c r="BG29" s="107">
        <f t="shared" si="27"/>
        <v>4.0087705710146952</v>
      </c>
      <c r="BH29" s="107">
        <f t="shared" si="28"/>
        <v>1.6696368526094942</v>
      </c>
      <c r="BI29" s="107">
        <f t="shared" si="29"/>
        <v>0</v>
      </c>
      <c r="BJ29" s="107">
        <f t="shared" si="30"/>
        <v>0</v>
      </c>
      <c r="BK29" s="107">
        <f t="shared" si="31"/>
        <v>6.1833562003799906E-2</v>
      </c>
      <c r="BL29" s="107">
        <f t="shared" si="32"/>
        <v>0</v>
      </c>
      <c r="BM29" s="107">
        <f t="shared" si="33"/>
        <v>0</v>
      </c>
      <c r="BN29" s="107">
        <f t="shared" si="34"/>
        <v>1.0009150622043355</v>
      </c>
      <c r="BO29" s="107">
        <f t="shared" si="35"/>
        <v>0</v>
      </c>
      <c r="BP29" s="107">
        <f t="shared" si="36"/>
        <v>0</v>
      </c>
      <c r="BQ29" s="107">
        <f t="shared" si="37"/>
        <v>0</v>
      </c>
      <c r="BR29" s="107">
        <f t="shared" si="38"/>
        <v>0.16761649243972931</v>
      </c>
      <c r="BS29" s="107">
        <f t="shared" si="39"/>
        <v>100.84450190560653</v>
      </c>
      <c r="BT29" s="107">
        <f t="shared" si="40"/>
        <v>0</v>
      </c>
      <c r="BU29" s="107">
        <f t="shared" si="41"/>
        <v>0</v>
      </c>
      <c r="BV29" s="107">
        <f t="shared" si="42"/>
        <v>0.92816312775229481</v>
      </c>
      <c r="BW29" s="107">
        <f t="shared" si="43"/>
        <v>1.0065424315068017</v>
      </c>
      <c r="BX29" s="108">
        <f t="shared" si="3"/>
        <v>60.131558565220431</v>
      </c>
      <c r="BY29" s="108">
        <f t="shared" si="78"/>
        <v>25.044552789142415</v>
      </c>
      <c r="BZ29" s="108">
        <f t="shared" si="78"/>
        <v>0</v>
      </c>
      <c r="CA29" s="108">
        <f t="shared" si="78"/>
        <v>0</v>
      </c>
      <c r="CB29" s="108">
        <f t="shared" si="78"/>
        <v>0.92750343005699865</v>
      </c>
      <c r="CC29" s="108">
        <f t="shared" si="78"/>
        <v>0</v>
      </c>
      <c r="CD29" s="108">
        <f t="shared" si="78"/>
        <v>0</v>
      </c>
      <c r="CE29" s="108">
        <f t="shared" si="78"/>
        <v>15.013725933065032</v>
      </c>
      <c r="CF29" s="108">
        <f t="shared" si="78"/>
        <v>0</v>
      </c>
      <c r="CG29" s="108">
        <f t="shared" si="78"/>
        <v>0</v>
      </c>
      <c r="CH29" s="108">
        <f t="shared" si="78"/>
        <v>0</v>
      </c>
      <c r="CI29" s="108">
        <f t="shared" si="78"/>
        <v>2.5142473865959398</v>
      </c>
      <c r="CJ29" s="108">
        <f t="shared" si="78"/>
        <v>1512.6675285840979</v>
      </c>
      <c r="CK29" s="108">
        <f t="shared" si="78"/>
        <v>0</v>
      </c>
      <c r="CL29" s="108">
        <f t="shared" si="78"/>
        <v>0</v>
      </c>
      <c r="CM29" s="108">
        <f t="shared" si="78"/>
        <v>13.922446916284422</v>
      </c>
      <c r="CN29" s="108">
        <f t="shared" si="74"/>
        <v>15.098136472602025</v>
      </c>
      <c r="CO29" s="109">
        <f t="shared" si="44"/>
        <v>683.16293510248465</v>
      </c>
      <c r="CP29" s="109">
        <f t="shared" si="97"/>
        <v>485.30574468972787</v>
      </c>
      <c r="CQ29" s="109">
        <f t="shared" si="97"/>
        <v>0</v>
      </c>
      <c r="CR29" s="109">
        <f t="shared" si="97"/>
        <v>0</v>
      </c>
      <c r="CS29" s="109">
        <f t="shared" si="97"/>
        <v>24.755083337084567</v>
      </c>
      <c r="CT29" s="109">
        <f t="shared" si="97"/>
        <v>0</v>
      </c>
      <c r="CU29" s="109">
        <f t="shared" si="97"/>
        <v>0</v>
      </c>
      <c r="CV29" s="109">
        <f t="shared" si="97"/>
        <v>197.6777635592897</v>
      </c>
      <c r="CW29" s="109">
        <f t="shared" si="97"/>
        <v>0</v>
      </c>
      <c r="CX29" s="109">
        <f t="shared" si="97"/>
        <v>0</v>
      </c>
      <c r="CY29" s="109">
        <f t="shared" si="97"/>
        <v>0</v>
      </c>
      <c r="CZ29" s="109">
        <f t="shared" si="97"/>
        <v>31.582454151518466</v>
      </c>
      <c r="DA29" s="109">
        <f t="shared" si="97"/>
        <v>17577.152267451678</v>
      </c>
      <c r="DB29" s="109">
        <f t="shared" si="97"/>
        <v>0</v>
      </c>
      <c r="DC29" s="109">
        <f t="shared" si="97"/>
        <v>0</v>
      </c>
      <c r="DD29" s="109">
        <f t="shared" si="97"/>
        <v>157.5681249451228</v>
      </c>
      <c r="DE29" s="109">
        <f t="shared" si="79"/>
        <v>147.3131902752904</v>
      </c>
      <c r="DF29" s="110">
        <f t="shared" si="46"/>
        <v>0.48632241872461818</v>
      </c>
      <c r="DG29" s="110">
        <f t="shared" si="80"/>
        <v>0.71525345126413209</v>
      </c>
      <c r="DH29" s="110" t="e">
        <f t="shared" si="81"/>
        <v>#DIV/0!</v>
      </c>
      <c r="DI29" s="110" t="e">
        <f t="shared" si="82"/>
        <v>#DIV/0!</v>
      </c>
      <c r="DJ29" s="110">
        <f t="shared" si="83"/>
        <v>1</v>
      </c>
      <c r="DK29" s="110" t="e">
        <f t="shared" si="84"/>
        <v>#DIV/0!</v>
      </c>
      <c r="DL29" s="110" t="e">
        <f t="shared" si="85"/>
        <v>#DIV/0!</v>
      </c>
      <c r="DM29" s="110">
        <f t="shared" si="86"/>
        <v>0.51387241248014637</v>
      </c>
      <c r="DN29" s="110" t="e">
        <f t="shared" si="87"/>
        <v>#DIV/0!</v>
      </c>
      <c r="DO29" s="110" t="e">
        <f t="shared" si="88"/>
        <v>#DIV/0!</v>
      </c>
      <c r="DP29" s="110" t="e">
        <f t="shared" si="89"/>
        <v>#DIV/0!</v>
      </c>
      <c r="DQ29" s="110">
        <f t="shared" si="90"/>
        <v>1</v>
      </c>
      <c r="DR29" s="110">
        <f t="shared" si="91"/>
        <v>0.53752032025744312</v>
      </c>
      <c r="DS29" s="110" t="e">
        <f t="shared" si="92"/>
        <v>#DIV/0!</v>
      </c>
      <c r="DT29" s="110" t="e">
        <f t="shared" si="93"/>
        <v>#DIV/0!</v>
      </c>
      <c r="DU29" s="110">
        <f t="shared" si="94"/>
        <v>0.48760725082231099</v>
      </c>
      <c r="DV29" s="110">
        <f t="shared" si="75"/>
        <v>0.44031196466366718</v>
      </c>
    </row>
    <row r="30" spans="1:126" s="99" customFormat="1" x14ac:dyDescent="0.2">
      <c r="A30" s="99" t="s">
        <v>89</v>
      </c>
      <c r="B30" s="100">
        <f>'Data Final'!C142</f>
        <v>44491.020833680559</v>
      </c>
      <c r="C30" s="100">
        <v>44491</v>
      </c>
      <c r="D30" s="101">
        <v>31.55</v>
      </c>
      <c r="E30" s="102">
        <f t="shared" si="7"/>
        <v>0.89318049999999993</v>
      </c>
      <c r="F30" s="102">
        <f t="shared" si="47"/>
        <v>9052.1791199999989</v>
      </c>
      <c r="G30" s="103">
        <f t="shared" si="8"/>
        <v>0.36481255198332441</v>
      </c>
      <c r="H30" s="111">
        <f>'Data Final'!F142</f>
        <v>59.78871289601237</v>
      </c>
      <c r="I30" s="111">
        <f>'Data Final'!G142</f>
        <v>25.691207536660194</v>
      </c>
      <c r="J30" s="111">
        <f>'Data Final'!H142</f>
        <v>0</v>
      </c>
      <c r="K30" s="104">
        <v>0</v>
      </c>
      <c r="L30" s="111">
        <f>'Data Final'!J142</f>
        <v>0</v>
      </c>
      <c r="M30" s="104">
        <v>0</v>
      </c>
      <c r="N30" s="111">
        <f>'Data Final'!L142</f>
        <v>0</v>
      </c>
      <c r="O30" s="111">
        <f>'Data Final'!M142</f>
        <v>14.710686605427746</v>
      </c>
      <c r="P30" s="104">
        <v>0</v>
      </c>
      <c r="Q30" s="111">
        <f>'Data Final'!O142</f>
        <v>0</v>
      </c>
      <c r="R30" s="111">
        <f>'Data Final'!P142</f>
        <v>0</v>
      </c>
      <c r="S30" s="111">
        <f>'Data Final'!Q142</f>
        <v>0</v>
      </c>
      <c r="T30" s="111">
        <f>'Data Final'!R142</f>
        <v>1445.0675823340509</v>
      </c>
      <c r="U30" s="111">
        <f>'Data Final'!S142</f>
        <v>0</v>
      </c>
      <c r="V30" s="104">
        <v>0</v>
      </c>
      <c r="W30" s="111">
        <f>'Data Final'!U142</f>
        <v>14.505633989793649</v>
      </c>
      <c r="X30" s="111">
        <f>'Data Final'!V142</f>
        <v>16.970325556043893</v>
      </c>
      <c r="Y30" s="105">
        <f t="shared" ref="Y30" si="118">H30</f>
        <v>59.78871289601237</v>
      </c>
      <c r="Z30" s="105">
        <f t="shared" ref="Z30:AO30" si="119">I30</f>
        <v>25.691207536660194</v>
      </c>
      <c r="AA30" s="105">
        <f t="shared" si="119"/>
        <v>0</v>
      </c>
      <c r="AB30" s="105">
        <f t="shared" si="119"/>
        <v>0</v>
      </c>
      <c r="AC30" s="105">
        <f t="shared" si="119"/>
        <v>0</v>
      </c>
      <c r="AD30" s="105">
        <f t="shared" si="119"/>
        <v>0</v>
      </c>
      <c r="AE30" s="105">
        <f t="shared" si="119"/>
        <v>0</v>
      </c>
      <c r="AF30" s="105">
        <f t="shared" si="119"/>
        <v>14.710686605427746</v>
      </c>
      <c r="AG30" s="105">
        <f t="shared" si="119"/>
        <v>0</v>
      </c>
      <c r="AH30" s="105">
        <f t="shared" si="119"/>
        <v>0</v>
      </c>
      <c r="AI30" s="105">
        <f t="shared" si="119"/>
        <v>0</v>
      </c>
      <c r="AJ30" s="105">
        <f t="shared" si="119"/>
        <v>0</v>
      </c>
      <c r="AK30" s="105">
        <f t="shared" si="119"/>
        <v>1445.0675823340509</v>
      </c>
      <c r="AL30" s="105">
        <f t="shared" si="119"/>
        <v>0</v>
      </c>
      <c r="AM30" s="105">
        <f t="shared" si="119"/>
        <v>0</v>
      </c>
      <c r="AN30" s="105">
        <f t="shared" si="119"/>
        <v>14.505633989793649</v>
      </c>
      <c r="AO30" s="105">
        <f t="shared" si="119"/>
        <v>16.970325556043893</v>
      </c>
      <c r="AP30" s="106">
        <f t="shared" si="10"/>
        <v>0.5539146953507833</v>
      </c>
      <c r="AQ30" s="106">
        <f t="shared" si="11"/>
        <v>0.30847675923578449</v>
      </c>
      <c r="AR30" s="106" t="e">
        <f t="shared" si="12"/>
        <v>#DIV/0!</v>
      </c>
      <c r="AS30" s="106" t="e">
        <f t="shared" si="13"/>
        <v>#DIV/0!</v>
      </c>
      <c r="AT30" s="106">
        <f t="shared" si="14"/>
        <v>0</v>
      </c>
      <c r="AU30" s="106" t="e">
        <f t="shared" si="15"/>
        <v>#DIV/0!</v>
      </c>
      <c r="AV30" s="106" t="e">
        <f t="shared" si="16"/>
        <v>#DIV/0!</v>
      </c>
      <c r="AW30" s="106">
        <f t="shared" si="17"/>
        <v>0.46313673993285887</v>
      </c>
      <c r="AX30" s="106" t="e">
        <f t="shared" si="18"/>
        <v>#DIV/0!</v>
      </c>
      <c r="AY30" s="106" t="e">
        <f t="shared" si="19"/>
        <v>#DIV/0!</v>
      </c>
      <c r="AZ30" s="106" t="e">
        <f t="shared" si="20"/>
        <v>#DIV/0!</v>
      </c>
      <c r="BA30" s="106">
        <f t="shared" si="21"/>
        <v>0</v>
      </c>
      <c r="BB30" s="106">
        <f t="shared" si="22"/>
        <v>0.4647415581836728</v>
      </c>
      <c r="BC30" s="106" t="e">
        <f t="shared" si="23"/>
        <v>#DIV/0!</v>
      </c>
      <c r="BD30" s="106" t="e">
        <f t="shared" si="24"/>
        <v>#DIV/0!</v>
      </c>
      <c r="BE30" s="106">
        <f t="shared" si="25"/>
        <v>0.57458549223092348</v>
      </c>
      <c r="BF30" s="106">
        <f t="shared" si="26"/>
        <v>0.77801416564607007</v>
      </c>
      <c r="BG30" s="107">
        <f t="shared" si="27"/>
        <v>3.2041267487290064</v>
      </c>
      <c r="BH30" s="107">
        <f t="shared" si="28"/>
        <v>1.3768131355918753</v>
      </c>
      <c r="BI30" s="107">
        <f t="shared" si="29"/>
        <v>0</v>
      </c>
      <c r="BJ30" s="107">
        <f t="shared" si="30"/>
        <v>0</v>
      </c>
      <c r="BK30" s="107">
        <f t="shared" si="31"/>
        <v>0</v>
      </c>
      <c r="BL30" s="107">
        <f t="shared" si="32"/>
        <v>0</v>
      </c>
      <c r="BM30" s="107">
        <f t="shared" si="33"/>
        <v>0</v>
      </c>
      <c r="BN30" s="107">
        <f t="shared" si="34"/>
        <v>0.78835790505475545</v>
      </c>
      <c r="BO30" s="107">
        <f t="shared" si="35"/>
        <v>0</v>
      </c>
      <c r="BP30" s="107">
        <f t="shared" si="36"/>
        <v>0</v>
      </c>
      <c r="BQ30" s="107">
        <f t="shared" si="37"/>
        <v>0</v>
      </c>
      <c r="BR30" s="107">
        <f t="shared" si="38"/>
        <v>0</v>
      </c>
      <c r="BS30" s="107">
        <f t="shared" si="39"/>
        <v>77.442371143375127</v>
      </c>
      <c r="BT30" s="107">
        <f t="shared" si="40"/>
        <v>0</v>
      </c>
      <c r="BU30" s="107">
        <f t="shared" si="41"/>
        <v>0</v>
      </c>
      <c r="BV30" s="107">
        <f t="shared" si="42"/>
        <v>0.77736896518925314</v>
      </c>
      <c r="BW30" s="107">
        <f t="shared" si="43"/>
        <v>0.90945383191860374</v>
      </c>
      <c r="BX30" s="108">
        <f t="shared" si="3"/>
        <v>48.061901230935092</v>
      </c>
      <c r="BY30" s="108">
        <f t="shared" si="78"/>
        <v>20.652197033878132</v>
      </c>
      <c r="BZ30" s="108">
        <f t="shared" si="78"/>
        <v>0</v>
      </c>
      <c r="CA30" s="108">
        <f t="shared" si="78"/>
        <v>0</v>
      </c>
      <c r="CB30" s="108">
        <f t="shared" si="78"/>
        <v>0</v>
      </c>
      <c r="CC30" s="108">
        <f t="shared" si="78"/>
        <v>0</v>
      </c>
      <c r="CD30" s="108">
        <f t="shared" si="78"/>
        <v>0</v>
      </c>
      <c r="CE30" s="108">
        <f t="shared" si="78"/>
        <v>11.825368575821331</v>
      </c>
      <c r="CF30" s="108">
        <f t="shared" si="78"/>
        <v>0</v>
      </c>
      <c r="CG30" s="108">
        <f t="shared" si="78"/>
        <v>0</v>
      </c>
      <c r="CH30" s="108">
        <f t="shared" si="78"/>
        <v>0</v>
      </c>
      <c r="CI30" s="108">
        <f t="shared" si="78"/>
        <v>0</v>
      </c>
      <c r="CJ30" s="108">
        <f t="shared" si="78"/>
        <v>1161.6355671506269</v>
      </c>
      <c r="CK30" s="108">
        <f t="shared" si="78"/>
        <v>0</v>
      </c>
      <c r="CL30" s="108">
        <f t="shared" si="78"/>
        <v>0</v>
      </c>
      <c r="CM30" s="108">
        <f t="shared" si="78"/>
        <v>11.660534477838796</v>
      </c>
      <c r="CN30" s="108">
        <f t="shared" si="74"/>
        <v>13.641807478779056</v>
      </c>
      <c r="CO30" s="109">
        <f t="shared" si="44"/>
        <v>731.22483633341972</v>
      </c>
      <c r="CP30" s="109">
        <f t="shared" si="97"/>
        <v>505.95794172360598</v>
      </c>
      <c r="CQ30" s="109">
        <f t="shared" si="97"/>
        <v>0</v>
      </c>
      <c r="CR30" s="109">
        <f t="shared" si="97"/>
        <v>0</v>
      </c>
      <c r="CS30" s="109">
        <f t="shared" si="97"/>
        <v>24.755083337084567</v>
      </c>
      <c r="CT30" s="109">
        <f t="shared" si="97"/>
        <v>0</v>
      </c>
      <c r="CU30" s="109">
        <f t="shared" si="97"/>
        <v>0</v>
      </c>
      <c r="CV30" s="109">
        <f t="shared" si="97"/>
        <v>209.50313213511103</v>
      </c>
      <c r="CW30" s="109">
        <f t="shared" si="97"/>
        <v>0</v>
      </c>
      <c r="CX30" s="109">
        <f t="shared" si="97"/>
        <v>0</v>
      </c>
      <c r="CY30" s="109">
        <f t="shared" si="97"/>
        <v>0</v>
      </c>
      <c r="CZ30" s="109">
        <f t="shared" si="97"/>
        <v>31.582454151518466</v>
      </c>
      <c r="DA30" s="109">
        <f t="shared" si="97"/>
        <v>18738.787834602306</v>
      </c>
      <c r="DB30" s="109">
        <f t="shared" si="97"/>
        <v>0</v>
      </c>
      <c r="DC30" s="109">
        <f t="shared" si="97"/>
        <v>0</v>
      </c>
      <c r="DD30" s="109">
        <f t="shared" si="97"/>
        <v>169.22865942296161</v>
      </c>
      <c r="DE30" s="109">
        <f t="shared" si="79"/>
        <v>160.95499775406944</v>
      </c>
      <c r="DF30" s="110">
        <f t="shared" si="46"/>
        <v>0.52053618948726299</v>
      </c>
      <c r="DG30" s="110">
        <f t="shared" si="80"/>
        <v>0.74569107819581437</v>
      </c>
      <c r="DH30" s="110" t="e">
        <f t="shared" si="81"/>
        <v>#DIV/0!</v>
      </c>
      <c r="DI30" s="110" t="e">
        <f t="shared" si="82"/>
        <v>#DIV/0!</v>
      </c>
      <c r="DJ30" s="110">
        <f t="shared" si="83"/>
        <v>1</v>
      </c>
      <c r="DK30" s="110" t="e">
        <f t="shared" si="84"/>
        <v>#DIV/0!</v>
      </c>
      <c r="DL30" s="110" t="e">
        <f t="shared" si="85"/>
        <v>#DIV/0!</v>
      </c>
      <c r="DM30" s="110">
        <f t="shared" si="86"/>
        <v>0.54461300044062089</v>
      </c>
      <c r="DN30" s="110" t="e">
        <f t="shared" si="87"/>
        <v>#DIV/0!</v>
      </c>
      <c r="DO30" s="110" t="e">
        <f t="shared" si="88"/>
        <v>#DIV/0!</v>
      </c>
      <c r="DP30" s="110" t="e">
        <f t="shared" si="89"/>
        <v>#DIV/0!</v>
      </c>
      <c r="DQ30" s="110">
        <f t="shared" si="90"/>
        <v>1</v>
      </c>
      <c r="DR30" s="110">
        <f t="shared" si="91"/>
        <v>0.57304386312584477</v>
      </c>
      <c r="DS30" s="110" t="e">
        <f t="shared" si="92"/>
        <v>#DIV/0!</v>
      </c>
      <c r="DT30" s="110" t="e">
        <f t="shared" si="93"/>
        <v>#DIV/0!</v>
      </c>
      <c r="DU30" s="110">
        <f t="shared" si="94"/>
        <v>0.52369171372899315</v>
      </c>
      <c r="DV30" s="110">
        <f t="shared" si="75"/>
        <v>0.48108666407327083</v>
      </c>
    </row>
    <row r="31" spans="1:126" s="99" customFormat="1" x14ac:dyDescent="0.2">
      <c r="A31" s="99" t="s">
        <v>89</v>
      </c>
      <c r="B31" s="100"/>
      <c r="C31" s="100">
        <v>44491.010416666664</v>
      </c>
      <c r="D31" s="101">
        <v>31.55</v>
      </c>
      <c r="E31" s="102">
        <f t="shared" si="7"/>
        <v>0.89318049999999993</v>
      </c>
      <c r="F31" s="102">
        <f t="shared" si="47"/>
        <v>9837.1871099999989</v>
      </c>
      <c r="G31" s="103">
        <f t="shared" si="8"/>
        <v>0.39644921806812011</v>
      </c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5">
        <f t="shared" ref="Y31" si="120">H30</f>
        <v>59.78871289601237</v>
      </c>
      <c r="Z31" s="105">
        <f t="shared" ref="Z31:AO31" si="121">I30</f>
        <v>25.691207536660194</v>
      </c>
      <c r="AA31" s="105">
        <f t="shared" si="121"/>
        <v>0</v>
      </c>
      <c r="AB31" s="105">
        <f t="shared" si="121"/>
        <v>0</v>
      </c>
      <c r="AC31" s="105">
        <f t="shared" si="121"/>
        <v>0</v>
      </c>
      <c r="AD31" s="105">
        <f t="shared" si="121"/>
        <v>0</v>
      </c>
      <c r="AE31" s="105">
        <f t="shared" si="121"/>
        <v>0</v>
      </c>
      <c r="AF31" s="105">
        <f t="shared" si="121"/>
        <v>14.710686605427746</v>
      </c>
      <c r="AG31" s="105">
        <f t="shared" si="121"/>
        <v>0</v>
      </c>
      <c r="AH31" s="105">
        <f t="shared" si="121"/>
        <v>0</v>
      </c>
      <c r="AI31" s="105">
        <f t="shared" si="121"/>
        <v>0</v>
      </c>
      <c r="AJ31" s="105">
        <f t="shared" si="121"/>
        <v>0</v>
      </c>
      <c r="AK31" s="105">
        <f t="shared" si="121"/>
        <v>1445.0675823340509</v>
      </c>
      <c r="AL31" s="105">
        <f t="shared" si="121"/>
        <v>0</v>
      </c>
      <c r="AM31" s="105">
        <f t="shared" si="121"/>
        <v>0</v>
      </c>
      <c r="AN31" s="105">
        <f t="shared" si="121"/>
        <v>14.505633989793649</v>
      </c>
      <c r="AO31" s="105">
        <f t="shared" si="121"/>
        <v>16.970325556043893</v>
      </c>
      <c r="AP31" s="106">
        <f t="shared" si="10"/>
        <v>0.5539146953507833</v>
      </c>
      <c r="AQ31" s="106">
        <f t="shared" si="11"/>
        <v>0.30847675923578449</v>
      </c>
      <c r="AR31" s="106" t="e">
        <f t="shared" si="12"/>
        <v>#DIV/0!</v>
      </c>
      <c r="AS31" s="106" t="e">
        <f t="shared" si="13"/>
        <v>#DIV/0!</v>
      </c>
      <c r="AT31" s="106">
        <f t="shared" si="14"/>
        <v>0</v>
      </c>
      <c r="AU31" s="106" t="e">
        <f t="shared" si="15"/>
        <v>#DIV/0!</v>
      </c>
      <c r="AV31" s="106" t="e">
        <f t="shared" si="16"/>
        <v>#DIV/0!</v>
      </c>
      <c r="AW31" s="106">
        <f t="shared" si="17"/>
        <v>0.46313673993285887</v>
      </c>
      <c r="AX31" s="106" t="e">
        <f t="shared" si="18"/>
        <v>#DIV/0!</v>
      </c>
      <c r="AY31" s="106" t="e">
        <f t="shared" si="19"/>
        <v>#DIV/0!</v>
      </c>
      <c r="AZ31" s="106" t="e">
        <f t="shared" si="20"/>
        <v>#DIV/0!</v>
      </c>
      <c r="BA31" s="106">
        <f t="shared" si="21"/>
        <v>0</v>
      </c>
      <c r="BB31" s="106">
        <f t="shared" si="22"/>
        <v>0.4647415581836728</v>
      </c>
      <c r="BC31" s="106" t="e">
        <f t="shared" si="23"/>
        <v>#DIV/0!</v>
      </c>
      <c r="BD31" s="106" t="e">
        <f t="shared" si="24"/>
        <v>#DIV/0!</v>
      </c>
      <c r="BE31" s="106">
        <f t="shared" si="25"/>
        <v>0.57458549223092348</v>
      </c>
      <c r="BF31" s="106">
        <f t="shared" si="26"/>
        <v>0.77801416564607007</v>
      </c>
      <c r="BG31" s="107">
        <f t="shared" si="27"/>
        <v>3.2041267487290064</v>
      </c>
      <c r="BH31" s="107">
        <f t="shared" si="28"/>
        <v>1.3768131355918753</v>
      </c>
      <c r="BI31" s="107">
        <f t="shared" si="29"/>
        <v>0</v>
      </c>
      <c r="BJ31" s="107">
        <f t="shared" si="30"/>
        <v>0</v>
      </c>
      <c r="BK31" s="107">
        <f t="shared" si="31"/>
        <v>0</v>
      </c>
      <c r="BL31" s="107">
        <f t="shared" si="32"/>
        <v>0</v>
      </c>
      <c r="BM31" s="107">
        <f t="shared" si="33"/>
        <v>0</v>
      </c>
      <c r="BN31" s="107">
        <f t="shared" si="34"/>
        <v>0.78835790505475545</v>
      </c>
      <c r="BO31" s="107">
        <f t="shared" si="35"/>
        <v>0</v>
      </c>
      <c r="BP31" s="107">
        <f t="shared" si="36"/>
        <v>0</v>
      </c>
      <c r="BQ31" s="107">
        <f t="shared" si="37"/>
        <v>0</v>
      </c>
      <c r="BR31" s="107">
        <f t="shared" si="38"/>
        <v>0</v>
      </c>
      <c r="BS31" s="107">
        <f t="shared" si="39"/>
        <v>77.442371143375127</v>
      </c>
      <c r="BT31" s="107">
        <f t="shared" si="40"/>
        <v>0</v>
      </c>
      <c r="BU31" s="107">
        <f t="shared" si="41"/>
        <v>0</v>
      </c>
      <c r="BV31" s="107">
        <f t="shared" si="42"/>
        <v>0.77736896518925314</v>
      </c>
      <c r="BW31" s="107">
        <f t="shared" si="43"/>
        <v>0.90945383191860374</v>
      </c>
      <c r="BX31" s="108">
        <f t="shared" si="3"/>
        <v>48.061901230935092</v>
      </c>
      <c r="BY31" s="108">
        <f t="shared" si="78"/>
        <v>20.652197033878132</v>
      </c>
      <c r="BZ31" s="108">
        <f t="shared" si="78"/>
        <v>0</v>
      </c>
      <c r="CA31" s="108">
        <f t="shared" si="78"/>
        <v>0</v>
      </c>
      <c r="CB31" s="108">
        <f t="shared" si="78"/>
        <v>0</v>
      </c>
      <c r="CC31" s="108">
        <f t="shared" si="78"/>
        <v>0</v>
      </c>
      <c r="CD31" s="108">
        <f t="shared" si="78"/>
        <v>0</v>
      </c>
      <c r="CE31" s="108">
        <f t="shared" si="78"/>
        <v>11.825368575821331</v>
      </c>
      <c r="CF31" s="108">
        <f t="shared" si="78"/>
        <v>0</v>
      </c>
      <c r="CG31" s="108">
        <f t="shared" si="78"/>
        <v>0</v>
      </c>
      <c r="CH31" s="108">
        <f t="shared" si="78"/>
        <v>0</v>
      </c>
      <c r="CI31" s="108">
        <f t="shared" si="78"/>
        <v>0</v>
      </c>
      <c r="CJ31" s="108">
        <f t="shared" si="78"/>
        <v>1161.6355671506269</v>
      </c>
      <c r="CK31" s="108">
        <f t="shared" si="78"/>
        <v>0</v>
      </c>
      <c r="CL31" s="108">
        <f t="shared" si="78"/>
        <v>0</v>
      </c>
      <c r="CM31" s="108">
        <f t="shared" si="78"/>
        <v>11.660534477838796</v>
      </c>
      <c r="CN31" s="108">
        <f t="shared" si="74"/>
        <v>13.641807478779056</v>
      </c>
      <c r="CO31" s="109">
        <f t="shared" si="44"/>
        <v>779.28673756435478</v>
      </c>
      <c r="CP31" s="109">
        <f t="shared" si="97"/>
        <v>526.61013875748415</v>
      </c>
      <c r="CQ31" s="109">
        <f t="shared" si="97"/>
        <v>0</v>
      </c>
      <c r="CR31" s="109">
        <f t="shared" si="97"/>
        <v>0</v>
      </c>
      <c r="CS31" s="109">
        <f t="shared" si="97"/>
        <v>24.755083337084567</v>
      </c>
      <c r="CT31" s="109">
        <f t="shared" si="97"/>
        <v>0</v>
      </c>
      <c r="CU31" s="109">
        <f t="shared" si="97"/>
        <v>0</v>
      </c>
      <c r="CV31" s="109">
        <f t="shared" si="97"/>
        <v>221.32850071093236</v>
      </c>
      <c r="CW31" s="109">
        <f t="shared" si="97"/>
        <v>0</v>
      </c>
      <c r="CX31" s="109">
        <f t="shared" si="97"/>
        <v>0</v>
      </c>
      <c r="CY31" s="109">
        <f t="shared" si="97"/>
        <v>0</v>
      </c>
      <c r="CZ31" s="109">
        <f t="shared" si="97"/>
        <v>31.582454151518466</v>
      </c>
      <c r="DA31" s="109">
        <f t="shared" si="97"/>
        <v>19900.423401752934</v>
      </c>
      <c r="DB31" s="109">
        <f t="shared" si="97"/>
        <v>0</v>
      </c>
      <c r="DC31" s="109">
        <f t="shared" si="97"/>
        <v>0</v>
      </c>
      <c r="DD31" s="109">
        <f t="shared" si="97"/>
        <v>180.88919390080042</v>
      </c>
      <c r="DE31" s="109">
        <f t="shared" si="79"/>
        <v>174.59680523284848</v>
      </c>
      <c r="DF31" s="110">
        <f t="shared" si="46"/>
        <v>0.55474996024990786</v>
      </c>
      <c r="DG31" s="110">
        <f t="shared" si="80"/>
        <v>0.77612870512749677</v>
      </c>
      <c r="DH31" s="110" t="e">
        <f t="shared" si="81"/>
        <v>#DIV/0!</v>
      </c>
      <c r="DI31" s="110" t="e">
        <f t="shared" si="82"/>
        <v>#DIV/0!</v>
      </c>
      <c r="DJ31" s="110">
        <f t="shared" si="83"/>
        <v>1</v>
      </c>
      <c r="DK31" s="110" t="e">
        <f t="shared" si="84"/>
        <v>#DIV/0!</v>
      </c>
      <c r="DL31" s="110" t="e">
        <f t="shared" si="85"/>
        <v>#DIV/0!</v>
      </c>
      <c r="DM31" s="110">
        <f t="shared" si="86"/>
        <v>0.57535358840109529</v>
      </c>
      <c r="DN31" s="110" t="e">
        <f t="shared" si="87"/>
        <v>#DIV/0!</v>
      </c>
      <c r="DO31" s="110" t="e">
        <f t="shared" si="88"/>
        <v>#DIV/0!</v>
      </c>
      <c r="DP31" s="110" t="e">
        <f t="shared" si="89"/>
        <v>#DIV/0!</v>
      </c>
      <c r="DQ31" s="110">
        <f t="shared" si="90"/>
        <v>1</v>
      </c>
      <c r="DR31" s="110">
        <f t="shared" si="91"/>
        <v>0.60856740599424641</v>
      </c>
      <c r="DS31" s="110" t="e">
        <f t="shared" si="92"/>
        <v>#DIV/0!</v>
      </c>
      <c r="DT31" s="110" t="e">
        <f t="shared" si="93"/>
        <v>#DIV/0!</v>
      </c>
      <c r="DU31" s="110">
        <f t="shared" si="94"/>
        <v>0.55977617663567536</v>
      </c>
      <c r="DV31" s="110">
        <f t="shared" si="75"/>
        <v>0.52186136348287449</v>
      </c>
    </row>
    <row r="32" spans="1:126" s="99" customFormat="1" x14ac:dyDescent="0.2">
      <c r="A32" s="99" t="s">
        <v>89</v>
      </c>
      <c r="B32" s="100"/>
      <c r="C32" s="100">
        <v>44491.020833333336</v>
      </c>
      <c r="D32" s="101">
        <v>29.89</v>
      </c>
      <c r="E32" s="102">
        <f t="shared" si="7"/>
        <v>0.84618589999999994</v>
      </c>
      <c r="F32" s="102">
        <f t="shared" si="47"/>
        <v>10579.899959999999</v>
      </c>
      <c r="G32" s="103">
        <f t="shared" si="8"/>
        <v>0.42638134453263798</v>
      </c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5">
        <f t="shared" ref="Y32" si="122">H30</f>
        <v>59.78871289601237</v>
      </c>
      <c r="Z32" s="105">
        <f t="shared" ref="Z32:AO32" si="123">I30</f>
        <v>25.691207536660194</v>
      </c>
      <c r="AA32" s="105">
        <f t="shared" si="123"/>
        <v>0</v>
      </c>
      <c r="AB32" s="105">
        <f t="shared" si="123"/>
        <v>0</v>
      </c>
      <c r="AC32" s="105">
        <f t="shared" si="123"/>
        <v>0</v>
      </c>
      <c r="AD32" s="105">
        <f t="shared" si="123"/>
        <v>0</v>
      </c>
      <c r="AE32" s="105">
        <f t="shared" si="123"/>
        <v>0</v>
      </c>
      <c r="AF32" s="105">
        <f t="shared" si="123"/>
        <v>14.710686605427746</v>
      </c>
      <c r="AG32" s="105">
        <f t="shared" si="123"/>
        <v>0</v>
      </c>
      <c r="AH32" s="105">
        <f t="shared" si="123"/>
        <v>0</v>
      </c>
      <c r="AI32" s="105">
        <f t="shared" si="123"/>
        <v>0</v>
      </c>
      <c r="AJ32" s="105">
        <f t="shared" si="123"/>
        <v>0</v>
      </c>
      <c r="AK32" s="105">
        <f t="shared" si="123"/>
        <v>1445.0675823340509</v>
      </c>
      <c r="AL32" s="105">
        <f t="shared" si="123"/>
        <v>0</v>
      </c>
      <c r="AM32" s="105">
        <f t="shared" si="123"/>
        <v>0</v>
      </c>
      <c r="AN32" s="105">
        <f t="shared" si="123"/>
        <v>14.505633989793649</v>
      </c>
      <c r="AO32" s="105">
        <f t="shared" si="123"/>
        <v>16.970325556043893</v>
      </c>
      <c r="AP32" s="106">
        <f t="shared" si="10"/>
        <v>0.5539146953507833</v>
      </c>
      <c r="AQ32" s="106">
        <f t="shared" si="11"/>
        <v>0.30847675923578449</v>
      </c>
      <c r="AR32" s="106" t="e">
        <f t="shared" si="12"/>
        <v>#DIV/0!</v>
      </c>
      <c r="AS32" s="106" t="e">
        <f t="shared" si="13"/>
        <v>#DIV/0!</v>
      </c>
      <c r="AT32" s="106">
        <f t="shared" si="14"/>
        <v>0</v>
      </c>
      <c r="AU32" s="106" t="e">
        <f t="shared" si="15"/>
        <v>#DIV/0!</v>
      </c>
      <c r="AV32" s="106" t="e">
        <f t="shared" si="16"/>
        <v>#DIV/0!</v>
      </c>
      <c r="AW32" s="106">
        <f t="shared" si="17"/>
        <v>0.46313673993285887</v>
      </c>
      <c r="AX32" s="106" t="e">
        <f t="shared" si="18"/>
        <v>#DIV/0!</v>
      </c>
      <c r="AY32" s="106" t="e">
        <f t="shared" si="19"/>
        <v>#DIV/0!</v>
      </c>
      <c r="AZ32" s="106" t="e">
        <f t="shared" si="20"/>
        <v>#DIV/0!</v>
      </c>
      <c r="BA32" s="106">
        <f t="shared" si="21"/>
        <v>0</v>
      </c>
      <c r="BB32" s="106">
        <f t="shared" si="22"/>
        <v>0.4647415581836728</v>
      </c>
      <c r="BC32" s="106" t="e">
        <f t="shared" si="23"/>
        <v>#DIV/0!</v>
      </c>
      <c r="BD32" s="106" t="e">
        <f t="shared" si="24"/>
        <v>#DIV/0!</v>
      </c>
      <c r="BE32" s="106">
        <f t="shared" si="25"/>
        <v>0.57458549223092348</v>
      </c>
      <c r="BF32" s="106">
        <f t="shared" si="26"/>
        <v>0.77801416564607007</v>
      </c>
      <c r="BG32" s="107">
        <f t="shared" si="27"/>
        <v>3.0355419499052299</v>
      </c>
      <c r="BH32" s="107">
        <f t="shared" si="28"/>
        <v>1.3043722542897354</v>
      </c>
      <c r="BI32" s="107">
        <f t="shared" si="29"/>
        <v>0</v>
      </c>
      <c r="BJ32" s="107">
        <f t="shared" si="30"/>
        <v>0</v>
      </c>
      <c r="BK32" s="107">
        <f t="shared" si="31"/>
        <v>0</v>
      </c>
      <c r="BL32" s="107">
        <f t="shared" si="32"/>
        <v>0</v>
      </c>
      <c r="BM32" s="107">
        <f t="shared" si="33"/>
        <v>0</v>
      </c>
      <c r="BN32" s="107">
        <f t="shared" si="34"/>
        <v>0.74687853508990931</v>
      </c>
      <c r="BO32" s="107">
        <f t="shared" si="35"/>
        <v>0</v>
      </c>
      <c r="BP32" s="107">
        <f t="shared" si="36"/>
        <v>0</v>
      </c>
      <c r="BQ32" s="107">
        <f t="shared" si="37"/>
        <v>0</v>
      </c>
      <c r="BR32" s="107">
        <f t="shared" si="38"/>
        <v>0</v>
      </c>
      <c r="BS32" s="107">
        <f t="shared" si="39"/>
        <v>73.367748763089779</v>
      </c>
      <c r="BT32" s="107">
        <f t="shared" si="40"/>
        <v>0</v>
      </c>
      <c r="BU32" s="107">
        <f t="shared" si="41"/>
        <v>0</v>
      </c>
      <c r="BV32" s="107">
        <f t="shared" si="42"/>
        <v>0.73646777716344769</v>
      </c>
      <c r="BW32" s="107">
        <f t="shared" si="43"/>
        <v>0.86160301223604008</v>
      </c>
      <c r="BX32" s="108">
        <f t="shared" si="3"/>
        <v>45.533129248578447</v>
      </c>
      <c r="BY32" s="108">
        <f t="shared" si="78"/>
        <v>19.565583814346031</v>
      </c>
      <c r="BZ32" s="108">
        <f t="shared" si="78"/>
        <v>0</v>
      </c>
      <c r="CA32" s="108">
        <f t="shared" si="78"/>
        <v>0</v>
      </c>
      <c r="CB32" s="108">
        <f t="shared" si="78"/>
        <v>0</v>
      </c>
      <c r="CC32" s="108">
        <f t="shared" si="78"/>
        <v>0</v>
      </c>
      <c r="CD32" s="108">
        <f t="shared" si="78"/>
        <v>0</v>
      </c>
      <c r="CE32" s="108">
        <f t="shared" si="78"/>
        <v>11.20317802634864</v>
      </c>
      <c r="CF32" s="108">
        <f t="shared" si="78"/>
        <v>0</v>
      </c>
      <c r="CG32" s="108">
        <f t="shared" si="78"/>
        <v>0</v>
      </c>
      <c r="CH32" s="108">
        <f t="shared" si="78"/>
        <v>0</v>
      </c>
      <c r="CI32" s="108">
        <f t="shared" si="78"/>
        <v>0</v>
      </c>
      <c r="CJ32" s="108">
        <f t="shared" si="78"/>
        <v>1100.5162314463466</v>
      </c>
      <c r="CK32" s="108">
        <f t="shared" si="78"/>
        <v>0</v>
      </c>
      <c r="CL32" s="108">
        <f t="shared" si="78"/>
        <v>0</v>
      </c>
      <c r="CM32" s="108">
        <f t="shared" si="78"/>
        <v>11.047016657451715</v>
      </c>
      <c r="CN32" s="108">
        <f t="shared" si="74"/>
        <v>12.924045183540601</v>
      </c>
      <c r="CO32" s="109">
        <f t="shared" si="44"/>
        <v>824.81986681293324</v>
      </c>
      <c r="CP32" s="109">
        <f t="shared" si="97"/>
        <v>546.17572257183019</v>
      </c>
      <c r="CQ32" s="109">
        <f t="shared" si="97"/>
        <v>0</v>
      </c>
      <c r="CR32" s="109">
        <f t="shared" si="97"/>
        <v>0</v>
      </c>
      <c r="CS32" s="109">
        <f t="shared" si="97"/>
        <v>24.755083337084567</v>
      </c>
      <c r="CT32" s="109">
        <f t="shared" si="97"/>
        <v>0</v>
      </c>
      <c r="CU32" s="109">
        <f t="shared" si="97"/>
        <v>0</v>
      </c>
      <c r="CV32" s="109">
        <f t="shared" si="97"/>
        <v>232.531678737281</v>
      </c>
      <c r="CW32" s="109">
        <f t="shared" si="97"/>
        <v>0</v>
      </c>
      <c r="CX32" s="109">
        <f t="shared" si="97"/>
        <v>0</v>
      </c>
      <c r="CY32" s="109">
        <f t="shared" si="97"/>
        <v>0</v>
      </c>
      <c r="CZ32" s="109">
        <f t="shared" si="97"/>
        <v>31.582454151518466</v>
      </c>
      <c r="DA32" s="109">
        <f t="shared" si="97"/>
        <v>21000.939633199279</v>
      </c>
      <c r="DB32" s="109">
        <f t="shared" si="97"/>
        <v>0</v>
      </c>
      <c r="DC32" s="109">
        <f t="shared" si="97"/>
        <v>0</v>
      </c>
      <c r="DD32" s="109">
        <f t="shared" si="97"/>
        <v>191.93621055825213</v>
      </c>
      <c r="DE32" s="109">
        <f t="shared" si="79"/>
        <v>187.5208504163891</v>
      </c>
      <c r="DF32" s="110">
        <f t="shared" si="46"/>
        <v>0.58716357698827415</v>
      </c>
      <c r="DG32" s="110">
        <f t="shared" si="80"/>
        <v>0.80496485945358187</v>
      </c>
      <c r="DH32" s="110" t="e">
        <f t="shared" si="81"/>
        <v>#DIV/0!</v>
      </c>
      <c r="DI32" s="110" t="e">
        <f t="shared" si="82"/>
        <v>#DIV/0!</v>
      </c>
      <c r="DJ32" s="110">
        <f t="shared" si="83"/>
        <v>1</v>
      </c>
      <c r="DK32" s="110" t="e">
        <f t="shared" si="84"/>
        <v>#DIV/0!</v>
      </c>
      <c r="DL32" s="110" t="e">
        <f t="shared" si="85"/>
        <v>#DIV/0!</v>
      </c>
      <c r="DM32" s="110">
        <f t="shared" si="86"/>
        <v>0.604476763492651</v>
      </c>
      <c r="DN32" s="110" t="e">
        <f t="shared" si="87"/>
        <v>#DIV/0!</v>
      </c>
      <c r="DO32" s="110" t="e">
        <f t="shared" si="88"/>
        <v>#DIV/0!</v>
      </c>
      <c r="DP32" s="110" t="e">
        <f t="shared" si="89"/>
        <v>#DIV/0!</v>
      </c>
      <c r="DQ32" s="110">
        <f t="shared" si="90"/>
        <v>1</v>
      </c>
      <c r="DR32" s="110">
        <f t="shared" si="91"/>
        <v>0.64222188131394597</v>
      </c>
      <c r="DS32" s="110" t="e">
        <f t="shared" si="92"/>
        <v>#DIV/0!</v>
      </c>
      <c r="DT32" s="110" t="e">
        <f t="shared" si="93"/>
        <v>#DIV/0!</v>
      </c>
      <c r="DU32" s="110">
        <f t="shared" si="94"/>
        <v>0.59396205924362244</v>
      </c>
      <c r="DV32" s="110">
        <f t="shared" si="75"/>
        <v>0.56049070628328823</v>
      </c>
    </row>
    <row r="33" spans="1:126" s="99" customFormat="1" x14ac:dyDescent="0.2">
      <c r="A33" s="99" t="s">
        <v>89</v>
      </c>
      <c r="B33" s="100"/>
      <c r="C33" s="100">
        <v>44491.03125</v>
      </c>
      <c r="D33" s="101">
        <v>27.46</v>
      </c>
      <c r="E33" s="102">
        <f t="shared" si="7"/>
        <v>0.77739259999999999</v>
      </c>
      <c r="F33" s="102">
        <f t="shared" si="47"/>
        <v>11260.698839999999</v>
      </c>
      <c r="G33" s="103">
        <f t="shared" si="8"/>
        <v>0.45381827143253223</v>
      </c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5">
        <f t="shared" ref="Y33" si="124">H30</f>
        <v>59.78871289601237</v>
      </c>
      <c r="Z33" s="105">
        <f t="shared" ref="Z33:AO33" si="125">I30</f>
        <v>25.691207536660194</v>
      </c>
      <c r="AA33" s="105">
        <f t="shared" si="125"/>
        <v>0</v>
      </c>
      <c r="AB33" s="105">
        <f t="shared" si="125"/>
        <v>0</v>
      </c>
      <c r="AC33" s="105">
        <f t="shared" si="125"/>
        <v>0</v>
      </c>
      <c r="AD33" s="105">
        <f t="shared" si="125"/>
        <v>0</v>
      </c>
      <c r="AE33" s="105">
        <f t="shared" si="125"/>
        <v>0</v>
      </c>
      <c r="AF33" s="105">
        <f t="shared" si="125"/>
        <v>14.710686605427746</v>
      </c>
      <c r="AG33" s="105">
        <f t="shared" si="125"/>
        <v>0</v>
      </c>
      <c r="AH33" s="105">
        <f t="shared" si="125"/>
        <v>0</v>
      </c>
      <c r="AI33" s="105">
        <f t="shared" si="125"/>
        <v>0</v>
      </c>
      <c r="AJ33" s="105">
        <f t="shared" si="125"/>
        <v>0</v>
      </c>
      <c r="AK33" s="105">
        <f t="shared" si="125"/>
        <v>1445.0675823340509</v>
      </c>
      <c r="AL33" s="105">
        <f t="shared" si="125"/>
        <v>0</v>
      </c>
      <c r="AM33" s="105">
        <f t="shared" si="125"/>
        <v>0</v>
      </c>
      <c r="AN33" s="105">
        <f t="shared" si="125"/>
        <v>14.505633989793649</v>
      </c>
      <c r="AO33" s="105">
        <f t="shared" si="125"/>
        <v>16.970325556043893</v>
      </c>
      <c r="AP33" s="106">
        <f t="shared" si="10"/>
        <v>0.5539146953507833</v>
      </c>
      <c r="AQ33" s="106">
        <f t="shared" si="11"/>
        <v>0.30847675923578449</v>
      </c>
      <c r="AR33" s="106" t="e">
        <f t="shared" si="12"/>
        <v>#DIV/0!</v>
      </c>
      <c r="AS33" s="106" t="e">
        <f t="shared" si="13"/>
        <v>#DIV/0!</v>
      </c>
      <c r="AT33" s="106">
        <f t="shared" si="14"/>
        <v>0</v>
      </c>
      <c r="AU33" s="106" t="e">
        <f t="shared" si="15"/>
        <v>#DIV/0!</v>
      </c>
      <c r="AV33" s="106" t="e">
        <f t="shared" si="16"/>
        <v>#DIV/0!</v>
      </c>
      <c r="AW33" s="106">
        <f t="shared" si="17"/>
        <v>0.46313673993285887</v>
      </c>
      <c r="AX33" s="106" t="e">
        <f t="shared" si="18"/>
        <v>#DIV/0!</v>
      </c>
      <c r="AY33" s="106" t="e">
        <f t="shared" si="19"/>
        <v>#DIV/0!</v>
      </c>
      <c r="AZ33" s="106" t="e">
        <f t="shared" si="20"/>
        <v>#DIV/0!</v>
      </c>
      <c r="BA33" s="106">
        <f t="shared" si="21"/>
        <v>0</v>
      </c>
      <c r="BB33" s="106">
        <f t="shared" si="22"/>
        <v>0.4647415581836728</v>
      </c>
      <c r="BC33" s="106" t="e">
        <f t="shared" si="23"/>
        <v>#DIV/0!</v>
      </c>
      <c r="BD33" s="106" t="e">
        <f t="shared" si="24"/>
        <v>#DIV/0!</v>
      </c>
      <c r="BE33" s="106">
        <f t="shared" si="25"/>
        <v>0.57458549223092348</v>
      </c>
      <c r="BF33" s="106">
        <f t="shared" si="26"/>
        <v>0.77801416564607007</v>
      </c>
      <c r="BG33" s="107">
        <f t="shared" si="27"/>
        <v>2.7887581781330755</v>
      </c>
      <c r="BH33" s="107">
        <f t="shared" si="28"/>
        <v>1.1983292774438317</v>
      </c>
      <c r="BI33" s="107">
        <f t="shared" si="29"/>
        <v>0</v>
      </c>
      <c r="BJ33" s="107">
        <f t="shared" si="30"/>
        <v>0</v>
      </c>
      <c r="BK33" s="107">
        <f t="shared" si="31"/>
        <v>0</v>
      </c>
      <c r="BL33" s="107">
        <f t="shared" si="32"/>
        <v>0</v>
      </c>
      <c r="BM33" s="107">
        <f t="shared" si="33"/>
        <v>0</v>
      </c>
      <c r="BN33" s="107">
        <f t="shared" si="34"/>
        <v>0.686158734478719</v>
      </c>
      <c r="BO33" s="107">
        <f t="shared" si="35"/>
        <v>0</v>
      </c>
      <c r="BP33" s="107">
        <f t="shared" si="36"/>
        <v>0</v>
      </c>
      <c r="BQ33" s="107">
        <f t="shared" si="37"/>
        <v>0</v>
      </c>
      <c r="BR33" s="107">
        <f t="shared" si="38"/>
        <v>0</v>
      </c>
      <c r="BS33" s="107">
        <f t="shared" si="39"/>
        <v>67.403090700382918</v>
      </c>
      <c r="BT33" s="107">
        <f t="shared" si="40"/>
        <v>0</v>
      </c>
      <c r="BU33" s="107">
        <f t="shared" si="41"/>
        <v>0</v>
      </c>
      <c r="BV33" s="107">
        <f t="shared" si="42"/>
        <v>0.67659435131844348</v>
      </c>
      <c r="BW33" s="107">
        <f t="shared" si="43"/>
        <v>0.79155633041156448</v>
      </c>
      <c r="BX33" s="108">
        <f t="shared" si="3"/>
        <v>41.831372671996135</v>
      </c>
      <c r="BY33" s="108">
        <f t="shared" si="78"/>
        <v>17.974939161657474</v>
      </c>
      <c r="BZ33" s="108">
        <f t="shared" si="78"/>
        <v>0</v>
      </c>
      <c r="CA33" s="108">
        <f t="shared" si="78"/>
        <v>0</v>
      </c>
      <c r="CB33" s="108">
        <f t="shared" si="78"/>
        <v>0</v>
      </c>
      <c r="CC33" s="108">
        <f t="shared" si="78"/>
        <v>0</v>
      </c>
      <c r="CD33" s="108">
        <f t="shared" si="78"/>
        <v>0</v>
      </c>
      <c r="CE33" s="108">
        <f t="shared" si="78"/>
        <v>10.292381017180785</v>
      </c>
      <c r="CF33" s="108">
        <f t="shared" si="78"/>
        <v>0</v>
      </c>
      <c r="CG33" s="108">
        <f t="shared" si="78"/>
        <v>0</v>
      </c>
      <c r="CH33" s="108">
        <f t="shared" si="78"/>
        <v>0</v>
      </c>
      <c r="CI33" s="108">
        <f t="shared" si="78"/>
        <v>0</v>
      </c>
      <c r="CJ33" s="108">
        <f t="shared" si="78"/>
        <v>1011.0463605057438</v>
      </c>
      <c r="CK33" s="108">
        <f t="shared" si="78"/>
        <v>0</v>
      </c>
      <c r="CL33" s="108">
        <f t="shared" si="78"/>
        <v>0</v>
      </c>
      <c r="CM33" s="108">
        <f t="shared" si="78"/>
        <v>10.148915269776651</v>
      </c>
      <c r="CN33" s="108">
        <f t="shared" si="74"/>
        <v>11.873344956173467</v>
      </c>
      <c r="CO33" s="109">
        <f t="shared" si="44"/>
        <v>866.65123948492942</v>
      </c>
      <c r="CP33" s="109">
        <f t="shared" si="97"/>
        <v>564.15066173348771</v>
      </c>
      <c r="CQ33" s="109">
        <f t="shared" si="97"/>
        <v>0</v>
      </c>
      <c r="CR33" s="109">
        <f t="shared" si="97"/>
        <v>0</v>
      </c>
      <c r="CS33" s="109">
        <f t="shared" si="97"/>
        <v>24.755083337084567</v>
      </c>
      <c r="CT33" s="109">
        <f t="shared" si="97"/>
        <v>0</v>
      </c>
      <c r="CU33" s="109">
        <f t="shared" si="97"/>
        <v>0</v>
      </c>
      <c r="CV33" s="109">
        <f t="shared" si="97"/>
        <v>242.82405975446179</v>
      </c>
      <c r="CW33" s="109">
        <f t="shared" si="97"/>
        <v>0</v>
      </c>
      <c r="CX33" s="109">
        <f t="shared" si="97"/>
        <v>0</v>
      </c>
      <c r="CY33" s="109">
        <f t="shared" si="97"/>
        <v>0</v>
      </c>
      <c r="CZ33" s="109">
        <f t="shared" si="97"/>
        <v>31.582454151518466</v>
      </c>
      <c r="DA33" s="109">
        <f t="shared" si="97"/>
        <v>22011.985993705024</v>
      </c>
      <c r="DB33" s="109">
        <f t="shared" si="97"/>
        <v>0</v>
      </c>
      <c r="DC33" s="109">
        <f t="shared" si="97"/>
        <v>0</v>
      </c>
      <c r="DD33" s="109">
        <f t="shared" si="97"/>
        <v>202.08512582802877</v>
      </c>
      <c r="DE33" s="109">
        <f t="shared" si="79"/>
        <v>199.39419537256256</v>
      </c>
      <c r="DF33" s="110">
        <f t="shared" si="46"/>
        <v>0.61694202849832902</v>
      </c>
      <c r="DG33" s="110">
        <f t="shared" si="80"/>
        <v>0.83145668942328066</v>
      </c>
      <c r="DH33" s="110" t="e">
        <f t="shared" si="81"/>
        <v>#DIV/0!</v>
      </c>
      <c r="DI33" s="110" t="e">
        <f t="shared" si="82"/>
        <v>#DIV/0!</v>
      </c>
      <c r="DJ33" s="110">
        <f t="shared" si="83"/>
        <v>1</v>
      </c>
      <c r="DK33" s="110" t="e">
        <f t="shared" si="84"/>
        <v>#DIV/0!</v>
      </c>
      <c r="DL33" s="110" t="e">
        <f t="shared" si="85"/>
        <v>#DIV/0!</v>
      </c>
      <c r="DM33" s="110">
        <f t="shared" si="86"/>
        <v>0.6312322799869341</v>
      </c>
      <c r="DN33" s="110" t="e">
        <f t="shared" si="87"/>
        <v>#DIV/0!</v>
      </c>
      <c r="DO33" s="110" t="e">
        <f t="shared" si="88"/>
        <v>#DIV/0!</v>
      </c>
      <c r="DP33" s="110" t="e">
        <f t="shared" si="89"/>
        <v>#DIV/0!</v>
      </c>
      <c r="DQ33" s="110">
        <f t="shared" si="90"/>
        <v>1</v>
      </c>
      <c r="DR33" s="110">
        <f t="shared" si="91"/>
        <v>0.6731403119689795</v>
      </c>
      <c r="DS33" s="110" t="e">
        <f t="shared" si="92"/>
        <v>#DIV/0!</v>
      </c>
      <c r="DT33" s="110" t="e">
        <f t="shared" si="93"/>
        <v>#DIV/0!</v>
      </c>
      <c r="DU33" s="110">
        <f t="shared" si="94"/>
        <v>0.62536869478775847</v>
      </c>
      <c r="DV33" s="110">
        <f t="shared" si="75"/>
        <v>0.59597955717988782</v>
      </c>
    </row>
    <row r="34" spans="1:126" s="99" customFormat="1" x14ac:dyDescent="0.2">
      <c r="A34" s="99" t="s">
        <v>89</v>
      </c>
      <c r="B34" s="100">
        <f>'Data Final'!C143</f>
        <v>44491.062500405096</v>
      </c>
      <c r="C34" s="100">
        <v>44491.041666666664</v>
      </c>
      <c r="D34" s="101">
        <v>26.67</v>
      </c>
      <c r="E34" s="102">
        <f t="shared" si="7"/>
        <v>0.75502769999999997</v>
      </c>
      <c r="F34" s="102">
        <f t="shared" si="47"/>
        <v>11921.369309999998</v>
      </c>
      <c r="G34" s="103">
        <f t="shared" si="8"/>
        <v>0.48044400176614965</v>
      </c>
      <c r="H34" s="111">
        <f>'Data Final'!F143</f>
        <v>56.328751775582617</v>
      </c>
      <c r="I34" s="111">
        <f>'Data Final'!G143</f>
        <v>14.152249923329896</v>
      </c>
      <c r="J34" s="111">
        <f>'Data Final'!H143</f>
        <v>0</v>
      </c>
      <c r="K34" s="104">
        <v>0</v>
      </c>
      <c r="L34" s="111">
        <f>'Data Final'!J143</f>
        <v>0</v>
      </c>
      <c r="M34" s="104">
        <v>0</v>
      </c>
      <c r="N34" s="104">
        <v>0</v>
      </c>
      <c r="O34" s="111">
        <f>'Data Final'!M143</f>
        <v>13.270758062377446</v>
      </c>
      <c r="P34" s="104">
        <v>0</v>
      </c>
      <c r="Q34" s="111">
        <f>'Data Final'!O143</f>
        <v>0</v>
      </c>
      <c r="R34" s="111">
        <f>'Data Final'!P143</f>
        <v>0</v>
      </c>
      <c r="S34" s="111">
        <f>'Data Final'!Q143</f>
        <v>0</v>
      </c>
      <c r="T34" s="111">
        <f>'Data Final'!R143</f>
        <v>1252.9567628445059</v>
      </c>
      <c r="U34" s="111">
        <f>'Data Final'!S143</f>
        <v>0</v>
      </c>
      <c r="V34" s="104">
        <v>0</v>
      </c>
      <c r="W34" s="111">
        <f>'Data Final'!U143</f>
        <v>12.507820922206502</v>
      </c>
      <c r="X34" s="111">
        <f>'Data Final'!V143</f>
        <v>15.824069171177895</v>
      </c>
      <c r="Y34" s="105">
        <f t="shared" ref="Y34" si="126">H34</f>
        <v>56.328751775582617</v>
      </c>
      <c r="Z34" s="105">
        <f t="shared" ref="Z34:AO34" si="127">I34</f>
        <v>14.152249923329896</v>
      </c>
      <c r="AA34" s="105">
        <f t="shared" si="127"/>
        <v>0</v>
      </c>
      <c r="AB34" s="105">
        <f t="shared" si="127"/>
        <v>0</v>
      </c>
      <c r="AC34" s="105">
        <f t="shared" si="127"/>
        <v>0</v>
      </c>
      <c r="AD34" s="105">
        <f t="shared" si="127"/>
        <v>0</v>
      </c>
      <c r="AE34" s="105">
        <f t="shared" si="127"/>
        <v>0</v>
      </c>
      <c r="AF34" s="105">
        <f t="shared" si="127"/>
        <v>13.270758062377446</v>
      </c>
      <c r="AG34" s="105">
        <f t="shared" si="127"/>
        <v>0</v>
      </c>
      <c r="AH34" s="105">
        <f t="shared" si="127"/>
        <v>0</v>
      </c>
      <c r="AI34" s="105">
        <f t="shared" si="127"/>
        <v>0</v>
      </c>
      <c r="AJ34" s="105">
        <f t="shared" si="127"/>
        <v>0</v>
      </c>
      <c r="AK34" s="105">
        <f t="shared" si="127"/>
        <v>1252.9567628445059</v>
      </c>
      <c r="AL34" s="105">
        <f t="shared" si="127"/>
        <v>0</v>
      </c>
      <c r="AM34" s="105">
        <f t="shared" si="127"/>
        <v>0</v>
      </c>
      <c r="AN34" s="105">
        <f t="shared" si="127"/>
        <v>12.507820922206502</v>
      </c>
      <c r="AO34" s="105">
        <f t="shared" si="127"/>
        <v>15.824069171177895</v>
      </c>
      <c r="AP34" s="106">
        <f t="shared" si="10"/>
        <v>0.52185976027831038</v>
      </c>
      <c r="AQ34" s="106">
        <f t="shared" si="11"/>
        <v>0.16992740360740594</v>
      </c>
      <c r="AR34" s="106" t="e">
        <f t="shared" si="12"/>
        <v>#DIV/0!</v>
      </c>
      <c r="AS34" s="106" t="e">
        <f t="shared" si="13"/>
        <v>#DIV/0!</v>
      </c>
      <c r="AT34" s="106">
        <f t="shared" si="14"/>
        <v>0</v>
      </c>
      <c r="AU34" s="106" t="e">
        <f t="shared" si="15"/>
        <v>#DIV/0!</v>
      </c>
      <c r="AV34" s="106" t="e">
        <f t="shared" si="16"/>
        <v>#DIV/0!</v>
      </c>
      <c r="AW34" s="106">
        <f t="shared" si="17"/>
        <v>0.41780345066826874</v>
      </c>
      <c r="AX34" s="106" t="e">
        <f t="shared" si="18"/>
        <v>#DIV/0!</v>
      </c>
      <c r="AY34" s="106" t="e">
        <f t="shared" si="19"/>
        <v>#DIV/0!</v>
      </c>
      <c r="AZ34" s="106" t="e">
        <f t="shared" si="20"/>
        <v>#DIV/0!</v>
      </c>
      <c r="BA34" s="106">
        <f t="shared" si="21"/>
        <v>0</v>
      </c>
      <c r="BB34" s="106">
        <f t="shared" si="22"/>
        <v>0.40295767853334752</v>
      </c>
      <c r="BC34" s="106" t="e">
        <f t="shared" si="23"/>
        <v>#DIV/0!</v>
      </c>
      <c r="BD34" s="106" t="e">
        <f t="shared" si="24"/>
        <v>#DIV/0!</v>
      </c>
      <c r="BE34" s="106">
        <f t="shared" si="25"/>
        <v>0.49544972983455943</v>
      </c>
      <c r="BF34" s="106">
        <f t="shared" si="26"/>
        <v>0.72546339389199566</v>
      </c>
      <c r="BG34" s="107">
        <f t="shared" si="27"/>
        <v>2.5517860738193434</v>
      </c>
      <c r="BH34" s="107">
        <f t="shared" si="28"/>
        <v>0.64112044256621681</v>
      </c>
      <c r="BI34" s="107">
        <f t="shared" si="29"/>
        <v>0</v>
      </c>
      <c r="BJ34" s="107">
        <f t="shared" si="30"/>
        <v>0</v>
      </c>
      <c r="BK34" s="107">
        <f t="shared" si="31"/>
        <v>0</v>
      </c>
      <c r="BL34" s="107">
        <f t="shared" si="32"/>
        <v>0</v>
      </c>
      <c r="BM34" s="107">
        <f t="shared" si="33"/>
        <v>0</v>
      </c>
      <c r="BN34" s="107">
        <f t="shared" si="34"/>
        <v>0.60118739622559803</v>
      </c>
      <c r="BO34" s="107">
        <f t="shared" si="35"/>
        <v>0</v>
      </c>
      <c r="BP34" s="107">
        <f t="shared" si="36"/>
        <v>0</v>
      </c>
      <c r="BQ34" s="107">
        <f t="shared" si="37"/>
        <v>0</v>
      </c>
      <c r="BR34" s="107">
        <f t="shared" si="38"/>
        <v>0</v>
      </c>
      <c r="BS34" s="107">
        <f t="shared" si="39"/>
        <v>56.761023770995962</v>
      </c>
      <c r="BT34" s="107">
        <f t="shared" si="40"/>
        <v>0</v>
      </c>
      <c r="BU34" s="107">
        <f t="shared" si="41"/>
        <v>0</v>
      </c>
      <c r="BV34" s="107">
        <f t="shared" si="42"/>
        <v>0.5666250757743273</v>
      </c>
      <c r="BW34" s="107">
        <f t="shared" si="43"/>
        <v>0.71685663305732106</v>
      </c>
      <c r="BX34" s="108">
        <f t="shared" ref="BX34:BX69" si="128">BG34*15</f>
        <v>38.276791107290151</v>
      </c>
      <c r="BY34" s="108">
        <f t="shared" ref="BY34:CM49" si="129">BH34*15</f>
        <v>9.6168066384932516</v>
      </c>
      <c r="BZ34" s="108">
        <f t="shared" si="129"/>
        <v>0</v>
      </c>
      <c r="CA34" s="108">
        <f t="shared" si="129"/>
        <v>0</v>
      </c>
      <c r="CB34" s="108">
        <f t="shared" si="129"/>
        <v>0</v>
      </c>
      <c r="CC34" s="108">
        <f t="shared" si="129"/>
        <v>0</v>
      </c>
      <c r="CD34" s="108">
        <f t="shared" si="129"/>
        <v>0</v>
      </c>
      <c r="CE34" s="108">
        <f t="shared" si="129"/>
        <v>9.0178109433839708</v>
      </c>
      <c r="CF34" s="108">
        <f t="shared" si="129"/>
        <v>0</v>
      </c>
      <c r="CG34" s="108">
        <f t="shared" si="129"/>
        <v>0</v>
      </c>
      <c r="CH34" s="108">
        <f t="shared" si="129"/>
        <v>0</v>
      </c>
      <c r="CI34" s="108">
        <f t="shared" si="129"/>
        <v>0</v>
      </c>
      <c r="CJ34" s="108">
        <f t="shared" si="129"/>
        <v>851.41535656493943</v>
      </c>
      <c r="CK34" s="108">
        <f t="shared" si="129"/>
        <v>0</v>
      </c>
      <c r="CL34" s="108">
        <f t="shared" si="129"/>
        <v>0</v>
      </c>
      <c r="CM34" s="108">
        <f t="shared" si="129"/>
        <v>8.4993761366149094</v>
      </c>
      <c r="CN34" s="108">
        <f t="shared" si="74"/>
        <v>10.752849495859817</v>
      </c>
      <c r="CO34" s="109">
        <f t="shared" si="44"/>
        <v>904.92803059221956</v>
      </c>
      <c r="CP34" s="109">
        <f t="shared" si="97"/>
        <v>573.76746837198095</v>
      </c>
      <c r="CQ34" s="109">
        <f t="shared" si="97"/>
        <v>0</v>
      </c>
      <c r="CR34" s="109">
        <f t="shared" si="97"/>
        <v>0</v>
      </c>
      <c r="CS34" s="109">
        <f t="shared" si="97"/>
        <v>24.755083337084567</v>
      </c>
      <c r="CT34" s="109">
        <f t="shared" si="97"/>
        <v>0</v>
      </c>
      <c r="CU34" s="109">
        <f t="shared" si="97"/>
        <v>0</v>
      </c>
      <c r="CV34" s="109">
        <f t="shared" si="97"/>
        <v>251.84187069784576</v>
      </c>
      <c r="CW34" s="109">
        <f t="shared" si="97"/>
        <v>0</v>
      </c>
      <c r="CX34" s="109">
        <f t="shared" si="97"/>
        <v>0</v>
      </c>
      <c r="CY34" s="109">
        <f t="shared" si="97"/>
        <v>0</v>
      </c>
      <c r="CZ34" s="109">
        <f t="shared" si="97"/>
        <v>31.582454151518466</v>
      </c>
      <c r="DA34" s="109">
        <f t="shared" si="97"/>
        <v>22863.401350269964</v>
      </c>
      <c r="DB34" s="109">
        <f t="shared" si="97"/>
        <v>0</v>
      </c>
      <c r="DC34" s="109">
        <f t="shared" si="97"/>
        <v>0</v>
      </c>
      <c r="DD34" s="109">
        <f t="shared" si="97"/>
        <v>210.58450196464366</v>
      </c>
      <c r="DE34" s="109">
        <f t="shared" si="79"/>
        <v>210.14704486842237</v>
      </c>
      <c r="DF34" s="110">
        <f t="shared" si="46"/>
        <v>0.64419008408776435</v>
      </c>
      <c r="DG34" s="110">
        <f t="shared" si="80"/>
        <v>0.84563013413022459</v>
      </c>
      <c r="DH34" s="110" t="e">
        <f t="shared" si="81"/>
        <v>#DIV/0!</v>
      </c>
      <c r="DI34" s="110" t="e">
        <f t="shared" si="82"/>
        <v>#DIV/0!</v>
      </c>
      <c r="DJ34" s="110">
        <f t="shared" si="83"/>
        <v>1</v>
      </c>
      <c r="DK34" s="110" t="e">
        <f t="shared" si="84"/>
        <v>#DIV/0!</v>
      </c>
      <c r="DL34" s="110" t="e">
        <f t="shared" si="85"/>
        <v>#DIV/0!</v>
      </c>
      <c r="DM34" s="110">
        <f t="shared" si="86"/>
        <v>0.6546744931186943</v>
      </c>
      <c r="DN34" s="110" t="e">
        <f t="shared" si="87"/>
        <v>#DIV/0!</v>
      </c>
      <c r="DO34" s="110" t="e">
        <f t="shared" si="88"/>
        <v>#DIV/0!</v>
      </c>
      <c r="DP34" s="110" t="e">
        <f t="shared" si="89"/>
        <v>#DIV/0!</v>
      </c>
      <c r="DQ34" s="110">
        <f t="shared" si="90"/>
        <v>1</v>
      </c>
      <c r="DR34" s="110">
        <f t="shared" si="91"/>
        <v>0.69917712658885089</v>
      </c>
      <c r="DS34" s="110" t="e">
        <f t="shared" si="92"/>
        <v>#DIV/0!</v>
      </c>
      <c r="DT34" s="110" t="e">
        <f t="shared" si="93"/>
        <v>#DIV/0!</v>
      </c>
      <c r="DU34" s="110">
        <f t="shared" si="94"/>
        <v>0.65167069865512017</v>
      </c>
      <c r="DV34" s="110">
        <f t="shared" si="75"/>
        <v>0.62811930161422524</v>
      </c>
    </row>
    <row r="35" spans="1:126" s="99" customFormat="1" x14ac:dyDescent="0.2">
      <c r="A35" s="99" t="s">
        <v>89</v>
      </c>
      <c r="B35" s="100"/>
      <c r="C35" s="100">
        <v>44491.052083333336</v>
      </c>
      <c r="D35" s="101">
        <v>26.67</v>
      </c>
      <c r="E35" s="102">
        <f t="shared" si="7"/>
        <v>0.75502769999999997</v>
      </c>
      <c r="F35" s="102">
        <f t="shared" si="47"/>
        <v>12582.039779999997</v>
      </c>
      <c r="G35" s="103">
        <f t="shared" si="8"/>
        <v>0.50706973209976702</v>
      </c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5">
        <f t="shared" ref="Y35" si="130">H34</f>
        <v>56.328751775582617</v>
      </c>
      <c r="Z35" s="105">
        <f t="shared" ref="Z35:AO35" si="131">I34</f>
        <v>14.152249923329896</v>
      </c>
      <c r="AA35" s="105">
        <f t="shared" si="131"/>
        <v>0</v>
      </c>
      <c r="AB35" s="105">
        <f t="shared" si="131"/>
        <v>0</v>
      </c>
      <c r="AC35" s="105">
        <f t="shared" si="131"/>
        <v>0</v>
      </c>
      <c r="AD35" s="105">
        <f t="shared" si="131"/>
        <v>0</v>
      </c>
      <c r="AE35" s="105">
        <f t="shared" si="131"/>
        <v>0</v>
      </c>
      <c r="AF35" s="105">
        <f t="shared" si="131"/>
        <v>13.270758062377446</v>
      </c>
      <c r="AG35" s="105">
        <f t="shared" si="131"/>
        <v>0</v>
      </c>
      <c r="AH35" s="105">
        <f t="shared" si="131"/>
        <v>0</v>
      </c>
      <c r="AI35" s="105">
        <f t="shared" si="131"/>
        <v>0</v>
      </c>
      <c r="AJ35" s="105">
        <f t="shared" si="131"/>
        <v>0</v>
      </c>
      <c r="AK35" s="105">
        <f t="shared" si="131"/>
        <v>1252.9567628445059</v>
      </c>
      <c r="AL35" s="105">
        <f t="shared" si="131"/>
        <v>0</v>
      </c>
      <c r="AM35" s="105">
        <f t="shared" si="131"/>
        <v>0</v>
      </c>
      <c r="AN35" s="105">
        <f t="shared" si="131"/>
        <v>12.507820922206502</v>
      </c>
      <c r="AO35" s="105">
        <f t="shared" si="131"/>
        <v>15.824069171177895</v>
      </c>
      <c r="AP35" s="106">
        <f t="shared" si="10"/>
        <v>0.52185976027831038</v>
      </c>
      <c r="AQ35" s="106">
        <f t="shared" si="11"/>
        <v>0.16992740360740594</v>
      </c>
      <c r="AR35" s="106" t="e">
        <f t="shared" si="12"/>
        <v>#DIV/0!</v>
      </c>
      <c r="AS35" s="106" t="e">
        <f t="shared" si="13"/>
        <v>#DIV/0!</v>
      </c>
      <c r="AT35" s="106">
        <f t="shared" si="14"/>
        <v>0</v>
      </c>
      <c r="AU35" s="106" t="e">
        <f t="shared" si="15"/>
        <v>#DIV/0!</v>
      </c>
      <c r="AV35" s="106" t="e">
        <f t="shared" si="16"/>
        <v>#DIV/0!</v>
      </c>
      <c r="AW35" s="106">
        <f t="shared" si="17"/>
        <v>0.41780345066826874</v>
      </c>
      <c r="AX35" s="106" t="e">
        <f t="shared" si="18"/>
        <v>#DIV/0!</v>
      </c>
      <c r="AY35" s="106" t="e">
        <f t="shared" si="19"/>
        <v>#DIV/0!</v>
      </c>
      <c r="AZ35" s="106" t="e">
        <f t="shared" si="20"/>
        <v>#DIV/0!</v>
      </c>
      <c r="BA35" s="106">
        <f t="shared" si="21"/>
        <v>0</v>
      </c>
      <c r="BB35" s="106">
        <f t="shared" si="22"/>
        <v>0.40295767853334752</v>
      </c>
      <c r="BC35" s="106" t="e">
        <f t="shared" si="23"/>
        <v>#DIV/0!</v>
      </c>
      <c r="BD35" s="106" t="e">
        <f t="shared" si="24"/>
        <v>#DIV/0!</v>
      </c>
      <c r="BE35" s="106">
        <f t="shared" si="25"/>
        <v>0.49544972983455943</v>
      </c>
      <c r="BF35" s="106">
        <f t="shared" si="26"/>
        <v>0.72546339389199566</v>
      </c>
      <c r="BG35" s="107">
        <f t="shared" si="27"/>
        <v>2.5517860738193434</v>
      </c>
      <c r="BH35" s="107">
        <f t="shared" si="28"/>
        <v>0.64112044256621681</v>
      </c>
      <c r="BI35" s="107">
        <f t="shared" si="29"/>
        <v>0</v>
      </c>
      <c r="BJ35" s="107">
        <f t="shared" si="30"/>
        <v>0</v>
      </c>
      <c r="BK35" s="107">
        <f t="shared" si="31"/>
        <v>0</v>
      </c>
      <c r="BL35" s="107">
        <f t="shared" si="32"/>
        <v>0</v>
      </c>
      <c r="BM35" s="107">
        <f t="shared" si="33"/>
        <v>0</v>
      </c>
      <c r="BN35" s="107">
        <f t="shared" si="34"/>
        <v>0.60118739622559803</v>
      </c>
      <c r="BO35" s="107">
        <f t="shared" si="35"/>
        <v>0</v>
      </c>
      <c r="BP35" s="107">
        <f t="shared" si="36"/>
        <v>0</v>
      </c>
      <c r="BQ35" s="107">
        <f t="shared" si="37"/>
        <v>0</v>
      </c>
      <c r="BR35" s="107">
        <f t="shared" si="38"/>
        <v>0</v>
      </c>
      <c r="BS35" s="107">
        <f t="shared" si="39"/>
        <v>56.761023770995962</v>
      </c>
      <c r="BT35" s="107">
        <f t="shared" si="40"/>
        <v>0</v>
      </c>
      <c r="BU35" s="107">
        <f t="shared" si="41"/>
        <v>0</v>
      </c>
      <c r="BV35" s="107">
        <f t="shared" si="42"/>
        <v>0.5666250757743273</v>
      </c>
      <c r="BW35" s="107">
        <f t="shared" si="43"/>
        <v>0.71685663305732106</v>
      </c>
      <c r="BX35" s="108">
        <f t="shared" si="128"/>
        <v>38.276791107290151</v>
      </c>
      <c r="BY35" s="108">
        <f t="shared" si="129"/>
        <v>9.6168066384932516</v>
      </c>
      <c r="BZ35" s="108">
        <f t="shared" si="129"/>
        <v>0</v>
      </c>
      <c r="CA35" s="108">
        <f t="shared" si="129"/>
        <v>0</v>
      </c>
      <c r="CB35" s="108">
        <f t="shared" si="129"/>
        <v>0</v>
      </c>
      <c r="CC35" s="108">
        <f t="shared" si="129"/>
        <v>0</v>
      </c>
      <c r="CD35" s="108">
        <f t="shared" si="129"/>
        <v>0</v>
      </c>
      <c r="CE35" s="108">
        <f t="shared" si="129"/>
        <v>9.0178109433839708</v>
      </c>
      <c r="CF35" s="108">
        <f t="shared" si="129"/>
        <v>0</v>
      </c>
      <c r="CG35" s="108">
        <f t="shared" si="129"/>
        <v>0</v>
      </c>
      <c r="CH35" s="108">
        <f t="shared" si="129"/>
        <v>0</v>
      </c>
      <c r="CI35" s="108">
        <f t="shared" si="129"/>
        <v>0</v>
      </c>
      <c r="CJ35" s="108">
        <f t="shared" si="129"/>
        <v>851.41535656493943</v>
      </c>
      <c r="CK35" s="108">
        <f t="shared" si="129"/>
        <v>0</v>
      </c>
      <c r="CL35" s="108">
        <f t="shared" si="129"/>
        <v>0</v>
      </c>
      <c r="CM35" s="108">
        <f t="shared" si="129"/>
        <v>8.4993761366149094</v>
      </c>
      <c r="CN35" s="108">
        <f t="shared" si="74"/>
        <v>10.752849495859817</v>
      </c>
      <c r="CO35" s="109">
        <f t="shared" ref="CO35:CO70" si="132">CO34+BX35</f>
        <v>943.20482169950969</v>
      </c>
      <c r="CP35" s="109">
        <f t="shared" ref="CP35:DD50" si="133">CP34+BY35</f>
        <v>583.3842750104742</v>
      </c>
      <c r="CQ35" s="109">
        <f t="shared" si="133"/>
        <v>0</v>
      </c>
      <c r="CR35" s="109">
        <f t="shared" si="133"/>
        <v>0</v>
      </c>
      <c r="CS35" s="109">
        <f t="shared" si="133"/>
        <v>24.755083337084567</v>
      </c>
      <c r="CT35" s="109">
        <f t="shared" si="133"/>
        <v>0</v>
      </c>
      <c r="CU35" s="109">
        <f t="shared" si="133"/>
        <v>0</v>
      </c>
      <c r="CV35" s="109">
        <f t="shared" si="133"/>
        <v>260.85968164122971</v>
      </c>
      <c r="CW35" s="109">
        <f t="shared" si="133"/>
        <v>0</v>
      </c>
      <c r="CX35" s="109">
        <f t="shared" si="133"/>
        <v>0</v>
      </c>
      <c r="CY35" s="109">
        <f t="shared" si="133"/>
        <v>0</v>
      </c>
      <c r="CZ35" s="109">
        <f t="shared" si="133"/>
        <v>31.582454151518466</v>
      </c>
      <c r="DA35" s="109">
        <f t="shared" si="133"/>
        <v>23714.816706834903</v>
      </c>
      <c r="DB35" s="109">
        <f t="shared" si="133"/>
        <v>0</v>
      </c>
      <c r="DC35" s="109">
        <f t="shared" si="133"/>
        <v>0</v>
      </c>
      <c r="DD35" s="109">
        <f t="shared" si="133"/>
        <v>219.08387810125856</v>
      </c>
      <c r="DE35" s="109">
        <f t="shared" si="79"/>
        <v>220.89989436428218</v>
      </c>
      <c r="DF35" s="110">
        <f t="shared" si="46"/>
        <v>0.67143813967719967</v>
      </c>
      <c r="DG35" s="110">
        <f t="shared" si="80"/>
        <v>0.85980357883716851</v>
      </c>
      <c r="DH35" s="110" t="e">
        <f t="shared" si="81"/>
        <v>#DIV/0!</v>
      </c>
      <c r="DI35" s="110" t="e">
        <f t="shared" si="82"/>
        <v>#DIV/0!</v>
      </c>
      <c r="DJ35" s="110">
        <f t="shared" si="83"/>
        <v>1</v>
      </c>
      <c r="DK35" s="110" t="e">
        <f t="shared" si="84"/>
        <v>#DIV/0!</v>
      </c>
      <c r="DL35" s="110" t="e">
        <f t="shared" si="85"/>
        <v>#DIV/0!</v>
      </c>
      <c r="DM35" s="110">
        <f t="shared" si="86"/>
        <v>0.67811670625045462</v>
      </c>
      <c r="DN35" s="110" t="e">
        <f t="shared" si="87"/>
        <v>#DIV/0!</v>
      </c>
      <c r="DO35" s="110" t="e">
        <f t="shared" si="88"/>
        <v>#DIV/0!</v>
      </c>
      <c r="DP35" s="110" t="e">
        <f t="shared" si="89"/>
        <v>#DIV/0!</v>
      </c>
      <c r="DQ35" s="110">
        <f t="shared" si="90"/>
        <v>1</v>
      </c>
      <c r="DR35" s="110">
        <f t="shared" si="91"/>
        <v>0.72521394120872229</v>
      </c>
      <c r="DS35" s="110" t="e">
        <f t="shared" si="92"/>
        <v>#DIV/0!</v>
      </c>
      <c r="DT35" s="110" t="e">
        <f t="shared" si="93"/>
        <v>#DIV/0!</v>
      </c>
      <c r="DU35" s="110">
        <f t="shared" si="94"/>
        <v>0.67797270252248176</v>
      </c>
      <c r="DV35" s="110">
        <f t="shared" si="75"/>
        <v>0.66025904604856267</v>
      </c>
    </row>
    <row r="36" spans="1:126" s="99" customFormat="1" x14ac:dyDescent="0.2">
      <c r="A36" s="99" t="s">
        <v>89</v>
      </c>
      <c r="B36" s="100"/>
      <c r="C36" s="100">
        <v>44491.0625</v>
      </c>
      <c r="D36" s="101">
        <v>28.26</v>
      </c>
      <c r="E36" s="102">
        <f t="shared" si="7"/>
        <v>0.80004059999999999</v>
      </c>
      <c r="F36" s="102">
        <f t="shared" si="47"/>
        <v>13283.221859999998</v>
      </c>
      <c r="G36" s="103">
        <f t="shared" si="8"/>
        <v>0.53532812387690365</v>
      </c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5">
        <f t="shared" ref="Y36" si="134">H34</f>
        <v>56.328751775582617</v>
      </c>
      <c r="Z36" s="105">
        <f t="shared" ref="Z36:AO36" si="135">I34</f>
        <v>14.152249923329896</v>
      </c>
      <c r="AA36" s="105">
        <f t="shared" si="135"/>
        <v>0</v>
      </c>
      <c r="AB36" s="105">
        <f t="shared" si="135"/>
        <v>0</v>
      </c>
      <c r="AC36" s="105">
        <f t="shared" si="135"/>
        <v>0</v>
      </c>
      <c r="AD36" s="105">
        <f t="shared" si="135"/>
        <v>0</v>
      </c>
      <c r="AE36" s="105">
        <f t="shared" si="135"/>
        <v>0</v>
      </c>
      <c r="AF36" s="105">
        <f t="shared" si="135"/>
        <v>13.270758062377446</v>
      </c>
      <c r="AG36" s="105">
        <f t="shared" si="135"/>
        <v>0</v>
      </c>
      <c r="AH36" s="105">
        <f t="shared" si="135"/>
        <v>0</v>
      </c>
      <c r="AI36" s="105">
        <f t="shared" si="135"/>
        <v>0</v>
      </c>
      <c r="AJ36" s="105">
        <f t="shared" si="135"/>
        <v>0</v>
      </c>
      <c r="AK36" s="105">
        <f t="shared" si="135"/>
        <v>1252.9567628445059</v>
      </c>
      <c r="AL36" s="105">
        <f t="shared" si="135"/>
        <v>0</v>
      </c>
      <c r="AM36" s="105">
        <f t="shared" si="135"/>
        <v>0</v>
      </c>
      <c r="AN36" s="105">
        <f t="shared" si="135"/>
        <v>12.507820922206502</v>
      </c>
      <c r="AO36" s="105">
        <f t="shared" si="135"/>
        <v>15.824069171177895</v>
      </c>
      <c r="AP36" s="106">
        <f t="shared" si="10"/>
        <v>0.52185976027831038</v>
      </c>
      <c r="AQ36" s="106">
        <f t="shared" si="11"/>
        <v>0.16992740360740594</v>
      </c>
      <c r="AR36" s="106" t="e">
        <f t="shared" si="12"/>
        <v>#DIV/0!</v>
      </c>
      <c r="AS36" s="106" t="e">
        <f t="shared" si="13"/>
        <v>#DIV/0!</v>
      </c>
      <c r="AT36" s="106">
        <f t="shared" si="14"/>
        <v>0</v>
      </c>
      <c r="AU36" s="106" t="e">
        <f t="shared" si="15"/>
        <v>#DIV/0!</v>
      </c>
      <c r="AV36" s="106" t="e">
        <f t="shared" si="16"/>
        <v>#DIV/0!</v>
      </c>
      <c r="AW36" s="106">
        <f t="shared" si="17"/>
        <v>0.41780345066826874</v>
      </c>
      <c r="AX36" s="106" t="e">
        <f t="shared" si="18"/>
        <v>#DIV/0!</v>
      </c>
      <c r="AY36" s="106" t="e">
        <f t="shared" si="19"/>
        <v>#DIV/0!</v>
      </c>
      <c r="AZ36" s="106" t="e">
        <f t="shared" si="20"/>
        <v>#DIV/0!</v>
      </c>
      <c r="BA36" s="106">
        <f t="shared" si="21"/>
        <v>0</v>
      </c>
      <c r="BB36" s="106">
        <f t="shared" si="22"/>
        <v>0.40295767853334752</v>
      </c>
      <c r="BC36" s="106" t="e">
        <f t="shared" si="23"/>
        <v>#DIV/0!</v>
      </c>
      <c r="BD36" s="106" t="e">
        <f t="shared" si="24"/>
        <v>#DIV/0!</v>
      </c>
      <c r="BE36" s="106">
        <f t="shared" si="25"/>
        <v>0.49544972983455943</v>
      </c>
      <c r="BF36" s="106">
        <f t="shared" si="26"/>
        <v>0.72546339389199566</v>
      </c>
      <c r="BG36" s="107">
        <f t="shared" si="27"/>
        <v>2.7039173020672909</v>
      </c>
      <c r="BH36" s="107">
        <f t="shared" si="28"/>
        <v>0.67934247120064828</v>
      </c>
      <c r="BI36" s="107">
        <f t="shared" si="29"/>
        <v>0</v>
      </c>
      <c r="BJ36" s="107">
        <f t="shared" si="30"/>
        <v>0</v>
      </c>
      <c r="BK36" s="107">
        <f t="shared" si="31"/>
        <v>0</v>
      </c>
      <c r="BL36" s="107">
        <f t="shared" si="32"/>
        <v>0</v>
      </c>
      <c r="BM36" s="107">
        <f t="shared" si="33"/>
        <v>0</v>
      </c>
      <c r="BN36" s="107">
        <f t="shared" si="34"/>
        <v>0.63702871456075738</v>
      </c>
      <c r="BO36" s="107">
        <f t="shared" si="35"/>
        <v>0</v>
      </c>
      <c r="BP36" s="107">
        <f t="shared" si="36"/>
        <v>0</v>
      </c>
      <c r="BQ36" s="107">
        <f t="shared" si="37"/>
        <v>0</v>
      </c>
      <c r="BR36" s="107">
        <f t="shared" si="38"/>
        <v>0</v>
      </c>
      <c r="BS36" s="107">
        <f t="shared" si="39"/>
        <v>60.144976819210569</v>
      </c>
      <c r="BT36" s="107">
        <f t="shared" si="40"/>
        <v>0</v>
      </c>
      <c r="BU36" s="107">
        <f t="shared" si="41"/>
        <v>0</v>
      </c>
      <c r="BV36" s="107">
        <f t="shared" si="42"/>
        <v>0.60040587331767858</v>
      </c>
      <c r="BW36" s="107">
        <f t="shared" si="43"/>
        <v>0.75959386764903991</v>
      </c>
      <c r="BX36" s="108">
        <f t="shared" si="128"/>
        <v>40.558759531009365</v>
      </c>
      <c r="BY36" s="108">
        <f t="shared" si="129"/>
        <v>10.190137068009724</v>
      </c>
      <c r="BZ36" s="108">
        <f t="shared" si="129"/>
        <v>0</v>
      </c>
      <c r="CA36" s="108">
        <f t="shared" si="129"/>
        <v>0</v>
      </c>
      <c r="CB36" s="108">
        <f t="shared" si="129"/>
        <v>0</v>
      </c>
      <c r="CC36" s="108">
        <f t="shared" si="129"/>
        <v>0</v>
      </c>
      <c r="CD36" s="108">
        <f t="shared" si="129"/>
        <v>0</v>
      </c>
      <c r="CE36" s="108">
        <f t="shared" si="129"/>
        <v>9.55543071841136</v>
      </c>
      <c r="CF36" s="108">
        <f t="shared" si="129"/>
        <v>0</v>
      </c>
      <c r="CG36" s="108">
        <f t="shared" si="129"/>
        <v>0</v>
      </c>
      <c r="CH36" s="108">
        <f t="shared" si="129"/>
        <v>0</v>
      </c>
      <c r="CI36" s="108">
        <f t="shared" si="129"/>
        <v>0</v>
      </c>
      <c r="CJ36" s="108">
        <f t="shared" si="129"/>
        <v>902.17465228815854</v>
      </c>
      <c r="CK36" s="108">
        <f t="shared" si="129"/>
        <v>0</v>
      </c>
      <c r="CL36" s="108">
        <f t="shared" si="129"/>
        <v>0</v>
      </c>
      <c r="CM36" s="108">
        <f t="shared" si="129"/>
        <v>9.0060880997651793</v>
      </c>
      <c r="CN36" s="108">
        <f t="shared" si="74"/>
        <v>11.393908014735599</v>
      </c>
      <c r="CO36" s="109">
        <f t="shared" si="132"/>
        <v>983.76358123051909</v>
      </c>
      <c r="CP36" s="109">
        <f t="shared" si="133"/>
        <v>593.57441207848387</v>
      </c>
      <c r="CQ36" s="109">
        <f t="shared" si="133"/>
        <v>0</v>
      </c>
      <c r="CR36" s="109">
        <f t="shared" si="133"/>
        <v>0</v>
      </c>
      <c r="CS36" s="109">
        <f t="shared" si="133"/>
        <v>24.755083337084567</v>
      </c>
      <c r="CT36" s="109">
        <f t="shared" si="133"/>
        <v>0</v>
      </c>
      <c r="CU36" s="109">
        <f t="shared" si="133"/>
        <v>0</v>
      </c>
      <c r="CV36" s="109">
        <f t="shared" si="133"/>
        <v>270.41511235964106</v>
      </c>
      <c r="CW36" s="109">
        <f t="shared" si="133"/>
        <v>0</v>
      </c>
      <c r="CX36" s="109">
        <f t="shared" si="133"/>
        <v>0</v>
      </c>
      <c r="CY36" s="109">
        <f t="shared" si="133"/>
        <v>0</v>
      </c>
      <c r="CZ36" s="109">
        <f t="shared" si="133"/>
        <v>31.582454151518466</v>
      </c>
      <c r="DA36" s="109">
        <f t="shared" si="133"/>
        <v>24616.991359123062</v>
      </c>
      <c r="DB36" s="109">
        <f t="shared" si="133"/>
        <v>0</v>
      </c>
      <c r="DC36" s="109">
        <f t="shared" si="133"/>
        <v>0</v>
      </c>
      <c r="DD36" s="109">
        <f t="shared" si="133"/>
        <v>228.08996620102374</v>
      </c>
      <c r="DE36" s="109">
        <f t="shared" si="79"/>
        <v>232.29380237901776</v>
      </c>
      <c r="DF36" s="110">
        <f t="shared" si="46"/>
        <v>0.70031065752337296</v>
      </c>
      <c r="DG36" s="110">
        <f t="shared" si="80"/>
        <v>0.87482200956151179</v>
      </c>
      <c r="DH36" s="110" t="e">
        <f t="shared" si="81"/>
        <v>#DIV/0!</v>
      </c>
      <c r="DI36" s="110" t="e">
        <f t="shared" si="82"/>
        <v>#DIV/0!</v>
      </c>
      <c r="DJ36" s="110">
        <f t="shared" si="83"/>
        <v>1</v>
      </c>
      <c r="DK36" s="110" t="e">
        <f t="shared" si="84"/>
        <v>#DIV/0!</v>
      </c>
      <c r="DL36" s="110" t="e">
        <f t="shared" si="85"/>
        <v>#DIV/0!</v>
      </c>
      <c r="DM36" s="110">
        <f t="shared" si="86"/>
        <v>0.70295648664428823</v>
      </c>
      <c r="DN36" s="110" t="e">
        <f t="shared" si="87"/>
        <v>#DIV/0!</v>
      </c>
      <c r="DO36" s="110" t="e">
        <f t="shared" si="88"/>
        <v>#DIV/0!</v>
      </c>
      <c r="DP36" s="110" t="e">
        <f t="shared" si="89"/>
        <v>#DIV/0!</v>
      </c>
      <c r="DQ36" s="110">
        <f t="shared" si="90"/>
        <v>1</v>
      </c>
      <c r="DR36" s="110">
        <f t="shared" si="91"/>
        <v>0.75280300686892343</v>
      </c>
      <c r="DS36" s="110" t="e">
        <f t="shared" si="92"/>
        <v>#DIV/0!</v>
      </c>
      <c r="DT36" s="110" t="e">
        <f t="shared" si="93"/>
        <v>#DIV/0!</v>
      </c>
      <c r="DU36" s="110">
        <f t="shared" si="94"/>
        <v>0.70584276736281326</v>
      </c>
      <c r="DV36" s="110">
        <f t="shared" si="75"/>
        <v>0.69431488323320367</v>
      </c>
    </row>
    <row r="37" spans="1:126" s="99" customFormat="1" x14ac:dyDescent="0.2">
      <c r="A37" s="99" t="s">
        <v>89</v>
      </c>
      <c r="B37" s="100"/>
      <c r="C37" s="100">
        <v>44491.072916666664</v>
      </c>
      <c r="D37" s="101">
        <v>28.26</v>
      </c>
      <c r="E37" s="102">
        <f t="shared" si="7"/>
        <v>0.80004059999999999</v>
      </c>
      <c r="F37" s="102">
        <f t="shared" si="47"/>
        <v>13984.403939999998</v>
      </c>
      <c r="G37" s="103">
        <f t="shared" si="8"/>
        <v>0.56358651565404028</v>
      </c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5">
        <f t="shared" ref="Y37" si="136">H34</f>
        <v>56.328751775582617</v>
      </c>
      <c r="Z37" s="105">
        <f t="shared" ref="Z37:AO37" si="137">I34</f>
        <v>14.152249923329896</v>
      </c>
      <c r="AA37" s="105">
        <f t="shared" si="137"/>
        <v>0</v>
      </c>
      <c r="AB37" s="105">
        <f t="shared" si="137"/>
        <v>0</v>
      </c>
      <c r="AC37" s="105">
        <f t="shared" si="137"/>
        <v>0</v>
      </c>
      <c r="AD37" s="105">
        <f t="shared" si="137"/>
        <v>0</v>
      </c>
      <c r="AE37" s="105">
        <f t="shared" si="137"/>
        <v>0</v>
      </c>
      <c r="AF37" s="105">
        <f t="shared" si="137"/>
        <v>13.270758062377446</v>
      </c>
      <c r="AG37" s="105">
        <f t="shared" si="137"/>
        <v>0</v>
      </c>
      <c r="AH37" s="105">
        <f t="shared" si="137"/>
        <v>0</v>
      </c>
      <c r="AI37" s="105">
        <f t="shared" si="137"/>
        <v>0</v>
      </c>
      <c r="AJ37" s="105">
        <f t="shared" si="137"/>
        <v>0</v>
      </c>
      <c r="AK37" s="105">
        <f t="shared" si="137"/>
        <v>1252.9567628445059</v>
      </c>
      <c r="AL37" s="105">
        <f t="shared" si="137"/>
        <v>0</v>
      </c>
      <c r="AM37" s="105">
        <f t="shared" si="137"/>
        <v>0</v>
      </c>
      <c r="AN37" s="105">
        <f t="shared" si="137"/>
        <v>12.507820922206502</v>
      </c>
      <c r="AO37" s="105">
        <f t="shared" si="137"/>
        <v>15.824069171177895</v>
      </c>
      <c r="AP37" s="106">
        <f t="shared" si="10"/>
        <v>0.52185976027831038</v>
      </c>
      <c r="AQ37" s="106">
        <f t="shared" si="11"/>
        <v>0.16992740360740594</v>
      </c>
      <c r="AR37" s="106" t="e">
        <f t="shared" si="12"/>
        <v>#DIV/0!</v>
      </c>
      <c r="AS37" s="106" t="e">
        <f t="shared" si="13"/>
        <v>#DIV/0!</v>
      </c>
      <c r="AT37" s="106">
        <f t="shared" si="14"/>
        <v>0</v>
      </c>
      <c r="AU37" s="106" t="e">
        <f t="shared" si="15"/>
        <v>#DIV/0!</v>
      </c>
      <c r="AV37" s="106" t="e">
        <f t="shared" si="16"/>
        <v>#DIV/0!</v>
      </c>
      <c r="AW37" s="106">
        <f t="shared" si="17"/>
        <v>0.41780345066826874</v>
      </c>
      <c r="AX37" s="106" t="e">
        <f t="shared" si="18"/>
        <v>#DIV/0!</v>
      </c>
      <c r="AY37" s="106" t="e">
        <f t="shared" si="19"/>
        <v>#DIV/0!</v>
      </c>
      <c r="AZ37" s="106" t="e">
        <f t="shared" si="20"/>
        <v>#DIV/0!</v>
      </c>
      <c r="BA37" s="106">
        <f t="shared" si="21"/>
        <v>0</v>
      </c>
      <c r="BB37" s="106">
        <f t="shared" si="22"/>
        <v>0.40295767853334752</v>
      </c>
      <c r="BC37" s="106" t="e">
        <f t="shared" si="23"/>
        <v>#DIV/0!</v>
      </c>
      <c r="BD37" s="106" t="e">
        <f t="shared" si="24"/>
        <v>#DIV/0!</v>
      </c>
      <c r="BE37" s="106">
        <f t="shared" si="25"/>
        <v>0.49544972983455943</v>
      </c>
      <c r="BF37" s="106">
        <f t="shared" si="26"/>
        <v>0.72546339389199566</v>
      </c>
      <c r="BG37" s="107">
        <f t="shared" si="27"/>
        <v>2.7039173020672909</v>
      </c>
      <c r="BH37" s="107">
        <f t="shared" si="28"/>
        <v>0.67934247120064828</v>
      </c>
      <c r="BI37" s="107">
        <f t="shared" si="29"/>
        <v>0</v>
      </c>
      <c r="BJ37" s="107">
        <f t="shared" si="30"/>
        <v>0</v>
      </c>
      <c r="BK37" s="107">
        <f t="shared" si="31"/>
        <v>0</v>
      </c>
      <c r="BL37" s="107">
        <f t="shared" si="32"/>
        <v>0</v>
      </c>
      <c r="BM37" s="107">
        <f t="shared" si="33"/>
        <v>0</v>
      </c>
      <c r="BN37" s="107">
        <f t="shared" si="34"/>
        <v>0.63702871456075738</v>
      </c>
      <c r="BO37" s="107">
        <f t="shared" si="35"/>
        <v>0</v>
      </c>
      <c r="BP37" s="107">
        <f t="shared" si="36"/>
        <v>0</v>
      </c>
      <c r="BQ37" s="107">
        <f t="shared" si="37"/>
        <v>0</v>
      </c>
      <c r="BR37" s="107">
        <f t="shared" si="38"/>
        <v>0</v>
      </c>
      <c r="BS37" s="107">
        <f t="shared" si="39"/>
        <v>60.144976819210569</v>
      </c>
      <c r="BT37" s="107">
        <f t="shared" si="40"/>
        <v>0</v>
      </c>
      <c r="BU37" s="107">
        <f t="shared" si="41"/>
        <v>0</v>
      </c>
      <c r="BV37" s="107">
        <f t="shared" si="42"/>
        <v>0.60040587331767858</v>
      </c>
      <c r="BW37" s="107">
        <f t="shared" si="43"/>
        <v>0.75959386764903991</v>
      </c>
      <c r="BX37" s="108">
        <f t="shared" si="128"/>
        <v>40.558759531009365</v>
      </c>
      <c r="BY37" s="108">
        <f t="shared" si="129"/>
        <v>10.190137068009724</v>
      </c>
      <c r="BZ37" s="108">
        <f t="shared" si="129"/>
        <v>0</v>
      </c>
      <c r="CA37" s="108">
        <f t="shared" si="129"/>
        <v>0</v>
      </c>
      <c r="CB37" s="108">
        <f t="shared" si="129"/>
        <v>0</v>
      </c>
      <c r="CC37" s="108">
        <f t="shared" si="129"/>
        <v>0</v>
      </c>
      <c r="CD37" s="108">
        <f t="shared" si="129"/>
        <v>0</v>
      </c>
      <c r="CE37" s="108">
        <f t="shared" si="129"/>
        <v>9.55543071841136</v>
      </c>
      <c r="CF37" s="108">
        <f t="shared" si="129"/>
        <v>0</v>
      </c>
      <c r="CG37" s="108">
        <f t="shared" si="129"/>
        <v>0</v>
      </c>
      <c r="CH37" s="108">
        <f t="shared" si="129"/>
        <v>0</v>
      </c>
      <c r="CI37" s="108">
        <f t="shared" si="129"/>
        <v>0</v>
      </c>
      <c r="CJ37" s="108">
        <f t="shared" si="129"/>
        <v>902.17465228815854</v>
      </c>
      <c r="CK37" s="108">
        <f t="shared" si="129"/>
        <v>0</v>
      </c>
      <c r="CL37" s="108">
        <f t="shared" si="129"/>
        <v>0</v>
      </c>
      <c r="CM37" s="108">
        <f t="shared" si="129"/>
        <v>9.0060880997651793</v>
      </c>
      <c r="CN37" s="108">
        <f t="shared" si="74"/>
        <v>11.393908014735599</v>
      </c>
      <c r="CO37" s="109">
        <f t="shared" si="132"/>
        <v>1024.3223407615285</v>
      </c>
      <c r="CP37" s="109">
        <f t="shared" si="133"/>
        <v>603.76454914649355</v>
      </c>
      <c r="CQ37" s="109">
        <f t="shared" si="133"/>
        <v>0</v>
      </c>
      <c r="CR37" s="109">
        <f t="shared" si="133"/>
        <v>0</v>
      </c>
      <c r="CS37" s="109">
        <f t="shared" si="133"/>
        <v>24.755083337084567</v>
      </c>
      <c r="CT37" s="109">
        <f t="shared" si="133"/>
        <v>0</v>
      </c>
      <c r="CU37" s="109">
        <f t="shared" si="133"/>
        <v>0</v>
      </c>
      <c r="CV37" s="109">
        <f t="shared" si="133"/>
        <v>279.9705430780524</v>
      </c>
      <c r="CW37" s="109">
        <f t="shared" si="133"/>
        <v>0</v>
      </c>
      <c r="CX37" s="109">
        <f t="shared" si="133"/>
        <v>0</v>
      </c>
      <c r="CY37" s="109">
        <f t="shared" si="133"/>
        <v>0</v>
      </c>
      <c r="CZ37" s="109">
        <f t="shared" si="133"/>
        <v>31.582454151518466</v>
      </c>
      <c r="DA37" s="109">
        <f t="shared" si="133"/>
        <v>25519.16601141122</v>
      </c>
      <c r="DB37" s="109">
        <f t="shared" si="133"/>
        <v>0</v>
      </c>
      <c r="DC37" s="109">
        <f t="shared" si="133"/>
        <v>0</v>
      </c>
      <c r="DD37" s="109">
        <f t="shared" si="133"/>
        <v>237.09605430078892</v>
      </c>
      <c r="DE37" s="109">
        <f t="shared" si="79"/>
        <v>243.68771039375335</v>
      </c>
      <c r="DF37" s="110">
        <f t="shared" si="46"/>
        <v>0.72918317536954635</v>
      </c>
      <c r="DG37" s="110">
        <f t="shared" si="80"/>
        <v>0.88984044028585507</v>
      </c>
      <c r="DH37" s="110" t="e">
        <f t="shared" si="81"/>
        <v>#DIV/0!</v>
      </c>
      <c r="DI37" s="110" t="e">
        <f t="shared" si="82"/>
        <v>#DIV/0!</v>
      </c>
      <c r="DJ37" s="110">
        <f t="shared" si="83"/>
        <v>1</v>
      </c>
      <c r="DK37" s="110" t="e">
        <f t="shared" si="84"/>
        <v>#DIV/0!</v>
      </c>
      <c r="DL37" s="110" t="e">
        <f t="shared" si="85"/>
        <v>#DIV/0!</v>
      </c>
      <c r="DM37" s="110">
        <f t="shared" si="86"/>
        <v>0.72779626703812195</v>
      </c>
      <c r="DN37" s="110" t="e">
        <f t="shared" si="87"/>
        <v>#DIV/0!</v>
      </c>
      <c r="DO37" s="110" t="e">
        <f t="shared" si="88"/>
        <v>#DIV/0!</v>
      </c>
      <c r="DP37" s="110" t="e">
        <f t="shared" si="89"/>
        <v>#DIV/0!</v>
      </c>
      <c r="DQ37" s="110">
        <f t="shared" si="90"/>
        <v>1</v>
      </c>
      <c r="DR37" s="110">
        <f t="shared" si="91"/>
        <v>0.78039207252912468</v>
      </c>
      <c r="DS37" s="110" t="e">
        <f t="shared" si="92"/>
        <v>#DIV/0!</v>
      </c>
      <c r="DT37" s="110" t="e">
        <f t="shared" si="93"/>
        <v>#DIV/0!</v>
      </c>
      <c r="DU37" s="110">
        <f t="shared" si="94"/>
        <v>0.73371283220314476</v>
      </c>
      <c r="DV37" s="110">
        <f t="shared" si="75"/>
        <v>0.72837072041784467</v>
      </c>
    </row>
    <row r="38" spans="1:126" s="99" customFormat="1" x14ac:dyDescent="0.2">
      <c r="A38" s="99" t="s">
        <v>89</v>
      </c>
      <c r="B38" s="100">
        <f>'Data Final'!C144</f>
        <v>44491.104167129626</v>
      </c>
      <c r="C38" s="100">
        <v>44491.083333333336</v>
      </c>
      <c r="D38" s="101">
        <v>27.46</v>
      </c>
      <c r="E38" s="102">
        <f t="shared" si="7"/>
        <v>0.77739259999999999</v>
      </c>
      <c r="F38" s="102">
        <f t="shared" si="47"/>
        <v>14665.202819999999</v>
      </c>
      <c r="G38" s="103">
        <f t="shared" si="8"/>
        <v>0.59102344255393446</v>
      </c>
      <c r="H38" s="111">
        <f>'Data Final'!F144</f>
        <v>48.510872446033417</v>
      </c>
      <c r="I38" s="111">
        <f>'Data Final'!G144</f>
        <v>11.232113818344295</v>
      </c>
      <c r="J38" s="111">
        <f>'Data Final'!H144</f>
        <v>0</v>
      </c>
      <c r="K38" s="104">
        <v>0</v>
      </c>
      <c r="L38" s="111">
        <f>'Data Final'!J144</f>
        <v>0</v>
      </c>
      <c r="M38" s="104">
        <v>0</v>
      </c>
      <c r="N38" s="104">
        <v>0</v>
      </c>
      <c r="O38" s="111">
        <f>'Data Final'!M144</f>
        <v>10.953701821836898</v>
      </c>
      <c r="P38" s="104">
        <v>0</v>
      </c>
      <c r="Q38" s="104">
        <v>0</v>
      </c>
      <c r="R38" s="111">
        <f>'Data Final'!P144</f>
        <v>0</v>
      </c>
      <c r="S38" s="111">
        <f>'Data Final'!Q144</f>
        <v>0</v>
      </c>
      <c r="T38" s="111">
        <f>'Data Final'!R144</f>
        <v>935.63405459001092</v>
      </c>
      <c r="U38" s="111">
        <f>'Data Final'!S144</f>
        <v>0</v>
      </c>
      <c r="V38" s="104">
        <v>0</v>
      </c>
      <c r="W38" s="111">
        <f>'Data Final'!U144</f>
        <v>10.37057944842665</v>
      </c>
      <c r="X38" s="111">
        <f>'Data Final'!V144</f>
        <v>13.705238177261844</v>
      </c>
      <c r="Y38" s="105">
        <f t="shared" ref="Y38" si="138">H38</f>
        <v>48.510872446033417</v>
      </c>
      <c r="Z38" s="105">
        <f t="shared" ref="Z38:AO38" si="139">I38</f>
        <v>11.232113818344295</v>
      </c>
      <c r="AA38" s="105">
        <f t="shared" si="139"/>
        <v>0</v>
      </c>
      <c r="AB38" s="105">
        <f t="shared" si="139"/>
        <v>0</v>
      </c>
      <c r="AC38" s="105">
        <f t="shared" si="139"/>
        <v>0</v>
      </c>
      <c r="AD38" s="105">
        <f t="shared" si="139"/>
        <v>0</v>
      </c>
      <c r="AE38" s="105">
        <f t="shared" si="139"/>
        <v>0</v>
      </c>
      <c r="AF38" s="105">
        <f t="shared" si="139"/>
        <v>10.953701821836898</v>
      </c>
      <c r="AG38" s="105">
        <f t="shared" si="139"/>
        <v>0</v>
      </c>
      <c r="AH38" s="105">
        <f t="shared" si="139"/>
        <v>0</v>
      </c>
      <c r="AI38" s="105">
        <f t="shared" si="139"/>
        <v>0</v>
      </c>
      <c r="AJ38" s="105">
        <f t="shared" si="139"/>
        <v>0</v>
      </c>
      <c r="AK38" s="105">
        <f t="shared" si="139"/>
        <v>935.63405459001092</v>
      </c>
      <c r="AL38" s="105">
        <f t="shared" si="139"/>
        <v>0</v>
      </c>
      <c r="AM38" s="105">
        <f t="shared" si="139"/>
        <v>0</v>
      </c>
      <c r="AN38" s="105">
        <f t="shared" si="139"/>
        <v>10.37057944842665</v>
      </c>
      <c r="AO38" s="105">
        <f t="shared" si="139"/>
        <v>13.705238177261844</v>
      </c>
      <c r="AP38" s="106">
        <f t="shared" si="10"/>
        <v>0.44943073417353113</v>
      </c>
      <c r="AQ38" s="106">
        <f t="shared" si="11"/>
        <v>0.13486505315509761</v>
      </c>
      <c r="AR38" s="106" t="e">
        <f t="shared" si="12"/>
        <v>#DIV/0!</v>
      </c>
      <c r="AS38" s="106" t="e">
        <f t="shared" si="13"/>
        <v>#DIV/0!</v>
      </c>
      <c r="AT38" s="106">
        <f t="shared" si="14"/>
        <v>0</v>
      </c>
      <c r="AU38" s="106" t="e">
        <f t="shared" si="15"/>
        <v>#DIV/0!</v>
      </c>
      <c r="AV38" s="106" t="e">
        <f t="shared" si="16"/>
        <v>#DIV/0!</v>
      </c>
      <c r="AW38" s="106">
        <f t="shared" si="17"/>
        <v>0.34485553856407825</v>
      </c>
      <c r="AX38" s="106" t="e">
        <f t="shared" si="18"/>
        <v>#DIV/0!</v>
      </c>
      <c r="AY38" s="106" t="e">
        <f t="shared" si="19"/>
        <v>#DIV/0!</v>
      </c>
      <c r="AZ38" s="106" t="e">
        <f t="shared" si="20"/>
        <v>#DIV/0!</v>
      </c>
      <c r="BA38" s="106">
        <f t="shared" si="21"/>
        <v>0</v>
      </c>
      <c r="BB38" s="106">
        <f t="shared" si="22"/>
        <v>0.30090497754959095</v>
      </c>
      <c r="BC38" s="106" t="e">
        <f t="shared" si="23"/>
        <v>#DIV/0!</v>
      </c>
      <c r="BD38" s="106" t="e">
        <f t="shared" si="24"/>
        <v>#DIV/0!</v>
      </c>
      <c r="BE38" s="106">
        <f t="shared" si="25"/>
        <v>0.41079104169364833</v>
      </c>
      <c r="BF38" s="106">
        <f t="shared" si="26"/>
        <v>0.62832438954982306</v>
      </c>
      <c r="BG38" s="107">
        <f t="shared" si="27"/>
        <v>2.2627195955454167</v>
      </c>
      <c r="BH38" s="107">
        <f t="shared" si="28"/>
        <v>0.52390572988431594</v>
      </c>
      <c r="BI38" s="107">
        <f t="shared" si="29"/>
        <v>0</v>
      </c>
      <c r="BJ38" s="107">
        <f t="shared" si="30"/>
        <v>0</v>
      </c>
      <c r="BK38" s="107">
        <f t="shared" si="31"/>
        <v>0</v>
      </c>
      <c r="BL38" s="107">
        <f t="shared" si="32"/>
        <v>0</v>
      </c>
      <c r="BM38" s="107">
        <f t="shared" si="33"/>
        <v>0</v>
      </c>
      <c r="BN38" s="107">
        <f t="shared" si="34"/>
        <v>0.51091960433415129</v>
      </c>
      <c r="BO38" s="107">
        <f t="shared" si="35"/>
        <v>0</v>
      </c>
      <c r="BP38" s="107">
        <f t="shared" si="36"/>
        <v>0</v>
      </c>
      <c r="BQ38" s="107">
        <f t="shared" si="37"/>
        <v>0</v>
      </c>
      <c r="BR38" s="107">
        <f t="shared" si="38"/>
        <v>0</v>
      </c>
      <c r="BS38" s="107">
        <f t="shared" si="39"/>
        <v>43.641299420776235</v>
      </c>
      <c r="BT38" s="107">
        <f t="shared" si="40"/>
        <v>0</v>
      </c>
      <c r="BU38" s="107">
        <f t="shared" si="41"/>
        <v>0</v>
      </c>
      <c r="BV38" s="107">
        <f t="shared" si="42"/>
        <v>0.4837207032551375</v>
      </c>
      <c r="BW38" s="107">
        <f t="shared" si="43"/>
        <v>0.63926104441445064</v>
      </c>
      <c r="BX38" s="108">
        <f t="shared" si="128"/>
        <v>33.940793933181247</v>
      </c>
      <c r="BY38" s="108">
        <f t="shared" si="129"/>
        <v>7.8585859482647393</v>
      </c>
      <c r="BZ38" s="108">
        <f t="shared" si="129"/>
        <v>0</v>
      </c>
      <c r="CA38" s="108">
        <f t="shared" si="129"/>
        <v>0</v>
      </c>
      <c r="CB38" s="108">
        <f t="shared" si="129"/>
        <v>0</v>
      </c>
      <c r="CC38" s="108">
        <f t="shared" si="129"/>
        <v>0</v>
      </c>
      <c r="CD38" s="108">
        <f t="shared" si="129"/>
        <v>0</v>
      </c>
      <c r="CE38" s="108">
        <f t="shared" si="129"/>
        <v>7.6637940650122696</v>
      </c>
      <c r="CF38" s="108">
        <f t="shared" si="129"/>
        <v>0</v>
      </c>
      <c r="CG38" s="108">
        <f t="shared" si="129"/>
        <v>0</v>
      </c>
      <c r="CH38" s="108">
        <f t="shared" si="129"/>
        <v>0</v>
      </c>
      <c r="CI38" s="108">
        <f t="shared" si="129"/>
        <v>0</v>
      </c>
      <c r="CJ38" s="108">
        <f t="shared" si="129"/>
        <v>654.61949131164351</v>
      </c>
      <c r="CK38" s="108">
        <f t="shared" si="129"/>
        <v>0</v>
      </c>
      <c r="CL38" s="108">
        <f t="shared" si="129"/>
        <v>0</v>
      </c>
      <c r="CM38" s="108">
        <f t="shared" si="129"/>
        <v>7.2558105488270623</v>
      </c>
      <c r="CN38" s="108">
        <f t="shared" si="74"/>
        <v>9.5889156662167601</v>
      </c>
      <c r="CO38" s="109">
        <f t="shared" si="132"/>
        <v>1058.2631346947098</v>
      </c>
      <c r="CP38" s="109">
        <f t="shared" si="133"/>
        <v>611.62313509475825</v>
      </c>
      <c r="CQ38" s="109">
        <f t="shared" si="133"/>
        <v>0</v>
      </c>
      <c r="CR38" s="109">
        <f t="shared" si="133"/>
        <v>0</v>
      </c>
      <c r="CS38" s="109">
        <f t="shared" si="133"/>
        <v>24.755083337084567</v>
      </c>
      <c r="CT38" s="109">
        <f t="shared" si="133"/>
        <v>0</v>
      </c>
      <c r="CU38" s="109">
        <f t="shared" si="133"/>
        <v>0</v>
      </c>
      <c r="CV38" s="109">
        <f t="shared" si="133"/>
        <v>287.63433714306467</v>
      </c>
      <c r="CW38" s="109">
        <f t="shared" si="133"/>
        <v>0</v>
      </c>
      <c r="CX38" s="109">
        <f t="shared" si="133"/>
        <v>0</v>
      </c>
      <c r="CY38" s="109">
        <f t="shared" si="133"/>
        <v>0</v>
      </c>
      <c r="CZ38" s="109">
        <f t="shared" si="133"/>
        <v>31.582454151518466</v>
      </c>
      <c r="DA38" s="109">
        <f t="shared" si="133"/>
        <v>26173.785502722865</v>
      </c>
      <c r="DB38" s="109">
        <f t="shared" si="133"/>
        <v>0</v>
      </c>
      <c r="DC38" s="109">
        <f t="shared" si="133"/>
        <v>0</v>
      </c>
      <c r="DD38" s="109">
        <f t="shared" si="133"/>
        <v>244.35186484961599</v>
      </c>
      <c r="DE38" s="109">
        <f t="shared" si="79"/>
        <v>253.27662605997011</v>
      </c>
      <c r="DF38" s="110">
        <f t="shared" si="46"/>
        <v>0.75334456960054696</v>
      </c>
      <c r="DG38" s="110">
        <f t="shared" si="80"/>
        <v>0.90142258367289807</v>
      </c>
      <c r="DH38" s="110" t="e">
        <f t="shared" si="81"/>
        <v>#DIV/0!</v>
      </c>
      <c r="DI38" s="110" t="e">
        <f t="shared" si="82"/>
        <v>#DIV/0!</v>
      </c>
      <c r="DJ38" s="110">
        <f t="shared" si="83"/>
        <v>1</v>
      </c>
      <c r="DK38" s="110" t="e">
        <f t="shared" si="84"/>
        <v>#DIV/0!</v>
      </c>
      <c r="DL38" s="110" t="e">
        <f t="shared" si="85"/>
        <v>#DIV/0!</v>
      </c>
      <c r="DM38" s="110">
        <f t="shared" si="86"/>
        <v>0.74771865119519332</v>
      </c>
      <c r="DN38" s="110" t="e">
        <f t="shared" si="87"/>
        <v>#DIV/0!</v>
      </c>
      <c r="DO38" s="110" t="e">
        <f t="shared" si="88"/>
        <v>#DIV/0!</v>
      </c>
      <c r="DP38" s="110" t="e">
        <f t="shared" si="89"/>
        <v>#DIV/0!</v>
      </c>
      <c r="DQ38" s="110">
        <f t="shared" si="90"/>
        <v>1</v>
      </c>
      <c r="DR38" s="110">
        <f t="shared" si="91"/>
        <v>0.80041074638838083</v>
      </c>
      <c r="DS38" s="110" t="e">
        <f t="shared" si="92"/>
        <v>#DIV/0!</v>
      </c>
      <c r="DT38" s="110" t="e">
        <f t="shared" si="93"/>
        <v>#DIV/0!</v>
      </c>
      <c r="DU38" s="110">
        <f t="shared" si="94"/>
        <v>0.75616652222092784</v>
      </c>
      <c r="DV38" s="110">
        <f t="shared" si="75"/>
        <v>0.75703152321558509</v>
      </c>
    </row>
    <row r="39" spans="1:126" s="99" customFormat="1" x14ac:dyDescent="0.2">
      <c r="A39" s="99" t="s">
        <v>89</v>
      </c>
      <c r="B39" s="100"/>
      <c r="C39" s="100">
        <v>44491.09375</v>
      </c>
      <c r="D39" s="101">
        <v>25.13</v>
      </c>
      <c r="E39" s="102">
        <f t="shared" si="7"/>
        <v>0.71143029999999996</v>
      </c>
      <c r="F39" s="102">
        <f t="shared" si="47"/>
        <v>15286.635629999999</v>
      </c>
      <c r="G39" s="103">
        <f t="shared" si="8"/>
        <v>0.61606785299886047</v>
      </c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5">
        <f t="shared" ref="Y39" si="140">H38</f>
        <v>48.510872446033417</v>
      </c>
      <c r="Z39" s="105">
        <f t="shared" ref="Z39:AO39" si="141">I38</f>
        <v>11.232113818344295</v>
      </c>
      <c r="AA39" s="105">
        <f t="shared" si="141"/>
        <v>0</v>
      </c>
      <c r="AB39" s="105">
        <f t="shared" si="141"/>
        <v>0</v>
      </c>
      <c r="AC39" s="105">
        <f t="shared" si="141"/>
        <v>0</v>
      </c>
      <c r="AD39" s="105">
        <f t="shared" si="141"/>
        <v>0</v>
      </c>
      <c r="AE39" s="105">
        <f t="shared" si="141"/>
        <v>0</v>
      </c>
      <c r="AF39" s="105">
        <f t="shared" si="141"/>
        <v>10.953701821836898</v>
      </c>
      <c r="AG39" s="105">
        <f t="shared" si="141"/>
        <v>0</v>
      </c>
      <c r="AH39" s="105">
        <f t="shared" si="141"/>
        <v>0</v>
      </c>
      <c r="AI39" s="105">
        <f t="shared" si="141"/>
        <v>0</v>
      </c>
      <c r="AJ39" s="105">
        <f t="shared" si="141"/>
        <v>0</v>
      </c>
      <c r="AK39" s="105">
        <f t="shared" si="141"/>
        <v>935.63405459001092</v>
      </c>
      <c r="AL39" s="105">
        <f t="shared" si="141"/>
        <v>0</v>
      </c>
      <c r="AM39" s="105">
        <f t="shared" si="141"/>
        <v>0</v>
      </c>
      <c r="AN39" s="105">
        <f t="shared" si="141"/>
        <v>10.37057944842665</v>
      </c>
      <c r="AO39" s="105">
        <f t="shared" si="141"/>
        <v>13.705238177261844</v>
      </c>
      <c r="AP39" s="106">
        <f t="shared" si="10"/>
        <v>0.44943073417353113</v>
      </c>
      <c r="AQ39" s="106">
        <f t="shared" si="11"/>
        <v>0.13486505315509761</v>
      </c>
      <c r="AR39" s="106" t="e">
        <f t="shared" si="12"/>
        <v>#DIV/0!</v>
      </c>
      <c r="AS39" s="106" t="e">
        <f t="shared" si="13"/>
        <v>#DIV/0!</v>
      </c>
      <c r="AT39" s="106">
        <f t="shared" si="14"/>
        <v>0</v>
      </c>
      <c r="AU39" s="106" t="e">
        <f t="shared" si="15"/>
        <v>#DIV/0!</v>
      </c>
      <c r="AV39" s="106" t="e">
        <f t="shared" si="16"/>
        <v>#DIV/0!</v>
      </c>
      <c r="AW39" s="106">
        <f t="shared" si="17"/>
        <v>0.34485553856407825</v>
      </c>
      <c r="AX39" s="106" t="e">
        <f t="shared" si="18"/>
        <v>#DIV/0!</v>
      </c>
      <c r="AY39" s="106" t="e">
        <f t="shared" si="19"/>
        <v>#DIV/0!</v>
      </c>
      <c r="AZ39" s="106" t="e">
        <f t="shared" si="20"/>
        <v>#DIV/0!</v>
      </c>
      <c r="BA39" s="106">
        <f t="shared" si="21"/>
        <v>0</v>
      </c>
      <c r="BB39" s="106">
        <f t="shared" si="22"/>
        <v>0.30090497754959095</v>
      </c>
      <c r="BC39" s="106" t="e">
        <f t="shared" si="23"/>
        <v>#DIV/0!</v>
      </c>
      <c r="BD39" s="106" t="e">
        <f t="shared" si="24"/>
        <v>#DIV/0!</v>
      </c>
      <c r="BE39" s="106">
        <f t="shared" si="25"/>
        <v>0.41079104169364833</v>
      </c>
      <c r="BF39" s="106">
        <f t="shared" si="26"/>
        <v>0.62832438954982306</v>
      </c>
      <c r="BG39" s="107">
        <f t="shared" si="27"/>
        <v>2.0707262722525974</v>
      </c>
      <c r="BH39" s="107">
        <f t="shared" si="28"/>
        <v>0.47945196620512964</v>
      </c>
      <c r="BI39" s="107">
        <f t="shared" si="29"/>
        <v>0</v>
      </c>
      <c r="BJ39" s="107">
        <f t="shared" si="30"/>
        <v>0</v>
      </c>
      <c r="BK39" s="107">
        <f t="shared" si="31"/>
        <v>0</v>
      </c>
      <c r="BL39" s="107">
        <f t="shared" si="32"/>
        <v>0</v>
      </c>
      <c r="BM39" s="107">
        <f t="shared" si="33"/>
        <v>0</v>
      </c>
      <c r="BN39" s="107">
        <f t="shared" si="34"/>
        <v>0.46756772239319822</v>
      </c>
      <c r="BO39" s="107">
        <f t="shared" si="35"/>
        <v>0</v>
      </c>
      <c r="BP39" s="107">
        <f t="shared" si="36"/>
        <v>0</v>
      </c>
      <c r="BQ39" s="107">
        <f t="shared" si="37"/>
        <v>0</v>
      </c>
      <c r="BR39" s="107">
        <f t="shared" si="38"/>
        <v>0</v>
      </c>
      <c r="BS39" s="107">
        <f t="shared" si="39"/>
        <v>39.938304968831268</v>
      </c>
      <c r="BT39" s="107">
        <f t="shared" si="40"/>
        <v>0</v>
      </c>
      <c r="BU39" s="107">
        <f t="shared" si="41"/>
        <v>0</v>
      </c>
      <c r="BV39" s="107">
        <f t="shared" si="42"/>
        <v>0.44267666689008028</v>
      </c>
      <c r="BW39" s="107">
        <f t="shared" si="43"/>
        <v>0.58501930248125089</v>
      </c>
      <c r="BX39" s="108">
        <f t="shared" si="128"/>
        <v>31.060894083788963</v>
      </c>
      <c r="BY39" s="108">
        <f t="shared" si="129"/>
        <v>7.191779493076945</v>
      </c>
      <c r="BZ39" s="108">
        <f t="shared" si="129"/>
        <v>0</v>
      </c>
      <c r="CA39" s="108">
        <f t="shared" si="129"/>
        <v>0</v>
      </c>
      <c r="CB39" s="108">
        <f t="shared" si="129"/>
        <v>0</v>
      </c>
      <c r="CC39" s="108">
        <f t="shared" si="129"/>
        <v>0</v>
      </c>
      <c r="CD39" s="108">
        <f t="shared" si="129"/>
        <v>0</v>
      </c>
      <c r="CE39" s="108">
        <f t="shared" si="129"/>
        <v>7.013515835897973</v>
      </c>
      <c r="CF39" s="108">
        <f t="shared" si="129"/>
        <v>0</v>
      </c>
      <c r="CG39" s="108">
        <f t="shared" si="129"/>
        <v>0</v>
      </c>
      <c r="CH39" s="108">
        <f t="shared" si="129"/>
        <v>0</v>
      </c>
      <c r="CI39" s="108">
        <f t="shared" si="129"/>
        <v>0</v>
      </c>
      <c r="CJ39" s="108">
        <f t="shared" si="129"/>
        <v>599.074574532469</v>
      </c>
      <c r="CK39" s="108">
        <f t="shared" si="129"/>
        <v>0</v>
      </c>
      <c r="CL39" s="108">
        <f t="shared" si="129"/>
        <v>0</v>
      </c>
      <c r="CM39" s="108">
        <f t="shared" si="129"/>
        <v>6.640150003351204</v>
      </c>
      <c r="CN39" s="108">
        <f t="shared" si="74"/>
        <v>8.7752895372187627</v>
      </c>
      <c r="CO39" s="109">
        <f t="shared" si="132"/>
        <v>1089.3240287784988</v>
      </c>
      <c r="CP39" s="109">
        <f t="shared" si="133"/>
        <v>618.81491458783523</v>
      </c>
      <c r="CQ39" s="109">
        <f t="shared" si="133"/>
        <v>0</v>
      </c>
      <c r="CR39" s="109">
        <f t="shared" si="133"/>
        <v>0</v>
      </c>
      <c r="CS39" s="109">
        <f t="shared" si="133"/>
        <v>24.755083337084567</v>
      </c>
      <c r="CT39" s="109">
        <f t="shared" si="133"/>
        <v>0</v>
      </c>
      <c r="CU39" s="109">
        <f t="shared" si="133"/>
        <v>0</v>
      </c>
      <c r="CV39" s="109">
        <f t="shared" si="133"/>
        <v>294.64785297896265</v>
      </c>
      <c r="CW39" s="109">
        <f t="shared" si="133"/>
        <v>0</v>
      </c>
      <c r="CX39" s="109">
        <f t="shared" si="133"/>
        <v>0</v>
      </c>
      <c r="CY39" s="109">
        <f t="shared" si="133"/>
        <v>0</v>
      </c>
      <c r="CZ39" s="109">
        <f t="shared" si="133"/>
        <v>31.582454151518466</v>
      </c>
      <c r="DA39" s="109">
        <f t="shared" si="133"/>
        <v>26772.860077255333</v>
      </c>
      <c r="DB39" s="109">
        <f t="shared" si="133"/>
        <v>0</v>
      </c>
      <c r="DC39" s="109">
        <f t="shared" si="133"/>
        <v>0</v>
      </c>
      <c r="DD39" s="109">
        <f t="shared" si="133"/>
        <v>250.9920148529672</v>
      </c>
      <c r="DE39" s="109">
        <f t="shared" si="79"/>
        <v>262.05191559718889</v>
      </c>
      <c r="DF39" s="110">
        <f t="shared" si="46"/>
        <v>0.77545585281340357</v>
      </c>
      <c r="DG39" s="110">
        <f t="shared" si="80"/>
        <v>0.912021974179686</v>
      </c>
      <c r="DH39" s="110" t="e">
        <f t="shared" si="81"/>
        <v>#DIV/0!</v>
      </c>
      <c r="DI39" s="110" t="e">
        <f t="shared" si="82"/>
        <v>#DIV/0!</v>
      </c>
      <c r="DJ39" s="110">
        <f t="shared" si="83"/>
        <v>1</v>
      </c>
      <c r="DK39" s="110" t="e">
        <f t="shared" si="84"/>
        <v>#DIV/0!</v>
      </c>
      <c r="DL39" s="110" t="e">
        <f t="shared" si="85"/>
        <v>#DIV/0!</v>
      </c>
      <c r="DM39" s="110">
        <f t="shared" si="86"/>
        <v>0.76595060727193043</v>
      </c>
      <c r="DN39" s="110" t="e">
        <f t="shared" si="87"/>
        <v>#DIV/0!</v>
      </c>
      <c r="DO39" s="110" t="e">
        <f t="shared" si="88"/>
        <v>#DIV/0!</v>
      </c>
      <c r="DP39" s="110" t="e">
        <f t="shared" si="89"/>
        <v>#DIV/0!</v>
      </c>
      <c r="DQ39" s="110">
        <f t="shared" si="90"/>
        <v>1</v>
      </c>
      <c r="DR39" s="110">
        <f t="shared" si="91"/>
        <v>0.81873082191944802</v>
      </c>
      <c r="DS39" s="110" t="e">
        <f t="shared" si="92"/>
        <v>#DIV/0!</v>
      </c>
      <c r="DT39" s="110" t="e">
        <f t="shared" si="93"/>
        <v>#DIV/0!</v>
      </c>
      <c r="DU39" s="110">
        <f t="shared" si="94"/>
        <v>0.77671500110464553</v>
      </c>
      <c r="DV39" s="110">
        <f t="shared" si="75"/>
        <v>0.7832604370650833</v>
      </c>
    </row>
    <row r="40" spans="1:126" s="99" customFormat="1" x14ac:dyDescent="0.2">
      <c r="A40" s="99" t="s">
        <v>89</v>
      </c>
      <c r="B40" s="100"/>
      <c r="C40" s="100">
        <v>44491.104166666664</v>
      </c>
      <c r="D40" s="101">
        <v>23.62</v>
      </c>
      <c r="E40" s="102">
        <f t="shared" si="7"/>
        <v>0.6686822</v>
      </c>
      <c r="F40" s="102">
        <f t="shared" si="47"/>
        <v>15869.595149999999</v>
      </c>
      <c r="G40" s="103">
        <f t="shared" si="8"/>
        <v>0.63956174848799141</v>
      </c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5">
        <f t="shared" ref="Y40" si="142">H38</f>
        <v>48.510872446033417</v>
      </c>
      <c r="Z40" s="105">
        <f t="shared" ref="Z40:AO40" si="143">I38</f>
        <v>11.232113818344295</v>
      </c>
      <c r="AA40" s="105">
        <f t="shared" si="143"/>
        <v>0</v>
      </c>
      <c r="AB40" s="105">
        <f t="shared" si="143"/>
        <v>0</v>
      </c>
      <c r="AC40" s="105">
        <f t="shared" si="143"/>
        <v>0</v>
      </c>
      <c r="AD40" s="105">
        <f t="shared" si="143"/>
        <v>0</v>
      </c>
      <c r="AE40" s="105">
        <f t="shared" si="143"/>
        <v>0</v>
      </c>
      <c r="AF40" s="105">
        <f t="shared" si="143"/>
        <v>10.953701821836898</v>
      </c>
      <c r="AG40" s="105">
        <f t="shared" si="143"/>
        <v>0</v>
      </c>
      <c r="AH40" s="105">
        <f t="shared" si="143"/>
        <v>0</v>
      </c>
      <c r="AI40" s="105">
        <f t="shared" si="143"/>
        <v>0</v>
      </c>
      <c r="AJ40" s="105">
        <f t="shared" si="143"/>
        <v>0</v>
      </c>
      <c r="AK40" s="105">
        <f t="shared" si="143"/>
        <v>935.63405459001092</v>
      </c>
      <c r="AL40" s="105">
        <f t="shared" si="143"/>
        <v>0</v>
      </c>
      <c r="AM40" s="105">
        <f t="shared" si="143"/>
        <v>0</v>
      </c>
      <c r="AN40" s="105">
        <f t="shared" si="143"/>
        <v>10.37057944842665</v>
      </c>
      <c r="AO40" s="105">
        <f t="shared" si="143"/>
        <v>13.705238177261844</v>
      </c>
      <c r="AP40" s="106">
        <f t="shared" si="10"/>
        <v>0.44943073417353113</v>
      </c>
      <c r="AQ40" s="106">
        <f t="shared" si="11"/>
        <v>0.13486505315509761</v>
      </c>
      <c r="AR40" s="106" t="e">
        <f t="shared" si="12"/>
        <v>#DIV/0!</v>
      </c>
      <c r="AS40" s="106" t="e">
        <f t="shared" si="13"/>
        <v>#DIV/0!</v>
      </c>
      <c r="AT40" s="106">
        <f t="shared" si="14"/>
        <v>0</v>
      </c>
      <c r="AU40" s="106" t="e">
        <f t="shared" si="15"/>
        <v>#DIV/0!</v>
      </c>
      <c r="AV40" s="106" t="e">
        <f t="shared" si="16"/>
        <v>#DIV/0!</v>
      </c>
      <c r="AW40" s="106">
        <f t="shared" si="17"/>
        <v>0.34485553856407825</v>
      </c>
      <c r="AX40" s="106" t="e">
        <f t="shared" si="18"/>
        <v>#DIV/0!</v>
      </c>
      <c r="AY40" s="106" t="e">
        <f t="shared" si="19"/>
        <v>#DIV/0!</v>
      </c>
      <c r="AZ40" s="106" t="e">
        <f t="shared" si="20"/>
        <v>#DIV/0!</v>
      </c>
      <c r="BA40" s="106">
        <f t="shared" si="21"/>
        <v>0</v>
      </c>
      <c r="BB40" s="106">
        <f t="shared" si="22"/>
        <v>0.30090497754959095</v>
      </c>
      <c r="BC40" s="106" t="e">
        <f t="shared" si="23"/>
        <v>#DIV/0!</v>
      </c>
      <c r="BD40" s="106" t="e">
        <f t="shared" si="24"/>
        <v>#DIV/0!</v>
      </c>
      <c r="BE40" s="106">
        <f t="shared" si="25"/>
        <v>0.41079104169364833</v>
      </c>
      <c r="BF40" s="106">
        <f t="shared" si="26"/>
        <v>0.62832438954982306</v>
      </c>
      <c r="BG40" s="107">
        <f t="shared" si="27"/>
        <v>1.9463014146679805</v>
      </c>
      <c r="BH40" s="107">
        <f t="shared" si="28"/>
        <v>0.45064287472205183</v>
      </c>
      <c r="BI40" s="107">
        <f t="shared" si="29"/>
        <v>0</v>
      </c>
      <c r="BJ40" s="107">
        <f t="shared" si="30"/>
        <v>0</v>
      </c>
      <c r="BK40" s="107">
        <f t="shared" si="31"/>
        <v>0</v>
      </c>
      <c r="BL40" s="107">
        <f t="shared" si="32"/>
        <v>0</v>
      </c>
      <c r="BM40" s="107">
        <f t="shared" si="33"/>
        <v>0</v>
      </c>
      <c r="BN40" s="107">
        <f t="shared" si="34"/>
        <v>0.43947272594219428</v>
      </c>
      <c r="BO40" s="107">
        <f t="shared" si="35"/>
        <v>0</v>
      </c>
      <c r="BP40" s="107">
        <f t="shared" si="36"/>
        <v>0</v>
      </c>
      <c r="BQ40" s="107">
        <f t="shared" si="37"/>
        <v>0</v>
      </c>
      <c r="BR40" s="107">
        <f t="shared" si="38"/>
        <v>0</v>
      </c>
      <c r="BS40" s="107">
        <f t="shared" si="39"/>
        <v>37.538510281090126</v>
      </c>
      <c r="BT40" s="107">
        <f t="shared" si="40"/>
        <v>0</v>
      </c>
      <c r="BU40" s="107">
        <f t="shared" si="41"/>
        <v>0</v>
      </c>
      <c r="BV40" s="107">
        <f t="shared" si="42"/>
        <v>0.41607731285092309</v>
      </c>
      <c r="BW40" s="107">
        <f t="shared" si="43"/>
        <v>0.54986692895372646</v>
      </c>
      <c r="BX40" s="108">
        <f t="shared" si="128"/>
        <v>29.194521220019706</v>
      </c>
      <c r="BY40" s="108">
        <f t="shared" si="129"/>
        <v>6.7596431208307779</v>
      </c>
      <c r="BZ40" s="108">
        <f t="shared" si="129"/>
        <v>0</v>
      </c>
      <c r="CA40" s="108">
        <f t="shared" si="129"/>
        <v>0</v>
      </c>
      <c r="CB40" s="108">
        <f t="shared" si="129"/>
        <v>0</v>
      </c>
      <c r="CC40" s="108">
        <f t="shared" si="129"/>
        <v>0</v>
      </c>
      <c r="CD40" s="108">
        <f t="shared" si="129"/>
        <v>0</v>
      </c>
      <c r="CE40" s="108">
        <f t="shared" si="129"/>
        <v>6.5920908891329137</v>
      </c>
      <c r="CF40" s="108">
        <f t="shared" si="129"/>
        <v>0</v>
      </c>
      <c r="CG40" s="108">
        <f t="shared" si="129"/>
        <v>0</v>
      </c>
      <c r="CH40" s="108">
        <f t="shared" si="129"/>
        <v>0</v>
      </c>
      <c r="CI40" s="108">
        <f t="shared" si="129"/>
        <v>0</v>
      </c>
      <c r="CJ40" s="108">
        <f t="shared" si="129"/>
        <v>563.0776542163519</v>
      </c>
      <c r="CK40" s="108">
        <f t="shared" si="129"/>
        <v>0</v>
      </c>
      <c r="CL40" s="108">
        <f t="shared" si="129"/>
        <v>0</v>
      </c>
      <c r="CM40" s="108">
        <f t="shared" si="129"/>
        <v>6.241159692763846</v>
      </c>
      <c r="CN40" s="108">
        <f t="shared" si="74"/>
        <v>8.2480039343058973</v>
      </c>
      <c r="CO40" s="109">
        <f t="shared" si="132"/>
        <v>1118.5185499985184</v>
      </c>
      <c r="CP40" s="109">
        <f t="shared" si="133"/>
        <v>625.57455770866602</v>
      </c>
      <c r="CQ40" s="109">
        <f t="shared" si="133"/>
        <v>0</v>
      </c>
      <c r="CR40" s="109">
        <f t="shared" si="133"/>
        <v>0</v>
      </c>
      <c r="CS40" s="109">
        <f t="shared" si="133"/>
        <v>24.755083337084567</v>
      </c>
      <c r="CT40" s="109">
        <f t="shared" si="133"/>
        <v>0</v>
      </c>
      <c r="CU40" s="109">
        <f t="shared" si="133"/>
        <v>0</v>
      </c>
      <c r="CV40" s="109">
        <f t="shared" si="133"/>
        <v>301.23994386809557</v>
      </c>
      <c r="CW40" s="109">
        <f t="shared" si="133"/>
        <v>0</v>
      </c>
      <c r="CX40" s="109">
        <f t="shared" si="133"/>
        <v>0</v>
      </c>
      <c r="CY40" s="109">
        <f t="shared" si="133"/>
        <v>0</v>
      </c>
      <c r="CZ40" s="109">
        <f t="shared" si="133"/>
        <v>31.582454151518466</v>
      </c>
      <c r="DA40" s="109">
        <f t="shared" si="133"/>
        <v>27335.937731471684</v>
      </c>
      <c r="DB40" s="109">
        <f t="shared" si="133"/>
        <v>0</v>
      </c>
      <c r="DC40" s="109">
        <f t="shared" si="133"/>
        <v>0</v>
      </c>
      <c r="DD40" s="109">
        <f t="shared" si="133"/>
        <v>257.23317454573106</v>
      </c>
      <c r="DE40" s="109">
        <f t="shared" si="79"/>
        <v>270.29991953149477</v>
      </c>
      <c r="DF40" s="110">
        <f t="shared" si="46"/>
        <v>0.79623852330634715</v>
      </c>
      <c r="DG40" s="110">
        <f t="shared" si="80"/>
        <v>0.92198447333489209</v>
      </c>
      <c r="DH40" s="110" t="e">
        <f t="shared" si="81"/>
        <v>#DIV/0!</v>
      </c>
      <c r="DI40" s="110" t="e">
        <f t="shared" si="82"/>
        <v>#DIV/0!</v>
      </c>
      <c r="DJ40" s="110">
        <f t="shared" si="83"/>
        <v>1</v>
      </c>
      <c r="DK40" s="110" t="e">
        <f t="shared" si="84"/>
        <v>#DIV/0!</v>
      </c>
      <c r="DL40" s="110" t="e">
        <f t="shared" si="85"/>
        <v>#DIV/0!</v>
      </c>
      <c r="DM40" s="110">
        <f t="shared" si="86"/>
        <v>0.78308704987171285</v>
      </c>
      <c r="DN40" s="110" t="e">
        <f t="shared" si="87"/>
        <v>#DIV/0!</v>
      </c>
      <c r="DO40" s="110" t="e">
        <f t="shared" si="88"/>
        <v>#DIV/0!</v>
      </c>
      <c r="DP40" s="110" t="e">
        <f t="shared" si="89"/>
        <v>#DIV/0!</v>
      </c>
      <c r="DQ40" s="110">
        <f t="shared" si="90"/>
        <v>1</v>
      </c>
      <c r="DR40" s="110">
        <f t="shared" si="91"/>
        <v>0.83595008909190349</v>
      </c>
      <c r="DS40" s="110" t="e">
        <f t="shared" si="92"/>
        <v>#DIV/0!</v>
      </c>
      <c r="DT40" s="110" t="e">
        <f t="shared" si="93"/>
        <v>#DIV/0!</v>
      </c>
      <c r="DU40" s="110">
        <f t="shared" si="94"/>
        <v>0.79602877234353975</v>
      </c>
      <c r="DV40" s="110">
        <f t="shared" si="75"/>
        <v>0.80791331987945436</v>
      </c>
    </row>
    <row r="41" spans="1:126" s="99" customFormat="1" x14ac:dyDescent="0.2">
      <c r="A41" s="99" t="s">
        <v>89</v>
      </c>
      <c r="B41" s="100"/>
      <c r="C41" s="100">
        <v>44491.114583333336</v>
      </c>
      <c r="D41" s="101">
        <v>22.88</v>
      </c>
      <c r="E41" s="102">
        <f t="shared" si="7"/>
        <v>0.64773279999999989</v>
      </c>
      <c r="F41" s="102">
        <f t="shared" si="47"/>
        <v>16433.700209999999</v>
      </c>
      <c r="G41" s="103">
        <f t="shared" si="8"/>
        <v>0.66229578896567332</v>
      </c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5">
        <f t="shared" ref="Y41" si="144">H38</f>
        <v>48.510872446033417</v>
      </c>
      <c r="Z41" s="105">
        <f t="shared" ref="Z41:AO41" si="145">I38</f>
        <v>11.232113818344295</v>
      </c>
      <c r="AA41" s="105">
        <f t="shared" si="145"/>
        <v>0</v>
      </c>
      <c r="AB41" s="105">
        <f t="shared" si="145"/>
        <v>0</v>
      </c>
      <c r="AC41" s="105">
        <f t="shared" si="145"/>
        <v>0</v>
      </c>
      <c r="AD41" s="105">
        <f t="shared" si="145"/>
        <v>0</v>
      </c>
      <c r="AE41" s="105">
        <f t="shared" si="145"/>
        <v>0</v>
      </c>
      <c r="AF41" s="105">
        <f t="shared" si="145"/>
        <v>10.953701821836898</v>
      </c>
      <c r="AG41" s="105">
        <f t="shared" si="145"/>
        <v>0</v>
      </c>
      <c r="AH41" s="105">
        <f t="shared" si="145"/>
        <v>0</v>
      </c>
      <c r="AI41" s="105">
        <f t="shared" si="145"/>
        <v>0</v>
      </c>
      <c r="AJ41" s="105">
        <f t="shared" si="145"/>
        <v>0</v>
      </c>
      <c r="AK41" s="105">
        <f t="shared" si="145"/>
        <v>935.63405459001092</v>
      </c>
      <c r="AL41" s="105">
        <f t="shared" si="145"/>
        <v>0</v>
      </c>
      <c r="AM41" s="105">
        <f t="shared" si="145"/>
        <v>0</v>
      </c>
      <c r="AN41" s="105">
        <f t="shared" si="145"/>
        <v>10.37057944842665</v>
      </c>
      <c r="AO41" s="105">
        <f t="shared" si="145"/>
        <v>13.705238177261844</v>
      </c>
      <c r="AP41" s="106">
        <f t="shared" si="10"/>
        <v>0.44943073417353113</v>
      </c>
      <c r="AQ41" s="106">
        <f t="shared" si="11"/>
        <v>0.13486505315509761</v>
      </c>
      <c r="AR41" s="106" t="e">
        <f t="shared" si="12"/>
        <v>#DIV/0!</v>
      </c>
      <c r="AS41" s="106" t="e">
        <f t="shared" si="13"/>
        <v>#DIV/0!</v>
      </c>
      <c r="AT41" s="106">
        <f t="shared" si="14"/>
        <v>0</v>
      </c>
      <c r="AU41" s="106" t="e">
        <f t="shared" si="15"/>
        <v>#DIV/0!</v>
      </c>
      <c r="AV41" s="106" t="e">
        <f t="shared" si="16"/>
        <v>#DIV/0!</v>
      </c>
      <c r="AW41" s="106">
        <f t="shared" si="17"/>
        <v>0.34485553856407825</v>
      </c>
      <c r="AX41" s="106" t="e">
        <f t="shared" si="18"/>
        <v>#DIV/0!</v>
      </c>
      <c r="AY41" s="106" t="e">
        <f t="shared" si="19"/>
        <v>#DIV/0!</v>
      </c>
      <c r="AZ41" s="106" t="e">
        <f t="shared" si="20"/>
        <v>#DIV/0!</v>
      </c>
      <c r="BA41" s="106">
        <f t="shared" si="21"/>
        <v>0</v>
      </c>
      <c r="BB41" s="106">
        <f t="shared" si="22"/>
        <v>0.30090497754959095</v>
      </c>
      <c r="BC41" s="106" t="e">
        <f t="shared" si="23"/>
        <v>#DIV/0!</v>
      </c>
      <c r="BD41" s="106" t="e">
        <f t="shared" si="24"/>
        <v>#DIV/0!</v>
      </c>
      <c r="BE41" s="106">
        <f t="shared" si="25"/>
        <v>0.41079104169364833</v>
      </c>
      <c r="BF41" s="106">
        <f t="shared" si="26"/>
        <v>0.62832438954982306</v>
      </c>
      <c r="BG41" s="107">
        <f t="shared" si="27"/>
        <v>1.8853249943947243</v>
      </c>
      <c r="BH41" s="107">
        <f t="shared" si="28"/>
        <v>0.43652451200849046</v>
      </c>
      <c r="BI41" s="107">
        <f t="shared" si="29"/>
        <v>0</v>
      </c>
      <c r="BJ41" s="107">
        <f t="shared" si="30"/>
        <v>0</v>
      </c>
      <c r="BK41" s="107">
        <f t="shared" si="31"/>
        <v>0</v>
      </c>
      <c r="BL41" s="107">
        <f t="shared" si="32"/>
        <v>0</v>
      </c>
      <c r="BM41" s="107">
        <f t="shared" si="33"/>
        <v>0</v>
      </c>
      <c r="BN41" s="107">
        <f t="shared" si="34"/>
        <v>0.4257043170854109</v>
      </c>
      <c r="BO41" s="107">
        <f t="shared" si="35"/>
        <v>0</v>
      </c>
      <c r="BP41" s="107">
        <f t="shared" si="36"/>
        <v>0</v>
      </c>
      <c r="BQ41" s="107">
        <f t="shared" si="37"/>
        <v>0</v>
      </c>
      <c r="BR41" s="107">
        <f t="shared" si="38"/>
        <v>0</v>
      </c>
      <c r="BS41" s="107">
        <f t="shared" si="39"/>
        <v>36.362451957296429</v>
      </c>
      <c r="BT41" s="107">
        <f t="shared" si="40"/>
        <v>0</v>
      </c>
      <c r="BU41" s="107">
        <f t="shared" si="41"/>
        <v>0</v>
      </c>
      <c r="BV41" s="107">
        <f t="shared" si="42"/>
        <v>0.40304186782511092</v>
      </c>
      <c r="BW41" s="107">
        <f t="shared" si="43"/>
        <v>0.53263993795348252</v>
      </c>
      <c r="BX41" s="108">
        <f t="shared" si="128"/>
        <v>28.279874915920864</v>
      </c>
      <c r="BY41" s="108">
        <f t="shared" si="129"/>
        <v>6.5478676801273572</v>
      </c>
      <c r="BZ41" s="108">
        <f t="shared" si="129"/>
        <v>0</v>
      </c>
      <c r="CA41" s="108">
        <f t="shared" si="129"/>
        <v>0</v>
      </c>
      <c r="CB41" s="108">
        <f t="shared" si="129"/>
        <v>0</v>
      </c>
      <c r="CC41" s="108">
        <f t="shared" si="129"/>
        <v>0</v>
      </c>
      <c r="CD41" s="108">
        <f t="shared" si="129"/>
        <v>0</v>
      </c>
      <c r="CE41" s="108">
        <f t="shared" si="129"/>
        <v>6.3855647562811635</v>
      </c>
      <c r="CF41" s="108">
        <f t="shared" si="129"/>
        <v>0</v>
      </c>
      <c r="CG41" s="108">
        <f t="shared" si="129"/>
        <v>0</v>
      </c>
      <c r="CH41" s="108">
        <f t="shared" si="129"/>
        <v>0</v>
      </c>
      <c r="CI41" s="108">
        <f t="shared" si="129"/>
        <v>0</v>
      </c>
      <c r="CJ41" s="108">
        <f t="shared" si="129"/>
        <v>545.4367793594464</v>
      </c>
      <c r="CK41" s="108">
        <f t="shared" si="129"/>
        <v>0</v>
      </c>
      <c r="CL41" s="108">
        <f t="shared" si="129"/>
        <v>0</v>
      </c>
      <c r="CM41" s="108">
        <f t="shared" si="129"/>
        <v>6.0456280173766634</v>
      </c>
      <c r="CN41" s="108">
        <f t="shared" si="74"/>
        <v>7.9895990693022378</v>
      </c>
      <c r="CO41" s="109">
        <f t="shared" si="132"/>
        <v>1146.7984249144392</v>
      </c>
      <c r="CP41" s="109">
        <f t="shared" si="133"/>
        <v>632.12242538879343</v>
      </c>
      <c r="CQ41" s="109">
        <f t="shared" si="133"/>
        <v>0</v>
      </c>
      <c r="CR41" s="109">
        <f t="shared" si="133"/>
        <v>0</v>
      </c>
      <c r="CS41" s="109">
        <f t="shared" si="133"/>
        <v>24.755083337084567</v>
      </c>
      <c r="CT41" s="109">
        <f t="shared" si="133"/>
        <v>0</v>
      </c>
      <c r="CU41" s="109">
        <f t="shared" si="133"/>
        <v>0</v>
      </c>
      <c r="CV41" s="109">
        <f t="shared" si="133"/>
        <v>307.62550862437672</v>
      </c>
      <c r="CW41" s="109">
        <f t="shared" si="133"/>
        <v>0</v>
      </c>
      <c r="CX41" s="109">
        <f t="shared" si="133"/>
        <v>0</v>
      </c>
      <c r="CY41" s="109">
        <f t="shared" si="133"/>
        <v>0</v>
      </c>
      <c r="CZ41" s="109">
        <f t="shared" si="133"/>
        <v>31.582454151518466</v>
      </c>
      <c r="DA41" s="109">
        <f t="shared" si="133"/>
        <v>27881.37451083113</v>
      </c>
      <c r="DB41" s="109">
        <f t="shared" si="133"/>
        <v>0</v>
      </c>
      <c r="DC41" s="109">
        <f t="shared" si="133"/>
        <v>0</v>
      </c>
      <c r="DD41" s="109">
        <f t="shared" si="133"/>
        <v>263.27880256310772</v>
      </c>
      <c r="DE41" s="109">
        <f t="shared" si="79"/>
        <v>278.28951860079701</v>
      </c>
      <c r="DF41" s="110">
        <f t="shared" si="46"/>
        <v>0.81637008557893598</v>
      </c>
      <c r="DG41" s="110">
        <f t="shared" si="80"/>
        <v>0.93163485354958786</v>
      </c>
      <c r="DH41" s="110" t="e">
        <f t="shared" si="81"/>
        <v>#DIV/0!</v>
      </c>
      <c r="DI41" s="110" t="e">
        <f t="shared" si="82"/>
        <v>#DIV/0!</v>
      </c>
      <c r="DJ41" s="110">
        <f t="shared" si="83"/>
        <v>1</v>
      </c>
      <c r="DK41" s="110" t="e">
        <f t="shared" si="84"/>
        <v>#DIV/0!</v>
      </c>
      <c r="DL41" s="110" t="e">
        <f t="shared" si="85"/>
        <v>#DIV/0!</v>
      </c>
      <c r="DM41" s="110">
        <f t="shared" si="86"/>
        <v>0.79968661831722598</v>
      </c>
      <c r="DN41" s="110" t="e">
        <f t="shared" si="87"/>
        <v>#DIV/0!</v>
      </c>
      <c r="DO41" s="110" t="e">
        <f t="shared" si="88"/>
        <v>#DIV/0!</v>
      </c>
      <c r="DP41" s="110" t="e">
        <f t="shared" si="89"/>
        <v>#DIV/0!</v>
      </c>
      <c r="DQ41" s="110">
        <f t="shared" si="90"/>
        <v>1</v>
      </c>
      <c r="DR41" s="110">
        <f t="shared" si="91"/>
        <v>0.8526298872674235</v>
      </c>
      <c r="DS41" s="110" t="e">
        <f t="shared" si="92"/>
        <v>#DIV/0!</v>
      </c>
      <c r="DT41" s="110" t="e">
        <f t="shared" si="93"/>
        <v>#DIV/0!</v>
      </c>
      <c r="DU41" s="110">
        <f t="shared" si="94"/>
        <v>0.81473745506775219</v>
      </c>
      <c r="DV41" s="110">
        <f t="shared" si="75"/>
        <v>0.83179384311369697</v>
      </c>
    </row>
    <row r="42" spans="1:126" s="99" customFormat="1" x14ac:dyDescent="0.2">
      <c r="A42" s="99" t="s">
        <v>89</v>
      </c>
      <c r="B42" s="100">
        <f>'Data Final'!C145</f>
        <v>44491.145833854163</v>
      </c>
      <c r="C42" s="100">
        <v>44491.125</v>
      </c>
      <c r="D42" s="101">
        <v>22.88</v>
      </c>
      <c r="E42" s="102">
        <f t="shared" si="7"/>
        <v>0.64773279999999989</v>
      </c>
      <c r="F42" s="102">
        <f t="shared" si="47"/>
        <v>16997.805269999997</v>
      </c>
      <c r="G42" s="103">
        <f t="shared" si="8"/>
        <v>0.685029829443355</v>
      </c>
      <c r="H42" s="111">
        <f>'Data Final'!F145</f>
        <v>47.982077682007819</v>
      </c>
      <c r="I42" s="111">
        <f>'Data Final'!G145</f>
        <v>14.549006888233196</v>
      </c>
      <c r="J42" s="111">
        <f>'Data Final'!H145</f>
        <v>0</v>
      </c>
      <c r="K42" s="104">
        <v>0</v>
      </c>
      <c r="L42" s="111">
        <f>'Data Final'!J145</f>
        <v>0</v>
      </c>
      <c r="M42" s="104">
        <v>0</v>
      </c>
      <c r="N42" s="104">
        <v>0</v>
      </c>
      <c r="O42" s="111">
        <f>'Data Final'!M145</f>
        <v>11.698024444808047</v>
      </c>
      <c r="P42" s="104">
        <v>0</v>
      </c>
      <c r="Q42" s="111">
        <f>'Data Final'!O145</f>
        <v>0</v>
      </c>
      <c r="R42" s="104">
        <v>0</v>
      </c>
      <c r="S42" s="111">
        <f>'Data Final'!Q145</f>
        <v>0</v>
      </c>
      <c r="T42" s="111">
        <f>'Data Final'!R145</f>
        <v>962.49454360741095</v>
      </c>
      <c r="U42" s="111">
        <f>'Data Final'!S145</f>
        <v>0</v>
      </c>
      <c r="V42" s="104">
        <v>0</v>
      </c>
      <c r="W42" s="111">
        <f>'Data Final'!U145</f>
        <v>10.32455901684915</v>
      </c>
      <c r="X42" s="111">
        <f>'Data Final'!V145</f>
        <v>14.714113049514845</v>
      </c>
      <c r="Y42" s="105">
        <f t="shared" ref="Y42" si="146">H42</f>
        <v>47.982077682007819</v>
      </c>
      <c r="Z42" s="105">
        <f t="shared" ref="Z42:AO42" si="147">I42</f>
        <v>14.549006888233196</v>
      </c>
      <c r="AA42" s="105">
        <f t="shared" si="147"/>
        <v>0</v>
      </c>
      <c r="AB42" s="105">
        <f t="shared" si="147"/>
        <v>0</v>
      </c>
      <c r="AC42" s="105">
        <f t="shared" si="147"/>
        <v>0</v>
      </c>
      <c r="AD42" s="105">
        <f t="shared" si="147"/>
        <v>0</v>
      </c>
      <c r="AE42" s="105">
        <f t="shared" si="147"/>
        <v>0</v>
      </c>
      <c r="AF42" s="105">
        <f t="shared" si="147"/>
        <v>11.698024444808047</v>
      </c>
      <c r="AG42" s="105">
        <f t="shared" si="147"/>
        <v>0</v>
      </c>
      <c r="AH42" s="105">
        <f t="shared" si="147"/>
        <v>0</v>
      </c>
      <c r="AI42" s="105">
        <f t="shared" si="147"/>
        <v>0</v>
      </c>
      <c r="AJ42" s="105">
        <f t="shared" si="147"/>
        <v>0</v>
      </c>
      <c r="AK42" s="105">
        <f t="shared" si="147"/>
        <v>962.49454360741095</v>
      </c>
      <c r="AL42" s="105">
        <f t="shared" si="147"/>
        <v>0</v>
      </c>
      <c r="AM42" s="105">
        <f t="shared" si="147"/>
        <v>0</v>
      </c>
      <c r="AN42" s="105">
        <f t="shared" si="147"/>
        <v>10.32455901684915</v>
      </c>
      <c r="AO42" s="105">
        <f t="shared" si="147"/>
        <v>14.714113049514845</v>
      </c>
      <c r="AP42" s="106">
        <f t="shared" si="10"/>
        <v>0.44453169593653535</v>
      </c>
      <c r="AQ42" s="106">
        <f t="shared" si="11"/>
        <v>0.17469130201751182</v>
      </c>
      <c r="AR42" s="106" t="e">
        <f t="shared" si="12"/>
        <v>#DIV/0!</v>
      </c>
      <c r="AS42" s="106" t="e">
        <f t="shared" si="13"/>
        <v>#DIV/0!</v>
      </c>
      <c r="AT42" s="106">
        <f t="shared" si="14"/>
        <v>0</v>
      </c>
      <c r="AU42" s="106" t="e">
        <f t="shared" si="15"/>
        <v>#DIV/0!</v>
      </c>
      <c r="AV42" s="106" t="e">
        <f t="shared" si="16"/>
        <v>#DIV/0!</v>
      </c>
      <c r="AW42" s="106">
        <f t="shared" si="17"/>
        <v>0.3682890574954068</v>
      </c>
      <c r="AX42" s="106" t="e">
        <f t="shared" si="18"/>
        <v>#DIV/0!</v>
      </c>
      <c r="AY42" s="106" t="e">
        <f t="shared" si="19"/>
        <v>#DIV/0!</v>
      </c>
      <c r="AZ42" s="106" t="e">
        <f t="shared" si="20"/>
        <v>#DIV/0!</v>
      </c>
      <c r="BA42" s="106">
        <f t="shared" si="21"/>
        <v>0</v>
      </c>
      <c r="BB42" s="106">
        <f t="shared" si="22"/>
        <v>0.30954345624230317</v>
      </c>
      <c r="BC42" s="106" t="e">
        <f t="shared" si="23"/>
        <v>#DIV/0!</v>
      </c>
      <c r="BD42" s="106" t="e">
        <f t="shared" si="24"/>
        <v>#DIV/0!</v>
      </c>
      <c r="BE42" s="106">
        <f t="shared" si="25"/>
        <v>0.40896811741820865</v>
      </c>
      <c r="BF42" s="106">
        <f t="shared" si="26"/>
        <v>0.67457682821901876</v>
      </c>
      <c r="BG42" s="107">
        <f t="shared" si="27"/>
        <v>1.8647739316070657</v>
      </c>
      <c r="BH42" s="107">
        <f t="shared" si="28"/>
        <v>0.5654321381360744</v>
      </c>
      <c r="BI42" s="107">
        <f t="shared" si="29"/>
        <v>0</v>
      </c>
      <c r="BJ42" s="107">
        <f t="shared" si="30"/>
        <v>0</v>
      </c>
      <c r="BK42" s="107">
        <f t="shared" si="31"/>
        <v>0</v>
      </c>
      <c r="BL42" s="107">
        <f t="shared" si="32"/>
        <v>0</v>
      </c>
      <c r="BM42" s="107">
        <f t="shared" si="33"/>
        <v>0</v>
      </c>
      <c r="BN42" s="107">
        <f t="shared" si="34"/>
        <v>0.45463164768623759</v>
      </c>
      <c r="BO42" s="107">
        <f t="shared" si="35"/>
        <v>0</v>
      </c>
      <c r="BP42" s="107">
        <f t="shared" si="36"/>
        <v>0</v>
      </c>
      <c r="BQ42" s="107">
        <f t="shared" si="37"/>
        <v>0</v>
      </c>
      <c r="BR42" s="107">
        <f t="shared" si="38"/>
        <v>0</v>
      </c>
      <c r="BS42" s="107">
        <f t="shared" si="39"/>
        <v>37.406357142933018</v>
      </c>
      <c r="BT42" s="107">
        <f t="shared" si="40"/>
        <v>0</v>
      </c>
      <c r="BU42" s="107">
        <f t="shared" si="41"/>
        <v>0</v>
      </c>
      <c r="BV42" s="107">
        <f t="shared" si="42"/>
        <v>0.40125333124493673</v>
      </c>
      <c r="BW42" s="107">
        <f t="shared" si="43"/>
        <v>0.57184881870472726</v>
      </c>
      <c r="BX42" s="108">
        <f t="shared" si="128"/>
        <v>27.971608974105987</v>
      </c>
      <c r="BY42" s="108">
        <f t="shared" si="129"/>
        <v>8.4814820720411159</v>
      </c>
      <c r="BZ42" s="108">
        <f t="shared" si="129"/>
        <v>0</v>
      </c>
      <c r="CA42" s="108">
        <f t="shared" si="129"/>
        <v>0</v>
      </c>
      <c r="CB42" s="108">
        <f t="shared" si="129"/>
        <v>0</v>
      </c>
      <c r="CC42" s="108">
        <f t="shared" si="129"/>
        <v>0</v>
      </c>
      <c r="CD42" s="108">
        <f t="shared" si="129"/>
        <v>0</v>
      </c>
      <c r="CE42" s="108">
        <f t="shared" si="129"/>
        <v>6.8194747152935635</v>
      </c>
      <c r="CF42" s="108">
        <f t="shared" si="129"/>
        <v>0</v>
      </c>
      <c r="CG42" s="108">
        <f t="shared" si="129"/>
        <v>0</v>
      </c>
      <c r="CH42" s="108">
        <f t="shared" si="129"/>
        <v>0</v>
      </c>
      <c r="CI42" s="108">
        <f t="shared" si="129"/>
        <v>0</v>
      </c>
      <c r="CJ42" s="108">
        <f t="shared" si="129"/>
        <v>561.09535714399522</v>
      </c>
      <c r="CK42" s="108">
        <f t="shared" si="129"/>
        <v>0</v>
      </c>
      <c r="CL42" s="108">
        <f t="shared" si="129"/>
        <v>0</v>
      </c>
      <c r="CM42" s="108">
        <f t="shared" si="129"/>
        <v>6.0187999686740508</v>
      </c>
      <c r="CN42" s="108">
        <f t="shared" si="74"/>
        <v>8.5777322805709098</v>
      </c>
      <c r="CO42" s="109">
        <f t="shared" si="132"/>
        <v>1174.7700338885452</v>
      </c>
      <c r="CP42" s="109">
        <f t="shared" si="133"/>
        <v>640.60390746083453</v>
      </c>
      <c r="CQ42" s="109">
        <f t="shared" si="133"/>
        <v>0</v>
      </c>
      <c r="CR42" s="109">
        <f t="shared" si="133"/>
        <v>0</v>
      </c>
      <c r="CS42" s="109">
        <f t="shared" si="133"/>
        <v>24.755083337084567</v>
      </c>
      <c r="CT42" s="109">
        <f t="shared" si="133"/>
        <v>0</v>
      </c>
      <c r="CU42" s="109">
        <f t="shared" si="133"/>
        <v>0</v>
      </c>
      <c r="CV42" s="109">
        <f t="shared" si="133"/>
        <v>314.44498333967027</v>
      </c>
      <c r="CW42" s="109">
        <f t="shared" si="133"/>
        <v>0</v>
      </c>
      <c r="CX42" s="109">
        <f t="shared" si="133"/>
        <v>0</v>
      </c>
      <c r="CY42" s="109">
        <f t="shared" si="133"/>
        <v>0</v>
      </c>
      <c r="CZ42" s="109">
        <f t="shared" si="133"/>
        <v>31.582454151518466</v>
      </c>
      <c r="DA42" s="109">
        <f t="shared" si="133"/>
        <v>28442.469867975127</v>
      </c>
      <c r="DB42" s="109">
        <f t="shared" si="133"/>
        <v>0</v>
      </c>
      <c r="DC42" s="109">
        <f t="shared" si="133"/>
        <v>0</v>
      </c>
      <c r="DD42" s="109">
        <f t="shared" si="133"/>
        <v>269.29760253178176</v>
      </c>
      <c r="DE42" s="109">
        <f t="shared" si="79"/>
        <v>286.86725088136791</v>
      </c>
      <c r="DF42" s="110">
        <f t="shared" si="46"/>
        <v>0.83628220292743616</v>
      </c>
      <c r="DG42" s="110">
        <f t="shared" si="80"/>
        <v>0.94413503387970277</v>
      </c>
      <c r="DH42" s="110" t="e">
        <f t="shared" si="81"/>
        <v>#DIV/0!</v>
      </c>
      <c r="DI42" s="110" t="e">
        <f t="shared" si="82"/>
        <v>#DIV/0!</v>
      </c>
      <c r="DJ42" s="110">
        <f t="shared" si="83"/>
        <v>1</v>
      </c>
      <c r="DK42" s="110" t="e">
        <f t="shared" si="84"/>
        <v>#DIV/0!</v>
      </c>
      <c r="DL42" s="110" t="e">
        <f t="shared" si="85"/>
        <v>#DIV/0!</v>
      </c>
      <c r="DM42" s="110">
        <f t="shared" si="86"/>
        <v>0.81741415560163178</v>
      </c>
      <c r="DN42" s="110" t="e">
        <f t="shared" si="87"/>
        <v>#DIV/0!</v>
      </c>
      <c r="DO42" s="110" t="e">
        <f t="shared" si="88"/>
        <v>#DIV/0!</v>
      </c>
      <c r="DP42" s="110" t="e">
        <f t="shared" si="89"/>
        <v>#DIV/0!</v>
      </c>
      <c r="DQ42" s="110">
        <f t="shared" si="90"/>
        <v>1</v>
      </c>
      <c r="DR42" s="110">
        <f t="shared" si="91"/>
        <v>0.8697885345544184</v>
      </c>
      <c r="DS42" s="110" t="e">
        <f t="shared" si="92"/>
        <v>#DIV/0!</v>
      </c>
      <c r="DT42" s="110" t="e">
        <f t="shared" si="93"/>
        <v>#DIV/0!</v>
      </c>
      <c r="DU42" s="110">
        <f t="shared" si="94"/>
        <v>0.83336311623492476</v>
      </c>
      <c r="DV42" s="110">
        <f t="shared" si="75"/>
        <v>0.85743226792656757</v>
      </c>
    </row>
    <row r="43" spans="1:126" s="99" customFormat="1" x14ac:dyDescent="0.2">
      <c r="A43" s="99" t="s">
        <v>89</v>
      </c>
      <c r="B43" s="100"/>
      <c r="C43" s="100">
        <v>44491.135416666664</v>
      </c>
      <c r="D43" s="101">
        <v>21.43</v>
      </c>
      <c r="E43" s="102">
        <f t="shared" si="7"/>
        <v>0.60668329999999993</v>
      </c>
      <c r="F43" s="102">
        <f t="shared" si="47"/>
        <v>17524.965779999999</v>
      </c>
      <c r="G43" s="103">
        <f t="shared" si="8"/>
        <v>0.70627496483103525</v>
      </c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5">
        <f t="shared" ref="Y43" si="148">H42</f>
        <v>47.982077682007819</v>
      </c>
      <c r="Z43" s="105">
        <f t="shared" ref="Z43:AO43" si="149">I42</f>
        <v>14.549006888233196</v>
      </c>
      <c r="AA43" s="105">
        <f t="shared" si="149"/>
        <v>0</v>
      </c>
      <c r="AB43" s="105">
        <f t="shared" si="149"/>
        <v>0</v>
      </c>
      <c r="AC43" s="105">
        <f t="shared" si="149"/>
        <v>0</v>
      </c>
      <c r="AD43" s="105">
        <f t="shared" si="149"/>
        <v>0</v>
      </c>
      <c r="AE43" s="105">
        <f t="shared" si="149"/>
        <v>0</v>
      </c>
      <c r="AF43" s="105">
        <f t="shared" si="149"/>
        <v>11.698024444808047</v>
      </c>
      <c r="AG43" s="105">
        <f t="shared" si="149"/>
        <v>0</v>
      </c>
      <c r="AH43" s="105">
        <f t="shared" si="149"/>
        <v>0</v>
      </c>
      <c r="AI43" s="105">
        <f t="shared" si="149"/>
        <v>0</v>
      </c>
      <c r="AJ43" s="105">
        <f t="shared" si="149"/>
        <v>0</v>
      </c>
      <c r="AK43" s="105">
        <f t="shared" si="149"/>
        <v>962.49454360741095</v>
      </c>
      <c r="AL43" s="105">
        <f t="shared" si="149"/>
        <v>0</v>
      </c>
      <c r="AM43" s="105">
        <f t="shared" si="149"/>
        <v>0</v>
      </c>
      <c r="AN43" s="105">
        <f t="shared" si="149"/>
        <v>10.32455901684915</v>
      </c>
      <c r="AO43" s="105">
        <f t="shared" si="149"/>
        <v>14.714113049514845</v>
      </c>
      <c r="AP43" s="106">
        <f t="shared" si="10"/>
        <v>0.44453169593653535</v>
      </c>
      <c r="AQ43" s="106">
        <f t="shared" si="11"/>
        <v>0.17469130201751182</v>
      </c>
      <c r="AR43" s="106" t="e">
        <f t="shared" si="12"/>
        <v>#DIV/0!</v>
      </c>
      <c r="AS43" s="106" t="e">
        <f t="shared" si="13"/>
        <v>#DIV/0!</v>
      </c>
      <c r="AT43" s="106">
        <f t="shared" si="14"/>
        <v>0</v>
      </c>
      <c r="AU43" s="106" t="e">
        <f t="shared" si="15"/>
        <v>#DIV/0!</v>
      </c>
      <c r="AV43" s="106" t="e">
        <f t="shared" si="16"/>
        <v>#DIV/0!</v>
      </c>
      <c r="AW43" s="106">
        <f t="shared" si="17"/>
        <v>0.3682890574954068</v>
      </c>
      <c r="AX43" s="106" t="e">
        <f t="shared" si="18"/>
        <v>#DIV/0!</v>
      </c>
      <c r="AY43" s="106" t="e">
        <f t="shared" si="19"/>
        <v>#DIV/0!</v>
      </c>
      <c r="AZ43" s="106" t="e">
        <f t="shared" si="20"/>
        <v>#DIV/0!</v>
      </c>
      <c r="BA43" s="106">
        <f t="shared" si="21"/>
        <v>0</v>
      </c>
      <c r="BB43" s="106">
        <f t="shared" si="22"/>
        <v>0.30954345624230317</v>
      </c>
      <c r="BC43" s="106" t="e">
        <f t="shared" si="23"/>
        <v>#DIV/0!</v>
      </c>
      <c r="BD43" s="106" t="e">
        <f t="shared" si="24"/>
        <v>#DIV/0!</v>
      </c>
      <c r="BE43" s="106">
        <f t="shared" si="25"/>
        <v>0.40896811741820865</v>
      </c>
      <c r="BF43" s="106">
        <f t="shared" si="26"/>
        <v>0.67457682821901876</v>
      </c>
      <c r="BG43" s="107">
        <f t="shared" si="27"/>
        <v>1.7465955137386111</v>
      </c>
      <c r="BH43" s="107">
        <f t="shared" si="28"/>
        <v>0.52959837064056281</v>
      </c>
      <c r="BI43" s="107">
        <f t="shared" si="29"/>
        <v>0</v>
      </c>
      <c r="BJ43" s="107">
        <f t="shared" si="30"/>
        <v>0</v>
      </c>
      <c r="BK43" s="107">
        <f t="shared" si="31"/>
        <v>0</v>
      </c>
      <c r="BL43" s="107">
        <f t="shared" si="32"/>
        <v>0</v>
      </c>
      <c r="BM43" s="107">
        <f t="shared" si="33"/>
        <v>0</v>
      </c>
      <c r="BN43" s="107">
        <f t="shared" si="34"/>
        <v>0.42581976441940877</v>
      </c>
      <c r="BO43" s="107">
        <f t="shared" si="35"/>
        <v>0</v>
      </c>
      <c r="BP43" s="107">
        <f t="shared" si="36"/>
        <v>0</v>
      </c>
      <c r="BQ43" s="107">
        <f t="shared" si="37"/>
        <v>0</v>
      </c>
      <c r="BR43" s="107">
        <f t="shared" si="38"/>
        <v>0</v>
      </c>
      <c r="BS43" s="107">
        <f t="shared" si="39"/>
        <v>35.035761956864278</v>
      </c>
      <c r="BT43" s="107">
        <f t="shared" si="40"/>
        <v>0</v>
      </c>
      <c r="BU43" s="107">
        <f t="shared" si="41"/>
        <v>0</v>
      </c>
      <c r="BV43" s="107">
        <f t="shared" si="42"/>
        <v>0.37582425212320786</v>
      </c>
      <c r="BW43" s="107">
        <f t="shared" si="43"/>
        <v>0.53560839968716378</v>
      </c>
      <c r="BX43" s="108">
        <f t="shared" si="128"/>
        <v>26.198932706079166</v>
      </c>
      <c r="BY43" s="108">
        <f t="shared" si="129"/>
        <v>7.9439755596084423</v>
      </c>
      <c r="BZ43" s="108">
        <f t="shared" si="129"/>
        <v>0</v>
      </c>
      <c r="CA43" s="108">
        <f t="shared" si="129"/>
        <v>0</v>
      </c>
      <c r="CB43" s="108">
        <f t="shared" si="129"/>
        <v>0</v>
      </c>
      <c r="CC43" s="108">
        <f t="shared" si="129"/>
        <v>0</v>
      </c>
      <c r="CD43" s="108">
        <f t="shared" si="129"/>
        <v>0</v>
      </c>
      <c r="CE43" s="108">
        <f t="shared" si="129"/>
        <v>6.387296466291132</v>
      </c>
      <c r="CF43" s="108">
        <f t="shared" si="129"/>
        <v>0</v>
      </c>
      <c r="CG43" s="108">
        <f t="shared" si="129"/>
        <v>0</v>
      </c>
      <c r="CH43" s="108">
        <f t="shared" si="129"/>
        <v>0</v>
      </c>
      <c r="CI43" s="108">
        <f t="shared" si="129"/>
        <v>0</v>
      </c>
      <c r="CJ43" s="108">
        <f t="shared" si="129"/>
        <v>525.53642935296421</v>
      </c>
      <c r="CK43" s="108">
        <f t="shared" si="129"/>
        <v>0</v>
      </c>
      <c r="CL43" s="108">
        <f t="shared" si="129"/>
        <v>0</v>
      </c>
      <c r="CM43" s="108">
        <f t="shared" si="129"/>
        <v>5.6373637818481175</v>
      </c>
      <c r="CN43" s="108">
        <f t="shared" si="74"/>
        <v>8.0341259953074573</v>
      </c>
      <c r="CO43" s="109">
        <f t="shared" si="132"/>
        <v>1200.9689665946244</v>
      </c>
      <c r="CP43" s="109">
        <f t="shared" si="133"/>
        <v>648.54788302044301</v>
      </c>
      <c r="CQ43" s="109">
        <f t="shared" si="133"/>
        <v>0</v>
      </c>
      <c r="CR43" s="109">
        <f t="shared" si="133"/>
        <v>0</v>
      </c>
      <c r="CS43" s="109">
        <f t="shared" si="133"/>
        <v>24.755083337084567</v>
      </c>
      <c r="CT43" s="109">
        <f t="shared" si="133"/>
        <v>0</v>
      </c>
      <c r="CU43" s="109">
        <f t="shared" si="133"/>
        <v>0</v>
      </c>
      <c r="CV43" s="109">
        <f t="shared" si="133"/>
        <v>320.83227980596138</v>
      </c>
      <c r="CW43" s="109">
        <f t="shared" si="133"/>
        <v>0</v>
      </c>
      <c r="CX43" s="109">
        <f t="shared" si="133"/>
        <v>0</v>
      </c>
      <c r="CY43" s="109">
        <f t="shared" si="133"/>
        <v>0</v>
      </c>
      <c r="CZ43" s="109">
        <f t="shared" si="133"/>
        <v>31.582454151518466</v>
      </c>
      <c r="DA43" s="109">
        <f t="shared" si="133"/>
        <v>28968.006297328091</v>
      </c>
      <c r="DB43" s="109">
        <f t="shared" si="133"/>
        <v>0</v>
      </c>
      <c r="DC43" s="109">
        <f t="shared" si="133"/>
        <v>0</v>
      </c>
      <c r="DD43" s="109">
        <f t="shared" si="133"/>
        <v>274.9349663136299</v>
      </c>
      <c r="DE43" s="109">
        <f t="shared" si="79"/>
        <v>294.90137687667539</v>
      </c>
      <c r="DF43" s="110">
        <f t="shared" si="46"/>
        <v>0.85493240724467201</v>
      </c>
      <c r="DG43" s="110">
        <f t="shared" si="80"/>
        <v>0.95584302620812767</v>
      </c>
      <c r="DH43" s="110" t="e">
        <f t="shared" si="81"/>
        <v>#DIV/0!</v>
      </c>
      <c r="DI43" s="110" t="e">
        <f t="shared" si="82"/>
        <v>#DIV/0!</v>
      </c>
      <c r="DJ43" s="110">
        <f t="shared" si="83"/>
        <v>1</v>
      </c>
      <c r="DK43" s="110" t="e">
        <f t="shared" si="84"/>
        <v>#DIV/0!</v>
      </c>
      <c r="DL43" s="110" t="e">
        <f t="shared" si="85"/>
        <v>#DIV/0!</v>
      </c>
      <c r="DM43" s="110">
        <f t="shared" si="86"/>
        <v>0.83401822570673734</v>
      </c>
      <c r="DN43" s="110" t="e">
        <f t="shared" si="87"/>
        <v>#DIV/0!</v>
      </c>
      <c r="DO43" s="110" t="e">
        <f t="shared" si="88"/>
        <v>#DIV/0!</v>
      </c>
      <c r="DP43" s="110" t="e">
        <f t="shared" si="89"/>
        <v>#DIV/0!</v>
      </c>
      <c r="DQ43" s="110">
        <f t="shared" si="90"/>
        <v>1</v>
      </c>
      <c r="DR43" s="110">
        <f t="shared" si="91"/>
        <v>0.88585976756841744</v>
      </c>
      <c r="DS43" s="110" t="e">
        <f t="shared" si="92"/>
        <v>#DIV/0!</v>
      </c>
      <c r="DT43" s="110" t="e">
        <f t="shared" si="93"/>
        <v>#DIV/0!</v>
      </c>
      <c r="DU43" s="110">
        <f t="shared" si="94"/>
        <v>0.85080839240680006</v>
      </c>
      <c r="DV43" s="110">
        <f t="shared" si="75"/>
        <v>0.88144587997813306</v>
      </c>
    </row>
    <row r="44" spans="1:126" s="99" customFormat="1" x14ac:dyDescent="0.2">
      <c r="A44" s="99" t="s">
        <v>89</v>
      </c>
      <c r="B44" s="100"/>
      <c r="C44" s="100">
        <v>44491.145833333336</v>
      </c>
      <c r="D44" s="101">
        <v>20.03</v>
      </c>
      <c r="E44" s="102">
        <f t="shared" si="7"/>
        <v>0.56704929999999998</v>
      </c>
      <c r="F44" s="102">
        <f t="shared" si="47"/>
        <v>18016.455689999999</v>
      </c>
      <c r="G44" s="103">
        <f t="shared" si="8"/>
        <v>0.72608253668354117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5">
        <f t="shared" ref="Y44" si="150">H42</f>
        <v>47.982077682007819</v>
      </c>
      <c r="Z44" s="105">
        <f t="shared" ref="Z44:AO44" si="151">I42</f>
        <v>14.549006888233196</v>
      </c>
      <c r="AA44" s="105">
        <f t="shared" si="151"/>
        <v>0</v>
      </c>
      <c r="AB44" s="105">
        <f t="shared" si="151"/>
        <v>0</v>
      </c>
      <c r="AC44" s="105">
        <f t="shared" si="151"/>
        <v>0</v>
      </c>
      <c r="AD44" s="105">
        <f t="shared" si="151"/>
        <v>0</v>
      </c>
      <c r="AE44" s="105">
        <f t="shared" si="151"/>
        <v>0</v>
      </c>
      <c r="AF44" s="105">
        <f t="shared" si="151"/>
        <v>11.698024444808047</v>
      </c>
      <c r="AG44" s="105">
        <f t="shared" si="151"/>
        <v>0</v>
      </c>
      <c r="AH44" s="105">
        <f t="shared" si="151"/>
        <v>0</v>
      </c>
      <c r="AI44" s="105">
        <f t="shared" si="151"/>
        <v>0</v>
      </c>
      <c r="AJ44" s="105">
        <f t="shared" si="151"/>
        <v>0</v>
      </c>
      <c r="AK44" s="105">
        <f t="shared" si="151"/>
        <v>962.49454360741095</v>
      </c>
      <c r="AL44" s="105">
        <f t="shared" si="151"/>
        <v>0</v>
      </c>
      <c r="AM44" s="105">
        <f t="shared" si="151"/>
        <v>0</v>
      </c>
      <c r="AN44" s="105">
        <f t="shared" si="151"/>
        <v>10.32455901684915</v>
      </c>
      <c r="AO44" s="105">
        <f t="shared" si="151"/>
        <v>14.714113049514845</v>
      </c>
      <c r="AP44" s="106">
        <f t="shared" si="10"/>
        <v>0.44453169593653535</v>
      </c>
      <c r="AQ44" s="106">
        <f t="shared" si="11"/>
        <v>0.17469130201751182</v>
      </c>
      <c r="AR44" s="106" t="e">
        <f t="shared" si="12"/>
        <v>#DIV/0!</v>
      </c>
      <c r="AS44" s="106" t="e">
        <f t="shared" si="13"/>
        <v>#DIV/0!</v>
      </c>
      <c r="AT44" s="106">
        <f t="shared" si="14"/>
        <v>0</v>
      </c>
      <c r="AU44" s="106" t="e">
        <f t="shared" si="15"/>
        <v>#DIV/0!</v>
      </c>
      <c r="AV44" s="106" t="e">
        <f t="shared" si="16"/>
        <v>#DIV/0!</v>
      </c>
      <c r="AW44" s="106">
        <f t="shared" si="17"/>
        <v>0.3682890574954068</v>
      </c>
      <c r="AX44" s="106" t="e">
        <f t="shared" si="18"/>
        <v>#DIV/0!</v>
      </c>
      <c r="AY44" s="106" t="e">
        <f t="shared" si="19"/>
        <v>#DIV/0!</v>
      </c>
      <c r="AZ44" s="106" t="e">
        <f t="shared" si="20"/>
        <v>#DIV/0!</v>
      </c>
      <c r="BA44" s="106">
        <f t="shared" si="21"/>
        <v>0</v>
      </c>
      <c r="BB44" s="106">
        <f t="shared" si="22"/>
        <v>0.30954345624230317</v>
      </c>
      <c r="BC44" s="106" t="e">
        <f t="shared" si="23"/>
        <v>#DIV/0!</v>
      </c>
      <c r="BD44" s="106" t="e">
        <f t="shared" si="24"/>
        <v>#DIV/0!</v>
      </c>
      <c r="BE44" s="106">
        <f t="shared" si="25"/>
        <v>0.40896811741820865</v>
      </c>
      <c r="BF44" s="106">
        <f t="shared" si="26"/>
        <v>0.67457682821901876</v>
      </c>
      <c r="BG44" s="107">
        <f t="shared" si="27"/>
        <v>1.6324922137276894</v>
      </c>
      <c r="BH44" s="107">
        <f t="shared" si="28"/>
        <v>0.49500025030006872</v>
      </c>
      <c r="BI44" s="107">
        <f t="shared" si="29"/>
        <v>0</v>
      </c>
      <c r="BJ44" s="107">
        <f t="shared" si="30"/>
        <v>0</v>
      </c>
      <c r="BK44" s="107">
        <f t="shared" si="31"/>
        <v>0</v>
      </c>
      <c r="BL44" s="107">
        <f t="shared" si="32"/>
        <v>0</v>
      </c>
      <c r="BM44" s="107">
        <f t="shared" si="33"/>
        <v>0</v>
      </c>
      <c r="BN44" s="107">
        <f t="shared" si="34"/>
        <v>0.39800139436867749</v>
      </c>
      <c r="BO44" s="107">
        <f t="shared" si="35"/>
        <v>0</v>
      </c>
      <c r="BP44" s="107">
        <f t="shared" si="36"/>
        <v>0</v>
      </c>
      <c r="BQ44" s="107">
        <f t="shared" si="37"/>
        <v>0</v>
      </c>
      <c r="BR44" s="107">
        <f t="shared" si="38"/>
        <v>0</v>
      </c>
      <c r="BS44" s="107">
        <f t="shared" si="39"/>
        <v>32.74691143238411</v>
      </c>
      <c r="BT44" s="107">
        <f t="shared" si="40"/>
        <v>0</v>
      </c>
      <c r="BU44" s="107">
        <f t="shared" si="41"/>
        <v>0</v>
      </c>
      <c r="BV44" s="107">
        <f t="shared" si="42"/>
        <v>0.35127203779877991</v>
      </c>
      <c r="BW44" s="107">
        <f t="shared" si="43"/>
        <v>0.50061765029089533</v>
      </c>
      <c r="BX44" s="108">
        <f t="shared" si="128"/>
        <v>24.487383205915339</v>
      </c>
      <c r="BY44" s="108">
        <f t="shared" si="129"/>
        <v>7.4250037545010308</v>
      </c>
      <c r="BZ44" s="108">
        <f t="shared" si="129"/>
        <v>0</v>
      </c>
      <c r="CA44" s="108">
        <f t="shared" si="129"/>
        <v>0</v>
      </c>
      <c r="CB44" s="108">
        <f t="shared" si="129"/>
        <v>0</v>
      </c>
      <c r="CC44" s="108">
        <f t="shared" si="129"/>
        <v>0</v>
      </c>
      <c r="CD44" s="108">
        <f t="shared" si="129"/>
        <v>0</v>
      </c>
      <c r="CE44" s="108">
        <f t="shared" si="129"/>
        <v>5.9700209155301627</v>
      </c>
      <c r="CF44" s="108">
        <f t="shared" si="129"/>
        <v>0</v>
      </c>
      <c r="CG44" s="108">
        <f t="shared" si="129"/>
        <v>0</v>
      </c>
      <c r="CH44" s="108">
        <f t="shared" si="129"/>
        <v>0</v>
      </c>
      <c r="CI44" s="108">
        <f t="shared" si="129"/>
        <v>0</v>
      </c>
      <c r="CJ44" s="108">
        <f t="shared" si="129"/>
        <v>491.20367148576167</v>
      </c>
      <c r="CK44" s="108">
        <f t="shared" si="129"/>
        <v>0</v>
      </c>
      <c r="CL44" s="108">
        <f t="shared" si="129"/>
        <v>0</v>
      </c>
      <c r="CM44" s="108">
        <f t="shared" si="129"/>
        <v>5.2690805669816987</v>
      </c>
      <c r="CN44" s="108">
        <f t="shared" si="74"/>
        <v>7.5092647543634303</v>
      </c>
      <c r="CO44" s="109">
        <f t="shared" si="132"/>
        <v>1225.4563498005398</v>
      </c>
      <c r="CP44" s="109">
        <f t="shared" si="133"/>
        <v>655.97288677494407</v>
      </c>
      <c r="CQ44" s="109">
        <f t="shared" si="133"/>
        <v>0</v>
      </c>
      <c r="CR44" s="109">
        <f t="shared" si="133"/>
        <v>0</v>
      </c>
      <c r="CS44" s="109">
        <f t="shared" si="133"/>
        <v>24.755083337084567</v>
      </c>
      <c r="CT44" s="109">
        <f t="shared" si="133"/>
        <v>0</v>
      </c>
      <c r="CU44" s="109">
        <f t="shared" si="133"/>
        <v>0</v>
      </c>
      <c r="CV44" s="109">
        <f t="shared" si="133"/>
        <v>326.80230072149152</v>
      </c>
      <c r="CW44" s="109">
        <f t="shared" si="133"/>
        <v>0</v>
      </c>
      <c r="CX44" s="109">
        <f t="shared" si="133"/>
        <v>0</v>
      </c>
      <c r="CY44" s="109">
        <f t="shared" si="133"/>
        <v>0</v>
      </c>
      <c r="CZ44" s="109">
        <f t="shared" si="133"/>
        <v>31.582454151518466</v>
      </c>
      <c r="DA44" s="109">
        <f t="shared" si="133"/>
        <v>29459.209968813851</v>
      </c>
      <c r="DB44" s="109">
        <f t="shared" si="133"/>
        <v>0</v>
      </c>
      <c r="DC44" s="109">
        <f t="shared" si="133"/>
        <v>0</v>
      </c>
      <c r="DD44" s="109">
        <f t="shared" si="133"/>
        <v>280.2040468806116</v>
      </c>
      <c r="DE44" s="109">
        <f t="shared" si="79"/>
        <v>302.4106416310388</v>
      </c>
      <c r="DF44" s="110">
        <f t="shared" si="46"/>
        <v>0.87236421277310128</v>
      </c>
      <c r="DG44" s="110">
        <f t="shared" si="80"/>
        <v>0.96678614736250712</v>
      </c>
      <c r="DH44" s="110" t="e">
        <f t="shared" si="81"/>
        <v>#DIV/0!</v>
      </c>
      <c r="DI44" s="110" t="e">
        <f t="shared" si="82"/>
        <v>#DIV/0!</v>
      </c>
      <c r="DJ44" s="110">
        <f t="shared" si="83"/>
        <v>1</v>
      </c>
      <c r="DK44" s="110" t="e">
        <f t="shared" si="84"/>
        <v>#DIV/0!</v>
      </c>
      <c r="DL44" s="110" t="e">
        <f t="shared" si="85"/>
        <v>#DIV/0!</v>
      </c>
      <c r="DM44" s="110">
        <f t="shared" si="86"/>
        <v>0.84953756888010479</v>
      </c>
      <c r="DN44" s="110" t="e">
        <f t="shared" si="87"/>
        <v>#DIV/0!</v>
      </c>
      <c r="DO44" s="110" t="e">
        <f t="shared" si="88"/>
        <v>#DIV/0!</v>
      </c>
      <c r="DP44" s="110" t="e">
        <f t="shared" si="89"/>
        <v>#DIV/0!</v>
      </c>
      <c r="DQ44" s="110">
        <f t="shared" si="90"/>
        <v>1</v>
      </c>
      <c r="DR44" s="110">
        <f t="shared" si="91"/>
        <v>0.90088108335331718</v>
      </c>
      <c r="DS44" s="110" t="e">
        <f t="shared" si="92"/>
        <v>#DIV/0!</v>
      </c>
      <c r="DT44" s="110" t="e">
        <f t="shared" si="93"/>
        <v>#DIV/0!</v>
      </c>
      <c r="DU44" s="110">
        <f t="shared" si="94"/>
        <v>0.86711398651425053</v>
      </c>
      <c r="DV44" s="110">
        <f t="shared" si="75"/>
        <v>0.90389070729464516</v>
      </c>
    </row>
    <row r="45" spans="1:126" s="99" customFormat="1" x14ac:dyDescent="0.2">
      <c r="A45" s="99" t="s">
        <v>89</v>
      </c>
      <c r="B45" s="100"/>
      <c r="C45" s="100">
        <v>44491.15625</v>
      </c>
      <c r="D45" s="101">
        <v>18</v>
      </c>
      <c r="E45" s="102">
        <f t="shared" si="7"/>
        <v>0.50957999999999992</v>
      </c>
      <c r="F45" s="102">
        <f t="shared" si="47"/>
        <v>18456.22323</v>
      </c>
      <c r="G45" s="103">
        <f t="shared" si="8"/>
        <v>0.74380564141004479</v>
      </c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5">
        <f t="shared" ref="Y45" si="152">H42</f>
        <v>47.982077682007819</v>
      </c>
      <c r="Z45" s="105">
        <f t="shared" ref="Z45:AO45" si="153">I42</f>
        <v>14.549006888233196</v>
      </c>
      <c r="AA45" s="105">
        <f t="shared" si="153"/>
        <v>0</v>
      </c>
      <c r="AB45" s="105">
        <f t="shared" si="153"/>
        <v>0</v>
      </c>
      <c r="AC45" s="105">
        <f t="shared" si="153"/>
        <v>0</v>
      </c>
      <c r="AD45" s="105">
        <f t="shared" si="153"/>
        <v>0</v>
      </c>
      <c r="AE45" s="105">
        <f t="shared" si="153"/>
        <v>0</v>
      </c>
      <c r="AF45" s="105">
        <f t="shared" si="153"/>
        <v>11.698024444808047</v>
      </c>
      <c r="AG45" s="105">
        <f t="shared" si="153"/>
        <v>0</v>
      </c>
      <c r="AH45" s="105">
        <f t="shared" si="153"/>
        <v>0</v>
      </c>
      <c r="AI45" s="105">
        <f t="shared" si="153"/>
        <v>0</v>
      </c>
      <c r="AJ45" s="105">
        <f t="shared" si="153"/>
        <v>0</v>
      </c>
      <c r="AK45" s="105">
        <f t="shared" si="153"/>
        <v>962.49454360741095</v>
      </c>
      <c r="AL45" s="105">
        <f t="shared" si="153"/>
        <v>0</v>
      </c>
      <c r="AM45" s="105">
        <f t="shared" si="153"/>
        <v>0</v>
      </c>
      <c r="AN45" s="105">
        <f t="shared" si="153"/>
        <v>10.32455901684915</v>
      </c>
      <c r="AO45" s="105">
        <f t="shared" si="153"/>
        <v>14.714113049514845</v>
      </c>
      <c r="AP45" s="106">
        <f t="shared" si="10"/>
        <v>0.44453169593653535</v>
      </c>
      <c r="AQ45" s="106">
        <f t="shared" si="11"/>
        <v>0.17469130201751182</v>
      </c>
      <c r="AR45" s="106" t="e">
        <f t="shared" si="12"/>
        <v>#DIV/0!</v>
      </c>
      <c r="AS45" s="106" t="e">
        <f t="shared" si="13"/>
        <v>#DIV/0!</v>
      </c>
      <c r="AT45" s="106">
        <f t="shared" si="14"/>
        <v>0</v>
      </c>
      <c r="AU45" s="106" t="e">
        <f t="shared" si="15"/>
        <v>#DIV/0!</v>
      </c>
      <c r="AV45" s="106" t="e">
        <f t="shared" si="16"/>
        <v>#DIV/0!</v>
      </c>
      <c r="AW45" s="106">
        <f t="shared" si="17"/>
        <v>0.3682890574954068</v>
      </c>
      <c r="AX45" s="106" t="e">
        <f t="shared" si="18"/>
        <v>#DIV/0!</v>
      </c>
      <c r="AY45" s="106" t="e">
        <f t="shared" si="19"/>
        <v>#DIV/0!</v>
      </c>
      <c r="AZ45" s="106" t="e">
        <f t="shared" si="20"/>
        <v>#DIV/0!</v>
      </c>
      <c r="BA45" s="106">
        <f t="shared" si="21"/>
        <v>0</v>
      </c>
      <c r="BB45" s="106">
        <f t="shared" si="22"/>
        <v>0.30954345624230317</v>
      </c>
      <c r="BC45" s="106" t="e">
        <f t="shared" si="23"/>
        <v>#DIV/0!</v>
      </c>
      <c r="BD45" s="106" t="e">
        <f t="shared" si="24"/>
        <v>#DIV/0!</v>
      </c>
      <c r="BE45" s="106">
        <f t="shared" si="25"/>
        <v>0.40896811741820865</v>
      </c>
      <c r="BF45" s="106">
        <f t="shared" si="26"/>
        <v>0.67457682821901876</v>
      </c>
      <c r="BG45" s="107">
        <f t="shared" si="27"/>
        <v>1.4670424287118522</v>
      </c>
      <c r="BH45" s="107">
        <f t="shared" si="28"/>
        <v>0.44483297580635223</v>
      </c>
      <c r="BI45" s="107">
        <f t="shared" si="29"/>
        <v>0</v>
      </c>
      <c r="BJ45" s="107">
        <f t="shared" si="30"/>
        <v>0</v>
      </c>
      <c r="BK45" s="107">
        <f t="shared" si="31"/>
        <v>0</v>
      </c>
      <c r="BL45" s="107">
        <f t="shared" si="32"/>
        <v>0</v>
      </c>
      <c r="BM45" s="107">
        <f t="shared" si="33"/>
        <v>0</v>
      </c>
      <c r="BN45" s="107">
        <f t="shared" si="34"/>
        <v>0.35766475779511697</v>
      </c>
      <c r="BO45" s="107">
        <f t="shared" si="35"/>
        <v>0</v>
      </c>
      <c r="BP45" s="107">
        <f t="shared" si="36"/>
        <v>0</v>
      </c>
      <c r="BQ45" s="107">
        <f t="shared" si="37"/>
        <v>0</v>
      </c>
      <c r="BR45" s="107">
        <f t="shared" si="38"/>
        <v>0</v>
      </c>
      <c r="BS45" s="107">
        <f t="shared" si="39"/>
        <v>29.428078171887865</v>
      </c>
      <c r="BT45" s="107">
        <f t="shared" si="40"/>
        <v>0</v>
      </c>
      <c r="BU45" s="107">
        <f t="shared" si="41"/>
        <v>0</v>
      </c>
      <c r="BV45" s="107">
        <f t="shared" si="42"/>
        <v>0.31567132702835937</v>
      </c>
      <c r="BW45" s="107">
        <f t="shared" si="43"/>
        <v>0.44988106366630637</v>
      </c>
      <c r="BX45" s="108">
        <f t="shared" si="128"/>
        <v>22.005636430677782</v>
      </c>
      <c r="BY45" s="108">
        <f t="shared" si="129"/>
        <v>6.6724946370952836</v>
      </c>
      <c r="BZ45" s="108">
        <f t="shared" si="129"/>
        <v>0</v>
      </c>
      <c r="CA45" s="108">
        <f t="shared" si="129"/>
        <v>0</v>
      </c>
      <c r="CB45" s="108">
        <f t="shared" si="129"/>
        <v>0</v>
      </c>
      <c r="CC45" s="108">
        <f t="shared" si="129"/>
        <v>0</v>
      </c>
      <c r="CD45" s="108">
        <f t="shared" si="129"/>
        <v>0</v>
      </c>
      <c r="CE45" s="108">
        <f t="shared" si="129"/>
        <v>5.3649713669267545</v>
      </c>
      <c r="CF45" s="108">
        <f t="shared" si="129"/>
        <v>0</v>
      </c>
      <c r="CG45" s="108">
        <f t="shared" si="129"/>
        <v>0</v>
      </c>
      <c r="CH45" s="108">
        <f t="shared" si="129"/>
        <v>0</v>
      </c>
      <c r="CI45" s="108">
        <f t="shared" si="129"/>
        <v>0</v>
      </c>
      <c r="CJ45" s="108">
        <f t="shared" si="129"/>
        <v>441.42117257831796</v>
      </c>
      <c r="CK45" s="108">
        <f t="shared" si="129"/>
        <v>0</v>
      </c>
      <c r="CL45" s="108">
        <f t="shared" si="129"/>
        <v>0</v>
      </c>
      <c r="CM45" s="108">
        <f t="shared" si="129"/>
        <v>4.7350699054253909</v>
      </c>
      <c r="CN45" s="108">
        <f t="shared" si="74"/>
        <v>6.7482159549945955</v>
      </c>
      <c r="CO45" s="109">
        <f t="shared" si="132"/>
        <v>1247.4619862312175</v>
      </c>
      <c r="CP45" s="109">
        <f t="shared" si="133"/>
        <v>662.64538141203934</v>
      </c>
      <c r="CQ45" s="109">
        <f t="shared" si="133"/>
        <v>0</v>
      </c>
      <c r="CR45" s="109">
        <f t="shared" si="133"/>
        <v>0</v>
      </c>
      <c r="CS45" s="109">
        <f t="shared" si="133"/>
        <v>24.755083337084567</v>
      </c>
      <c r="CT45" s="109">
        <f t="shared" si="133"/>
        <v>0</v>
      </c>
      <c r="CU45" s="109">
        <f t="shared" si="133"/>
        <v>0</v>
      </c>
      <c r="CV45" s="109">
        <f t="shared" si="133"/>
        <v>332.16727208841826</v>
      </c>
      <c r="CW45" s="109">
        <f t="shared" si="133"/>
        <v>0</v>
      </c>
      <c r="CX45" s="109">
        <f t="shared" si="133"/>
        <v>0</v>
      </c>
      <c r="CY45" s="109">
        <f t="shared" si="133"/>
        <v>0</v>
      </c>
      <c r="CZ45" s="109">
        <f t="shared" si="133"/>
        <v>31.582454151518466</v>
      </c>
      <c r="DA45" s="109">
        <f t="shared" si="133"/>
        <v>29900.631141392169</v>
      </c>
      <c r="DB45" s="109">
        <f t="shared" si="133"/>
        <v>0</v>
      </c>
      <c r="DC45" s="109">
        <f t="shared" si="133"/>
        <v>0</v>
      </c>
      <c r="DD45" s="109">
        <f t="shared" si="133"/>
        <v>284.939116786037</v>
      </c>
      <c r="DE45" s="109">
        <f t="shared" si="79"/>
        <v>309.15885758603338</v>
      </c>
      <c r="DF45" s="110">
        <f t="shared" si="46"/>
        <v>0.88802934005776035</v>
      </c>
      <c r="DG45" s="110">
        <f t="shared" si="80"/>
        <v>0.97662020531452054</v>
      </c>
      <c r="DH45" s="110" t="e">
        <f t="shared" si="81"/>
        <v>#DIV/0!</v>
      </c>
      <c r="DI45" s="110" t="e">
        <f t="shared" si="82"/>
        <v>#DIV/0!</v>
      </c>
      <c r="DJ45" s="110">
        <f t="shared" si="83"/>
        <v>1</v>
      </c>
      <c r="DK45" s="110" t="e">
        <f t="shared" si="84"/>
        <v>#DIV/0!</v>
      </c>
      <c r="DL45" s="110" t="e">
        <f t="shared" si="85"/>
        <v>#DIV/0!</v>
      </c>
      <c r="DM45" s="110">
        <f t="shared" si="86"/>
        <v>0.86348405800245198</v>
      </c>
      <c r="DN45" s="110" t="e">
        <f t="shared" si="87"/>
        <v>#DIV/0!</v>
      </c>
      <c r="DO45" s="110" t="e">
        <f t="shared" si="88"/>
        <v>#DIV/0!</v>
      </c>
      <c r="DP45" s="110" t="e">
        <f t="shared" si="89"/>
        <v>#DIV/0!</v>
      </c>
      <c r="DQ45" s="110">
        <f t="shared" si="90"/>
        <v>1</v>
      </c>
      <c r="DR45" s="110">
        <f t="shared" si="91"/>
        <v>0.91438001915602285</v>
      </c>
      <c r="DS45" s="110" t="e">
        <f t="shared" si="92"/>
        <v>#DIV/0!</v>
      </c>
      <c r="DT45" s="110" t="e">
        <f t="shared" si="93"/>
        <v>#DIV/0!</v>
      </c>
      <c r="DU45" s="110">
        <f t="shared" si="94"/>
        <v>0.8817670416282849</v>
      </c>
      <c r="DV45" s="110">
        <f t="shared" si="75"/>
        <v>0.92406079674533004</v>
      </c>
    </row>
    <row r="46" spans="1:126" s="99" customFormat="1" x14ac:dyDescent="0.2">
      <c r="A46" s="99" t="s">
        <v>89</v>
      </c>
      <c r="B46" s="100">
        <f>'Data Final'!C146</f>
        <v>44491.187500578701</v>
      </c>
      <c r="C46" s="100">
        <v>44491.166666666664</v>
      </c>
      <c r="D46" s="101">
        <v>14.92</v>
      </c>
      <c r="E46" s="102">
        <f t="shared" si="7"/>
        <v>0.42238519999999996</v>
      </c>
      <c r="F46" s="102">
        <f t="shared" si="47"/>
        <v>18817.515449999999</v>
      </c>
      <c r="G46" s="103">
        <f t="shared" si="8"/>
        <v>0.75836610635916524</v>
      </c>
      <c r="H46" s="111">
        <f>'Data Final'!F146</f>
        <v>38.069043174146969</v>
      </c>
      <c r="I46" s="111">
        <f>'Data Final'!G146</f>
        <v>11.489328142102593</v>
      </c>
      <c r="J46" s="111">
        <f>'Data Final'!H146</f>
        <v>0</v>
      </c>
      <c r="K46" s="104">
        <v>0</v>
      </c>
      <c r="L46" s="111">
        <f>'Data Final'!J146</f>
        <v>0</v>
      </c>
      <c r="M46" s="104">
        <v>0</v>
      </c>
      <c r="N46" s="104">
        <v>0</v>
      </c>
      <c r="O46" s="111">
        <f>'Data Final'!M146</f>
        <v>10.002889902545995</v>
      </c>
      <c r="P46" s="104">
        <v>0</v>
      </c>
      <c r="Q46" s="104">
        <v>0</v>
      </c>
      <c r="R46" s="104">
        <v>0</v>
      </c>
      <c r="S46" s="111">
        <f>'Data Final'!Q146</f>
        <v>0</v>
      </c>
      <c r="T46" s="111">
        <f>'Data Final'!R146</f>
        <v>676.43958011735583</v>
      </c>
      <c r="U46" s="111">
        <f>'Data Final'!S146</f>
        <v>0</v>
      </c>
      <c r="V46" s="104">
        <v>0</v>
      </c>
      <c r="W46" s="111">
        <f>'Data Final'!U146</f>
        <v>7.5226086315385494</v>
      </c>
      <c r="X46" s="111">
        <f>'Data Final'!V146</f>
        <v>11.209074338564594</v>
      </c>
      <c r="Y46" s="105">
        <f t="shared" ref="Y46" si="154">H46</f>
        <v>38.069043174146969</v>
      </c>
      <c r="Z46" s="105">
        <f t="shared" ref="Z46:AO46" si="155">I46</f>
        <v>11.489328142102593</v>
      </c>
      <c r="AA46" s="105">
        <f t="shared" si="155"/>
        <v>0</v>
      </c>
      <c r="AB46" s="105">
        <f t="shared" si="155"/>
        <v>0</v>
      </c>
      <c r="AC46" s="105">
        <f t="shared" si="155"/>
        <v>0</v>
      </c>
      <c r="AD46" s="105">
        <f t="shared" si="155"/>
        <v>0</v>
      </c>
      <c r="AE46" s="105">
        <f t="shared" si="155"/>
        <v>0</v>
      </c>
      <c r="AF46" s="105">
        <f t="shared" si="155"/>
        <v>10.002889902545995</v>
      </c>
      <c r="AG46" s="105">
        <f t="shared" si="155"/>
        <v>0</v>
      </c>
      <c r="AH46" s="105">
        <f t="shared" si="155"/>
        <v>0</v>
      </c>
      <c r="AI46" s="105">
        <f t="shared" si="155"/>
        <v>0</v>
      </c>
      <c r="AJ46" s="105">
        <f t="shared" si="155"/>
        <v>0</v>
      </c>
      <c r="AK46" s="105">
        <f t="shared" si="155"/>
        <v>676.43958011735583</v>
      </c>
      <c r="AL46" s="105">
        <f t="shared" si="155"/>
        <v>0</v>
      </c>
      <c r="AM46" s="105">
        <f t="shared" si="155"/>
        <v>0</v>
      </c>
      <c r="AN46" s="105">
        <f t="shared" si="155"/>
        <v>7.5226086315385494</v>
      </c>
      <c r="AO46" s="105">
        <f t="shared" si="155"/>
        <v>11.209074338564594</v>
      </c>
      <c r="AP46" s="106">
        <f t="shared" si="10"/>
        <v>0.35269202882455497</v>
      </c>
      <c r="AQ46" s="106">
        <f t="shared" si="11"/>
        <v>0.1379534498724867</v>
      </c>
      <c r="AR46" s="106" t="e">
        <f t="shared" si="12"/>
        <v>#DIV/0!</v>
      </c>
      <c r="AS46" s="106" t="e">
        <f t="shared" si="13"/>
        <v>#DIV/0!</v>
      </c>
      <c r="AT46" s="106">
        <f t="shared" si="14"/>
        <v>0</v>
      </c>
      <c r="AU46" s="106" t="e">
        <f t="shared" si="15"/>
        <v>#DIV/0!</v>
      </c>
      <c r="AV46" s="106" t="e">
        <f t="shared" si="16"/>
        <v>#DIV/0!</v>
      </c>
      <c r="AW46" s="106">
        <f t="shared" si="17"/>
        <v>0.31492111440013631</v>
      </c>
      <c r="AX46" s="106" t="e">
        <f t="shared" si="18"/>
        <v>#DIV/0!</v>
      </c>
      <c r="AY46" s="106" t="e">
        <f t="shared" si="19"/>
        <v>#DIV/0!</v>
      </c>
      <c r="AZ46" s="106" t="e">
        <f t="shared" si="20"/>
        <v>#DIV/0!</v>
      </c>
      <c r="BA46" s="106">
        <f t="shared" si="21"/>
        <v>0</v>
      </c>
      <c r="BB46" s="106">
        <f t="shared" si="22"/>
        <v>0.21754663126072235</v>
      </c>
      <c r="BC46" s="106" t="e">
        <f t="shared" si="23"/>
        <v>#DIV/0!</v>
      </c>
      <c r="BD46" s="106" t="e">
        <f t="shared" si="24"/>
        <v>#DIV/0!</v>
      </c>
      <c r="BE46" s="106">
        <f t="shared" si="25"/>
        <v>0.29797951516317411</v>
      </c>
      <c r="BF46" s="106">
        <f t="shared" si="26"/>
        <v>0.51388634769456343</v>
      </c>
      <c r="BG46" s="107">
        <f t="shared" si="27"/>
        <v>0.96478802489524207</v>
      </c>
      <c r="BH46" s="107">
        <f t="shared" si="28"/>
        <v>0.2911753299100579</v>
      </c>
      <c r="BI46" s="107">
        <f t="shared" si="29"/>
        <v>0</v>
      </c>
      <c r="BJ46" s="107">
        <f t="shared" si="30"/>
        <v>0</v>
      </c>
      <c r="BK46" s="107">
        <f t="shared" si="31"/>
        <v>0</v>
      </c>
      <c r="BL46" s="107">
        <f t="shared" si="32"/>
        <v>0</v>
      </c>
      <c r="BM46" s="107">
        <f t="shared" si="33"/>
        <v>0</v>
      </c>
      <c r="BN46" s="107">
        <f t="shared" si="34"/>
        <v>0.25350435912389224</v>
      </c>
      <c r="BO46" s="107">
        <f t="shared" si="35"/>
        <v>0</v>
      </c>
      <c r="BP46" s="107">
        <f t="shared" si="36"/>
        <v>0</v>
      </c>
      <c r="BQ46" s="107">
        <f t="shared" si="37"/>
        <v>0</v>
      </c>
      <c r="BR46" s="107">
        <f t="shared" si="38"/>
        <v>0</v>
      </c>
      <c r="BS46" s="107">
        <f t="shared" si="39"/>
        <v>17.143084040147123</v>
      </c>
      <c r="BT46" s="107">
        <f t="shared" si="40"/>
        <v>0</v>
      </c>
      <c r="BU46" s="107">
        <f t="shared" si="41"/>
        <v>0</v>
      </c>
      <c r="BV46" s="107">
        <f t="shared" si="42"/>
        <v>0.19064631308124816</v>
      </c>
      <c r="BW46" s="107">
        <f t="shared" si="43"/>
        <v>0.28407282637856834</v>
      </c>
      <c r="BX46" s="108">
        <f t="shared" si="128"/>
        <v>14.471820373428631</v>
      </c>
      <c r="BY46" s="108">
        <f t="shared" si="129"/>
        <v>4.367629948650869</v>
      </c>
      <c r="BZ46" s="108">
        <f t="shared" si="129"/>
        <v>0</v>
      </c>
      <c r="CA46" s="108">
        <f t="shared" si="129"/>
        <v>0</v>
      </c>
      <c r="CB46" s="108">
        <f t="shared" si="129"/>
        <v>0</v>
      </c>
      <c r="CC46" s="108">
        <f t="shared" si="129"/>
        <v>0</v>
      </c>
      <c r="CD46" s="108">
        <f t="shared" si="129"/>
        <v>0</v>
      </c>
      <c r="CE46" s="108">
        <f t="shared" si="129"/>
        <v>3.8025653868583835</v>
      </c>
      <c r="CF46" s="108">
        <f t="shared" si="129"/>
        <v>0</v>
      </c>
      <c r="CG46" s="108">
        <f t="shared" si="129"/>
        <v>0</v>
      </c>
      <c r="CH46" s="108">
        <f t="shared" si="129"/>
        <v>0</v>
      </c>
      <c r="CI46" s="108">
        <f t="shared" si="129"/>
        <v>0</v>
      </c>
      <c r="CJ46" s="108">
        <f t="shared" si="129"/>
        <v>257.14626060220684</v>
      </c>
      <c r="CK46" s="108">
        <f t="shared" si="129"/>
        <v>0</v>
      </c>
      <c r="CL46" s="108">
        <f t="shared" si="129"/>
        <v>0</v>
      </c>
      <c r="CM46" s="108">
        <f t="shared" si="129"/>
        <v>2.8596946962187224</v>
      </c>
      <c r="CN46" s="108">
        <f t="shared" si="74"/>
        <v>4.2610923956785252</v>
      </c>
      <c r="CO46" s="109">
        <f t="shared" si="132"/>
        <v>1261.9338066046462</v>
      </c>
      <c r="CP46" s="109">
        <f t="shared" si="133"/>
        <v>667.01301136069026</v>
      </c>
      <c r="CQ46" s="109">
        <f t="shared" si="133"/>
        <v>0</v>
      </c>
      <c r="CR46" s="109">
        <f t="shared" si="133"/>
        <v>0</v>
      </c>
      <c r="CS46" s="109">
        <f t="shared" si="133"/>
        <v>24.755083337084567</v>
      </c>
      <c r="CT46" s="109">
        <f t="shared" si="133"/>
        <v>0</v>
      </c>
      <c r="CU46" s="109">
        <f t="shared" si="133"/>
        <v>0</v>
      </c>
      <c r="CV46" s="109">
        <f t="shared" si="133"/>
        <v>335.96983747527662</v>
      </c>
      <c r="CW46" s="109">
        <f t="shared" si="133"/>
        <v>0</v>
      </c>
      <c r="CX46" s="109">
        <f t="shared" si="133"/>
        <v>0</v>
      </c>
      <c r="CY46" s="109">
        <f t="shared" si="133"/>
        <v>0</v>
      </c>
      <c r="CZ46" s="109">
        <f t="shared" si="133"/>
        <v>31.582454151518466</v>
      </c>
      <c r="DA46" s="109">
        <f t="shared" si="133"/>
        <v>30157.777401994375</v>
      </c>
      <c r="DB46" s="109">
        <f t="shared" si="133"/>
        <v>0</v>
      </c>
      <c r="DC46" s="109">
        <f t="shared" si="133"/>
        <v>0</v>
      </c>
      <c r="DD46" s="109">
        <f t="shared" si="133"/>
        <v>287.7988114822557</v>
      </c>
      <c r="DE46" s="109">
        <f t="shared" si="79"/>
        <v>313.41994998171191</v>
      </c>
      <c r="DF46" s="110">
        <f t="shared" si="46"/>
        <v>0.89833137830621757</v>
      </c>
      <c r="DG46" s="110">
        <f t="shared" si="80"/>
        <v>0.98305730693303606</v>
      </c>
      <c r="DH46" s="110" t="e">
        <f t="shared" si="81"/>
        <v>#DIV/0!</v>
      </c>
      <c r="DI46" s="110" t="e">
        <f t="shared" si="82"/>
        <v>#DIV/0!</v>
      </c>
      <c r="DJ46" s="110">
        <f t="shared" si="83"/>
        <v>1</v>
      </c>
      <c r="DK46" s="110" t="e">
        <f t="shared" si="84"/>
        <v>#DIV/0!</v>
      </c>
      <c r="DL46" s="110" t="e">
        <f t="shared" si="85"/>
        <v>#DIV/0!</v>
      </c>
      <c r="DM46" s="110">
        <f t="shared" si="86"/>
        <v>0.87336900112288707</v>
      </c>
      <c r="DN46" s="110" t="e">
        <f t="shared" si="87"/>
        <v>#DIV/0!</v>
      </c>
      <c r="DO46" s="110" t="e">
        <f t="shared" si="88"/>
        <v>#DIV/0!</v>
      </c>
      <c r="DP46" s="110" t="e">
        <f t="shared" si="89"/>
        <v>#DIV/0!</v>
      </c>
      <c r="DQ46" s="110">
        <f t="shared" si="90"/>
        <v>1</v>
      </c>
      <c r="DR46" s="110">
        <f t="shared" si="91"/>
        <v>0.92224371278788908</v>
      </c>
      <c r="DS46" s="110" t="e">
        <f t="shared" si="92"/>
        <v>#DIV/0!</v>
      </c>
      <c r="DT46" s="110" t="e">
        <f t="shared" si="93"/>
        <v>#DIV/0!</v>
      </c>
      <c r="DU46" s="110">
        <f t="shared" si="94"/>
        <v>0.89061659714276464</v>
      </c>
      <c r="DV46" s="110">
        <f t="shared" si="75"/>
        <v>0.93679699477924994</v>
      </c>
    </row>
    <row r="47" spans="1:126" s="99" customFormat="1" x14ac:dyDescent="0.2">
      <c r="A47" s="99" t="s">
        <v>89</v>
      </c>
      <c r="B47" s="100"/>
      <c r="C47" s="100">
        <v>44491.177083333336</v>
      </c>
      <c r="D47" s="101">
        <v>13.98</v>
      </c>
      <c r="E47" s="102">
        <f t="shared" si="7"/>
        <v>0.39577380000000001</v>
      </c>
      <c r="F47" s="102">
        <f t="shared" si="47"/>
        <v>19154.857410000001</v>
      </c>
      <c r="G47" s="103">
        <f t="shared" si="8"/>
        <v>0.77196135007752609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5">
        <f t="shared" ref="Y47" si="156">H46</f>
        <v>38.069043174146969</v>
      </c>
      <c r="Z47" s="105">
        <f t="shared" ref="Z47:AO47" si="157">I46</f>
        <v>11.489328142102593</v>
      </c>
      <c r="AA47" s="105">
        <f t="shared" si="157"/>
        <v>0</v>
      </c>
      <c r="AB47" s="105">
        <f t="shared" si="157"/>
        <v>0</v>
      </c>
      <c r="AC47" s="105">
        <f t="shared" si="157"/>
        <v>0</v>
      </c>
      <c r="AD47" s="105">
        <f t="shared" si="157"/>
        <v>0</v>
      </c>
      <c r="AE47" s="105">
        <f t="shared" si="157"/>
        <v>0</v>
      </c>
      <c r="AF47" s="105">
        <f t="shared" si="157"/>
        <v>10.002889902545995</v>
      </c>
      <c r="AG47" s="105">
        <f t="shared" si="157"/>
        <v>0</v>
      </c>
      <c r="AH47" s="105">
        <f t="shared" si="157"/>
        <v>0</v>
      </c>
      <c r="AI47" s="105">
        <f t="shared" si="157"/>
        <v>0</v>
      </c>
      <c r="AJ47" s="105">
        <f t="shared" si="157"/>
        <v>0</v>
      </c>
      <c r="AK47" s="105">
        <f t="shared" si="157"/>
        <v>676.43958011735583</v>
      </c>
      <c r="AL47" s="105">
        <f t="shared" si="157"/>
        <v>0</v>
      </c>
      <c r="AM47" s="105">
        <f t="shared" si="157"/>
        <v>0</v>
      </c>
      <c r="AN47" s="105">
        <f t="shared" si="157"/>
        <v>7.5226086315385494</v>
      </c>
      <c r="AO47" s="105">
        <f t="shared" si="157"/>
        <v>11.209074338564594</v>
      </c>
      <c r="AP47" s="106">
        <f t="shared" si="10"/>
        <v>0.35269202882455497</v>
      </c>
      <c r="AQ47" s="106">
        <f t="shared" si="11"/>
        <v>0.1379534498724867</v>
      </c>
      <c r="AR47" s="106" t="e">
        <f t="shared" si="12"/>
        <v>#DIV/0!</v>
      </c>
      <c r="AS47" s="106" t="e">
        <f t="shared" si="13"/>
        <v>#DIV/0!</v>
      </c>
      <c r="AT47" s="106">
        <f t="shared" si="14"/>
        <v>0</v>
      </c>
      <c r="AU47" s="106" t="e">
        <f t="shared" si="15"/>
        <v>#DIV/0!</v>
      </c>
      <c r="AV47" s="106" t="e">
        <f t="shared" si="16"/>
        <v>#DIV/0!</v>
      </c>
      <c r="AW47" s="106">
        <f t="shared" si="17"/>
        <v>0.31492111440013631</v>
      </c>
      <c r="AX47" s="106" t="e">
        <f t="shared" si="18"/>
        <v>#DIV/0!</v>
      </c>
      <c r="AY47" s="106" t="e">
        <f t="shared" si="19"/>
        <v>#DIV/0!</v>
      </c>
      <c r="AZ47" s="106" t="e">
        <f t="shared" si="20"/>
        <v>#DIV/0!</v>
      </c>
      <c r="BA47" s="106">
        <f t="shared" si="21"/>
        <v>0</v>
      </c>
      <c r="BB47" s="106">
        <f t="shared" si="22"/>
        <v>0.21754663126072235</v>
      </c>
      <c r="BC47" s="106" t="e">
        <f t="shared" si="23"/>
        <v>#DIV/0!</v>
      </c>
      <c r="BD47" s="106" t="e">
        <f t="shared" si="24"/>
        <v>#DIV/0!</v>
      </c>
      <c r="BE47" s="106">
        <f t="shared" si="25"/>
        <v>0.29797951516317411</v>
      </c>
      <c r="BF47" s="106">
        <f t="shared" si="26"/>
        <v>0.51388634769456343</v>
      </c>
      <c r="BG47" s="107">
        <f t="shared" si="27"/>
        <v>0.90400379276377241</v>
      </c>
      <c r="BH47" s="107">
        <f t="shared" si="28"/>
        <v>0.27283050349481297</v>
      </c>
      <c r="BI47" s="107">
        <f t="shared" si="29"/>
        <v>0</v>
      </c>
      <c r="BJ47" s="107">
        <f t="shared" si="30"/>
        <v>0</v>
      </c>
      <c r="BK47" s="107">
        <f t="shared" si="31"/>
        <v>0</v>
      </c>
      <c r="BL47" s="107">
        <f t="shared" si="32"/>
        <v>0</v>
      </c>
      <c r="BM47" s="107">
        <f t="shared" si="33"/>
        <v>0</v>
      </c>
      <c r="BN47" s="107">
        <f t="shared" si="34"/>
        <v>0.23753290486273551</v>
      </c>
      <c r="BO47" s="107">
        <f t="shared" si="35"/>
        <v>0</v>
      </c>
      <c r="BP47" s="107">
        <f t="shared" si="36"/>
        <v>0</v>
      </c>
      <c r="BQ47" s="107">
        <f t="shared" si="37"/>
        <v>0</v>
      </c>
      <c r="BR47" s="107">
        <f t="shared" si="38"/>
        <v>0</v>
      </c>
      <c r="BS47" s="107">
        <f t="shared" si="39"/>
        <v>16.063023785607019</v>
      </c>
      <c r="BT47" s="107">
        <f t="shared" si="40"/>
        <v>0</v>
      </c>
      <c r="BU47" s="107">
        <f t="shared" si="41"/>
        <v>0</v>
      </c>
      <c r="BV47" s="107">
        <f t="shared" si="42"/>
        <v>0.17863508424100871</v>
      </c>
      <c r="BW47" s="107">
        <f t="shared" si="43"/>
        <v>0.2661754767273718</v>
      </c>
      <c r="BX47" s="108">
        <f t="shared" si="128"/>
        <v>13.560056891456586</v>
      </c>
      <c r="BY47" s="108">
        <f t="shared" si="129"/>
        <v>4.0924575524221947</v>
      </c>
      <c r="BZ47" s="108">
        <f t="shared" si="129"/>
        <v>0</v>
      </c>
      <c r="CA47" s="108">
        <f t="shared" si="129"/>
        <v>0</v>
      </c>
      <c r="CB47" s="108">
        <f t="shared" si="129"/>
        <v>0</v>
      </c>
      <c r="CC47" s="108">
        <f t="shared" si="129"/>
        <v>0</v>
      </c>
      <c r="CD47" s="108">
        <f t="shared" si="129"/>
        <v>0</v>
      </c>
      <c r="CE47" s="108">
        <f t="shared" si="129"/>
        <v>3.5629935729410325</v>
      </c>
      <c r="CF47" s="108">
        <f t="shared" si="129"/>
        <v>0</v>
      </c>
      <c r="CG47" s="108">
        <f t="shared" si="129"/>
        <v>0</v>
      </c>
      <c r="CH47" s="108">
        <f t="shared" si="129"/>
        <v>0</v>
      </c>
      <c r="CI47" s="108">
        <f t="shared" si="129"/>
        <v>0</v>
      </c>
      <c r="CJ47" s="108">
        <f t="shared" si="129"/>
        <v>240.94535678410529</v>
      </c>
      <c r="CK47" s="108">
        <f t="shared" si="129"/>
        <v>0</v>
      </c>
      <c r="CL47" s="108">
        <f t="shared" si="129"/>
        <v>0</v>
      </c>
      <c r="CM47" s="108">
        <f t="shared" si="129"/>
        <v>2.6795262636151307</v>
      </c>
      <c r="CN47" s="108">
        <f t="shared" si="74"/>
        <v>3.9926321509105769</v>
      </c>
      <c r="CO47" s="109">
        <f t="shared" si="132"/>
        <v>1275.4938634961027</v>
      </c>
      <c r="CP47" s="109">
        <f t="shared" si="133"/>
        <v>671.10546891311242</v>
      </c>
      <c r="CQ47" s="109">
        <f t="shared" si="133"/>
        <v>0</v>
      </c>
      <c r="CR47" s="109">
        <f t="shared" si="133"/>
        <v>0</v>
      </c>
      <c r="CS47" s="109">
        <f t="shared" si="133"/>
        <v>24.755083337084567</v>
      </c>
      <c r="CT47" s="109">
        <f t="shared" si="133"/>
        <v>0</v>
      </c>
      <c r="CU47" s="109">
        <f t="shared" si="133"/>
        <v>0</v>
      </c>
      <c r="CV47" s="109">
        <f t="shared" si="133"/>
        <v>339.53283104821764</v>
      </c>
      <c r="CW47" s="109">
        <f t="shared" si="133"/>
        <v>0</v>
      </c>
      <c r="CX47" s="109">
        <f t="shared" si="133"/>
        <v>0</v>
      </c>
      <c r="CY47" s="109">
        <f t="shared" si="133"/>
        <v>0</v>
      </c>
      <c r="CZ47" s="109">
        <f t="shared" si="133"/>
        <v>31.582454151518466</v>
      </c>
      <c r="DA47" s="109">
        <f t="shared" si="133"/>
        <v>30398.72275877848</v>
      </c>
      <c r="DB47" s="109">
        <f t="shared" si="133"/>
        <v>0</v>
      </c>
      <c r="DC47" s="109">
        <f t="shared" si="133"/>
        <v>0</v>
      </c>
      <c r="DD47" s="109">
        <f t="shared" si="133"/>
        <v>290.47833774587082</v>
      </c>
      <c r="DE47" s="109">
        <f t="shared" si="79"/>
        <v>317.4125821326225</v>
      </c>
      <c r="DF47" s="110">
        <f t="shared" si="46"/>
        <v>0.90798436052561626</v>
      </c>
      <c r="DG47" s="110">
        <f t="shared" si="80"/>
        <v>0.9890888538919399</v>
      </c>
      <c r="DH47" s="110" t="e">
        <f t="shared" si="81"/>
        <v>#DIV/0!</v>
      </c>
      <c r="DI47" s="110" t="e">
        <f t="shared" si="82"/>
        <v>#DIV/0!</v>
      </c>
      <c r="DJ47" s="110">
        <f t="shared" si="83"/>
        <v>1</v>
      </c>
      <c r="DK47" s="110" t="e">
        <f t="shared" si="84"/>
        <v>#DIV/0!</v>
      </c>
      <c r="DL47" s="110" t="e">
        <f t="shared" si="85"/>
        <v>#DIV/0!</v>
      </c>
      <c r="DM47" s="110">
        <f t="shared" si="86"/>
        <v>0.88263116632554683</v>
      </c>
      <c r="DN47" s="110" t="e">
        <f t="shared" si="87"/>
        <v>#DIV/0!</v>
      </c>
      <c r="DO47" s="110" t="e">
        <f t="shared" si="88"/>
        <v>#DIV/0!</v>
      </c>
      <c r="DP47" s="110" t="e">
        <f t="shared" si="89"/>
        <v>#DIV/0!</v>
      </c>
      <c r="DQ47" s="110">
        <f t="shared" si="90"/>
        <v>1</v>
      </c>
      <c r="DR47" s="110">
        <f t="shared" si="91"/>
        <v>0.92961197263865913</v>
      </c>
      <c r="DS47" s="110" t="e">
        <f t="shared" si="92"/>
        <v>#DIV/0!</v>
      </c>
      <c r="DT47" s="110" t="e">
        <f t="shared" si="93"/>
        <v>#DIV/0!</v>
      </c>
      <c r="DU47" s="110">
        <f t="shared" si="94"/>
        <v>0.89890860693448227</v>
      </c>
      <c r="DV47" s="110">
        <f t="shared" si="75"/>
        <v>0.94873077819172991</v>
      </c>
    </row>
    <row r="48" spans="1:126" s="99" customFormat="1" x14ac:dyDescent="0.2">
      <c r="A48" s="99" t="s">
        <v>89</v>
      </c>
      <c r="B48" s="100"/>
      <c r="C48" s="100">
        <v>44491.1875</v>
      </c>
      <c r="D48" s="101">
        <v>13.08</v>
      </c>
      <c r="E48" s="102">
        <f t="shared" si="7"/>
        <v>0.37029479999999998</v>
      </c>
      <c r="F48" s="102">
        <f t="shared" si="47"/>
        <v>19469.26827</v>
      </c>
      <c r="G48" s="103">
        <f t="shared" si="8"/>
        <v>0.78463244580898928</v>
      </c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5">
        <f t="shared" ref="Y48" si="158">H46</f>
        <v>38.069043174146969</v>
      </c>
      <c r="Z48" s="105">
        <f t="shared" ref="Z48:AO48" si="159">I46</f>
        <v>11.489328142102593</v>
      </c>
      <c r="AA48" s="105">
        <f t="shared" si="159"/>
        <v>0</v>
      </c>
      <c r="AB48" s="105">
        <f t="shared" si="159"/>
        <v>0</v>
      </c>
      <c r="AC48" s="105">
        <f t="shared" si="159"/>
        <v>0</v>
      </c>
      <c r="AD48" s="105">
        <f t="shared" si="159"/>
        <v>0</v>
      </c>
      <c r="AE48" s="105">
        <f t="shared" si="159"/>
        <v>0</v>
      </c>
      <c r="AF48" s="105">
        <f t="shared" si="159"/>
        <v>10.002889902545995</v>
      </c>
      <c r="AG48" s="105">
        <f t="shared" si="159"/>
        <v>0</v>
      </c>
      <c r="AH48" s="105">
        <f t="shared" si="159"/>
        <v>0</v>
      </c>
      <c r="AI48" s="105">
        <f t="shared" si="159"/>
        <v>0</v>
      </c>
      <c r="AJ48" s="105">
        <f t="shared" si="159"/>
        <v>0</v>
      </c>
      <c r="AK48" s="105">
        <f t="shared" si="159"/>
        <v>676.43958011735583</v>
      </c>
      <c r="AL48" s="105">
        <f t="shared" si="159"/>
        <v>0</v>
      </c>
      <c r="AM48" s="105">
        <f t="shared" si="159"/>
        <v>0</v>
      </c>
      <c r="AN48" s="105">
        <f t="shared" si="159"/>
        <v>7.5226086315385494</v>
      </c>
      <c r="AO48" s="105">
        <f t="shared" si="159"/>
        <v>11.209074338564594</v>
      </c>
      <c r="AP48" s="106">
        <f t="shared" si="10"/>
        <v>0.35269202882455497</v>
      </c>
      <c r="AQ48" s="106">
        <f t="shared" si="11"/>
        <v>0.1379534498724867</v>
      </c>
      <c r="AR48" s="106" t="e">
        <f t="shared" si="12"/>
        <v>#DIV/0!</v>
      </c>
      <c r="AS48" s="106" t="e">
        <f t="shared" si="13"/>
        <v>#DIV/0!</v>
      </c>
      <c r="AT48" s="106">
        <f t="shared" si="14"/>
        <v>0</v>
      </c>
      <c r="AU48" s="106" t="e">
        <f t="shared" si="15"/>
        <v>#DIV/0!</v>
      </c>
      <c r="AV48" s="106" t="e">
        <f t="shared" si="16"/>
        <v>#DIV/0!</v>
      </c>
      <c r="AW48" s="106">
        <f t="shared" si="17"/>
        <v>0.31492111440013631</v>
      </c>
      <c r="AX48" s="106" t="e">
        <f t="shared" si="18"/>
        <v>#DIV/0!</v>
      </c>
      <c r="AY48" s="106" t="e">
        <f t="shared" si="19"/>
        <v>#DIV/0!</v>
      </c>
      <c r="AZ48" s="106" t="e">
        <f t="shared" si="20"/>
        <v>#DIV/0!</v>
      </c>
      <c r="BA48" s="106">
        <f t="shared" si="21"/>
        <v>0</v>
      </c>
      <c r="BB48" s="106">
        <f t="shared" si="22"/>
        <v>0.21754663126072235</v>
      </c>
      <c r="BC48" s="106" t="e">
        <f t="shared" si="23"/>
        <v>#DIV/0!</v>
      </c>
      <c r="BD48" s="106" t="e">
        <f t="shared" si="24"/>
        <v>#DIV/0!</v>
      </c>
      <c r="BE48" s="106">
        <f t="shared" si="25"/>
        <v>0.29797951516317411</v>
      </c>
      <c r="BF48" s="106">
        <f t="shared" si="26"/>
        <v>0.51388634769456343</v>
      </c>
      <c r="BG48" s="107">
        <f t="shared" si="27"/>
        <v>0.84580612370172703</v>
      </c>
      <c r="BH48" s="107">
        <f t="shared" si="28"/>
        <v>0.25526630799085503</v>
      </c>
      <c r="BI48" s="107">
        <f t="shared" si="29"/>
        <v>0</v>
      </c>
      <c r="BJ48" s="107">
        <f t="shared" si="30"/>
        <v>0</v>
      </c>
      <c r="BK48" s="107">
        <f t="shared" si="31"/>
        <v>0</v>
      </c>
      <c r="BL48" s="107">
        <f t="shared" si="32"/>
        <v>0</v>
      </c>
      <c r="BM48" s="107">
        <f t="shared" si="33"/>
        <v>0</v>
      </c>
      <c r="BN48" s="107">
        <f t="shared" si="34"/>
        <v>0.22224108695311731</v>
      </c>
      <c r="BO48" s="107">
        <f t="shared" si="35"/>
        <v>0</v>
      </c>
      <c r="BP48" s="107">
        <f t="shared" si="36"/>
        <v>0</v>
      </c>
      <c r="BQ48" s="107">
        <f t="shared" si="37"/>
        <v>0</v>
      </c>
      <c r="BR48" s="107">
        <f t="shared" si="38"/>
        <v>0</v>
      </c>
      <c r="BS48" s="107">
        <f t="shared" si="39"/>
        <v>15.028923541898415</v>
      </c>
      <c r="BT48" s="107">
        <f t="shared" si="40"/>
        <v>0</v>
      </c>
      <c r="BU48" s="107">
        <f t="shared" si="41"/>
        <v>0</v>
      </c>
      <c r="BV48" s="107">
        <f t="shared" si="42"/>
        <v>0.16713497152163043</v>
      </c>
      <c r="BW48" s="107">
        <f t="shared" si="43"/>
        <v>0.24903971642303452</v>
      </c>
      <c r="BX48" s="108">
        <f t="shared" si="128"/>
        <v>12.687091855525905</v>
      </c>
      <c r="BY48" s="108">
        <f t="shared" si="129"/>
        <v>3.8289946198628257</v>
      </c>
      <c r="BZ48" s="108">
        <f t="shared" si="129"/>
        <v>0</v>
      </c>
      <c r="CA48" s="108">
        <f t="shared" si="129"/>
        <v>0</v>
      </c>
      <c r="CB48" s="108">
        <f t="shared" si="129"/>
        <v>0</v>
      </c>
      <c r="CC48" s="108">
        <f t="shared" si="129"/>
        <v>0</v>
      </c>
      <c r="CD48" s="108">
        <f t="shared" si="129"/>
        <v>0</v>
      </c>
      <c r="CE48" s="108">
        <f t="shared" si="129"/>
        <v>3.3336163042967595</v>
      </c>
      <c r="CF48" s="108">
        <f t="shared" si="129"/>
        <v>0</v>
      </c>
      <c r="CG48" s="108">
        <f t="shared" si="129"/>
        <v>0</v>
      </c>
      <c r="CH48" s="108">
        <f t="shared" si="129"/>
        <v>0</v>
      </c>
      <c r="CI48" s="108">
        <f t="shared" si="129"/>
        <v>0</v>
      </c>
      <c r="CJ48" s="108">
        <f t="shared" si="129"/>
        <v>225.43385312847622</v>
      </c>
      <c r="CK48" s="108">
        <f t="shared" si="129"/>
        <v>0</v>
      </c>
      <c r="CL48" s="108">
        <f t="shared" si="129"/>
        <v>0</v>
      </c>
      <c r="CM48" s="108">
        <f t="shared" si="129"/>
        <v>2.5070245728244562</v>
      </c>
      <c r="CN48" s="108">
        <f t="shared" si="74"/>
        <v>3.7355957463455178</v>
      </c>
      <c r="CO48" s="109">
        <f t="shared" si="132"/>
        <v>1288.1809553516287</v>
      </c>
      <c r="CP48" s="109">
        <f t="shared" si="133"/>
        <v>674.9344635329752</v>
      </c>
      <c r="CQ48" s="109">
        <f t="shared" si="133"/>
        <v>0</v>
      </c>
      <c r="CR48" s="109">
        <f t="shared" si="133"/>
        <v>0</v>
      </c>
      <c r="CS48" s="109">
        <f t="shared" si="133"/>
        <v>24.755083337084567</v>
      </c>
      <c r="CT48" s="109">
        <f t="shared" si="133"/>
        <v>0</v>
      </c>
      <c r="CU48" s="109">
        <f t="shared" si="133"/>
        <v>0</v>
      </c>
      <c r="CV48" s="109">
        <f t="shared" si="133"/>
        <v>342.8664473525144</v>
      </c>
      <c r="CW48" s="109">
        <f t="shared" si="133"/>
        <v>0</v>
      </c>
      <c r="CX48" s="109">
        <f t="shared" si="133"/>
        <v>0</v>
      </c>
      <c r="CY48" s="109">
        <f t="shared" si="133"/>
        <v>0</v>
      </c>
      <c r="CZ48" s="109">
        <f t="shared" si="133"/>
        <v>31.582454151518466</v>
      </c>
      <c r="DA48" s="109">
        <f t="shared" si="133"/>
        <v>30624.156611906958</v>
      </c>
      <c r="DB48" s="109">
        <f t="shared" si="133"/>
        <v>0</v>
      </c>
      <c r="DC48" s="109">
        <f t="shared" si="133"/>
        <v>0</v>
      </c>
      <c r="DD48" s="109">
        <f t="shared" si="133"/>
        <v>292.98536231869525</v>
      </c>
      <c r="DE48" s="109">
        <f t="shared" si="79"/>
        <v>321.148177878968</v>
      </c>
      <c r="DF48" s="110">
        <f t="shared" si="46"/>
        <v>0.91701590612144868</v>
      </c>
      <c r="DG48" s="110">
        <f t="shared" si="80"/>
        <v>0.99473210383632205</v>
      </c>
      <c r="DH48" s="110" t="e">
        <f t="shared" si="81"/>
        <v>#DIV/0!</v>
      </c>
      <c r="DI48" s="110" t="e">
        <f t="shared" si="82"/>
        <v>#DIV/0!</v>
      </c>
      <c r="DJ48" s="110">
        <f t="shared" si="83"/>
        <v>1</v>
      </c>
      <c r="DK48" s="110" t="e">
        <f t="shared" si="84"/>
        <v>#DIV/0!</v>
      </c>
      <c r="DL48" s="110" t="e">
        <f t="shared" si="85"/>
        <v>#DIV/0!</v>
      </c>
      <c r="DM48" s="110">
        <f t="shared" si="86"/>
        <v>0.8912970547984217</v>
      </c>
      <c r="DN48" s="110" t="e">
        <f t="shared" si="87"/>
        <v>#DIV/0!</v>
      </c>
      <c r="DO48" s="110" t="e">
        <f t="shared" si="88"/>
        <v>#DIV/0!</v>
      </c>
      <c r="DP48" s="110" t="e">
        <f t="shared" si="89"/>
        <v>#DIV/0!</v>
      </c>
      <c r="DQ48" s="110">
        <f t="shared" si="90"/>
        <v>1</v>
      </c>
      <c r="DR48" s="110">
        <f t="shared" si="91"/>
        <v>0.93650588099689036</v>
      </c>
      <c r="DS48" s="110" t="e">
        <f t="shared" si="92"/>
        <v>#DIV/0!</v>
      </c>
      <c r="DT48" s="110" t="e">
        <f t="shared" si="93"/>
        <v>#DIV/0!</v>
      </c>
      <c r="DU48" s="110">
        <f t="shared" si="94"/>
        <v>0.90666679635334257</v>
      </c>
      <c r="DV48" s="110">
        <f t="shared" si="75"/>
        <v>0.95989629228580986</v>
      </c>
    </row>
    <row r="49" spans="1:126" s="99" customFormat="1" x14ac:dyDescent="0.2">
      <c r="A49" s="99" t="s">
        <v>89</v>
      </c>
      <c r="B49" s="100"/>
      <c r="C49" s="100">
        <v>44491.197916666664</v>
      </c>
      <c r="D49" s="101">
        <v>12.21</v>
      </c>
      <c r="E49" s="102">
        <f t="shared" si="7"/>
        <v>0.3456651</v>
      </c>
      <c r="F49" s="102">
        <f t="shared" si="47"/>
        <v>19761.5124</v>
      </c>
      <c r="G49" s="103">
        <f t="shared" si="8"/>
        <v>0.79641019848645134</v>
      </c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5">
        <f t="shared" ref="Y49" si="160">H46</f>
        <v>38.069043174146969</v>
      </c>
      <c r="Z49" s="105">
        <f t="shared" ref="Z49:AO49" si="161">I46</f>
        <v>11.489328142102593</v>
      </c>
      <c r="AA49" s="105">
        <f t="shared" si="161"/>
        <v>0</v>
      </c>
      <c r="AB49" s="105">
        <f t="shared" si="161"/>
        <v>0</v>
      </c>
      <c r="AC49" s="105">
        <f t="shared" si="161"/>
        <v>0</v>
      </c>
      <c r="AD49" s="105">
        <f t="shared" si="161"/>
        <v>0</v>
      </c>
      <c r="AE49" s="105">
        <f t="shared" si="161"/>
        <v>0</v>
      </c>
      <c r="AF49" s="105">
        <f t="shared" si="161"/>
        <v>10.002889902545995</v>
      </c>
      <c r="AG49" s="105">
        <f t="shared" si="161"/>
        <v>0</v>
      </c>
      <c r="AH49" s="105">
        <f t="shared" si="161"/>
        <v>0</v>
      </c>
      <c r="AI49" s="105">
        <f t="shared" si="161"/>
        <v>0</v>
      </c>
      <c r="AJ49" s="105">
        <f t="shared" si="161"/>
        <v>0</v>
      </c>
      <c r="AK49" s="105">
        <f t="shared" si="161"/>
        <v>676.43958011735583</v>
      </c>
      <c r="AL49" s="105">
        <f t="shared" si="161"/>
        <v>0</v>
      </c>
      <c r="AM49" s="105">
        <f t="shared" si="161"/>
        <v>0</v>
      </c>
      <c r="AN49" s="105">
        <f t="shared" si="161"/>
        <v>7.5226086315385494</v>
      </c>
      <c r="AO49" s="105">
        <f t="shared" si="161"/>
        <v>11.209074338564594</v>
      </c>
      <c r="AP49" s="106">
        <f t="shared" si="10"/>
        <v>0.35269202882455497</v>
      </c>
      <c r="AQ49" s="106">
        <f t="shared" si="11"/>
        <v>0.1379534498724867</v>
      </c>
      <c r="AR49" s="106" t="e">
        <f t="shared" si="12"/>
        <v>#DIV/0!</v>
      </c>
      <c r="AS49" s="106" t="e">
        <f t="shared" si="13"/>
        <v>#DIV/0!</v>
      </c>
      <c r="AT49" s="106">
        <f t="shared" si="14"/>
        <v>0</v>
      </c>
      <c r="AU49" s="106" t="e">
        <f t="shared" si="15"/>
        <v>#DIV/0!</v>
      </c>
      <c r="AV49" s="106" t="e">
        <f t="shared" si="16"/>
        <v>#DIV/0!</v>
      </c>
      <c r="AW49" s="106">
        <f t="shared" si="17"/>
        <v>0.31492111440013631</v>
      </c>
      <c r="AX49" s="106" t="e">
        <f t="shared" si="18"/>
        <v>#DIV/0!</v>
      </c>
      <c r="AY49" s="106" t="e">
        <f t="shared" si="19"/>
        <v>#DIV/0!</v>
      </c>
      <c r="AZ49" s="106" t="e">
        <f t="shared" si="20"/>
        <v>#DIV/0!</v>
      </c>
      <c r="BA49" s="106">
        <f t="shared" si="21"/>
        <v>0</v>
      </c>
      <c r="BB49" s="106">
        <f t="shared" si="22"/>
        <v>0.21754663126072235</v>
      </c>
      <c r="BC49" s="106" t="e">
        <f t="shared" si="23"/>
        <v>#DIV/0!</v>
      </c>
      <c r="BD49" s="106" t="e">
        <f t="shared" si="24"/>
        <v>#DIV/0!</v>
      </c>
      <c r="BE49" s="106">
        <f t="shared" si="25"/>
        <v>0.29797951516317411</v>
      </c>
      <c r="BF49" s="106">
        <f t="shared" si="26"/>
        <v>0.51388634769456343</v>
      </c>
      <c r="BG49" s="107">
        <f t="shared" si="27"/>
        <v>0.78954837694174984</v>
      </c>
      <c r="BH49" s="107">
        <f t="shared" si="28"/>
        <v>0.2382875856703624</v>
      </c>
      <c r="BI49" s="107">
        <f t="shared" si="29"/>
        <v>0</v>
      </c>
      <c r="BJ49" s="107">
        <f t="shared" si="30"/>
        <v>0</v>
      </c>
      <c r="BK49" s="107">
        <f t="shared" si="31"/>
        <v>0</v>
      </c>
      <c r="BL49" s="107">
        <f t="shared" si="32"/>
        <v>0</v>
      </c>
      <c r="BM49" s="107">
        <f t="shared" si="33"/>
        <v>0</v>
      </c>
      <c r="BN49" s="107">
        <f t="shared" si="34"/>
        <v>0.20745899630715312</v>
      </c>
      <c r="BO49" s="107">
        <f t="shared" si="35"/>
        <v>0</v>
      </c>
      <c r="BP49" s="107">
        <f t="shared" si="36"/>
        <v>0</v>
      </c>
      <c r="BQ49" s="107">
        <f t="shared" si="37"/>
        <v>0</v>
      </c>
      <c r="BR49" s="107">
        <f t="shared" si="38"/>
        <v>0</v>
      </c>
      <c r="BS49" s="107">
        <f t="shared" si="39"/>
        <v>14.029293306313429</v>
      </c>
      <c r="BT49" s="107">
        <f t="shared" si="40"/>
        <v>0</v>
      </c>
      <c r="BU49" s="107">
        <f t="shared" si="41"/>
        <v>0</v>
      </c>
      <c r="BV49" s="107">
        <f t="shared" si="42"/>
        <v>0.15601819589289817</v>
      </c>
      <c r="BW49" s="107">
        <f t="shared" si="43"/>
        <v>0.23247514812884185</v>
      </c>
      <c r="BX49" s="108">
        <f t="shared" si="128"/>
        <v>11.843225654126247</v>
      </c>
      <c r="BY49" s="108">
        <f t="shared" si="129"/>
        <v>3.5743137850554358</v>
      </c>
      <c r="BZ49" s="108">
        <f t="shared" si="129"/>
        <v>0</v>
      </c>
      <c r="CA49" s="108">
        <f t="shared" si="129"/>
        <v>0</v>
      </c>
      <c r="CB49" s="108">
        <f t="shared" si="129"/>
        <v>0</v>
      </c>
      <c r="CC49" s="108">
        <f t="shared" si="129"/>
        <v>0</v>
      </c>
      <c r="CD49" s="108">
        <f t="shared" si="129"/>
        <v>0</v>
      </c>
      <c r="CE49" s="108">
        <f t="shared" si="129"/>
        <v>3.1118849446072967</v>
      </c>
      <c r="CF49" s="108">
        <f t="shared" si="129"/>
        <v>0</v>
      </c>
      <c r="CG49" s="108">
        <f t="shared" si="129"/>
        <v>0</v>
      </c>
      <c r="CH49" s="108">
        <f t="shared" si="129"/>
        <v>0</v>
      </c>
      <c r="CI49" s="108">
        <f t="shared" si="129"/>
        <v>0</v>
      </c>
      <c r="CJ49" s="108">
        <f t="shared" si="129"/>
        <v>210.43939959470143</v>
      </c>
      <c r="CK49" s="108">
        <f t="shared" si="129"/>
        <v>0</v>
      </c>
      <c r="CL49" s="108">
        <f t="shared" si="129"/>
        <v>0</v>
      </c>
      <c r="CM49" s="108">
        <f t="shared" si="129"/>
        <v>2.3402729383934724</v>
      </c>
      <c r="CN49" s="108">
        <f t="shared" si="74"/>
        <v>3.4871272219326279</v>
      </c>
      <c r="CO49" s="109">
        <f t="shared" si="132"/>
        <v>1300.0241810057548</v>
      </c>
      <c r="CP49" s="109">
        <f t="shared" si="133"/>
        <v>678.50877731803064</v>
      </c>
      <c r="CQ49" s="109">
        <f t="shared" si="133"/>
        <v>0</v>
      </c>
      <c r="CR49" s="109">
        <f t="shared" si="133"/>
        <v>0</v>
      </c>
      <c r="CS49" s="109">
        <f t="shared" si="133"/>
        <v>24.755083337084567</v>
      </c>
      <c r="CT49" s="109">
        <f t="shared" si="133"/>
        <v>0</v>
      </c>
      <c r="CU49" s="109">
        <f t="shared" si="133"/>
        <v>0</v>
      </c>
      <c r="CV49" s="109">
        <f t="shared" si="133"/>
        <v>345.97833229712171</v>
      </c>
      <c r="CW49" s="109">
        <f t="shared" si="133"/>
        <v>0</v>
      </c>
      <c r="CX49" s="109">
        <f t="shared" si="133"/>
        <v>0</v>
      </c>
      <c r="CY49" s="109">
        <f t="shared" si="133"/>
        <v>0</v>
      </c>
      <c r="CZ49" s="109">
        <f t="shared" si="133"/>
        <v>31.582454151518466</v>
      </c>
      <c r="DA49" s="109">
        <f t="shared" si="133"/>
        <v>30834.596011501661</v>
      </c>
      <c r="DB49" s="109">
        <f t="shared" si="133"/>
        <v>0</v>
      </c>
      <c r="DC49" s="109">
        <f t="shared" si="133"/>
        <v>0</v>
      </c>
      <c r="DD49" s="109">
        <f t="shared" si="133"/>
        <v>295.32563525708872</v>
      </c>
      <c r="DE49" s="109">
        <f t="shared" si="79"/>
        <v>324.63530510090061</v>
      </c>
      <c r="DF49" s="110">
        <f t="shared" si="46"/>
        <v>0.92544672964783348</v>
      </c>
      <c r="DG49" s="110">
        <f t="shared" si="80"/>
        <v>1</v>
      </c>
      <c r="DH49" s="110" t="e">
        <f t="shared" si="81"/>
        <v>#DIV/0!</v>
      </c>
      <c r="DI49" s="110" t="e">
        <f t="shared" si="82"/>
        <v>#DIV/0!</v>
      </c>
      <c r="DJ49" s="110">
        <f t="shared" si="83"/>
        <v>1</v>
      </c>
      <c r="DK49" s="110" t="e">
        <f t="shared" si="84"/>
        <v>#DIV/0!</v>
      </c>
      <c r="DL49" s="110" t="e">
        <f t="shared" si="85"/>
        <v>#DIV/0!</v>
      </c>
      <c r="DM49" s="110">
        <f t="shared" si="86"/>
        <v>0.89938654243250449</v>
      </c>
      <c r="DN49" s="110" t="e">
        <f t="shared" si="87"/>
        <v>#DIV/0!</v>
      </c>
      <c r="DO49" s="110" t="e">
        <f t="shared" si="88"/>
        <v>#DIV/0!</v>
      </c>
      <c r="DP49" s="110" t="e">
        <f t="shared" si="89"/>
        <v>#DIV/0!</v>
      </c>
      <c r="DQ49" s="110">
        <f t="shared" si="90"/>
        <v>1</v>
      </c>
      <c r="DR49" s="110">
        <f t="shared" si="91"/>
        <v>0.94294124957900083</v>
      </c>
      <c r="DS49" s="110" t="e">
        <f t="shared" si="92"/>
        <v>#DIV/0!</v>
      </c>
      <c r="DT49" s="110" t="e">
        <f t="shared" si="93"/>
        <v>#DIV/0!</v>
      </c>
      <c r="DU49" s="110">
        <f t="shared" si="94"/>
        <v>0.91390895941177408</v>
      </c>
      <c r="DV49" s="110">
        <f t="shared" si="75"/>
        <v>0.97031914603876968</v>
      </c>
    </row>
    <row r="50" spans="1:126" s="99" customFormat="1" x14ac:dyDescent="0.2">
      <c r="A50" s="99" t="s">
        <v>89</v>
      </c>
      <c r="B50" s="100">
        <f>'Data Final'!C147</f>
        <v>44491.229167303238</v>
      </c>
      <c r="C50" s="100">
        <v>44491.208333333336</v>
      </c>
      <c r="D50" s="101">
        <v>11.39</v>
      </c>
      <c r="E50" s="102">
        <f t="shared" si="7"/>
        <v>0.32245089999999998</v>
      </c>
      <c r="F50" s="102">
        <f t="shared" si="47"/>
        <v>20032.86375</v>
      </c>
      <c r="G50" s="103">
        <f t="shared" si="8"/>
        <v>0.80734594966474005</v>
      </c>
      <c r="H50" s="111">
        <f>'Data Final'!F147</f>
        <v>29.020831130609672</v>
      </c>
      <c r="I50" s="111">
        <f>'Data Final'!G147</f>
        <v>0</v>
      </c>
      <c r="J50" s="111">
        <f>'Data Final'!H147</f>
        <v>0</v>
      </c>
      <c r="K50" s="104">
        <v>0</v>
      </c>
      <c r="L50" s="104">
        <v>0</v>
      </c>
      <c r="M50" s="104">
        <v>0</v>
      </c>
      <c r="N50" s="104">
        <v>0</v>
      </c>
      <c r="O50" s="111">
        <f>'Data Final'!M147</f>
        <v>8.1370703938918467</v>
      </c>
      <c r="P50" s="104">
        <v>0</v>
      </c>
      <c r="Q50" s="104">
        <v>0</v>
      </c>
      <c r="R50" s="104">
        <v>0</v>
      </c>
      <c r="S50" s="111">
        <f>'Data Final'!Q147</f>
        <v>0</v>
      </c>
      <c r="T50" s="111">
        <f>'Data Final'!R147</f>
        <v>627.31344126372585</v>
      </c>
      <c r="U50" s="111">
        <f>'Data Final'!S147</f>
        <v>0</v>
      </c>
      <c r="V50" s="104">
        <v>0</v>
      </c>
      <c r="W50" s="111">
        <f>'Data Final'!U147</f>
        <v>7.4616549903976503</v>
      </c>
      <c r="X50" s="111">
        <f>'Data Final'!V147</f>
        <v>8.7053866881626956</v>
      </c>
      <c r="Y50" s="105">
        <f t="shared" ref="Y50" si="162">H50</f>
        <v>29.020831130609672</v>
      </c>
      <c r="Z50" s="105">
        <f t="shared" ref="Z50:AO50" si="163">I50</f>
        <v>0</v>
      </c>
      <c r="AA50" s="105">
        <f t="shared" si="163"/>
        <v>0</v>
      </c>
      <c r="AB50" s="105">
        <f t="shared" si="163"/>
        <v>0</v>
      </c>
      <c r="AC50" s="105">
        <f t="shared" si="163"/>
        <v>0</v>
      </c>
      <c r="AD50" s="105">
        <f t="shared" si="163"/>
        <v>0</v>
      </c>
      <c r="AE50" s="105">
        <f t="shared" si="163"/>
        <v>0</v>
      </c>
      <c r="AF50" s="105">
        <f t="shared" si="163"/>
        <v>8.1370703938918467</v>
      </c>
      <c r="AG50" s="105">
        <f t="shared" si="163"/>
        <v>0</v>
      </c>
      <c r="AH50" s="105">
        <f t="shared" si="163"/>
        <v>0</v>
      </c>
      <c r="AI50" s="105">
        <f t="shared" si="163"/>
        <v>0</v>
      </c>
      <c r="AJ50" s="105">
        <f t="shared" si="163"/>
        <v>0</v>
      </c>
      <c r="AK50" s="105">
        <f t="shared" si="163"/>
        <v>627.31344126372585</v>
      </c>
      <c r="AL50" s="105">
        <f t="shared" si="163"/>
        <v>0</v>
      </c>
      <c r="AM50" s="105">
        <f t="shared" si="163"/>
        <v>0</v>
      </c>
      <c r="AN50" s="105">
        <f t="shared" si="163"/>
        <v>7.4616549903976503</v>
      </c>
      <c r="AO50" s="105">
        <f t="shared" si="163"/>
        <v>8.7053866881626956</v>
      </c>
      <c r="AP50" s="106">
        <f t="shared" si="10"/>
        <v>0.26886454074528704</v>
      </c>
      <c r="AQ50" s="106">
        <f t="shared" si="11"/>
        <v>0</v>
      </c>
      <c r="AR50" s="106" t="e">
        <f t="shared" si="12"/>
        <v>#DIV/0!</v>
      </c>
      <c r="AS50" s="106" t="e">
        <f t="shared" si="13"/>
        <v>#DIV/0!</v>
      </c>
      <c r="AT50" s="106">
        <f t="shared" si="14"/>
        <v>0</v>
      </c>
      <c r="AU50" s="106" t="e">
        <f t="shared" si="15"/>
        <v>#DIV/0!</v>
      </c>
      <c r="AV50" s="106" t="e">
        <f t="shared" si="16"/>
        <v>#DIV/0!</v>
      </c>
      <c r="AW50" s="106">
        <f t="shared" si="17"/>
        <v>0.2561794942624076</v>
      </c>
      <c r="AX50" s="106" t="e">
        <f t="shared" si="18"/>
        <v>#DIV/0!</v>
      </c>
      <c r="AY50" s="106" t="e">
        <f t="shared" si="19"/>
        <v>#DIV/0!</v>
      </c>
      <c r="AZ50" s="106" t="e">
        <f t="shared" si="20"/>
        <v>#DIV/0!</v>
      </c>
      <c r="BA50" s="106">
        <f t="shared" si="21"/>
        <v>0</v>
      </c>
      <c r="BB50" s="106">
        <f t="shared" si="22"/>
        <v>0.2017473990327685</v>
      </c>
      <c r="BC50" s="106" t="e">
        <f t="shared" si="23"/>
        <v>#DIV/0!</v>
      </c>
      <c r="BD50" s="106" t="e">
        <f t="shared" si="24"/>
        <v>#DIV/0!</v>
      </c>
      <c r="BE50" s="106">
        <f t="shared" si="25"/>
        <v>0.29556506861620807</v>
      </c>
      <c r="BF50" s="106">
        <f t="shared" si="26"/>
        <v>0.39910337243973304</v>
      </c>
      <c r="BG50" s="107">
        <f t="shared" si="27"/>
        <v>0.5614675870087863</v>
      </c>
      <c r="BH50" s="107">
        <f t="shared" si="28"/>
        <v>0</v>
      </c>
      <c r="BI50" s="107">
        <f t="shared" si="29"/>
        <v>0</v>
      </c>
      <c r="BJ50" s="107">
        <f t="shared" si="30"/>
        <v>0</v>
      </c>
      <c r="BK50" s="107">
        <f t="shared" si="31"/>
        <v>0</v>
      </c>
      <c r="BL50" s="107">
        <f t="shared" si="32"/>
        <v>0</v>
      </c>
      <c r="BM50" s="107">
        <f t="shared" si="33"/>
        <v>0</v>
      </c>
      <c r="BN50" s="107">
        <f t="shared" si="34"/>
        <v>0.15742834031242686</v>
      </c>
      <c r="BO50" s="107">
        <f t="shared" si="35"/>
        <v>0</v>
      </c>
      <c r="BP50" s="107">
        <f t="shared" si="36"/>
        <v>0</v>
      </c>
      <c r="BQ50" s="107">
        <f t="shared" si="37"/>
        <v>0</v>
      </c>
      <c r="BR50" s="107">
        <f t="shared" si="38"/>
        <v>0</v>
      </c>
      <c r="BS50" s="107">
        <f t="shared" si="39"/>
        <v>12.13666702305513</v>
      </c>
      <c r="BT50" s="107">
        <f t="shared" si="40"/>
        <v>0</v>
      </c>
      <c r="BU50" s="107">
        <f t="shared" si="41"/>
        <v>0</v>
      </c>
      <c r="BV50" s="107">
        <f t="shared" si="42"/>
        <v>0.14436104202859282</v>
      </c>
      <c r="BW50" s="107">
        <f t="shared" si="43"/>
        <v>0.16842358634676483</v>
      </c>
      <c r="BX50" s="108">
        <f t="shared" si="128"/>
        <v>8.4220138051317939</v>
      </c>
      <c r="BY50" s="108">
        <f t="shared" ref="BY50:CM65" si="164">BH50*15</f>
        <v>0</v>
      </c>
      <c r="BZ50" s="108">
        <f t="shared" si="164"/>
        <v>0</v>
      </c>
      <c r="CA50" s="108">
        <f t="shared" si="164"/>
        <v>0</v>
      </c>
      <c r="CB50" s="108">
        <f t="shared" si="164"/>
        <v>0</v>
      </c>
      <c r="CC50" s="108">
        <f t="shared" si="164"/>
        <v>0</v>
      </c>
      <c r="CD50" s="108">
        <f t="shared" si="164"/>
        <v>0</v>
      </c>
      <c r="CE50" s="108">
        <f t="shared" si="164"/>
        <v>2.3614251046864028</v>
      </c>
      <c r="CF50" s="108">
        <f t="shared" si="164"/>
        <v>0</v>
      </c>
      <c r="CG50" s="108">
        <f t="shared" si="164"/>
        <v>0</v>
      </c>
      <c r="CH50" s="108">
        <f t="shared" si="164"/>
        <v>0</v>
      </c>
      <c r="CI50" s="108">
        <f t="shared" si="164"/>
        <v>0</v>
      </c>
      <c r="CJ50" s="108">
        <f t="shared" si="164"/>
        <v>182.05000534582695</v>
      </c>
      <c r="CK50" s="108">
        <f t="shared" si="164"/>
        <v>0</v>
      </c>
      <c r="CL50" s="108">
        <f t="shared" si="164"/>
        <v>0</v>
      </c>
      <c r="CM50" s="108">
        <f t="shared" si="164"/>
        <v>2.1654156304288921</v>
      </c>
      <c r="CN50" s="108">
        <f t="shared" si="74"/>
        <v>2.5263537952014725</v>
      </c>
      <c r="CO50" s="109">
        <f t="shared" si="132"/>
        <v>1308.4461948108867</v>
      </c>
      <c r="CP50" s="109">
        <f t="shared" si="133"/>
        <v>678.50877731803064</v>
      </c>
      <c r="CQ50" s="109">
        <f t="shared" si="133"/>
        <v>0</v>
      </c>
      <c r="CR50" s="109">
        <f t="shared" si="133"/>
        <v>0</v>
      </c>
      <c r="CS50" s="109">
        <f t="shared" si="133"/>
        <v>24.755083337084567</v>
      </c>
      <c r="CT50" s="109">
        <f t="shared" si="133"/>
        <v>0</v>
      </c>
      <c r="CU50" s="109">
        <f t="shared" si="133"/>
        <v>0</v>
      </c>
      <c r="CV50" s="109">
        <f t="shared" si="133"/>
        <v>348.33975740180813</v>
      </c>
      <c r="CW50" s="109">
        <f t="shared" si="133"/>
        <v>0</v>
      </c>
      <c r="CX50" s="109">
        <f t="shared" si="133"/>
        <v>0</v>
      </c>
      <c r="CY50" s="109">
        <f t="shared" si="133"/>
        <v>0</v>
      </c>
      <c r="CZ50" s="109">
        <f t="shared" si="133"/>
        <v>31.582454151518466</v>
      </c>
      <c r="DA50" s="109">
        <f t="shared" si="133"/>
        <v>31016.646016847488</v>
      </c>
      <c r="DB50" s="109">
        <f t="shared" si="133"/>
        <v>0</v>
      </c>
      <c r="DC50" s="109">
        <f t="shared" si="133"/>
        <v>0</v>
      </c>
      <c r="DD50" s="109">
        <f t="shared" si="133"/>
        <v>297.49105088751759</v>
      </c>
      <c r="DE50" s="109">
        <f t="shared" si="79"/>
        <v>327.1616588961021</v>
      </c>
      <c r="DF50" s="110">
        <f t="shared" si="46"/>
        <v>0.93144209900086994</v>
      </c>
      <c r="DG50" s="110">
        <f t="shared" si="80"/>
        <v>1</v>
      </c>
      <c r="DH50" s="110" t="e">
        <f t="shared" si="81"/>
        <v>#DIV/0!</v>
      </c>
      <c r="DI50" s="110" t="e">
        <f t="shared" si="82"/>
        <v>#DIV/0!</v>
      </c>
      <c r="DJ50" s="110">
        <f t="shared" si="83"/>
        <v>1</v>
      </c>
      <c r="DK50" s="110" t="e">
        <f t="shared" si="84"/>
        <v>#DIV/0!</v>
      </c>
      <c r="DL50" s="110" t="e">
        <f t="shared" si="85"/>
        <v>#DIV/0!</v>
      </c>
      <c r="DM50" s="110">
        <f t="shared" si="86"/>
        <v>0.90552517529432575</v>
      </c>
      <c r="DN50" s="110" t="e">
        <f t="shared" si="87"/>
        <v>#DIV/0!</v>
      </c>
      <c r="DO50" s="110" t="e">
        <f t="shared" si="88"/>
        <v>#DIV/0!</v>
      </c>
      <c r="DP50" s="110" t="e">
        <f t="shared" si="89"/>
        <v>#DIV/0!</v>
      </c>
      <c r="DQ50" s="110">
        <f t="shared" si="90"/>
        <v>1</v>
      </c>
      <c r="DR50" s="110">
        <f t="shared" si="91"/>
        <v>0.94850845271221607</v>
      </c>
      <c r="DS50" s="110" t="e">
        <f t="shared" si="92"/>
        <v>#DIV/0!</v>
      </c>
      <c r="DT50" s="110" t="e">
        <f t="shared" si="93"/>
        <v>#DIV/0!</v>
      </c>
      <c r="DU50" s="110">
        <f t="shared" si="94"/>
        <v>0.92061001245031737</v>
      </c>
      <c r="DV50" s="110">
        <f t="shared" si="75"/>
        <v>0.97787029472356779</v>
      </c>
    </row>
    <row r="51" spans="1:126" s="99" customFormat="1" x14ac:dyDescent="0.2">
      <c r="A51" s="99" t="s">
        <v>89</v>
      </c>
      <c r="B51" s="100"/>
      <c r="C51" s="100">
        <v>44491.21875</v>
      </c>
      <c r="D51" s="101">
        <v>11.39</v>
      </c>
      <c r="E51" s="102">
        <f t="shared" si="7"/>
        <v>0.32245089999999998</v>
      </c>
      <c r="F51" s="102">
        <f t="shared" si="47"/>
        <v>20304.215100000001</v>
      </c>
      <c r="G51" s="103">
        <f t="shared" si="8"/>
        <v>0.81828170084302876</v>
      </c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5">
        <f t="shared" ref="Y51" si="165">H50</f>
        <v>29.020831130609672</v>
      </c>
      <c r="Z51" s="105">
        <f t="shared" ref="Z51:AO51" si="166">I50</f>
        <v>0</v>
      </c>
      <c r="AA51" s="105">
        <f t="shared" si="166"/>
        <v>0</v>
      </c>
      <c r="AB51" s="105">
        <f t="shared" si="166"/>
        <v>0</v>
      </c>
      <c r="AC51" s="105">
        <f t="shared" si="166"/>
        <v>0</v>
      </c>
      <c r="AD51" s="105">
        <f t="shared" si="166"/>
        <v>0</v>
      </c>
      <c r="AE51" s="105">
        <f t="shared" si="166"/>
        <v>0</v>
      </c>
      <c r="AF51" s="105">
        <f t="shared" si="166"/>
        <v>8.1370703938918467</v>
      </c>
      <c r="AG51" s="105">
        <f t="shared" si="166"/>
        <v>0</v>
      </c>
      <c r="AH51" s="105">
        <f t="shared" si="166"/>
        <v>0</v>
      </c>
      <c r="AI51" s="105">
        <f t="shared" si="166"/>
        <v>0</v>
      </c>
      <c r="AJ51" s="105">
        <f t="shared" si="166"/>
        <v>0</v>
      </c>
      <c r="AK51" s="105">
        <f t="shared" si="166"/>
        <v>627.31344126372585</v>
      </c>
      <c r="AL51" s="105">
        <f t="shared" si="166"/>
        <v>0</v>
      </c>
      <c r="AM51" s="105">
        <f t="shared" si="166"/>
        <v>0</v>
      </c>
      <c r="AN51" s="105">
        <f t="shared" si="166"/>
        <v>7.4616549903976503</v>
      </c>
      <c r="AO51" s="105">
        <f t="shared" si="166"/>
        <v>8.7053866881626956</v>
      </c>
      <c r="AP51" s="106">
        <f t="shared" si="10"/>
        <v>0.26886454074528704</v>
      </c>
      <c r="AQ51" s="106">
        <f t="shared" si="11"/>
        <v>0</v>
      </c>
      <c r="AR51" s="106" t="e">
        <f t="shared" si="12"/>
        <v>#DIV/0!</v>
      </c>
      <c r="AS51" s="106" t="e">
        <f t="shared" si="13"/>
        <v>#DIV/0!</v>
      </c>
      <c r="AT51" s="106">
        <f t="shared" si="14"/>
        <v>0</v>
      </c>
      <c r="AU51" s="106" t="e">
        <f t="shared" si="15"/>
        <v>#DIV/0!</v>
      </c>
      <c r="AV51" s="106" t="e">
        <f t="shared" si="16"/>
        <v>#DIV/0!</v>
      </c>
      <c r="AW51" s="106">
        <f t="shared" si="17"/>
        <v>0.2561794942624076</v>
      </c>
      <c r="AX51" s="106" t="e">
        <f t="shared" si="18"/>
        <v>#DIV/0!</v>
      </c>
      <c r="AY51" s="106" t="e">
        <f t="shared" si="19"/>
        <v>#DIV/0!</v>
      </c>
      <c r="AZ51" s="106" t="e">
        <f t="shared" si="20"/>
        <v>#DIV/0!</v>
      </c>
      <c r="BA51" s="106">
        <f t="shared" si="21"/>
        <v>0</v>
      </c>
      <c r="BB51" s="106">
        <f t="shared" si="22"/>
        <v>0.2017473990327685</v>
      </c>
      <c r="BC51" s="106" t="e">
        <f t="shared" si="23"/>
        <v>#DIV/0!</v>
      </c>
      <c r="BD51" s="106" t="e">
        <f t="shared" si="24"/>
        <v>#DIV/0!</v>
      </c>
      <c r="BE51" s="106">
        <f t="shared" si="25"/>
        <v>0.29556506861620807</v>
      </c>
      <c r="BF51" s="106">
        <f t="shared" si="26"/>
        <v>0.39910337243973304</v>
      </c>
      <c r="BG51" s="107">
        <f t="shared" si="27"/>
        <v>0.5614675870087863</v>
      </c>
      <c r="BH51" s="107">
        <f t="shared" si="28"/>
        <v>0</v>
      </c>
      <c r="BI51" s="107">
        <f t="shared" si="29"/>
        <v>0</v>
      </c>
      <c r="BJ51" s="107">
        <f t="shared" si="30"/>
        <v>0</v>
      </c>
      <c r="BK51" s="107">
        <f t="shared" si="31"/>
        <v>0</v>
      </c>
      <c r="BL51" s="107">
        <f t="shared" si="32"/>
        <v>0</v>
      </c>
      <c r="BM51" s="107">
        <f t="shared" si="33"/>
        <v>0</v>
      </c>
      <c r="BN51" s="107">
        <f t="shared" si="34"/>
        <v>0.15742834031242686</v>
      </c>
      <c r="BO51" s="107">
        <f t="shared" si="35"/>
        <v>0</v>
      </c>
      <c r="BP51" s="107">
        <f t="shared" si="36"/>
        <v>0</v>
      </c>
      <c r="BQ51" s="107">
        <f t="shared" si="37"/>
        <v>0</v>
      </c>
      <c r="BR51" s="107">
        <f t="shared" si="38"/>
        <v>0</v>
      </c>
      <c r="BS51" s="107">
        <f t="shared" si="39"/>
        <v>12.13666702305513</v>
      </c>
      <c r="BT51" s="107">
        <f t="shared" si="40"/>
        <v>0</v>
      </c>
      <c r="BU51" s="107">
        <f t="shared" si="41"/>
        <v>0</v>
      </c>
      <c r="BV51" s="107">
        <f t="shared" si="42"/>
        <v>0.14436104202859282</v>
      </c>
      <c r="BW51" s="107">
        <f t="shared" si="43"/>
        <v>0.16842358634676483</v>
      </c>
      <c r="BX51" s="108">
        <f t="shared" si="128"/>
        <v>8.4220138051317939</v>
      </c>
      <c r="BY51" s="108">
        <f t="shared" si="164"/>
        <v>0</v>
      </c>
      <c r="BZ51" s="108">
        <f t="shared" si="164"/>
        <v>0</v>
      </c>
      <c r="CA51" s="108">
        <f t="shared" si="164"/>
        <v>0</v>
      </c>
      <c r="CB51" s="108">
        <f t="shared" si="164"/>
        <v>0</v>
      </c>
      <c r="CC51" s="108">
        <f t="shared" si="164"/>
        <v>0</v>
      </c>
      <c r="CD51" s="108">
        <f t="shared" si="164"/>
        <v>0</v>
      </c>
      <c r="CE51" s="108">
        <f t="shared" si="164"/>
        <v>2.3614251046864028</v>
      </c>
      <c r="CF51" s="108">
        <f t="shared" si="164"/>
        <v>0</v>
      </c>
      <c r="CG51" s="108">
        <f t="shared" si="164"/>
        <v>0</v>
      </c>
      <c r="CH51" s="108">
        <f t="shared" si="164"/>
        <v>0</v>
      </c>
      <c r="CI51" s="108">
        <f t="shared" si="164"/>
        <v>0</v>
      </c>
      <c r="CJ51" s="108">
        <f t="shared" si="164"/>
        <v>182.05000534582695</v>
      </c>
      <c r="CK51" s="108">
        <f t="shared" si="164"/>
        <v>0</v>
      </c>
      <c r="CL51" s="108">
        <f t="shared" si="164"/>
        <v>0</v>
      </c>
      <c r="CM51" s="108">
        <f t="shared" si="164"/>
        <v>2.1654156304288921</v>
      </c>
      <c r="CN51" s="108">
        <f t="shared" si="74"/>
        <v>2.5263537952014725</v>
      </c>
      <c r="CO51" s="109">
        <f t="shared" si="132"/>
        <v>1316.8682086160186</v>
      </c>
      <c r="CP51" s="109">
        <f t="shared" ref="CP51:DD66" si="167">CP50+BY51</f>
        <v>678.50877731803064</v>
      </c>
      <c r="CQ51" s="109">
        <f t="shared" si="167"/>
        <v>0</v>
      </c>
      <c r="CR51" s="109">
        <f t="shared" si="167"/>
        <v>0</v>
      </c>
      <c r="CS51" s="109">
        <f t="shared" si="167"/>
        <v>24.755083337084567</v>
      </c>
      <c r="CT51" s="109">
        <f t="shared" si="167"/>
        <v>0</v>
      </c>
      <c r="CU51" s="109">
        <f t="shared" si="167"/>
        <v>0</v>
      </c>
      <c r="CV51" s="109">
        <f t="shared" si="167"/>
        <v>350.70118250649455</v>
      </c>
      <c r="CW51" s="109">
        <f t="shared" si="167"/>
        <v>0</v>
      </c>
      <c r="CX51" s="109">
        <f t="shared" si="167"/>
        <v>0</v>
      </c>
      <c r="CY51" s="109">
        <f t="shared" si="167"/>
        <v>0</v>
      </c>
      <c r="CZ51" s="109">
        <f t="shared" si="167"/>
        <v>31.582454151518466</v>
      </c>
      <c r="DA51" s="109">
        <f t="shared" si="167"/>
        <v>31198.696022193315</v>
      </c>
      <c r="DB51" s="109">
        <f t="shared" si="167"/>
        <v>0</v>
      </c>
      <c r="DC51" s="109">
        <f t="shared" si="167"/>
        <v>0</v>
      </c>
      <c r="DD51" s="109">
        <f t="shared" si="167"/>
        <v>299.65646651794646</v>
      </c>
      <c r="DE51" s="109">
        <f t="shared" si="79"/>
        <v>329.68801269130358</v>
      </c>
      <c r="DF51" s="110">
        <f t="shared" si="46"/>
        <v>0.93743746835390629</v>
      </c>
      <c r="DG51" s="110">
        <f t="shared" si="80"/>
        <v>1</v>
      </c>
      <c r="DH51" s="110" t="e">
        <f t="shared" si="81"/>
        <v>#DIV/0!</v>
      </c>
      <c r="DI51" s="110" t="e">
        <f t="shared" si="82"/>
        <v>#DIV/0!</v>
      </c>
      <c r="DJ51" s="110">
        <f t="shared" si="83"/>
        <v>1</v>
      </c>
      <c r="DK51" s="110" t="e">
        <f t="shared" si="84"/>
        <v>#DIV/0!</v>
      </c>
      <c r="DL51" s="110" t="e">
        <f t="shared" si="85"/>
        <v>#DIV/0!</v>
      </c>
      <c r="DM51" s="110">
        <f t="shared" si="86"/>
        <v>0.911663808156147</v>
      </c>
      <c r="DN51" s="110" t="e">
        <f t="shared" si="87"/>
        <v>#DIV/0!</v>
      </c>
      <c r="DO51" s="110" t="e">
        <f t="shared" si="88"/>
        <v>#DIV/0!</v>
      </c>
      <c r="DP51" s="110" t="e">
        <f t="shared" si="89"/>
        <v>#DIV/0!</v>
      </c>
      <c r="DQ51" s="110">
        <f t="shared" si="90"/>
        <v>1</v>
      </c>
      <c r="DR51" s="110">
        <f t="shared" si="91"/>
        <v>0.9540756558454313</v>
      </c>
      <c r="DS51" s="110" t="e">
        <f t="shared" si="92"/>
        <v>#DIV/0!</v>
      </c>
      <c r="DT51" s="110" t="e">
        <f t="shared" si="93"/>
        <v>#DIV/0!</v>
      </c>
      <c r="DU51" s="110">
        <f t="shared" si="94"/>
        <v>0.92731106548886066</v>
      </c>
      <c r="DV51" s="110">
        <f t="shared" si="75"/>
        <v>0.98542144340836602</v>
      </c>
    </row>
    <row r="52" spans="1:126" s="99" customFormat="1" x14ac:dyDescent="0.2">
      <c r="A52" s="99" t="s">
        <v>89</v>
      </c>
      <c r="B52" s="100"/>
      <c r="C52" s="100">
        <v>44491.229166666664</v>
      </c>
      <c r="D52" s="101">
        <v>11.39</v>
      </c>
      <c r="E52" s="102">
        <f t="shared" si="7"/>
        <v>0.32245089999999998</v>
      </c>
      <c r="F52" s="102">
        <f t="shared" si="47"/>
        <v>20575.566450000002</v>
      </c>
      <c r="G52" s="103">
        <f t="shared" si="8"/>
        <v>0.82921745202131747</v>
      </c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5">
        <f t="shared" ref="Y52" si="168">H50</f>
        <v>29.020831130609672</v>
      </c>
      <c r="Z52" s="105">
        <f t="shared" ref="Z52:AO52" si="169">I50</f>
        <v>0</v>
      </c>
      <c r="AA52" s="105">
        <f t="shared" si="169"/>
        <v>0</v>
      </c>
      <c r="AB52" s="105">
        <f t="shared" si="169"/>
        <v>0</v>
      </c>
      <c r="AC52" s="105">
        <f t="shared" si="169"/>
        <v>0</v>
      </c>
      <c r="AD52" s="105">
        <f t="shared" si="169"/>
        <v>0</v>
      </c>
      <c r="AE52" s="105">
        <f t="shared" si="169"/>
        <v>0</v>
      </c>
      <c r="AF52" s="105">
        <f t="shared" si="169"/>
        <v>8.1370703938918467</v>
      </c>
      <c r="AG52" s="105">
        <f t="shared" si="169"/>
        <v>0</v>
      </c>
      <c r="AH52" s="105">
        <f t="shared" si="169"/>
        <v>0</v>
      </c>
      <c r="AI52" s="105">
        <f t="shared" si="169"/>
        <v>0</v>
      </c>
      <c r="AJ52" s="105">
        <f t="shared" si="169"/>
        <v>0</v>
      </c>
      <c r="AK52" s="105">
        <f t="shared" si="169"/>
        <v>627.31344126372585</v>
      </c>
      <c r="AL52" s="105">
        <f t="shared" si="169"/>
        <v>0</v>
      </c>
      <c r="AM52" s="105">
        <f t="shared" si="169"/>
        <v>0</v>
      </c>
      <c r="AN52" s="105">
        <f t="shared" si="169"/>
        <v>7.4616549903976503</v>
      </c>
      <c r="AO52" s="105">
        <f t="shared" si="169"/>
        <v>8.7053866881626956</v>
      </c>
      <c r="AP52" s="106">
        <f t="shared" si="10"/>
        <v>0.26886454074528704</v>
      </c>
      <c r="AQ52" s="106">
        <f t="shared" si="11"/>
        <v>0</v>
      </c>
      <c r="AR52" s="106" t="e">
        <f t="shared" si="12"/>
        <v>#DIV/0!</v>
      </c>
      <c r="AS52" s="106" t="e">
        <f t="shared" si="13"/>
        <v>#DIV/0!</v>
      </c>
      <c r="AT52" s="106">
        <f t="shared" si="14"/>
        <v>0</v>
      </c>
      <c r="AU52" s="106" t="e">
        <f t="shared" si="15"/>
        <v>#DIV/0!</v>
      </c>
      <c r="AV52" s="106" t="e">
        <f t="shared" si="16"/>
        <v>#DIV/0!</v>
      </c>
      <c r="AW52" s="106">
        <f t="shared" si="17"/>
        <v>0.2561794942624076</v>
      </c>
      <c r="AX52" s="106" t="e">
        <f t="shared" si="18"/>
        <v>#DIV/0!</v>
      </c>
      <c r="AY52" s="106" t="e">
        <f t="shared" si="19"/>
        <v>#DIV/0!</v>
      </c>
      <c r="AZ52" s="106" t="e">
        <f t="shared" si="20"/>
        <v>#DIV/0!</v>
      </c>
      <c r="BA52" s="106">
        <f t="shared" si="21"/>
        <v>0</v>
      </c>
      <c r="BB52" s="106">
        <f t="shared" si="22"/>
        <v>0.2017473990327685</v>
      </c>
      <c r="BC52" s="106" t="e">
        <f t="shared" si="23"/>
        <v>#DIV/0!</v>
      </c>
      <c r="BD52" s="106" t="e">
        <f t="shared" si="24"/>
        <v>#DIV/0!</v>
      </c>
      <c r="BE52" s="106">
        <f t="shared" si="25"/>
        <v>0.29556506861620807</v>
      </c>
      <c r="BF52" s="106">
        <f t="shared" si="26"/>
        <v>0.39910337243973304</v>
      </c>
      <c r="BG52" s="107">
        <f t="shared" si="27"/>
        <v>0.5614675870087863</v>
      </c>
      <c r="BH52" s="107">
        <f t="shared" si="28"/>
        <v>0</v>
      </c>
      <c r="BI52" s="107">
        <f t="shared" si="29"/>
        <v>0</v>
      </c>
      <c r="BJ52" s="107">
        <f t="shared" si="30"/>
        <v>0</v>
      </c>
      <c r="BK52" s="107">
        <f t="shared" si="31"/>
        <v>0</v>
      </c>
      <c r="BL52" s="107">
        <f t="shared" si="32"/>
        <v>0</v>
      </c>
      <c r="BM52" s="107">
        <f t="shared" si="33"/>
        <v>0</v>
      </c>
      <c r="BN52" s="107">
        <f t="shared" si="34"/>
        <v>0.15742834031242686</v>
      </c>
      <c r="BO52" s="107">
        <f t="shared" si="35"/>
        <v>0</v>
      </c>
      <c r="BP52" s="107">
        <f t="shared" si="36"/>
        <v>0</v>
      </c>
      <c r="BQ52" s="107">
        <f t="shared" si="37"/>
        <v>0</v>
      </c>
      <c r="BR52" s="107">
        <f t="shared" si="38"/>
        <v>0</v>
      </c>
      <c r="BS52" s="107">
        <f t="shared" si="39"/>
        <v>12.13666702305513</v>
      </c>
      <c r="BT52" s="107">
        <f t="shared" si="40"/>
        <v>0</v>
      </c>
      <c r="BU52" s="107">
        <f t="shared" si="41"/>
        <v>0</v>
      </c>
      <c r="BV52" s="107">
        <f t="shared" si="42"/>
        <v>0.14436104202859282</v>
      </c>
      <c r="BW52" s="107">
        <f t="shared" si="43"/>
        <v>0.16842358634676483</v>
      </c>
      <c r="BX52" s="108">
        <f t="shared" si="128"/>
        <v>8.4220138051317939</v>
      </c>
      <c r="BY52" s="108">
        <f t="shared" si="164"/>
        <v>0</v>
      </c>
      <c r="BZ52" s="108">
        <f t="shared" si="164"/>
        <v>0</v>
      </c>
      <c r="CA52" s="108">
        <f t="shared" si="164"/>
        <v>0</v>
      </c>
      <c r="CB52" s="108">
        <f t="shared" si="164"/>
        <v>0</v>
      </c>
      <c r="CC52" s="108">
        <f t="shared" si="164"/>
        <v>0</v>
      </c>
      <c r="CD52" s="108">
        <f t="shared" si="164"/>
        <v>0</v>
      </c>
      <c r="CE52" s="108">
        <f t="shared" si="164"/>
        <v>2.3614251046864028</v>
      </c>
      <c r="CF52" s="108">
        <f t="shared" si="164"/>
        <v>0</v>
      </c>
      <c r="CG52" s="108">
        <f t="shared" si="164"/>
        <v>0</v>
      </c>
      <c r="CH52" s="108">
        <f t="shared" si="164"/>
        <v>0</v>
      </c>
      <c r="CI52" s="108">
        <f t="shared" si="164"/>
        <v>0</v>
      </c>
      <c r="CJ52" s="108">
        <f t="shared" si="164"/>
        <v>182.05000534582695</v>
      </c>
      <c r="CK52" s="108">
        <f t="shared" si="164"/>
        <v>0</v>
      </c>
      <c r="CL52" s="108">
        <f t="shared" si="164"/>
        <v>0</v>
      </c>
      <c r="CM52" s="108">
        <f t="shared" si="164"/>
        <v>2.1654156304288921</v>
      </c>
      <c r="CN52" s="108">
        <f t="shared" si="74"/>
        <v>2.5263537952014725</v>
      </c>
      <c r="CO52" s="109">
        <f t="shared" si="132"/>
        <v>1325.2902224211505</v>
      </c>
      <c r="CP52" s="109">
        <f t="shared" si="167"/>
        <v>678.50877731803064</v>
      </c>
      <c r="CQ52" s="109">
        <f t="shared" si="167"/>
        <v>0</v>
      </c>
      <c r="CR52" s="109">
        <f t="shared" si="167"/>
        <v>0</v>
      </c>
      <c r="CS52" s="109">
        <f t="shared" si="167"/>
        <v>24.755083337084567</v>
      </c>
      <c r="CT52" s="109">
        <f t="shared" si="167"/>
        <v>0</v>
      </c>
      <c r="CU52" s="109">
        <f t="shared" si="167"/>
        <v>0</v>
      </c>
      <c r="CV52" s="109">
        <f t="shared" si="167"/>
        <v>353.06260761118097</v>
      </c>
      <c r="CW52" s="109">
        <f t="shared" si="167"/>
        <v>0</v>
      </c>
      <c r="CX52" s="109">
        <f t="shared" si="167"/>
        <v>0</v>
      </c>
      <c r="CY52" s="109">
        <f t="shared" si="167"/>
        <v>0</v>
      </c>
      <c r="CZ52" s="109">
        <f t="shared" si="167"/>
        <v>31.582454151518466</v>
      </c>
      <c r="DA52" s="109">
        <f t="shared" si="167"/>
        <v>31380.746027539142</v>
      </c>
      <c r="DB52" s="109">
        <f t="shared" si="167"/>
        <v>0</v>
      </c>
      <c r="DC52" s="109">
        <f t="shared" si="167"/>
        <v>0</v>
      </c>
      <c r="DD52" s="109">
        <f t="shared" si="167"/>
        <v>301.82188214837532</v>
      </c>
      <c r="DE52" s="109">
        <f t="shared" si="79"/>
        <v>332.21436648650507</v>
      </c>
      <c r="DF52" s="110">
        <f t="shared" si="46"/>
        <v>0.94343283770694275</v>
      </c>
      <c r="DG52" s="110">
        <f t="shared" si="80"/>
        <v>1</v>
      </c>
      <c r="DH52" s="110" t="e">
        <f t="shared" si="81"/>
        <v>#DIV/0!</v>
      </c>
      <c r="DI52" s="110" t="e">
        <f t="shared" si="82"/>
        <v>#DIV/0!</v>
      </c>
      <c r="DJ52" s="110">
        <f t="shared" si="83"/>
        <v>1</v>
      </c>
      <c r="DK52" s="110" t="e">
        <f t="shared" si="84"/>
        <v>#DIV/0!</v>
      </c>
      <c r="DL52" s="110" t="e">
        <f t="shared" si="85"/>
        <v>#DIV/0!</v>
      </c>
      <c r="DM52" s="110">
        <f t="shared" si="86"/>
        <v>0.91780244101796826</v>
      </c>
      <c r="DN52" s="110" t="e">
        <f t="shared" si="87"/>
        <v>#DIV/0!</v>
      </c>
      <c r="DO52" s="110" t="e">
        <f t="shared" si="88"/>
        <v>#DIV/0!</v>
      </c>
      <c r="DP52" s="110" t="e">
        <f t="shared" si="89"/>
        <v>#DIV/0!</v>
      </c>
      <c r="DQ52" s="110">
        <f t="shared" si="90"/>
        <v>1</v>
      </c>
      <c r="DR52" s="110">
        <f t="shared" si="91"/>
        <v>0.95964285897864654</v>
      </c>
      <c r="DS52" s="110" t="e">
        <f t="shared" si="92"/>
        <v>#DIV/0!</v>
      </c>
      <c r="DT52" s="110" t="e">
        <f t="shared" si="93"/>
        <v>#DIV/0!</v>
      </c>
      <c r="DU52" s="110">
        <f t="shared" si="94"/>
        <v>0.93401211852740385</v>
      </c>
      <c r="DV52" s="110">
        <f t="shared" si="75"/>
        <v>0.99297259209316413</v>
      </c>
    </row>
    <row r="53" spans="1:126" s="99" customFormat="1" x14ac:dyDescent="0.2">
      <c r="A53" s="99" t="s">
        <v>89</v>
      </c>
      <c r="B53" s="100"/>
      <c r="C53" s="100">
        <v>44491.239583333336</v>
      </c>
      <c r="D53" s="101">
        <v>10.6</v>
      </c>
      <c r="E53" s="102">
        <f t="shared" si="7"/>
        <v>0.30008599999999996</v>
      </c>
      <c r="F53" s="102">
        <f t="shared" si="47"/>
        <v>20826.789390000002</v>
      </c>
      <c r="G53" s="103">
        <f t="shared" si="8"/>
        <v>0.83934200663332936</v>
      </c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5">
        <f t="shared" ref="Y53" si="170">H50</f>
        <v>29.020831130609672</v>
      </c>
      <c r="Z53" s="105">
        <f t="shared" ref="Z53:AO53" si="171">I50</f>
        <v>0</v>
      </c>
      <c r="AA53" s="105">
        <f t="shared" si="171"/>
        <v>0</v>
      </c>
      <c r="AB53" s="105">
        <f t="shared" si="171"/>
        <v>0</v>
      </c>
      <c r="AC53" s="105">
        <f t="shared" si="171"/>
        <v>0</v>
      </c>
      <c r="AD53" s="105">
        <f t="shared" si="171"/>
        <v>0</v>
      </c>
      <c r="AE53" s="105">
        <f t="shared" si="171"/>
        <v>0</v>
      </c>
      <c r="AF53" s="105">
        <f t="shared" si="171"/>
        <v>8.1370703938918467</v>
      </c>
      <c r="AG53" s="105">
        <f t="shared" si="171"/>
        <v>0</v>
      </c>
      <c r="AH53" s="105">
        <f t="shared" si="171"/>
        <v>0</v>
      </c>
      <c r="AI53" s="105">
        <f t="shared" si="171"/>
        <v>0</v>
      </c>
      <c r="AJ53" s="105">
        <f t="shared" si="171"/>
        <v>0</v>
      </c>
      <c r="AK53" s="105">
        <f t="shared" si="171"/>
        <v>627.31344126372585</v>
      </c>
      <c r="AL53" s="105">
        <f t="shared" si="171"/>
        <v>0</v>
      </c>
      <c r="AM53" s="105">
        <f t="shared" si="171"/>
        <v>0</v>
      </c>
      <c r="AN53" s="105">
        <f t="shared" si="171"/>
        <v>7.4616549903976503</v>
      </c>
      <c r="AO53" s="105">
        <f t="shared" si="171"/>
        <v>8.7053866881626956</v>
      </c>
      <c r="AP53" s="106">
        <f t="shared" si="10"/>
        <v>0.26886454074528704</v>
      </c>
      <c r="AQ53" s="106">
        <f t="shared" si="11"/>
        <v>0</v>
      </c>
      <c r="AR53" s="106" t="e">
        <f t="shared" si="12"/>
        <v>#DIV/0!</v>
      </c>
      <c r="AS53" s="106" t="e">
        <f t="shared" si="13"/>
        <v>#DIV/0!</v>
      </c>
      <c r="AT53" s="106">
        <f t="shared" si="14"/>
        <v>0</v>
      </c>
      <c r="AU53" s="106" t="e">
        <f t="shared" si="15"/>
        <v>#DIV/0!</v>
      </c>
      <c r="AV53" s="106" t="e">
        <f t="shared" si="16"/>
        <v>#DIV/0!</v>
      </c>
      <c r="AW53" s="106">
        <f t="shared" si="17"/>
        <v>0.2561794942624076</v>
      </c>
      <c r="AX53" s="106" t="e">
        <f t="shared" si="18"/>
        <v>#DIV/0!</v>
      </c>
      <c r="AY53" s="106" t="e">
        <f t="shared" si="19"/>
        <v>#DIV/0!</v>
      </c>
      <c r="AZ53" s="106" t="e">
        <f t="shared" si="20"/>
        <v>#DIV/0!</v>
      </c>
      <c r="BA53" s="106">
        <f t="shared" si="21"/>
        <v>0</v>
      </c>
      <c r="BB53" s="106">
        <f t="shared" si="22"/>
        <v>0.2017473990327685</v>
      </c>
      <c r="BC53" s="106" t="e">
        <f t="shared" si="23"/>
        <v>#DIV/0!</v>
      </c>
      <c r="BD53" s="106" t="e">
        <f t="shared" si="24"/>
        <v>#DIV/0!</v>
      </c>
      <c r="BE53" s="106">
        <f t="shared" si="25"/>
        <v>0.29556506861620807</v>
      </c>
      <c r="BF53" s="106">
        <f t="shared" si="26"/>
        <v>0.39910337243973304</v>
      </c>
      <c r="BG53" s="107">
        <f t="shared" si="27"/>
        <v>0.52252470783960803</v>
      </c>
      <c r="BH53" s="107">
        <f t="shared" si="28"/>
        <v>0</v>
      </c>
      <c r="BI53" s="107">
        <f t="shared" si="29"/>
        <v>0</v>
      </c>
      <c r="BJ53" s="107">
        <f t="shared" si="30"/>
        <v>0</v>
      </c>
      <c r="BK53" s="107">
        <f t="shared" si="31"/>
        <v>0</v>
      </c>
      <c r="BL53" s="107">
        <f t="shared" si="32"/>
        <v>0</v>
      </c>
      <c r="BM53" s="107">
        <f t="shared" si="33"/>
        <v>0</v>
      </c>
      <c r="BN53" s="107">
        <f t="shared" si="34"/>
        <v>0.14650925437328569</v>
      </c>
      <c r="BO53" s="107">
        <f t="shared" si="35"/>
        <v>0</v>
      </c>
      <c r="BP53" s="107">
        <f t="shared" si="36"/>
        <v>0</v>
      </c>
      <c r="BQ53" s="107">
        <f t="shared" si="37"/>
        <v>0</v>
      </c>
      <c r="BR53" s="107">
        <f t="shared" si="38"/>
        <v>0</v>
      </c>
      <c r="BS53" s="107">
        <f t="shared" si="39"/>
        <v>11.294878880103985</v>
      </c>
      <c r="BT53" s="107">
        <f t="shared" si="40"/>
        <v>0</v>
      </c>
      <c r="BU53" s="107">
        <f t="shared" si="41"/>
        <v>0</v>
      </c>
      <c r="BV53" s="107">
        <f t="shared" si="42"/>
        <v>0.13434829196690815</v>
      </c>
      <c r="BW53" s="107">
        <f t="shared" si="43"/>
        <v>0.15674188018223942</v>
      </c>
      <c r="BX53" s="108">
        <f t="shared" si="128"/>
        <v>7.8378706175941204</v>
      </c>
      <c r="BY53" s="108">
        <f t="shared" si="164"/>
        <v>0</v>
      </c>
      <c r="BZ53" s="108">
        <f t="shared" si="164"/>
        <v>0</v>
      </c>
      <c r="CA53" s="108">
        <f t="shared" si="164"/>
        <v>0</v>
      </c>
      <c r="CB53" s="108">
        <f t="shared" si="164"/>
        <v>0</v>
      </c>
      <c r="CC53" s="108">
        <f t="shared" si="164"/>
        <v>0</v>
      </c>
      <c r="CD53" s="108">
        <f t="shared" si="164"/>
        <v>0</v>
      </c>
      <c r="CE53" s="108">
        <f t="shared" si="164"/>
        <v>2.1976388155992854</v>
      </c>
      <c r="CF53" s="108">
        <f t="shared" si="164"/>
        <v>0</v>
      </c>
      <c r="CG53" s="108">
        <f t="shared" si="164"/>
        <v>0</v>
      </c>
      <c r="CH53" s="108">
        <f t="shared" si="164"/>
        <v>0</v>
      </c>
      <c r="CI53" s="108">
        <f t="shared" si="164"/>
        <v>0</v>
      </c>
      <c r="CJ53" s="108">
        <f t="shared" si="164"/>
        <v>169.42318320155977</v>
      </c>
      <c r="CK53" s="108">
        <f t="shared" si="164"/>
        <v>0</v>
      </c>
      <c r="CL53" s="108">
        <f t="shared" si="164"/>
        <v>0</v>
      </c>
      <c r="CM53" s="108">
        <f t="shared" si="164"/>
        <v>2.0152243795036222</v>
      </c>
      <c r="CN53" s="108">
        <f t="shared" si="74"/>
        <v>2.3511282027335914</v>
      </c>
      <c r="CO53" s="109">
        <f t="shared" si="132"/>
        <v>1333.1280930387445</v>
      </c>
      <c r="CP53" s="109">
        <f t="shared" si="167"/>
        <v>678.50877731803064</v>
      </c>
      <c r="CQ53" s="109">
        <f t="shared" si="167"/>
        <v>0</v>
      </c>
      <c r="CR53" s="109">
        <f t="shared" si="167"/>
        <v>0</v>
      </c>
      <c r="CS53" s="109">
        <f t="shared" si="167"/>
        <v>24.755083337084567</v>
      </c>
      <c r="CT53" s="109">
        <f t="shared" si="167"/>
        <v>0</v>
      </c>
      <c r="CU53" s="109">
        <f t="shared" si="167"/>
        <v>0</v>
      </c>
      <c r="CV53" s="109">
        <f t="shared" si="167"/>
        <v>355.26024642678027</v>
      </c>
      <c r="CW53" s="109">
        <f t="shared" si="167"/>
        <v>0</v>
      </c>
      <c r="CX53" s="109">
        <f t="shared" si="167"/>
        <v>0</v>
      </c>
      <c r="CY53" s="109">
        <f t="shared" si="167"/>
        <v>0</v>
      </c>
      <c r="CZ53" s="109">
        <f t="shared" si="167"/>
        <v>31.582454151518466</v>
      </c>
      <c r="DA53" s="109">
        <f t="shared" si="167"/>
        <v>31550.169210740703</v>
      </c>
      <c r="DB53" s="109">
        <f t="shared" si="167"/>
        <v>0</v>
      </c>
      <c r="DC53" s="109">
        <f t="shared" si="167"/>
        <v>0</v>
      </c>
      <c r="DD53" s="109">
        <f t="shared" si="167"/>
        <v>303.83710652787897</v>
      </c>
      <c r="DE53" s="109">
        <f t="shared" si="79"/>
        <v>334.56549468923868</v>
      </c>
      <c r="DF53" s="110">
        <f t="shared" si="46"/>
        <v>0.94901237371591429</v>
      </c>
      <c r="DG53" s="110">
        <f t="shared" si="80"/>
        <v>1</v>
      </c>
      <c r="DH53" s="110" t="e">
        <f t="shared" si="81"/>
        <v>#DIV/0!</v>
      </c>
      <c r="DI53" s="110" t="e">
        <f t="shared" si="82"/>
        <v>#DIV/0!</v>
      </c>
      <c r="DJ53" s="110">
        <f t="shared" si="83"/>
        <v>1</v>
      </c>
      <c r="DK53" s="110" t="e">
        <f t="shared" si="84"/>
        <v>#DIV/0!</v>
      </c>
      <c r="DL53" s="110" t="e">
        <f t="shared" si="85"/>
        <v>#DIV/0!</v>
      </c>
      <c r="DM53" s="110">
        <f t="shared" si="86"/>
        <v>0.9235153039095666</v>
      </c>
      <c r="DN53" s="110" t="e">
        <f t="shared" si="87"/>
        <v>#DIV/0!</v>
      </c>
      <c r="DO53" s="110" t="e">
        <f t="shared" si="88"/>
        <v>#DIV/0!</v>
      </c>
      <c r="DP53" s="110" t="e">
        <f t="shared" si="89"/>
        <v>#DIV/0!</v>
      </c>
      <c r="DQ53" s="110">
        <f t="shared" si="90"/>
        <v>1</v>
      </c>
      <c r="DR53" s="110">
        <f t="shared" si="91"/>
        <v>0.96482392598585298</v>
      </c>
      <c r="DS53" s="110" t="e">
        <f t="shared" si="92"/>
        <v>#DIV/0!</v>
      </c>
      <c r="DT53" s="110" t="e">
        <f t="shared" si="93"/>
        <v>#DIV/0!</v>
      </c>
      <c r="DU53" s="110">
        <f t="shared" si="94"/>
        <v>0.94024839264580251</v>
      </c>
      <c r="DV53" s="110">
        <f t="shared" si="75"/>
        <v>1</v>
      </c>
    </row>
    <row r="54" spans="1:126" s="99" customFormat="1" x14ac:dyDescent="0.2">
      <c r="A54" s="99" t="s">
        <v>89</v>
      </c>
      <c r="B54" s="100">
        <f>'Data Final'!C148</f>
        <v>44491.270834027775</v>
      </c>
      <c r="C54" s="100">
        <v>44491.25</v>
      </c>
      <c r="D54" s="101">
        <v>10.6</v>
      </c>
      <c r="E54" s="102">
        <f t="shared" si="7"/>
        <v>0.30008599999999996</v>
      </c>
      <c r="F54" s="102">
        <f t="shared" si="47"/>
        <v>21078.012330000001</v>
      </c>
      <c r="G54" s="103">
        <f t="shared" si="8"/>
        <v>0.84946656124534115</v>
      </c>
      <c r="H54" s="111">
        <f>'Data Final'!F148</f>
        <v>23.96024552987252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11">
        <f>'Data Final'!M148</f>
        <v>6.8818450173770467</v>
      </c>
      <c r="P54" s="104">
        <v>0</v>
      </c>
      <c r="Q54" s="104">
        <v>0</v>
      </c>
      <c r="R54" s="104">
        <v>0</v>
      </c>
      <c r="S54" s="111">
        <f>'Data Final'!Q148</f>
        <v>0</v>
      </c>
      <c r="T54" s="111">
        <f>'Data Final'!R148</f>
        <v>395.28619406507488</v>
      </c>
      <c r="U54" s="111">
        <f>'Data Final'!S148</f>
        <v>0</v>
      </c>
      <c r="V54" s="104">
        <v>0</v>
      </c>
      <c r="W54" s="111">
        <f>'Data Final'!U148</f>
        <v>5.9569014330735506</v>
      </c>
      <c r="X54" s="111">
        <f>'Data Final'!V148</f>
        <v>0</v>
      </c>
      <c r="Y54" s="105">
        <f t="shared" ref="Y54" si="172">H54</f>
        <v>23.96024552987252</v>
      </c>
      <c r="Z54" s="105">
        <f t="shared" ref="Z54:AO54" si="173">I54</f>
        <v>0</v>
      </c>
      <c r="AA54" s="105">
        <f t="shared" si="173"/>
        <v>0</v>
      </c>
      <c r="AB54" s="105">
        <f t="shared" si="173"/>
        <v>0</v>
      </c>
      <c r="AC54" s="105">
        <f t="shared" si="173"/>
        <v>0</v>
      </c>
      <c r="AD54" s="105">
        <f t="shared" si="173"/>
        <v>0</v>
      </c>
      <c r="AE54" s="105">
        <f t="shared" si="173"/>
        <v>0</v>
      </c>
      <c r="AF54" s="105">
        <f t="shared" si="173"/>
        <v>6.8818450173770467</v>
      </c>
      <c r="AG54" s="105">
        <f t="shared" si="173"/>
        <v>0</v>
      </c>
      <c r="AH54" s="105">
        <f t="shared" si="173"/>
        <v>0</v>
      </c>
      <c r="AI54" s="105">
        <f t="shared" si="173"/>
        <v>0</v>
      </c>
      <c r="AJ54" s="105">
        <f t="shared" si="173"/>
        <v>0</v>
      </c>
      <c r="AK54" s="105">
        <f t="shared" si="173"/>
        <v>395.28619406507488</v>
      </c>
      <c r="AL54" s="105">
        <f t="shared" si="173"/>
        <v>0</v>
      </c>
      <c r="AM54" s="105">
        <f t="shared" si="173"/>
        <v>0</v>
      </c>
      <c r="AN54" s="105">
        <f t="shared" si="173"/>
        <v>5.9569014330735506</v>
      </c>
      <c r="AO54" s="105">
        <f t="shared" si="173"/>
        <v>0</v>
      </c>
      <c r="AP54" s="106">
        <f t="shared" si="10"/>
        <v>0.2219805622223803</v>
      </c>
      <c r="AQ54" s="106">
        <f t="shared" si="11"/>
        <v>0</v>
      </c>
      <c r="AR54" s="106" t="e">
        <f t="shared" si="12"/>
        <v>#DIV/0!</v>
      </c>
      <c r="AS54" s="106" t="e">
        <f t="shared" si="13"/>
        <v>#DIV/0!</v>
      </c>
      <c r="AT54" s="106">
        <f t="shared" si="14"/>
        <v>0</v>
      </c>
      <c r="AU54" s="106" t="e">
        <f t="shared" si="15"/>
        <v>#DIV/0!</v>
      </c>
      <c r="AV54" s="106" t="e">
        <f t="shared" si="16"/>
        <v>#DIV/0!</v>
      </c>
      <c r="AW54" s="106">
        <f t="shared" si="17"/>
        <v>0.21666121721981432</v>
      </c>
      <c r="AX54" s="106" t="e">
        <f t="shared" si="18"/>
        <v>#DIV/0!</v>
      </c>
      <c r="AY54" s="106" t="e">
        <f t="shared" si="19"/>
        <v>#DIV/0!</v>
      </c>
      <c r="AZ54" s="106" t="e">
        <f t="shared" si="20"/>
        <v>#DIV/0!</v>
      </c>
      <c r="BA54" s="106">
        <f t="shared" si="21"/>
        <v>0</v>
      </c>
      <c r="BB54" s="106">
        <f t="shared" si="22"/>
        <v>0.12712618012064017</v>
      </c>
      <c r="BC54" s="106" t="e">
        <f t="shared" si="23"/>
        <v>#DIV/0!</v>
      </c>
      <c r="BD54" s="106" t="e">
        <f t="shared" si="24"/>
        <v>#DIV/0!</v>
      </c>
      <c r="BE54" s="106">
        <f t="shared" si="25"/>
        <v>0.23595998248004532</v>
      </c>
      <c r="BF54" s="106">
        <f t="shared" si="26"/>
        <v>0</v>
      </c>
      <c r="BG54" s="107">
        <f t="shared" si="27"/>
        <v>0.43140805440463942</v>
      </c>
      <c r="BH54" s="107">
        <f t="shared" si="28"/>
        <v>0</v>
      </c>
      <c r="BI54" s="107">
        <f t="shared" si="29"/>
        <v>0</v>
      </c>
      <c r="BJ54" s="107">
        <f t="shared" si="30"/>
        <v>0</v>
      </c>
      <c r="BK54" s="107">
        <f t="shared" si="31"/>
        <v>0</v>
      </c>
      <c r="BL54" s="107">
        <f t="shared" si="32"/>
        <v>0</v>
      </c>
      <c r="BM54" s="107">
        <f t="shared" si="33"/>
        <v>0</v>
      </c>
      <c r="BN54" s="107">
        <f t="shared" si="34"/>
        <v>0.12390872063307651</v>
      </c>
      <c r="BO54" s="107">
        <f t="shared" si="35"/>
        <v>0</v>
      </c>
      <c r="BP54" s="107">
        <f t="shared" si="36"/>
        <v>0</v>
      </c>
      <c r="BQ54" s="107">
        <f t="shared" si="37"/>
        <v>0</v>
      </c>
      <c r="BR54" s="107">
        <f t="shared" si="38"/>
        <v>0</v>
      </c>
      <c r="BS54" s="107">
        <f t="shared" si="39"/>
        <v>7.1171911699327222</v>
      </c>
      <c r="BT54" s="107">
        <f t="shared" si="40"/>
        <v>0</v>
      </c>
      <c r="BU54" s="107">
        <f t="shared" si="41"/>
        <v>0</v>
      </c>
      <c r="BV54" s="107">
        <f t="shared" si="42"/>
        <v>0.10725496340671856</v>
      </c>
      <c r="BW54" s="107">
        <f t="shared" si="43"/>
        <v>0</v>
      </c>
      <c r="BX54" s="108">
        <f t="shared" si="128"/>
        <v>6.4711208160695914</v>
      </c>
      <c r="BY54" s="108">
        <f t="shared" si="164"/>
        <v>0</v>
      </c>
      <c r="BZ54" s="108">
        <f t="shared" si="164"/>
        <v>0</v>
      </c>
      <c r="CA54" s="108">
        <f t="shared" si="164"/>
        <v>0</v>
      </c>
      <c r="CB54" s="108">
        <f t="shared" si="164"/>
        <v>0</v>
      </c>
      <c r="CC54" s="108">
        <f t="shared" si="164"/>
        <v>0</v>
      </c>
      <c r="CD54" s="108">
        <f t="shared" si="164"/>
        <v>0</v>
      </c>
      <c r="CE54" s="108">
        <f t="shared" si="164"/>
        <v>1.8586308094961477</v>
      </c>
      <c r="CF54" s="108">
        <f t="shared" si="164"/>
        <v>0</v>
      </c>
      <c r="CG54" s="108">
        <f t="shared" si="164"/>
        <v>0</v>
      </c>
      <c r="CH54" s="108">
        <f t="shared" si="164"/>
        <v>0</v>
      </c>
      <c r="CI54" s="108">
        <f t="shared" si="164"/>
        <v>0</v>
      </c>
      <c r="CJ54" s="108">
        <f t="shared" si="164"/>
        <v>106.75786754899083</v>
      </c>
      <c r="CK54" s="108">
        <f t="shared" si="164"/>
        <v>0</v>
      </c>
      <c r="CL54" s="108">
        <f t="shared" si="164"/>
        <v>0</v>
      </c>
      <c r="CM54" s="108">
        <f t="shared" si="164"/>
        <v>1.6088244511007783</v>
      </c>
      <c r="CN54" s="108">
        <f t="shared" si="74"/>
        <v>0</v>
      </c>
      <c r="CO54" s="109">
        <f t="shared" si="132"/>
        <v>1339.599213854814</v>
      </c>
      <c r="CP54" s="109">
        <f t="shared" si="167"/>
        <v>678.50877731803064</v>
      </c>
      <c r="CQ54" s="109">
        <f t="shared" si="167"/>
        <v>0</v>
      </c>
      <c r="CR54" s="109">
        <f t="shared" si="167"/>
        <v>0</v>
      </c>
      <c r="CS54" s="109">
        <f t="shared" si="167"/>
        <v>24.755083337084567</v>
      </c>
      <c r="CT54" s="109">
        <f t="shared" si="167"/>
        <v>0</v>
      </c>
      <c r="CU54" s="109">
        <f t="shared" si="167"/>
        <v>0</v>
      </c>
      <c r="CV54" s="109">
        <f t="shared" si="167"/>
        <v>357.11887723627643</v>
      </c>
      <c r="CW54" s="109">
        <f t="shared" si="167"/>
        <v>0</v>
      </c>
      <c r="CX54" s="109">
        <f t="shared" si="167"/>
        <v>0</v>
      </c>
      <c r="CY54" s="109">
        <f t="shared" si="167"/>
        <v>0</v>
      </c>
      <c r="CZ54" s="109">
        <f t="shared" si="167"/>
        <v>31.582454151518466</v>
      </c>
      <c r="DA54" s="109">
        <f t="shared" si="167"/>
        <v>31656.927078289693</v>
      </c>
      <c r="DB54" s="109">
        <f t="shared" si="167"/>
        <v>0</v>
      </c>
      <c r="DC54" s="109">
        <f t="shared" si="167"/>
        <v>0</v>
      </c>
      <c r="DD54" s="109">
        <f t="shared" si="167"/>
        <v>305.44593097897973</v>
      </c>
      <c r="DE54" s="109">
        <f t="shared" si="79"/>
        <v>334.56549468923868</v>
      </c>
      <c r="DF54" s="110">
        <f t="shared" si="46"/>
        <v>0.95361896310393202</v>
      </c>
      <c r="DG54" s="110">
        <f t="shared" si="80"/>
        <v>1</v>
      </c>
      <c r="DH54" s="110" t="e">
        <f t="shared" si="81"/>
        <v>#DIV/0!</v>
      </c>
      <c r="DI54" s="110" t="e">
        <f t="shared" si="82"/>
        <v>#DIV/0!</v>
      </c>
      <c r="DJ54" s="110">
        <f t="shared" si="83"/>
        <v>1</v>
      </c>
      <c r="DK54" s="110" t="e">
        <f t="shared" si="84"/>
        <v>#DIV/0!</v>
      </c>
      <c r="DL54" s="110" t="e">
        <f t="shared" si="85"/>
        <v>#DIV/0!</v>
      </c>
      <c r="DM54" s="110">
        <f t="shared" si="86"/>
        <v>0.92834689994135433</v>
      </c>
      <c r="DN54" s="110" t="e">
        <f t="shared" si="87"/>
        <v>#DIV/0!</v>
      </c>
      <c r="DO54" s="110" t="e">
        <f t="shared" si="88"/>
        <v>#DIV/0!</v>
      </c>
      <c r="DP54" s="110" t="e">
        <f t="shared" si="89"/>
        <v>#DIV/0!</v>
      </c>
      <c r="DQ54" s="110">
        <f t="shared" si="90"/>
        <v>1</v>
      </c>
      <c r="DR54" s="110">
        <f t="shared" si="91"/>
        <v>0.96808864840970066</v>
      </c>
      <c r="DS54" s="110" t="e">
        <f t="shared" si="92"/>
        <v>#DIV/0!</v>
      </c>
      <c r="DT54" s="110" t="e">
        <f t="shared" si="93"/>
        <v>#DIV/0!</v>
      </c>
      <c r="DU54" s="110">
        <f t="shared" si="94"/>
        <v>0.94522702946038772</v>
      </c>
      <c r="DV54" s="110">
        <f t="shared" si="75"/>
        <v>1</v>
      </c>
    </row>
    <row r="55" spans="1:126" s="99" customFormat="1" x14ac:dyDescent="0.2">
      <c r="A55" s="99" t="s">
        <v>89</v>
      </c>
      <c r="B55" s="100"/>
      <c r="C55" s="100">
        <v>44491.260416666664</v>
      </c>
      <c r="D55" s="101">
        <v>10.6</v>
      </c>
      <c r="E55" s="102">
        <f t="shared" si="7"/>
        <v>0.30008599999999996</v>
      </c>
      <c r="F55" s="102">
        <f t="shared" si="47"/>
        <v>21329.235270000001</v>
      </c>
      <c r="G55" s="103">
        <f t="shared" si="8"/>
        <v>0.85959111585735304</v>
      </c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5">
        <f t="shared" ref="Y55" si="174">H54</f>
        <v>23.96024552987252</v>
      </c>
      <c r="Z55" s="105">
        <f t="shared" ref="Z55:AO55" si="175">I54</f>
        <v>0</v>
      </c>
      <c r="AA55" s="105">
        <f t="shared" si="175"/>
        <v>0</v>
      </c>
      <c r="AB55" s="105">
        <f t="shared" si="175"/>
        <v>0</v>
      </c>
      <c r="AC55" s="105">
        <f t="shared" si="175"/>
        <v>0</v>
      </c>
      <c r="AD55" s="105">
        <f t="shared" si="175"/>
        <v>0</v>
      </c>
      <c r="AE55" s="105">
        <f t="shared" si="175"/>
        <v>0</v>
      </c>
      <c r="AF55" s="105">
        <f t="shared" si="175"/>
        <v>6.8818450173770467</v>
      </c>
      <c r="AG55" s="105">
        <f t="shared" si="175"/>
        <v>0</v>
      </c>
      <c r="AH55" s="105">
        <f t="shared" si="175"/>
        <v>0</v>
      </c>
      <c r="AI55" s="105">
        <f t="shared" si="175"/>
        <v>0</v>
      </c>
      <c r="AJ55" s="105">
        <f t="shared" si="175"/>
        <v>0</v>
      </c>
      <c r="AK55" s="105">
        <f t="shared" si="175"/>
        <v>395.28619406507488</v>
      </c>
      <c r="AL55" s="105">
        <f t="shared" si="175"/>
        <v>0</v>
      </c>
      <c r="AM55" s="105">
        <f t="shared" si="175"/>
        <v>0</v>
      </c>
      <c r="AN55" s="105">
        <f t="shared" si="175"/>
        <v>5.9569014330735506</v>
      </c>
      <c r="AO55" s="105">
        <f t="shared" si="175"/>
        <v>0</v>
      </c>
      <c r="AP55" s="106">
        <f t="shared" si="10"/>
        <v>0.2219805622223803</v>
      </c>
      <c r="AQ55" s="106">
        <f t="shared" si="11"/>
        <v>0</v>
      </c>
      <c r="AR55" s="106" t="e">
        <f t="shared" si="12"/>
        <v>#DIV/0!</v>
      </c>
      <c r="AS55" s="106" t="e">
        <f t="shared" si="13"/>
        <v>#DIV/0!</v>
      </c>
      <c r="AT55" s="106">
        <f t="shared" si="14"/>
        <v>0</v>
      </c>
      <c r="AU55" s="106" t="e">
        <f t="shared" si="15"/>
        <v>#DIV/0!</v>
      </c>
      <c r="AV55" s="106" t="e">
        <f t="shared" si="16"/>
        <v>#DIV/0!</v>
      </c>
      <c r="AW55" s="106">
        <f t="shared" si="17"/>
        <v>0.21666121721981432</v>
      </c>
      <c r="AX55" s="106" t="e">
        <f t="shared" si="18"/>
        <v>#DIV/0!</v>
      </c>
      <c r="AY55" s="106" t="e">
        <f t="shared" si="19"/>
        <v>#DIV/0!</v>
      </c>
      <c r="AZ55" s="106" t="e">
        <f t="shared" si="20"/>
        <v>#DIV/0!</v>
      </c>
      <c r="BA55" s="106">
        <f t="shared" si="21"/>
        <v>0</v>
      </c>
      <c r="BB55" s="106">
        <f t="shared" si="22"/>
        <v>0.12712618012064017</v>
      </c>
      <c r="BC55" s="106" t="e">
        <f t="shared" si="23"/>
        <v>#DIV/0!</v>
      </c>
      <c r="BD55" s="106" t="e">
        <f t="shared" si="24"/>
        <v>#DIV/0!</v>
      </c>
      <c r="BE55" s="106">
        <f t="shared" si="25"/>
        <v>0.23595998248004532</v>
      </c>
      <c r="BF55" s="106">
        <f t="shared" si="26"/>
        <v>0</v>
      </c>
      <c r="BG55" s="107">
        <f t="shared" si="27"/>
        <v>0.43140805440463942</v>
      </c>
      <c r="BH55" s="107">
        <f t="shared" si="28"/>
        <v>0</v>
      </c>
      <c r="BI55" s="107">
        <f t="shared" si="29"/>
        <v>0</v>
      </c>
      <c r="BJ55" s="107">
        <f t="shared" si="30"/>
        <v>0</v>
      </c>
      <c r="BK55" s="107">
        <f t="shared" si="31"/>
        <v>0</v>
      </c>
      <c r="BL55" s="107">
        <f t="shared" si="32"/>
        <v>0</v>
      </c>
      <c r="BM55" s="107">
        <f t="shared" si="33"/>
        <v>0</v>
      </c>
      <c r="BN55" s="107">
        <f t="shared" si="34"/>
        <v>0.12390872063307651</v>
      </c>
      <c r="BO55" s="107">
        <f t="shared" si="35"/>
        <v>0</v>
      </c>
      <c r="BP55" s="107">
        <f t="shared" si="36"/>
        <v>0</v>
      </c>
      <c r="BQ55" s="107">
        <f t="shared" si="37"/>
        <v>0</v>
      </c>
      <c r="BR55" s="107">
        <f t="shared" si="38"/>
        <v>0</v>
      </c>
      <c r="BS55" s="107">
        <f t="shared" si="39"/>
        <v>7.1171911699327222</v>
      </c>
      <c r="BT55" s="107">
        <f t="shared" si="40"/>
        <v>0</v>
      </c>
      <c r="BU55" s="107">
        <f t="shared" si="41"/>
        <v>0</v>
      </c>
      <c r="BV55" s="107">
        <f t="shared" si="42"/>
        <v>0.10725496340671856</v>
      </c>
      <c r="BW55" s="107">
        <f t="shared" si="43"/>
        <v>0</v>
      </c>
      <c r="BX55" s="108">
        <f t="shared" si="128"/>
        <v>6.4711208160695914</v>
      </c>
      <c r="BY55" s="108">
        <f t="shared" si="164"/>
        <v>0</v>
      </c>
      <c r="BZ55" s="108">
        <f t="shared" si="164"/>
        <v>0</v>
      </c>
      <c r="CA55" s="108">
        <f t="shared" si="164"/>
        <v>0</v>
      </c>
      <c r="CB55" s="108">
        <f t="shared" si="164"/>
        <v>0</v>
      </c>
      <c r="CC55" s="108">
        <f t="shared" si="164"/>
        <v>0</v>
      </c>
      <c r="CD55" s="108">
        <f t="shared" si="164"/>
        <v>0</v>
      </c>
      <c r="CE55" s="108">
        <f t="shared" si="164"/>
        <v>1.8586308094961477</v>
      </c>
      <c r="CF55" s="108">
        <f t="shared" si="164"/>
        <v>0</v>
      </c>
      <c r="CG55" s="108">
        <f t="shared" si="164"/>
        <v>0</v>
      </c>
      <c r="CH55" s="108">
        <f t="shared" si="164"/>
        <v>0</v>
      </c>
      <c r="CI55" s="108">
        <f t="shared" si="164"/>
        <v>0</v>
      </c>
      <c r="CJ55" s="108">
        <f t="shared" si="164"/>
        <v>106.75786754899083</v>
      </c>
      <c r="CK55" s="108">
        <f t="shared" si="164"/>
        <v>0</v>
      </c>
      <c r="CL55" s="108">
        <f t="shared" si="164"/>
        <v>0</v>
      </c>
      <c r="CM55" s="108">
        <f t="shared" si="164"/>
        <v>1.6088244511007783</v>
      </c>
      <c r="CN55" s="108">
        <f t="shared" si="74"/>
        <v>0</v>
      </c>
      <c r="CO55" s="109">
        <f t="shared" si="132"/>
        <v>1346.0703346708835</v>
      </c>
      <c r="CP55" s="109">
        <f t="shared" si="167"/>
        <v>678.50877731803064</v>
      </c>
      <c r="CQ55" s="109">
        <f t="shared" si="167"/>
        <v>0</v>
      </c>
      <c r="CR55" s="109">
        <f t="shared" si="167"/>
        <v>0</v>
      </c>
      <c r="CS55" s="109">
        <f t="shared" si="167"/>
        <v>24.755083337084567</v>
      </c>
      <c r="CT55" s="109">
        <f t="shared" si="167"/>
        <v>0</v>
      </c>
      <c r="CU55" s="109">
        <f t="shared" si="167"/>
        <v>0</v>
      </c>
      <c r="CV55" s="109">
        <f t="shared" si="167"/>
        <v>358.97750804577259</v>
      </c>
      <c r="CW55" s="109">
        <f t="shared" si="167"/>
        <v>0</v>
      </c>
      <c r="CX55" s="109">
        <f t="shared" si="167"/>
        <v>0</v>
      </c>
      <c r="CY55" s="109">
        <f t="shared" si="167"/>
        <v>0</v>
      </c>
      <c r="CZ55" s="109">
        <f t="shared" si="167"/>
        <v>31.582454151518466</v>
      </c>
      <c r="DA55" s="109">
        <f t="shared" si="167"/>
        <v>31763.684945838682</v>
      </c>
      <c r="DB55" s="109">
        <f t="shared" si="167"/>
        <v>0</v>
      </c>
      <c r="DC55" s="109">
        <f t="shared" si="167"/>
        <v>0</v>
      </c>
      <c r="DD55" s="109">
        <f t="shared" si="167"/>
        <v>307.05475543008049</v>
      </c>
      <c r="DE55" s="109">
        <f t="shared" si="79"/>
        <v>334.56549468923868</v>
      </c>
      <c r="DF55" s="110">
        <f t="shared" si="46"/>
        <v>0.95822555249194974</v>
      </c>
      <c r="DG55" s="110">
        <f t="shared" si="80"/>
        <v>1</v>
      </c>
      <c r="DH55" s="110" t="e">
        <f t="shared" si="81"/>
        <v>#DIV/0!</v>
      </c>
      <c r="DI55" s="110" t="e">
        <f t="shared" si="82"/>
        <v>#DIV/0!</v>
      </c>
      <c r="DJ55" s="110">
        <f t="shared" si="83"/>
        <v>1</v>
      </c>
      <c r="DK55" s="110" t="e">
        <f t="shared" si="84"/>
        <v>#DIV/0!</v>
      </c>
      <c r="DL55" s="110" t="e">
        <f t="shared" si="85"/>
        <v>#DIV/0!</v>
      </c>
      <c r="DM55" s="110">
        <f t="shared" si="86"/>
        <v>0.93317849597314195</v>
      </c>
      <c r="DN55" s="110" t="e">
        <f t="shared" si="87"/>
        <v>#DIV/0!</v>
      </c>
      <c r="DO55" s="110" t="e">
        <f t="shared" si="88"/>
        <v>#DIV/0!</v>
      </c>
      <c r="DP55" s="110" t="e">
        <f t="shared" si="89"/>
        <v>#DIV/0!</v>
      </c>
      <c r="DQ55" s="110">
        <f t="shared" si="90"/>
        <v>1</v>
      </c>
      <c r="DR55" s="110">
        <f t="shared" si="91"/>
        <v>0.97135337083354834</v>
      </c>
      <c r="DS55" s="110" t="e">
        <f t="shared" si="92"/>
        <v>#DIV/0!</v>
      </c>
      <c r="DT55" s="110" t="e">
        <f t="shared" si="93"/>
        <v>#DIV/0!</v>
      </c>
      <c r="DU55" s="110">
        <f t="shared" si="94"/>
        <v>0.95020566627497305</v>
      </c>
      <c r="DV55" s="110">
        <f t="shared" si="75"/>
        <v>1</v>
      </c>
    </row>
    <row r="56" spans="1:126" s="99" customFormat="1" x14ac:dyDescent="0.2">
      <c r="A56" s="99" t="s">
        <v>89</v>
      </c>
      <c r="B56" s="100"/>
      <c r="C56" s="100">
        <v>44491.270833333336</v>
      </c>
      <c r="D56" s="101">
        <v>10.6</v>
      </c>
      <c r="E56" s="102">
        <f t="shared" si="7"/>
        <v>0.30008599999999996</v>
      </c>
      <c r="F56" s="102">
        <f t="shared" si="47"/>
        <v>21580.458210000001</v>
      </c>
      <c r="G56" s="103">
        <f t="shared" si="8"/>
        <v>0.86971567046936493</v>
      </c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5">
        <f t="shared" ref="Y56" si="176">H54</f>
        <v>23.96024552987252</v>
      </c>
      <c r="Z56" s="105">
        <f t="shared" ref="Z56:AO56" si="177">I54</f>
        <v>0</v>
      </c>
      <c r="AA56" s="105">
        <f t="shared" si="177"/>
        <v>0</v>
      </c>
      <c r="AB56" s="105">
        <f t="shared" si="177"/>
        <v>0</v>
      </c>
      <c r="AC56" s="105">
        <f t="shared" si="177"/>
        <v>0</v>
      </c>
      <c r="AD56" s="105">
        <f t="shared" si="177"/>
        <v>0</v>
      </c>
      <c r="AE56" s="105">
        <f t="shared" si="177"/>
        <v>0</v>
      </c>
      <c r="AF56" s="105">
        <f t="shared" si="177"/>
        <v>6.8818450173770467</v>
      </c>
      <c r="AG56" s="105">
        <f t="shared" si="177"/>
        <v>0</v>
      </c>
      <c r="AH56" s="105">
        <f t="shared" si="177"/>
        <v>0</v>
      </c>
      <c r="AI56" s="105">
        <f t="shared" si="177"/>
        <v>0</v>
      </c>
      <c r="AJ56" s="105">
        <f t="shared" si="177"/>
        <v>0</v>
      </c>
      <c r="AK56" s="105">
        <f t="shared" si="177"/>
        <v>395.28619406507488</v>
      </c>
      <c r="AL56" s="105">
        <f t="shared" si="177"/>
        <v>0</v>
      </c>
      <c r="AM56" s="105">
        <f t="shared" si="177"/>
        <v>0</v>
      </c>
      <c r="AN56" s="105">
        <f t="shared" si="177"/>
        <v>5.9569014330735506</v>
      </c>
      <c r="AO56" s="105">
        <f t="shared" si="177"/>
        <v>0</v>
      </c>
      <c r="AP56" s="106">
        <f t="shared" si="10"/>
        <v>0.2219805622223803</v>
      </c>
      <c r="AQ56" s="106">
        <f t="shared" si="11"/>
        <v>0</v>
      </c>
      <c r="AR56" s="106" t="e">
        <f t="shared" si="12"/>
        <v>#DIV/0!</v>
      </c>
      <c r="AS56" s="106" t="e">
        <f t="shared" si="13"/>
        <v>#DIV/0!</v>
      </c>
      <c r="AT56" s="106">
        <f t="shared" si="14"/>
        <v>0</v>
      </c>
      <c r="AU56" s="106" t="e">
        <f t="shared" si="15"/>
        <v>#DIV/0!</v>
      </c>
      <c r="AV56" s="106" t="e">
        <f t="shared" si="16"/>
        <v>#DIV/0!</v>
      </c>
      <c r="AW56" s="106">
        <f t="shared" si="17"/>
        <v>0.21666121721981432</v>
      </c>
      <c r="AX56" s="106" t="e">
        <f t="shared" si="18"/>
        <v>#DIV/0!</v>
      </c>
      <c r="AY56" s="106" t="e">
        <f t="shared" si="19"/>
        <v>#DIV/0!</v>
      </c>
      <c r="AZ56" s="106" t="e">
        <f t="shared" si="20"/>
        <v>#DIV/0!</v>
      </c>
      <c r="BA56" s="106">
        <f t="shared" si="21"/>
        <v>0</v>
      </c>
      <c r="BB56" s="106">
        <f t="shared" si="22"/>
        <v>0.12712618012064017</v>
      </c>
      <c r="BC56" s="106" t="e">
        <f t="shared" si="23"/>
        <v>#DIV/0!</v>
      </c>
      <c r="BD56" s="106" t="e">
        <f t="shared" si="24"/>
        <v>#DIV/0!</v>
      </c>
      <c r="BE56" s="106">
        <f t="shared" si="25"/>
        <v>0.23595998248004532</v>
      </c>
      <c r="BF56" s="106">
        <f t="shared" si="26"/>
        <v>0</v>
      </c>
      <c r="BG56" s="107">
        <f t="shared" si="27"/>
        <v>0.43140805440463942</v>
      </c>
      <c r="BH56" s="107">
        <f t="shared" si="28"/>
        <v>0</v>
      </c>
      <c r="BI56" s="107">
        <f t="shared" si="29"/>
        <v>0</v>
      </c>
      <c r="BJ56" s="107">
        <f t="shared" si="30"/>
        <v>0</v>
      </c>
      <c r="BK56" s="107">
        <f t="shared" si="31"/>
        <v>0</v>
      </c>
      <c r="BL56" s="107">
        <f t="shared" si="32"/>
        <v>0</v>
      </c>
      <c r="BM56" s="107">
        <f t="shared" si="33"/>
        <v>0</v>
      </c>
      <c r="BN56" s="107">
        <f t="shared" si="34"/>
        <v>0.12390872063307651</v>
      </c>
      <c r="BO56" s="107">
        <f t="shared" si="35"/>
        <v>0</v>
      </c>
      <c r="BP56" s="107">
        <f t="shared" si="36"/>
        <v>0</v>
      </c>
      <c r="BQ56" s="107">
        <f t="shared" si="37"/>
        <v>0</v>
      </c>
      <c r="BR56" s="107">
        <f t="shared" si="38"/>
        <v>0</v>
      </c>
      <c r="BS56" s="107">
        <f t="shared" si="39"/>
        <v>7.1171911699327222</v>
      </c>
      <c r="BT56" s="107">
        <f t="shared" si="40"/>
        <v>0</v>
      </c>
      <c r="BU56" s="107">
        <f t="shared" si="41"/>
        <v>0</v>
      </c>
      <c r="BV56" s="107">
        <f t="shared" si="42"/>
        <v>0.10725496340671856</v>
      </c>
      <c r="BW56" s="107">
        <f t="shared" si="43"/>
        <v>0</v>
      </c>
      <c r="BX56" s="108">
        <f t="shared" si="128"/>
        <v>6.4711208160695914</v>
      </c>
      <c r="BY56" s="108">
        <f t="shared" si="164"/>
        <v>0</v>
      </c>
      <c r="BZ56" s="108">
        <f t="shared" si="164"/>
        <v>0</v>
      </c>
      <c r="CA56" s="108">
        <f t="shared" si="164"/>
        <v>0</v>
      </c>
      <c r="CB56" s="108">
        <f t="shared" si="164"/>
        <v>0</v>
      </c>
      <c r="CC56" s="108">
        <f t="shared" si="164"/>
        <v>0</v>
      </c>
      <c r="CD56" s="108">
        <f t="shared" si="164"/>
        <v>0</v>
      </c>
      <c r="CE56" s="108">
        <f t="shared" si="164"/>
        <v>1.8586308094961477</v>
      </c>
      <c r="CF56" s="108">
        <f t="shared" si="164"/>
        <v>0</v>
      </c>
      <c r="CG56" s="108">
        <f t="shared" si="164"/>
        <v>0</v>
      </c>
      <c r="CH56" s="108">
        <f t="shared" si="164"/>
        <v>0</v>
      </c>
      <c r="CI56" s="108">
        <f t="shared" si="164"/>
        <v>0</v>
      </c>
      <c r="CJ56" s="108">
        <f t="shared" si="164"/>
        <v>106.75786754899083</v>
      </c>
      <c r="CK56" s="108">
        <f t="shared" si="164"/>
        <v>0</v>
      </c>
      <c r="CL56" s="108">
        <f t="shared" si="164"/>
        <v>0</v>
      </c>
      <c r="CM56" s="108">
        <f t="shared" si="164"/>
        <v>1.6088244511007783</v>
      </c>
      <c r="CN56" s="108">
        <f t="shared" si="74"/>
        <v>0</v>
      </c>
      <c r="CO56" s="109">
        <f t="shared" si="132"/>
        <v>1352.5414554869531</v>
      </c>
      <c r="CP56" s="109">
        <f t="shared" si="167"/>
        <v>678.50877731803064</v>
      </c>
      <c r="CQ56" s="109">
        <f t="shared" si="167"/>
        <v>0</v>
      </c>
      <c r="CR56" s="109">
        <f t="shared" si="167"/>
        <v>0</v>
      </c>
      <c r="CS56" s="109">
        <f t="shared" si="167"/>
        <v>24.755083337084567</v>
      </c>
      <c r="CT56" s="109">
        <f t="shared" si="167"/>
        <v>0</v>
      </c>
      <c r="CU56" s="109">
        <f t="shared" si="167"/>
        <v>0</v>
      </c>
      <c r="CV56" s="109">
        <f t="shared" si="167"/>
        <v>360.83613885526876</v>
      </c>
      <c r="CW56" s="109">
        <f t="shared" si="167"/>
        <v>0</v>
      </c>
      <c r="CX56" s="109">
        <f t="shared" si="167"/>
        <v>0</v>
      </c>
      <c r="CY56" s="109">
        <f t="shared" si="167"/>
        <v>0</v>
      </c>
      <c r="CZ56" s="109">
        <f t="shared" si="167"/>
        <v>31.582454151518466</v>
      </c>
      <c r="DA56" s="109">
        <f t="shared" si="167"/>
        <v>31870.442813387672</v>
      </c>
      <c r="DB56" s="109">
        <f t="shared" si="167"/>
        <v>0</v>
      </c>
      <c r="DC56" s="109">
        <f t="shared" si="167"/>
        <v>0</v>
      </c>
      <c r="DD56" s="109">
        <f t="shared" si="167"/>
        <v>308.66357988118125</v>
      </c>
      <c r="DE56" s="109">
        <f t="shared" si="79"/>
        <v>334.56549468923868</v>
      </c>
      <c r="DF56" s="110">
        <f t="shared" si="46"/>
        <v>0.96283214187996746</v>
      </c>
      <c r="DG56" s="110">
        <f t="shared" si="80"/>
        <v>1</v>
      </c>
      <c r="DH56" s="110" t="e">
        <f t="shared" si="81"/>
        <v>#DIV/0!</v>
      </c>
      <c r="DI56" s="110" t="e">
        <f t="shared" si="82"/>
        <v>#DIV/0!</v>
      </c>
      <c r="DJ56" s="110">
        <f t="shared" si="83"/>
        <v>1</v>
      </c>
      <c r="DK56" s="110" t="e">
        <f t="shared" si="84"/>
        <v>#DIV/0!</v>
      </c>
      <c r="DL56" s="110" t="e">
        <f t="shared" si="85"/>
        <v>#DIV/0!</v>
      </c>
      <c r="DM56" s="110">
        <f t="shared" si="86"/>
        <v>0.93801009200492957</v>
      </c>
      <c r="DN56" s="110" t="e">
        <f t="shared" si="87"/>
        <v>#DIV/0!</v>
      </c>
      <c r="DO56" s="110" t="e">
        <f t="shared" si="88"/>
        <v>#DIV/0!</v>
      </c>
      <c r="DP56" s="110" t="e">
        <f t="shared" si="89"/>
        <v>#DIV/0!</v>
      </c>
      <c r="DQ56" s="110">
        <f t="shared" si="90"/>
        <v>1</v>
      </c>
      <c r="DR56" s="110">
        <f t="shared" si="91"/>
        <v>0.97461809325739601</v>
      </c>
      <c r="DS56" s="110" t="e">
        <f t="shared" si="92"/>
        <v>#DIV/0!</v>
      </c>
      <c r="DT56" s="110" t="e">
        <f t="shared" si="93"/>
        <v>#DIV/0!</v>
      </c>
      <c r="DU56" s="110">
        <f t="shared" si="94"/>
        <v>0.95518430308955826</v>
      </c>
      <c r="DV56" s="110">
        <f t="shared" si="75"/>
        <v>1</v>
      </c>
    </row>
    <row r="57" spans="1:126" s="99" customFormat="1" x14ac:dyDescent="0.2">
      <c r="A57" s="99" t="s">
        <v>89</v>
      </c>
      <c r="B57" s="100"/>
      <c r="C57" s="100">
        <v>44491.28125</v>
      </c>
      <c r="D57" s="101">
        <v>10.6</v>
      </c>
      <c r="E57" s="102">
        <f t="shared" si="7"/>
        <v>0.30008599999999996</v>
      </c>
      <c r="F57" s="102">
        <f t="shared" si="47"/>
        <v>21831.68115</v>
      </c>
      <c r="G57" s="103">
        <f t="shared" si="8"/>
        <v>0.87984022508137671</v>
      </c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5">
        <f t="shared" ref="Y57" si="178">H54</f>
        <v>23.96024552987252</v>
      </c>
      <c r="Z57" s="105">
        <f t="shared" ref="Z57:AO57" si="179">I54</f>
        <v>0</v>
      </c>
      <c r="AA57" s="105">
        <f t="shared" si="179"/>
        <v>0</v>
      </c>
      <c r="AB57" s="105">
        <f t="shared" si="179"/>
        <v>0</v>
      </c>
      <c r="AC57" s="105">
        <f t="shared" si="179"/>
        <v>0</v>
      </c>
      <c r="AD57" s="105">
        <f t="shared" si="179"/>
        <v>0</v>
      </c>
      <c r="AE57" s="105">
        <f t="shared" si="179"/>
        <v>0</v>
      </c>
      <c r="AF57" s="105">
        <f t="shared" si="179"/>
        <v>6.8818450173770467</v>
      </c>
      <c r="AG57" s="105">
        <f t="shared" si="179"/>
        <v>0</v>
      </c>
      <c r="AH57" s="105">
        <f t="shared" si="179"/>
        <v>0</v>
      </c>
      <c r="AI57" s="105">
        <f t="shared" si="179"/>
        <v>0</v>
      </c>
      <c r="AJ57" s="105">
        <f t="shared" si="179"/>
        <v>0</v>
      </c>
      <c r="AK57" s="105">
        <f t="shared" si="179"/>
        <v>395.28619406507488</v>
      </c>
      <c r="AL57" s="105">
        <f t="shared" si="179"/>
        <v>0</v>
      </c>
      <c r="AM57" s="105">
        <f t="shared" si="179"/>
        <v>0</v>
      </c>
      <c r="AN57" s="105">
        <f t="shared" si="179"/>
        <v>5.9569014330735506</v>
      </c>
      <c r="AO57" s="105">
        <f t="shared" si="179"/>
        <v>0</v>
      </c>
      <c r="AP57" s="106">
        <f t="shared" si="10"/>
        <v>0.2219805622223803</v>
      </c>
      <c r="AQ57" s="106">
        <f t="shared" si="11"/>
        <v>0</v>
      </c>
      <c r="AR57" s="106" t="e">
        <f t="shared" si="12"/>
        <v>#DIV/0!</v>
      </c>
      <c r="AS57" s="106" t="e">
        <f t="shared" si="13"/>
        <v>#DIV/0!</v>
      </c>
      <c r="AT57" s="106">
        <f t="shared" si="14"/>
        <v>0</v>
      </c>
      <c r="AU57" s="106" t="e">
        <f t="shared" si="15"/>
        <v>#DIV/0!</v>
      </c>
      <c r="AV57" s="106" t="e">
        <f t="shared" si="16"/>
        <v>#DIV/0!</v>
      </c>
      <c r="AW57" s="106">
        <f t="shared" si="17"/>
        <v>0.21666121721981432</v>
      </c>
      <c r="AX57" s="106" t="e">
        <f t="shared" si="18"/>
        <v>#DIV/0!</v>
      </c>
      <c r="AY57" s="106" t="e">
        <f t="shared" si="19"/>
        <v>#DIV/0!</v>
      </c>
      <c r="AZ57" s="106" t="e">
        <f t="shared" si="20"/>
        <v>#DIV/0!</v>
      </c>
      <c r="BA57" s="106">
        <f t="shared" si="21"/>
        <v>0</v>
      </c>
      <c r="BB57" s="106">
        <f t="shared" si="22"/>
        <v>0.12712618012064017</v>
      </c>
      <c r="BC57" s="106" t="e">
        <f t="shared" si="23"/>
        <v>#DIV/0!</v>
      </c>
      <c r="BD57" s="106" t="e">
        <f t="shared" si="24"/>
        <v>#DIV/0!</v>
      </c>
      <c r="BE57" s="106">
        <f t="shared" si="25"/>
        <v>0.23595998248004532</v>
      </c>
      <c r="BF57" s="106">
        <f t="shared" si="26"/>
        <v>0</v>
      </c>
      <c r="BG57" s="107">
        <f t="shared" si="27"/>
        <v>0.43140805440463942</v>
      </c>
      <c r="BH57" s="107">
        <f t="shared" si="28"/>
        <v>0</v>
      </c>
      <c r="BI57" s="107">
        <f t="shared" si="29"/>
        <v>0</v>
      </c>
      <c r="BJ57" s="107">
        <f t="shared" si="30"/>
        <v>0</v>
      </c>
      <c r="BK57" s="107">
        <f t="shared" si="31"/>
        <v>0</v>
      </c>
      <c r="BL57" s="107">
        <f t="shared" si="32"/>
        <v>0</v>
      </c>
      <c r="BM57" s="107">
        <f t="shared" si="33"/>
        <v>0</v>
      </c>
      <c r="BN57" s="107">
        <f t="shared" si="34"/>
        <v>0.12390872063307651</v>
      </c>
      <c r="BO57" s="107">
        <f t="shared" si="35"/>
        <v>0</v>
      </c>
      <c r="BP57" s="107">
        <f t="shared" si="36"/>
        <v>0</v>
      </c>
      <c r="BQ57" s="107">
        <f t="shared" si="37"/>
        <v>0</v>
      </c>
      <c r="BR57" s="107">
        <f t="shared" si="38"/>
        <v>0</v>
      </c>
      <c r="BS57" s="107">
        <f t="shared" si="39"/>
        <v>7.1171911699327222</v>
      </c>
      <c r="BT57" s="107">
        <f t="shared" si="40"/>
        <v>0</v>
      </c>
      <c r="BU57" s="107">
        <f t="shared" si="41"/>
        <v>0</v>
      </c>
      <c r="BV57" s="107">
        <f t="shared" si="42"/>
        <v>0.10725496340671856</v>
      </c>
      <c r="BW57" s="107">
        <f t="shared" si="43"/>
        <v>0</v>
      </c>
      <c r="BX57" s="108">
        <f t="shared" si="128"/>
        <v>6.4711208160695914</v>
      </c>
      <c r="BY57" s="108">
        <f t="shared" si="164"/>
        <v>0</v>
      </c>
      <c r="BZ57" s="108">
        <f t="shared" si="164"/>
        <v>0</v>
      </c>
      <c r="CA57" s="108">
        <f t="shared" si="164"/>
        <v>0</v>
      </c>
      <c r="CB57" s="108">
        <f t="shared" si="164"/>
        <v>0</v>
      </c>
      <c r="CC57" s="108">
        <f t="shared" si="164"/>
        <v>0</v>
      </c>
      <c r="CD57" s="108">
        <f t="shared" si="164"/>
        <v>0</v>
      </c>
      <c r="CE57" s="108">
        <f t="shared" si="164"/>
        <v>1.8586308094961477</v>
      </c>
      <c r="CF57" s="108">
        <f t="shared" si="164"/>
        <v>0</v>
      </c>
      <c r="CG57" s="108">
        <f t="shared" si="164"/>
        <v>0</v>
      </c>
      <c r="CH57" s="108">
        <f t="shared" si="164"/>
        <v>0</v>
      </c>
      <c r="CI57" s="108">
        <f t="shared" si="164"/>
        <v>0</v>
      </c>
      <c r="CJ57" s="108">
        <f t="shared" si="164"/>
        <v>106.75786754899083</v>
      </c>
      <c r="CK57" s="108">
        <f t="shared" si="164"/>
        <v>0</v>
      </c>
      <c r="CL57" s="108">
        <f t="shared" si="164"/>
        <v>0</v>
      </c>
      <c r="CM57" s="108">
        <f t="shared" si="164"/>
        <v>1.6088244511007783</v>
      </c>
      <c r="CN57" s="108">
        <f t="shared" si="74"/>
        <v>0</v>
      </c>
      <c r="CO57" s="109">
        <f t="shared" si="132"/>
        <v>1359.0125763030226</v>
      </c>
      <c r="CP57" s="109">
        <f t="shared" si="167"/>
        <v>678.50877731803064</v>
      </c>
      <c r="CQ57" s="109">
        <f t="shared" si="167"/>
        <v>0</v>
      </c>
      <c r="CR57" s="109">
        <f t="shared" si="167"/>
        <v>0</v>
      </c>
      <c r="CS57" s="109">
        <f t="shared" si="167"/>
        <v>24.755083337084567</v>
      </c>
      <c r="CT57" s="109">
        <f t="shared" si="167"/>
        <v>0</v>
      </c>
      <c r="CU57" s="109">
        <f t="shared" si="167"/>
        <v>0</v>
      </c>
      <c r="CV57" s="109">
        <f t="shared" si="167"/>
        <v>362.69476966476492</v>
      </c>
      <c r="CW57" s="109">
        <f t="shared" si="167"/>
        <v>0</v>
      </c>
      <c r="CX57" s="109">
        <f t="shared" si="167"/>
        <v>0</v>
      </c>
      <c r="CY57" s="109">
        <f t="shared" si="167"/>
        <v>0</v>
      </c>
      <c r="CZ57" s="109">
        <f t="shared" si="167"/>
        <v>31.582454151518466</v>
      </c>
      <c r="DA57" s="109">
        <f t="shared" si="167"/>
        <v>31977.200680936661</v>
      </c>
      <c r="DB57" s="109">
        <f t="shared" si="167"/>
        <v>0</v>
      </c>
      <c r="DC57" s="109">
        <f t="shared" si="167"/>
        <v>0</v>
      </c>
      <c r="DD57" s="109">
        <f t="shared" si="167"/>
        <v>310.27240433228201</v>
      </c>
      <c r="DE57" s="109">
        <f t="shared" si="79"/>
        <v>334.56549468923868</v>
      </c>
      <c r="DF57" s="110">
        <f t="shared" si="46"/>
        <v>0.96743873126798519</v>
      </c>
      <c r="DG57" s="110">
        <f t="shared" si="80"/>
        <v>1</v>
      </c>
      <c r="DH57" s="110" t="e">
        <f t="shared" si="81"/>
        <v>#DIV/0!</v>
      </c>
      <c r="DI57" s="110" t="e">
        <f t="shared" si="82"/>
        <v>#DIV/0!</v>
      </c>
      <c r="DJ57" s="110">
        <f t="shared" si="83"/>
        <v>1</v>
      </c>
      <c r="DK57" s="110" t="e">
        <f t="shared" si="84"/>
        <v>#DIV/0!</v>
      </c>
      <c r="DL57" s="110" t="e">
        <f t="shared" si="85"/>
        <v>#DIV/0!</v>
      </c>
      <c r="DM57" s="110">
        <f t="shared" si="86"/>
        <v>0.9428416880367172</v>
      </c>
      <c r="DN57" s="110" t="e">
        <f t="shared" si="87"/>
        <v>#DIV/0!</v>
      </c>
      <c r="DO57" s="110" t="e">
        <f t="shared" si="88"/>
        <v>#DIV/0!</v>
      </c>
      <c r="DP57" s="110" t="e">
        <f t="shared" si="89"/>
        <v>#DIV/0!</v>
      </c>
      <c r="DQ57" s="110">
        <f t="shared" si="90"/>
        <v>1</v>
      </c>
      <c r="DR57" s="110">
        <f t="shared" si="91"/>
        <v>0.97788281568124369</v>
      </c>
      <c r="DS57" s="110" t="e">
        <f t="shared" si="92"/>
        <v>#DIV/0!</v>
      </c>
      <c r="DT57" s="110" t="e">
        <f t="shared" si="93"/>
        <v>#DIV/0!</v>
      </c>
      <c r="DU57" s="110">
        <f t="shared" si="94"/>
        <v>0.96016293990414348</v>
      </c>
      <c r="DV57" s="110">
        <f t="shared" si="75"/>
        <v>1</v>
      </c>
    </row>
    <row r="58" spans="1:126" s="99" customFormat="1" x14ac:dyDescent="0.2">
      <c r="A58" s="99" t="s">
        <v>89</v>
      </c>
      <c r="B58" s="100">
        <f>'Data Final'!C149</f>
        <v>44491.312500752312</v>
      </c>
      <c r="C58" s="100">
        <v>44491.291666666664</v>
      </c>
      <c r="D58" s="101">
        <v>10.6</v>
      </c>
      <c r="E58" s="102">
        <f t="shared" si="7"/>
        <v>0.30008599999999996</v>
      </c>
      <c r="F58" s="102">
        <f t="shared" si="47"/>
        <v>22082.90409</v>
      </c>
      <c r="G58" s="103">
        <f t="shared" si="8"/>
        <v>0.88996477969338861</v>
      </c>
      <c r="H58" s="111">
        <f>'Data Final'!F149</f>
        <v>18.878867552920973</v>
      </c>
      <c r="I58" s="104">
        <v>0</v>
      </c>
      <c r="J58" s="104">
        <v>0</v>
      </c>
      <c r="K58" s="104">
        <v>0</v>
      </c>
      <c r="L58" s="111">
        <f>'Data Final'!J149</f>
        <v>0</v>
      </c>
      <c r="M58" s="104">
        <v>0</v>
      </c>
      <c r="N58" s="104">
        <v>0</v>
      </c>
      <c r="O58" s="111">
        <f>'Data Final'!M149</f>
        <v>5.6049072644234963</v>
      </c>
      <c r="P58" s="104">
        <v>0</v>
      </c>
      <c r="Q58" s="104">
        <v>0</v>
      </c>
      <c r="R58" s="104">
        <v>0</v>
      </c>
      <c r="S58" s="111">
        <f>'Data Final'!Q149</f>
        <v>0</v>
      </c>
      <c r="T58" s="111">
        <f>'Data Final'!R149</f>
        <v>297.58629261769994</v>
      </c>
      <c r="U58" s="111">
        <f>'Data Final'!S149</f>
        <v>0</v>
      </c>
      <c r="V58" s="104">
        <v>0</v>
      </c>
      <c r="W58" s="111">
        <f>'Data Final'!U149</f>
        <v>4.6908743285736847</v>
      </c>
      <c r="X58" s="111">
        <f>'Data Final'!V149</f>
        <v>0</v>
      </c>
      <c r="Y58" s="105">
        <f t="shared" ref="Y58" si="180">H58</f>
        <v>18.878867552920973</v>
      </c>
      <c r="Z58" s="105">
        <f t="shared" ref="Z58:AO58" si="181">I58</f>
        <v>0</v>
      </c>
      <c r="AA58" s="105">
        <f t="shared" si="181"/>
        <v>0</v>
      </c>
      <c r="AB58" s="105">
        <f t="shared" si="181"/>
        <v>0</v>
      </c>
      <c r="AC58" s="105">
        <f t="shared" si="181"/>
        <v>0</v>
      </c>
      <c r="AD58" s="105">
        <f t="shared" si="181"/>
        <v>0</v>
      </c>
      <c r="AE58" s="105">
        <f t="shared" si="181"/>
        <v>0</v>
      </c>
      <c r="AF58" s="105">
        <f t="shared" si="181"/>
        <v>5.6049072644234963</v>
      </c>
      <c r="AG58" s="105">
        <f t="shared" si="181"/>
        <v>0</v>
      </c>
      <c r="AH58" s="105">
        <f t="shared" si="181"/>
        <v>0</v>
      </c>
      <c r="AI58" s="105">
        <f t="shared" si="181"/>
        <v>0</v>
      </c>
      <c r="AJ58" s="105">
        <f t="shared" si="181"/>
        <v>0</v>
      </c>
      <c r="AK58" s="105">
        <f t="shared" si="181"/>
        <v>297.58629261769994</v>
      </c>
      <c r="AL58" s="105">
        <f t="shared" si="181"/>
        <v>0</v>
      </c>
      <c r="AM58" s="105">
        <f t="shared" si="181"/>
        <v>0</v>
      </c>
      <c r="AN58" s="105">
        <f t="shared" si="181"/>
        <v>4.6908743285736847</v>
      </c>
      <c r="AO58" s="105">
        <f t="shared" si="181"/>
        <v>0</v>
      </c>
      <c r="AP58" s="106">
        <f t="shared" si="10"/>
        <v>0.17490395197722111</v>
      </c>
      <c r="AQ58" s="106">
        <f t="shared" si="11"/>
        <v>0</v>
      </c>
      <c r="AR58" s="106" t="e">
        <f t="shared" si="12"/>
        <v>#DIV/0!</v>
      </c>
      <c r="AS58" s="106" t="e">
        <f t="shared" si="13"/>
        <v>#DIV/0!</v>
      </c>
      <c r="AT58" s="106">
        <f t="shared" si="14"/>
        <v>0</v>
      </c>
      <c r="AU58" s="106" t="e">
        <f t="shared" si="15"/>
        <v>#DIV/0!</v>
      </c>
      <c r="AV58" s="106" t="e">
        <f t="shared" si="16"/>
        <v>#DIV/0!</v>
      </c>
      <c r="AW58" s="106">
        <f t="shared" si="17"/>
        <v>0.17645936914415128</v>
      </c>
      <c r="AX58" s="106" t="e">
        <f t="shared" si="18"/>
        <v>#DIV/0!</v>
      </c>
      <c r="AY58" s="106" t="e">
        <f t="shared" si="19"/>
        <v>#DIV/0!</v>
      </c>
      <c r="AZ58" s="106" t="e">
        <f t="shared" si="20"/>
        <v>#DIV/0!</v>
      </c>
      <c r="BA58" s="106">
        <f t="shared" si="21"/>
        <v>0</v>
      </c>
      <c r="BB58" s="106">
        <f t="shared" si="22"/>
        <v>9.5705362860518312E-2</v>
      </c>
      <c r="BC58" s="106" t="e">
        <f t="shared" si="23"/>
        <v>#DIV/0!</v>
      </c>
      <c r="BD58" s="106" t="e">
        <f t="shared" si="24"/>
        <v>#DIV/0!</v>
      </c>
      <c r="BE58" s="106">
        <f t="shared" si="25"/>
        <v>0.18581113634697846</v>
      </c>
      <c r="BF58" s="106">
        <f t="shared" si="26"/>
        <v>0</v>
      </c>
      <c r="BG58" s="107">
        <f t="shared" si="27"/>
        <v>0.33991703090915054</v>
      </c>
      <c r="BH58" s="107">
        <f t="shared" si="28"/>
        <v>0</v>
      </c>
      <c r="BI58" s="107">
        <f t="shared" si="29"/>
        <v>0</v>
      </c>
      <c r="BJ58" s="107">
        <f t="shared" si="30"/>
        <v>0</v>
      </c>
      <c r="BK58" s="107">
        <f t="shared" si="31"/>
        <v>0</v>
      </c>
      <c r="BL58" s="107">
        <f t="shared" si="32"/>
        <v>0</v>
      </c>
      <c r="BM58" s="107">
        <f t="shared" si="33"/>
        <v>0</v>
      </c>
      <c r="BN58" s="107">
        <f t="shared" si="34"/>
        <v>0.10091725208110734</v>
      </c>
      <c r="BO58" s="107">
        <f t="shared" si="35"/>
        <v>0</v>
      </c>
      <c r="BP58" s="107">
        <f t="shared" si="36"/>
        <v>0</v>
      </c>
      <c r="BQ58" s="107">
        <f t="shared" si="37"/>
        <v>0</v>
      </c>
      <c r="BR58" s="107">
        <f t="shared" si="38"/>
        <v>0</v>
      </c>
      <c r="BS58" s="107">
        <f t="shared" si="39"/>
        <v>5.3580888123885044</v>
      </c>
      <c r="BT58" s="107">
        <f t="shared" si="40"/>
        <v>0</v>
      </c>
      <c r="BU58" s="107">
        <f t="shared" si="41"/>
        <v>0</v>
      </c>
      <c r="BV58" s="107">
        <f t="shared" si="42"/>
        <v>8.445994282586175E-2</v>
      </c>
      <c r="BW58" s="107">
        <f t="shared" si="43"/>
        <v>0</v>
      </c>
      <c r="BX58" s="108">
        <f t="shared" si="128"/>
        <v>5.0987554636372581</v>
      </c>
      <c r="BY58" s="108">
        <f t="shared" si="164"/>
        <v>0</v>
      </c>
      <c r="BZ58" s="108">
        <f t="shared" si="164"/>
        <v>0</v>
      </c>
      <c r="CA58" s="108">
        <f t="shared" si="164"/>
        <v>0</v>
      </c>
      <c r="CB58" s="108">
        <f t="shared" si="164"/>
        <v>0</v>
      </c>
      <c r="CC58" s="108">
        <f t="shared" si="164"/>
        <v>0</v>
      </c>
      <c r="CD58" s="108">
        <f t="shared" si="164"/>
        <v>0</v>
      </c>
      <c r="CE58" s="108">
        <f t="shared" si="164"/>
        <v>1.5137587812166102</v>
      </c>
      <c r="CF58" s="108">
        <f t="shared" si="164"/>
        <v>0</v>
      </c>
      <c r="CG58" s="108">
        <f t="shared" si="164"/>
        <v>0</v>
      </c>
      <c r="CH58" s="108">
        <f t="shared" si="164"/>
        <v>0</v>
      </c>
      <c r="CI58" s="108">
        <f t="shared" si="164"/>
        <v>0</v>
      </c>
      <c r="CJ58" s="108">
        <f t="shared" si="164"/>
        <v>80.371332185827569</v>
      </c>
      <c r="CK58" s="108">
        <f t="shared" si="164"/>
        <v>0</v>
      </c>
      <c r="CL58" s="108">
        <f t="shared" si="164"/>
        <v>0</v>
      </c>
      <c r="CM58" s="108">
        <f t="shared" si="164"/>
        <v>1.2668991423879263</v>
      </c>
      <c r="CN58" s="108">
        <f t="shared" si="74"/>
        <v>0</v>
      </c>
      <c r="CO58" s="109">
        <f t="shared" si="132"/>
        <v>1364.1113317666598</v>
      </c>
      <c r="CP58" s="109">
        <f t="shared" si="167"/>
        <v>678.50877731803064</v>
      </c>
      <c r="CQ58" s="109">
        <f t="shared" si="167"/>
        <v>0</v>
      </c>
      <c r="CR58" s="109">
        <f t="shared" si="167"/>
        <v>0</v>
      </c>
      <c r="CS58" s="109">
        <f t="shared" si="167"/>
        <v>24.755083337084567</v>
      </c>
      <c r="CT58" s="109">
        <f t="shared" si="167"/>
        <v>0</v>
      </c>
      <c r="CU58" s="109">
        <f t="shared" si="167"/>
        <v>0</v>
      </c>
      <c r="CV58" s="109">
        <f t="shared" si="167"/>
        <v>364.20852844598153</v>
      </c>
      <c r="CW58" s="109">
        <f t="shared" si="167"/>
        <v>0</v>
      </c>
      <c r="CX58" s="109">
        <f t="shared" si="167"/>
        <v>0</v>
      </c>
      <c r="CY58" s="109">
        <f t="shared" si="167"/>
        <v>0</v>
      </c>
      <c r="CZ58" s="109">
        <f t="shared" si="167"/>
        <v>31.582454151518466</v>
      </c>
      <c r="DA58" s="109">
        <f t="shared" si="167"/>
        <v>32057.572013122488</v>
      </c>
      <c r="DB58" s="109">
        <f t="shared" si="167"/>
        <v>0</v>
      </c>
      <c r="DC58" s="109">
        <f t="shared" si="167"/>
        <v>0</v>
      </c>
      <c r="DD58" s="109">
        <f t="shared" si="167"/>
        <v>311.53930347466991</v>
      </c>
      <c r="DE58" s="109">
        <f t="shared" si="79"/>
        <v>334.56549468923868</v>
      </c>
      <c r="DF58" s="110">
        <f t="shared" si="46"/>
        <v>0.97106837649923505</v>
      </c>
      <c r="DG58" s="110">
        <f t="shared" si="80"/>
        <v>1</v>
      </c>
      <c r="DH58" s="110" t="e">
        <f t="shared" si="81"/>
        <v>#DIV/0!</v>
      </c>
      <c r="DI58" s="110" t="e">
        <f t="shared" si="82"/>
        <v>#DIV/0!</v>
      </c>
      <c r="DJ58" s="110">
        <f t="shared" si="83"/>
        <v>1</v>
      </c>
      <c r="DK58" s="110" t="e">
        <f t="shared" si="84"/>
        <v>#DIV/0!</v>
      </c>
      <c r="DL58" s="110" t="e">
        <f t="shared" si="85"/>
        <v>#DIV/0!</v>
      </c>
      <c r="DM58" s="110">
        <f t="shared" si="86"/>
        <v>0.94677677341410449</v>
      </c>
      <c r="DN58" s="110" t="e">
        <f t="shared" si="87"/>
        <v>#DIV/0!</v>
      </c>
      <c r="DO58" s="110" t="e">
        <f t="shared" si="88"/>
        <v>#DIV/0!</v>
      </c>
      <c r="DP58" s="110" t="e">
        <f t="shared" si="89"/>
        <v>#DIV/0!</v>
      </c>
      <c r="DQ58" s="110">
        <f t="shared" si="90"/>
        <v>1</v>
      </c>
      <c r="DR58" s="110">
        <f t="shared" si="91"/>
        <v>0.98034062133478184</v>
      </c>
      <c r="DS58" s="110" t="e">
        <f t="shared" si="92"/>
        <v>#DIV/0!</v>
      </c>
      <c r="DT58" s="110" t="e">
        <f t="shared" si="93"/>
        <v>#DIV/0!</v>
      </c>
      <c r="DU58" s="110">
        <f t="shared" si="94"/>
        <v>0.96408346131736744</v>
      </c>
      <c r="DV58" s="110">
        <f t="shared" si="75"/>
        <v>1</v>
      </c>
    </row>
    <row r="59" spans="1:126" s="99" customFormat="1" x14ac:dyDescent="0.2">
      <c r="A59" s="99" t="s">
        <v>89</v>
      </c>
      <c r="B59" s="100"/>
      <c r="C59" s="100">
        <v>44491.302083333336</v>
      </c>
      <c r="D59" s="101">
        <v>9.85</v>
      </c>
      <c r="E59" s="102">
        <f t="shared" si="7"/>
        <v>0.27885349999999998</v>
      </c>
      <c r="F59" s="102">
        <f t="shared" si="47"/>
        <v>22315.017779999998</v>
      </c>
      <c r="G59" s="103">
        <f t="shared" si="8"/>
        <v>0.89931921098298573</v>
      </c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5">
        <f t="shared" ref="Y59" si="182">H58</f>
        <v>18.878867552920973</v>
      </c>
      <c r="Z59" s="105">
        <f t="shared" ref="Z59:AO59" si="183">I58</f>
        <v>0</v>
      </c>
      <c r="AA59" s="105">
        <f t="shared" si="183"/>
        <v>0</v>
      </c>
      <c r="AB59" s="105">
        <f t="shared" si="183"/>
        <v>0</v>
      </c>
      <c r="AC59" s="105">
        <f t="shared" si="183"/>
        <v>0</v>
      </c>
      <c r="AD59" s="105">
        <f t="shared" si="183"/>
        <v>0</v>
      </c>
      <c r="AE59" s="105">
        <f t="shared" si="183"/>
        <v>0</v>
      </c>
      <c r="AF59" s="105">
        <f t="shared" si="183"/>
        <v>5.6049072644234963</v>
      </c>
      <c r="AG59" s="105">
        <f t="shared" si="183"/>
        <v>0</v>
      </c>
      <c r="AH59" s="105">
        <f t="shared" si="183"/>
        <v>0</v>
      </c>
      <c r="AI59" s="105">
        <f t="shared" si="183"/>
        <v>0</v>
      </c>
      <c r="AJ59" s="105">
        <f t="shared" si="183"/>
        <v>0</v>
      </c>
      <c r="AK59" s="105">
        <f t="shared" si="183"/>
        <v>297.58629261769994</v>
      </c>
      <c r="AL59" s="105">
        <f t="shared" si="183"/>
        <v>0</v>
      </c>
      <c r="AM59" s="105">
        <f t="shared" si="183"/>
        <v>0</v>
      </c>
      <c r="AN59" s="105">
        <f t="shared" si="183"/>
        <v>4.6908743285736847</v>
      </c>
      <c r="AO59" s="105">
        <f t="shared" si="183"/>
        <v>0</v>
      </c>
      <c r="AP59" s="106">
        <f t="shared" si="10"/>
        <v>0.17490395197722111</v>
      </c>
      <c r="AQ59" s="106">
        <f t="shared" si="11"/>
        <v>0</v>
      </c>
      <c r="AR59" s="106" t="e">
        <f t="shared" si="12"/>
        <v>#DIV/0!</v>
      </c>
      <c r="AS59" s="106" t="e">
        <f t="shared" si="13"/>
        <v>#DIV/0!</v>
      </c>
      <c r="AT59" s="106">
        <f t="shared" si="14"/>
        <v>0</v>
      </c>
      <c r="AU59" s="106" t="e">
        <f t="shared" si="15"/>
        <v>#DIV/0!</v>
      </c>
      <c r="AV59" s="106" t="e">
        <f t="shared" si="16"/>
        <v>#DIV/0!</v>
      </c>
      <c r="AW59" s="106">
        <f t="shared" si="17"/>
        <v>0.17645936914415128</v>
      </c>
      <c r="AX59" s="106" t="e">
        <f t="shared" si="18"/>
        <v>#DIV/0!</v>
      </c>
      <c r="AY59" s="106" t="e">
        <f t="shared" si="19"/>
        <v>#DIV/0!</v>
      </c>
      <c r="AZ59" s="106" t="e">
        <f t="shared" si="20"/>
        <v>#DIV/0!</v>
      </c>
      <c r="BA59" s="106">
        <f t="shared" si="21"/>
        <v>0</v>
      </c>
      <c r="BB59" s="106">
        <f t="shared" si="22"/>
        <v>9.5705362860518312E-2</v>
      </c>
      <c r="BC59" s="106" t="e">
        <f t="shared" si="23"/>
        <v>#DIV/0!</v>
      </c>
      <c r="BD59" s="106" t="e">
        <f t="shared" si="24"/>
        <v>#DIV/0!</v>
      </c>
      <c r="BE59" s="106">
        <f t="shared" si="25"/>
        <v>0.18581113634697846</v>
      </c>
      <c r="BF59" s="106">
        <f t="shared" si="26"/>
        <v>0</v>
      </c>
      <c r="BG59" s="107">
        <f t="shared" si="27"/>
        <v>0.31586629759010681</v>
      </c>
      <c r="BH59" s="107">
        <f t="shared" si="28"/>
        <v>0</v>
      </c>
      <c r="BI59" s="107">
        <f t="shared" si="29"/>
        <v>0</v>
      </c>
      <c r="BJ59" s="107">
        <f t="shared" si="30"/>
        <v>0</v>
      </c>
      <c r="BK59" s="107">
        <f t="shared" si="31"/>
        <v>0</v>
      </c>
      <c r="BL59" s="107">
        <f t="shared" si="32"/>
        <v>0</v>
      </c>
      <c r="BM59" s="107">
        <f t="shared" si="33"/>
        <v>0</v>
      </c>
      <c r="BN59" s="107">
        <f t="shared" si="34"/>
        <v>9.3776880471595034E-2</v>
      </c>
      <c r="BO59" s="107">
        <f t="shared" si="35"/>
        <v>0</v>
      </c>
      <c r="BP59" s="107">
        <f t="shared" si="36"/>
        <v>0</v>
      </c>
      <c r="BQ59" s="107">
        <f t="shared" si="37"/>
        <v>0</v>
      </c>
      <c r="BR59" s="107">
        <f t="shared" si="38"/>
        <v>0</v>
      </c>
      <c r="BS59" s="107">
        <f t="shared" si="39"/>
        <v>4.9789787549081872</v>
      </c>
      <c r="BT59" s="107">
        <f t="shared" si="40"/>
        <v>0</v>
      </c>
      <c r="BU59" s="107">
        <f t="shared" si="41"/>
        <v>0</v>
      </c>
      <c r="BV59" s="107">
        <f t="shared" si="42"/>
        <v>7.8484003474975306E-2</v>
      </c>
      <c r="BW59" s="107">
        <f t="shared" si="43"/>
        <v>0</v>
      </c>
      <c r="BX59" s="108">
        <f t="shared" si="128"/>
        <v>4.7379944638516021</v>
      </c>
      <c r="BY59" s="108">
        <f t="shared" si="164"/>
        <v>0</v>
      </c>
      <c r="BZ59" s="108">
        <f t="shared" si="164"/>
        <v>0</v>
      </c>
      <c r="CA59" s="108">
        <f t="shared" si="164"/>
        <v>0</v>
      </c>
      <c r="CB59" s="108">
        <f t="shared" si="164"/>
        <v>0</v>
      </c>
      <c r="CC59" s="108">
        <f t="shared" si="164"/>
        <v>0</v>
      </c>
      <c r="CD59" s="108">
        <f t="shared" si="164"/>
        <v>0</v>
      </c>
      <c r="CE59" s="108">
        <f t="shared" si="164"/>
        <v>1.4066532070739255</v>
      </c>
      <c r="CF59" s="108">
        <f t="shared" si="164"/>
        <v>0</v>
      </c>
      <c r="CG59" s="108">
        <f t="shared" si="164"/>
        <v>0</v>
      </c>
      <c r="CH59" s="108">
        <f t="shared" si="164"/>
        <v>0</v>
      </c>
      <c r="CI59" s="108">
        <f t="shared" si="164"/>
        <v>0</v>
      </c>
      <c r="CJ59" s="108">
        <f t="shared" si="164"/>
        <v>74.684681323622812</v>
      </c>
      <c r="CK59" s="108">
        <f t="shared" si="164"/>
        <v>0</v>
      </c>
      <c r="CL59" s="108">
        <f t="shared" si="164"/>
        <v>0</v>
      </c>
      <c r="CM59" s="108">
        <f t="shared" si="164"/>
        <v>1.1772600521246295</v>
      </c>
      <c r="CN59" s="108">
        <f t="shared" si="74"/>
        <v>0</v>
      </c>
      <c r="CO59" s="109">
        <f t="shared" si="132"/>
        <v>1368.8493262305115</v>
      </c>
      <c r="CP59" s="109">
        <f t="shared" si="167"/>
        <v>678.50877731803064</v>
      </c>
      <c r="CQ59" s="109">
        <f t="shared" si="167"/>
        <v>0</v>
      </c>
      <c r="CR59" s="109">
        <f t="shared" si="167"/>
        <v>0</v>
      </c>
      <c r="CS59" s="109">
        <f t="shared" si="167"/>
        <v>24.755083337084567</v>
      </c>
      <c r="CT59" s="109">
        <f t="shared" si="167"/>
        <v>0</v>
      </c>
      <c r="CU59" s="109">
        <f t="shared" si="167"/>
        <v>0</v>
      </c>
      <c r="CV59" s="109">
        <f t="shared" si="167"/>
        <v>365.61518165305546</v>
      </c>
      <c r="CW59" s="109">
        <f t="shared" si="167"/>
        <v>0</v>
      </c>
      <c r="CX59" s="109">
        <f t="shared" si="167"/>
        <v>0</v>
      </c>
      <c r="CY59" s="109">
        <f t="shared" si="167"/>
        <v>0</v>
      </c>
      <c r="CZ59" s="109">
        <f t="shared" si="167"/>
        <v>31.582454151518466</v>
      </c>
      <c r="DA59" s="109">
        <f t="shared" si="167"/>
        <v>32132.25669444611</v>
      </c>
      <c r="DB59" s="109">
        <f t="shared" si="167"/>
        <v>0</v>
      </c>
      <c r="DC59" s="109">
        <f t="shared" si="167"/>
        <v>0</v>
      </c>
      <c r="DD59" s="109">
        <f t="shared" si="167"/>
        <v>312.71656352679452</v>
      </c>
      <c r="DE59" s="109">
        <f t="shared" si="79"/>
        <v>334.56549468923868</v>
      </c>
      <c r="DF59" s="110">
        <f t="shared" si="46"/>
        <v>0.97444120720940608</v>
      </c>
      <c r="DG59" s="110">
        <f t="shared" si="80"/>
        <v>1</v>
      </c>
      <c r="DH59" s="110" t="e">
        <f t="shared" si="81"/>
        <v>#DIV/0!</v>
      </c>
      <c r="DI59" s="110" t="e">
        <f t="shared" si="82"/>
        <v>#DIV/0!</v>
      </c>
      <c r="DJ59" s="110">
        <f t="shared" si="83"/>
        <v>1</v>
      </c>
      <c r="DK59" s="110" t="e">
        <f t="shared" si="84"/>
        <v>#DIV/0!</v>
      </c>
      <c r="DL59" s="110" t="e">
        <f t="shared" si="85"/>
        <v>#DIV/0!</v>
      </c>
      <c r="DM59" s="110">
        <f t="shared" si="86"/>
        <v>0.95043343293931826</v>
      </c>
      <c r="DN59" s="110" t="e">
        <f t="shared" si="87"/>
        <v>#DIV/0!</v>
      </c>
      <c r="DO59" s="110" t="e">
        <f t="shared" si="88"/>
        <v>#DIV/0!</v>
      </c>
      <c r="DP59" s="110" t="e">
        <f t="shared" si="89"/>
        <v>#DIV/0!</v>
      </c>
      <c r="DQ59" s="110">
        <f t="shared" si="90"/>
        <v>1</v>
      </c>
      <c r="DR59" s="110">
        <f t="shared" si="91"/>
        <v>0.98262452564490921</v>
      </c>
      <c r="DS59" s="110" t="e">
        <f t="shared" si="92"/>
        <v>#DIV/0!</v>
      </c>
      <c r="DT59" s="110" t="e">
        <f t="shared" si="93"/>
        <v>#DIV/0!</v>
      </c>
      <c r="DU59" s="110">
        <f t="shared" si="94"/>
        <v>0.96772658734758032</v>
      </c>
      <c r="DV59" s="110">
        <f t="shared" si="75"/>
        <v>1</v>
      </c>
    </row>
    <row r="60" spans="1:126" s="99" customFormat="1" x14ac:dyDescent="0.2">
      <c r="A60" s="99" t="s">
        <v>89</v>
      </c>
      <c r="B60" s="100"/>
      <c r="C60" s="100">
        <v>44491.3125</v>
      </c>
      <c r="D60" s="101">
        <v>9.85</v>
      </c>
      <c r="E60" s="102">
        <f t="shared" si="7"/>
        <v>0.27885349999999998</v>
      </c>
      <c r="F60" s="102">
        <f t="shared" si="47"/>
        <v>22547.131469999997</v>
      </c>
      <c r="G60" s="103">
        <f t="shared" si="8"/>
        <v>0.90867364227258285</v>
      </c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5">
        <f t="shared" ref="Y60" si="184">H58</f>
        <v>18.878867552920973</v>
      </c>
      <c r="Z60" s="105">
        <f t="shared" ref="Z60:AO60" si="185">I58</f>
        <v>0</v>
      </c>
      <c r="AA60" s="105">
        <f t="shared" si="185"/>
        <v>0</v>
      </c>
      <c r="AB60" s="105">
        <f t="shared" si="185"/>
        <v>0</v>
      </c>
      <c r="AC60" s="105">
        <f t="shared" si="185"/>
        <v>0</v>
      </c>
      <c r="AD60" s="105">
        <f t="shared" si="185"/>
        <v>0</v>
      </c>
      <c r="AE60" s="105">
        <f t="shared" si="185"/>
        <v>0</v>
      </c>
      <c r="AF60" s="105">
        <f t="shared" si="185"/>
        <v>5.6049072644234963</v>
      </c>
      <c r="AG60" s="105">
        <f t="shared" si="185"/>
        <v>0</v>
      </c>
      <c r="AH60" s="105">
        <f t="shared" si="185"/>
        <v>0</v>
      </c>
      <c r="AI60" s="105">
        <f t="shared" si="185"/>
        <v>0</v>
      </c>
      <c r="AJ60" s="105">
        <f t="shared" si="185"/>
        <v>0</v>
      </c>
      <c r="AK60" s="105">
        <f t="shared" si="185"/>
        <v>297.58629261769994</v>
      </c>
      <c r="AL60" s="105">
        <f t="shared" si="185"/>
        <v>0</v>
      </c>
      <c r="AM60" s="105">
        <f t="shared" si="185"/>
        <v>0</v>
      </c>
      <c r="AN60" s="105">
        <f t="shared" si="185"/>
        <v>4.6908743285736847</v>
      </c>
      <c r="AO60" s="105">
        <f t="shared" si="185"/>
        <v>0</v>
      </c>
      <c r="AP60" s="106">
        <f t="shared" si="10"/>
        <v>0.17490395197722111</v>
      </c>
      <c r="AQ60" s="106">
        <f t="shared" si="11"/>
        <v>0</v>
      </c>
      <c r="AR60" s="106" t="e">
        <f t="shared" si="12"/>
        <v>#DIV/0!</v>
      </c>
      <c r="AS60" s="106" t="e">
        <f t="shared" si="13"/>
        <v>#DIV/0!</v>
      </c>
      <c r="AT60" s="106">
        <f t="shared" si="14"/>
        <v>0</v>
      </c>
      <c r="AU60" s="106" t="e">
        <f t="shared" si="15"/>
        <v>#DIV/0!</v>
      </c>
      <c r="AV60" s="106" t="e">
        <f t="shared" si="16"/>
        <v>#DIV/0!</v>
      </c>
      <c r="AW60" s="106">
        <f t="shared" si="17"/>
        <v>0.17645936914415128</v>
      </c>
      <c r="AX60" s="106" t="e">
        <f t="shared" si="18"/>
        <v>#DIV/0!</v>
      </c>
      <c r="AY60" s="106" t="e">
        <f t="shared" si="19"/>
        <v>#DIV/0!</v>
      </c>
      <c r="AZ60" s="106" t="e">
        <f t="shared" si="20"/>
        <v>#DIV/0!</v>
      </c>
      <c r="BA60" s="106">
        <f t="shared" si="21"/>
        <v>0</v>
      </c>
      <c r="BB60" s="106">
        <f t="shared" si="22"/>
        <v>9.5705362860518312E-2</v>
      </c>
      <c r="BC60" s="106" t="e">
        <f t="shared" si="23"/>
        <v>#DIV/0!</v>
      </c>
      <c r="BD60" s="106" t="e">
        <f t="shared" si="24"/>
        <v>#DIV/0!</v>
      </c>
      <c r="BE60" s="106">
        <f t="shared" si="25"/>
        <v>0.18581113634697846</v>
      </c>
      <c r="BF60" s="106">
        <f t="shared" si="26"/>
        <v>0</v>
      </c>
      <c r="BG60" s="107">
        <f t="shared" si="27"/>
        <v>0.31586629759010681</v>
      </c>
      <c r="BH60" s="107">
        <f t="shared" si="28"/>
        <v>0</v>
      </c>
      <c r="BI60" s="107">
        <f t="shared" si="29"/>
        <v>0</v>
      </c>
      <c r="BJ60" s="107">
        <f t="shared" si="30"/>
        <v>0</v>
      </c>
      <c r="BK60" s="107">
        <f t="shared" si="31"/>
        <v>0</v>
      </c>
      <c r="BL60" s="107">
        <f t="shared" si="32"/>
        <v>0</v>
      </c>
      <c r="BM60" s="107">
        <f t="shared" si="33"/>
        <v>0</v>
      </c>
      <c r="BN60" s="107">
        <f t="shared" si="34"/>
        <v>9.3776880471595034E-2</v>
      </c>
      <c r="BO60" s="107">
        <f t="shared" si="35"/>
        <v>0</v>
      </c>
      <c r="BP60" s="107">
        <f t="shared" si="36"/>
        <v>0</v>
      </c>
      <c r="BQ60" s="107">
        <f t="shared" si="37"/>
        <v>0</v>
      </c>
      <c r="BR60" s="107">
        <f t="shared" si="38"/>
        <v>0</v>
      </c>
      <c r="BS60" s="107">
        <f t="shared" si="39"/>
        <v>4.9789787549081872</v>
      </c>
      <c r="BT60" s="107">
        <f t="shared" si="40"/>
        <v>0</v>
      </c>
      <c r="BU60" s="107">
        <f t="shared" si="41"/>
        <v>0</v>
      </c>
      <c r="BV60" s="107">
        <f t="shared" si="42"/>
        <v>7.8484003474975306E-2</v>
      </c>
      <c r="BW60" s="107">
        <f t="shared" si="43"/>
        <v>0</v>
      </c>
      <c r="BX60" s="108">
        <f t="shared" si="128"/>
        <v>4.7379944638516021</v>
      </c>
      <c r="BY60" s="108">
        <f t="shared" si="164"/>
        <v>0</v>
      </c>
      <c r="BZ60" s="108">
        <f t="shared" si="164"/>
        <v>0</v>
      </c>
      <c r="CA60" s="108">
        <f t="shared" si="164"/>
        <v>0</v>
      </c>
      <c r="CB60" s="108">
        <f t="shared" si="164"/>
        <v>0</v>
      </c>
      <c r="CC60" s="108">
        <f t="shared" si="164"/>
        <v>0</v>
      </c>
      <c r="CD60" s="108">
        <f t="shared" si="164"/>
        <v>0</v>
      </c>
      <c r="CE60" s="108">
        <f t="shared" si="164"/>
        <v>1.4066532070739255</v>
      </c>
      <c r="CF60" s="108">
        <f t="shared" si="164"/>
        <v>0</v>
      </c>
      <c r="CG60" s="108">
        <f t="shared" si="164"/>
        <v>0</v>
      </c>
      <c r="CH60" s="108">
        <f t="shared" si="164"/>
        <v>0</v>
      </c>
      <c r="CI60" s="108">
        <f t="shared" si="164"/>
        <v>0</v>
      </c>
      <c r="CJ60" s="108">
        <f t="shared" si="164"/>
        <v>74.684681323622812</v>
      </c>
      <c r="CK60" s="108">
        <f t="shared" si="164"/>
        <v>0</v>
      </c>
      <c r="CL60" s="108">
        <f t="shared" si="164"/>
        <v>0</v>
      </c>
      <c r="CM60" s="108">
        <f t="shared" si="164"/>
        <v>1.1772600521246295</v>
      </c>
      <c r="CN60" s="108">
        <f t="shared" si="74"/>
        <v>0</v>
      </c>
      <c r="CO60" s="109">
        <f t="shared" si="132"/>
        <v>1373.5873206943631</v>
      </c>
      <c r="CP60" s="109">
        <f t="shared" si="167"/>
        <v>678.50877731803064</v>
      </c>
      <c r="CQ60" s="109">
        <f t="shared" si="167"/>
        <v>0</v>
      </c>
      <c r="CR60" s="109">
        <f t="shared" si="167"/>
        <v>0</v>
      </c>
      <c r="CS60" s="109">
        <f t="shared" si="167"/>
        <v>24.755083337084567</v>
      </c>
      <c r="CT60" s="109">
        <f t="shared" si="167"/>
        <v>0</v>
      </c>
      <c r="CU60" s="109">
        <f t="shared" si="167"/>
        <v>0</v>
      </c>
      <c r="CV60" s="109">
        <f t="shared" si="167"/>
        <v>367.02183486012939</v>
      </c>
      <c r="CW60" s="109">
        <f t="shared" si="167"/>
        <v>0</v>
      </c>
      <c r="CX60" s="109">
        <f t="shared" si="167"/>
        <v>0</v>
      </c>
      <c r="CY60" s="109">
        <f t="shared" si="167"/>
        <v>0</v>
      </c>
      <c r="CZ60" s="109">
        <f t="shared" si="167"/>
        <v>31.582454151518466</v>
      </c>
      <c r="DA60" s="109">
        <f t="shared" si="167"/>
        <v>32206.941375769733</v>
      </c>
      <c r="DB60" s="109">
        <f t="shared" si="167"/>
        <v>0</v>
      </c>
      <c r="DC60" s="109">
        <f t="shared" si="167"/>
        <v>0</v>
      </c>
      <c r="DD60" s="109">
        <f t="shared" si="167"/>
        <v>313.89382357891913</v>
      </c>
      <c r="DE60" s="109">
        <f t="shared" si="79"/>
        <v>334.56549468923868</v>
      </c>
      <c r="DF60" s="110">
        <f t="shared" si="46"/>
        <v>0.97781403791957699</v>
      </c>
      <c r="DG60" s="110">
        <f t="shared" si="80"/>
        <v>1</v>
      </c>
      <c r="DH60" s="110" t="e">
        <f t="shared" si="81"/>
        <v>#DIV/0!</v>
      </c>
      <c r="DI60" s="110" t="e">
        <f t="shared" si="82"/>
        <v>#DIV/0!</v>
      </c>
      <c r="DJ60" s="110">
        <f t="shared" si="83"/>
        <v>1</v>
      </c>
      <c r="DK60" s="110" t="e">
        <f t="shared" si="84"/>
        <v>#DIV/0!</v>
      </c>
      <c r="DL60" s="110" t="e">
        <f t="shared" si="85"/>
        <v>#DIV/0!</v>
      </c>
      <c r="DM60" s="110">
        <f t="shared" si="86"/>
        <v>0.95409009246453191</v>
      </c>
      <c r="DN60" s="110" t="e">
        <f t="shared" si="87"/>
        <v>#DIV/0!</v>
      </c>
      <c r="DO60" s="110" t="e">
        <f t="shared" si="88"/>
        <v>#DIV/0!</v>
      </c>
      <c r="DP60" s="110" t="e">
        <f t="shared" si="89"/>
        <v>#DIV/0!</v>
      </c>
      <c r="DQ60" s="110">
        <f t="shared" si="90"/>
        <v>1</v>
      </c>
      <c r="DR60" s="110">
        <f t="shared" si="91"/>
        <v>0.98490842995503658</v>
      </c>
      <c r="DS60" s="110" t="e">
        <f t="shared" si="92"/>
        <v>#DIV/0!</v>
      </c>
      <c r="DT60" s="110" t="e">
        <f t="shared" si="93"/>
        <v>#DIV/0!</v>
      </c>
      <c r="DU60" s="110">
        <f t="shared" si="94"/>
        <v>0.97136971337779321</v>
      </c>
      <c r="DV60" s="110">
        <f t="shared" si="75"/>
        <v>1</v>
      </c>
    </row>
    <row r="61" spans="1:126" s="99" customFormat="1" x14ac:dyDescent="0.2">
      <c r="A61" s="99" t="s">
        <v>89</v>
      </c>
      <c r="B61" s="100"/>
      <c r="C61" s="100">
        <v>44491.322916666664</v>
      </c>
      <c r="D61" s="101">
        <v>9.85</v>
      </c>
      <c r="E61" s="102">
        <f t="shared" si="7"/>
        <v>0.27885349999999998</v>
      </c>
      <c r="F61" s="102">
        <f t="shared" si="47"/>
        <v>22779.245159999995</v>
      </c>
      <c r="G61" s="103">
        <f t="shared" si="8"/>
        <v>0.91802807356217997</v>
      </c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5">
        <f t="shared" ref="Y61" si="186">H58</f>
        <v>18.878867552920973</v>
      </c>
      <c r="Z61" s="105">
        <f t="shared" ref="Z61:AO61" si="187">I58</f>
        <v>0</v>
      </c>
      <c r="AA61" s="105">
        <f t="shared" si="187"/>
        <v>0</v>
      </c>
      <c r="AB61" s="105">
        <f t="shared" si="187"/>
        <v>0</v>
      </c>
      <c r="AC61" s="105">
        <f t="shared" si="187"/>
        <v>0</v>
      </c>
      <c r="AD61" s="105">
        <f t="shared" si="187"/>
        <v>0</v>
      </c>
      <c r="AE61" s="105">
        <f t="shared" si="187"/>
        <v>0</v>
      </c>
      <c r="AF61" s="105">
        <f t="shared" si="187"/>
        <v>5.6049072644234963</v>
      </c>
      <c r="AG61" s="105">
        <f t="shared" si="187"/>
        <v>0</v>
      </c>
      <c r="AH61" s="105">
        <f t="shared" si="187"/>
        <v>0</v>
      </c>
      <c r="AI61" s="105">
        <f t="shared" si="187"/>
        <v>0</v>
      </c>
      <c r="AJ61" s="105">
        <f t="shared" si="187"/>
        <v>0</v>
      </c>
      <c r="AK61" s="105">
        <f t="shared" si="187"/>
        <v>297.58629261769994</v>
      </c>
      <c r="AL61" s="105">
        <f t="shared" si="187"/>
        <v>0</v>
      </c>
      <c r="AM61" s="105">
        <f t="shared" si="187"/>
        <v>0</v>
      </c>
      <c r="AN61" s="105">
        <f t="shared" si="187"/>
        <v>4.6908743285736847</v>
      </c>
      <c r="AO61" s="105">
        <f t="shared" si="187"/>
        <v>0</v>
      </c>
      <c r="AP61" s="106">
        <f t="shared" si="10"/>
        <v>0.17490395197722111</v>
      </c>
      <c r="AQ61" s="106">
        <f t="shared" si="11"/>
        <v>0</v>
      </c>
      <c r="AR61" s="106" t="e">
        <f t="shared" si="12"/>
        <v>#DIV/0!</v>
      </c>
      <c r="AS61" s="106" t="e">
        <f t="shared" si="13"/>
        <v>#DIV/0!</v>
      </c>
      <c r="AT61" s="106">
        <f t="shared" si="14"/>
        <v>0</v>
      </c>
      <c r="AU61" s="106" t="e">
        <f t="shared" si="15"/>
        <v>#DIV/0!</v>
      </c>
      <c r="AV61" s="106" t="e">
        <f t="shared" si="16"/>
        <v>#DIV/0!</v>
      </c>
      <c r="AW61" s="106">
        <f t="shared" si="17"/>
        <v>0.17645936914415128</v>
      </c>
      <c r="AX61" s="106" t="e">
        <f t="shared" si="18"/>
        <v>#DIV/0!</v>
      </c>
      <c r="AY61" s="106" t="e">
        <f t="shared" si="19"/>
        <v>#DIV/0!</v>
      </c>
      <c r="AZ61" s="106" t="e">
        <f t="shared" si="20"/>
        <v>#DIV/0!</v>
      </c>
      <c r="BA61" s="106">
        <f t="shared" si="21"/>
        <v>0</v>
      </c>
      <c r="BB61" s="106">
        <f t="shared" si="22"/>
        <v>9.5705362860518312E-2</v>
      </c>
      <c r="BC61" s="106" t="e">
        <f t="shared" si="23"/>
        <v>#DIV/0!</v>
      </c>
      <c r="BD61" s="106" t="e">
        <f t="shared" si="24"/>
        <v>#DIV/0!</v>
      </c>
      <c r="BE61" s="106">
        <f t="shared" si="25"/>
        <v>0.18581113634697846</v>
      </c>
      <c r="BF61" s="106">
        <f t="shared" si="26"/>
        <v>0</v>
      </c>
      <c r="BG61" s="107">
        <f t="shared" si="27"/>
        <v>0.31586629759010681</v>
      </c>
      <c r="BH61" s="107">
        <f t="shared" si="28"/>
        <v>0</v>
      </c>
      <c r="BI61" s="107">
        <f t="shared" si="29"/>
        <v>0</v>
      </c>
      <c r="BJ61" s="107">
        <f t="shared" si="30"/>
        <v>0</v>
      </c>
      <c r="BK61" s="107">
        <f t="shared" si="31"/>
        <v>0</v>
      </c>
      <c r="BL61" s="107">
        <f t="shared" si="32"/>
        <v>0</v>
      </c>
      <c r="BM61" s="107">
        <f t="shared" si="33"/>
        <v>0</v>
      </c>
      <c r="BN61" s="107">
        <f t="shared" si="34"/>
        <v>9.3776880471595034E-2</v>
      </c>
      <c r="BO61" s="107">
        <f t="shared" si="35"/>
        <v>0</v>
      </c>
      <c r="BP61" s="107">
        <f t="shared" si="36"/>
        <v>0</v>
      </c>
      <c r="BQ61" s="107">
        <f t="shared" si="37"/>
        <v>0</v>
      </c>
      <c r="BR61" s="107">
        <f t="shared" si="38"/>
        <v>0</v>
      </c>
      <c r="BS61" s="107">
        <f t="shared" si="39"/>
        <v>4.9789787549081872</v>
      </c>
      <c r="BT61" s="107">
        <f t="shared" si="40"/>
        <v>0</v>
      </c>
      <c r="BU61" s="107">
        <f t="shared" si="41"/>
        <v>0</v>
      </c>
      <c r="BV61" s="107">
        <f t="shared" si="42"/>
        <v>7.8484003474975306E-2</v>
      </c>
      <c r="BW61" s="107">
        <f t="shared" si="43"/>
        <v>0</v>
      </c>
      <c r="BX61" s="108">
        <f t="shared" si="128"/>
        <v>4.7379944638516021</v>
      </c>
      <c r="BY61" s="108">
        <f t="shared" si="164"/>
        <v>0</v>
      </c>
      <c r="BZ61" s="108">
        <f t="shared" si="164"/>
        <v>0</v>
      </c>
      <c r="CA61" s="108">
        <f t="shared" si="164"/>
        <v>0</v>
      </c>
      <c r="CB61" s="108">
        <f t="shared" si="164"/>
        <v>0</v>
      </c>
      <c r="CC61" s="108">
        <f t="shared" si="164"/>
        <v>0</v>
      </c>
      <c r="CD61" s="108">
        <f t="shared" si="164"/>
        <v>0</v>
      </c>
      <c r="CE61" s="108">
        <f t="shared" si="164"/>
        <v>1.4066532070739255</v>
      </c>
      <c r="CF61" s="108">
        <f t="shared" si="164"/>
        <v>0</v>
      </c>
      <c r="CG61" s="108">
        <f t="shared" si="164"/>
        <v>0</v>
      </c>
      <c r="CH61" s="108">
        <f t="shared" si="164"/>
        <v>0</v>
      </c>
      <c r="CI61" s="108">
        <f t="shared" si="164"/>
        <v>0</v>
      </c>
      <c r="CJ61" s="108">
        <f t="shared" si="164"/>
        <v>74.684681323622812</v>
      </c>
      <c r="CK61" s="108">
        <f t="shared" si="164"/>
        <v>0</v>
      </c>
      <c r="CL61" s="108">
        <f t="shared" si="164"/>
        <v>0</v>
      </c>
      <c r="CM61" s="108">
        <f t="shared" si="164"/>
        <v>1.1772600521246295</v>
      </c>
      <c r="CN61" s="108">
        <f t="shared" si="74"/>
        <v>0</v>
      </c>
      <c r="CO61" s="109">
        <f t="shared" si="132"/>
        <v>1378.3253151582148</v>
      </c>
      <c r="CP61" s="109">
        <f t="shared" si="167"/>
        <v>678.50877731803064</v>
      </c>
      <c r="CQ61" s="109">
        <f t="shared" si="167"/>
        <v>0</v>
      </c>
      <c r="CR61" s="109">
        <f t="shared" si="167"/>
        <v>0</v>
      </c>
      <c r="CS61" s="109">
        <f t="shared" si="167"/>
        <v>24.755083337084567</v>
      </c>
      <c r="CT61" s="109">
        <f t="shared" si="167"/>
        <v>0</v>
      </c>
      <c r="CU61" s="109">
        <f t="shared" si="167"/>
        <v>0</v>
      </c>
      <c r="CV61" s="109">
        <f t="shared" si="167"/>
        <v>368.42848806720332</v>
      </c>
      <c r="CW61" s="109">
        <f t="shared" si="167"/>
        <v>0</v>
      </c>
      <c r="CX61" s="109">
        <f t="shared" si="167"/>
        <v>0</v>
      </c>
      <c r="CY61" s="109">
        <f t="shared" si="167"/>
        <v>0</v>
      </c>
      <c r="CZ61" s="109">
        <f t="shared" si="167"/>
        <v>31.582454151518466</v>
      </c>
      <c r="DA61" s="109">
        <f t="shared" si="167"/>
        <v>32281.626057093355</v>
      </c>
      <c r="DB61" s="109">
        <f t="shared" si="167"/>
        <v>0</v>
      </c>
      <c r="DC61" s="109">
        <f t="shared" si="167"/>
        <v>0</v>
      </c>
      <c r="DD61" s="109">
        <f t="shared" si="167"/>
        <v>315.07108363104373</v>
      </c>
      <c r="DE61" s="109">
        <f t="shared" si="79"/>
        <v>334.56549468923868</v>
      </c>
      <c r="DF61" s="110">
        <f t="shared" si="46"/>
        <v>0.98118686862974802</v>
      </c>
      <c r="DG61" s="110">
        <f t="shared" si="80"/>
        <v>1</v>
      </c>
      <c r="DH61" s="110" t="e">
        <f t="shared" si="81"/>
        <v>#DIV/0!</v>
      </c>
      <c r="DI61" s="110" t="e">
        <f t="shared" si="82"/>
        <v>#DIV/0!</v>
      </c>
      <c r="DJ61" s="110">
        <f t="shared" si="83"/>
        <v>1</v>
      </c>
      <c r="DK61" s="110" t="e">
        <f t="shared" si="84"/>
        <v>#DIV/0!</v>
      </c>
      <c r="DL61" s="110" t="e">
        <f t="shared" si="85"/>
        <v>#DIV/0!</v>
      </c>
      <c r="DM61" s="110">
        <f t="shared" si="86"/>
        <v>0.95774675198974557</v>
      </c>
      <c r="DN61" s="110" t="e">
        <f t="shared" si="87"/>
        <v>#DIV/0!</v>
      </c>
      <c r="DO61" s="110" t="e">
        <f t="shared" si="88"/>
        <v>#DIV/0!</v>
      </c>
      <c r="DP61" s="110" t="e">
        <f t="shared" si="89"/>
        <v>#DIV/0!</v>
      </c>
      <c r="DQ61" s="110">
        <f t="shared" si="90"/>
        <v>1</v>
      </c>
      <c r="DR61" s="110">
        <f t="shared" si="91"/>
        <v>0.98719233426516406</v>
      </c>
      <c r="DS61" s="110" t="e">
        <f t="shared" si="92"/>
        <v>#DIV/0!</v>
      </c>
      <c r="DT61" s="110" t="e">
        <f t="shared" si="93"/>
        <v>#DIV/0!</v>
      </c>
      <c r="DU61" s="110">
        <f t="shared" si="94"/>
        <v>0.97501283940800609</v>
      </c>
      <c r="DV61" s="110">
        <f t="shared" si="75"/>
        <v>1</v>
      </c>
    </row>
    <row r="62" spans="1:126" s="99" customFormat="1" x14ac:dyDescent="0.2">
      <c r="A62" s="99" t="s">
        <v>89</v>
      </c>
      <c r="B62" s="100">
        <f>'Data Final'!C150</f>
        <v>44491.354167476849</v>
      </c>
      <c r="C62" s="100">
        <v>44491.333333333336</v>
      </c>
      <c r="D62" s="101">
        <v>9.85</v>
      </c>
      <c r="E62" s="102">
        <f t="shared" si="7"/>
        <v>0.27885349999999998</v>
      </c>
      <c r="F62" s="102">
        <f t="shared" si="47"/>
        <v>23011.358849999993</v>
      </c>
      <c r="G62" s="103">
        <f t="shared" si="8"/>
        <v>0.92738250485177709</v>
      </c>
      <c r="H62" s="111">
        <f>'Data Final'!F150</f>
        <v>13.943457340035422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11">
        <f>'Data Final'!M150</f>
        <v>4.6861879329885969</v>
      </c>
      <c r="P62" s="104">
        <v>0</v>
      </c>
      <c r="Q62" s="104">
        <v>0</v>
      </c>
      <c r="R62" s="104">
        <v>0</v>
      </c>
      <c r="S62" s="111">
        <f>'Data Final'!Q150</f>
        <v>0</v>
      </c>
      <c r="T62" s="111">
        <f>'Data Final'!R150</f>
        <v>234.48075025028493</v>
      </c>
      <c r="U62" s="111">
        <f>'Data Final'!S150</f>
        <v>0</v>
      </c>
      <c r="V62" s="104">
        <v>0</v>
      </c>
      <c r="W62" s="111">
        <f>'Data Final'!U150</f>
        <v>4.606302986100645</v>
      </c>
      <c r="X62" s="111">
        <f>'Data Final'!V150</f>
        <v>0</v>
      </c>
      <c r="Y62" s="105">
        <f t="shared" ref="Y62" si="188">H62</f>
        <v>13.943457340035422</v>
      </c>
      <c r="Z62" s="105">
        <f t="shared" ref="Z62:AO62" si="189">I62</f>
        <v>0</v>
      </c>
      <c r="AA62" s="105">
        <f t="shared" si="189"/>
        <v>0</v>
      </c>
      <c r="AB62" s="105">
        <f t="shared" si="189"/>
        <v>0</v>
      </c>
      <c r="AC62" s="105">
        <f t="shared" si="189"/>
        <v>0</v>
      </c>
      <c r="AD62" s="105">
        <f t="shared" si="189"/>
        <v>0</v>
      </c>
      <c r="AE62" s="105">
        <f t="shared" si="189"/>
        <v>0</v>
      </c>
      <c r="AF62" s="105">
        <f t="shared" si="189"/>
        <v>4.6861879329885969</v>
      </c>
      <c r="AG62" s="105">
        <f t="shared" si="189"/>
        <v>0</v>
      </c>
      <c r="AH62" s="105">
        <f t="shared" si="189"/>
        <v>0</v>
      </c>
      <c r="AI62" s="105">
        <f t="shared" si="189"/>
        <v>0</v>
      </c>
      <c r="AJ62" s="105">
        <f t="shared" si="189"/>
        <v>0</v>
      </c>
      <c r="AK62" s="105">
        <f t="shared" si="189"/>
        <v>234.48075025028493</v>
      </c>
      <c r="AL62" s="105">
        <f t="shared" si="189"/>
        <v>0</v>
      </c>
      <c r="AM62" s="105">
        <f t="shared" si="189"/>
        <v>0</v>
      </c>
      <c r="AN62" s="105">
        <f t="shared" si="189"/>
        <v>4.606302986100645</v>
      </c>
      <c r="AO62" s="105">
        <f t="shared" si="189"/>
        <v>0</v>
      </c>
      <c r="AP62" s="106">
        <f t="shared" si="10"/>
        <v>0.12917966536719819</v>
      </c>
      <c r="AQ62" s="106">
        <f t="shared" si="11"/>
        <v>0</v>
      </c>
      <c r="AR62" s="106" t="e">
        <f t="shared" si="12"/>
        <v>#DIV/0!</v>
      </c>
      <c r="AS62" s="106" t="e">
        <f t="shared" si="13"/>
        <v>#DIV/0!</v>
      </c>
      <c r="AT62" s="106">
        <f t="shared" si="14"/>
        <v>0</v>
      </c>
      <c r="AU62" s="106" t="e">
        <f t="shared" si="15"/>
        <v>#DIV/0!</v>
      </c>
      <c r="AV62" s="106" t="e">
        <f t="shared" si="16"/>
        <v>#DIV/0!</v>
      </c>
      <c r="AW62" s="106">
        <f t="shared" si="17"/>
        <v>0.14753531634589082</v>
      </c>
      <c r="AX62" s="106" t="e">
        <f t="shared" si="18"/>
        <v>#DIV/0!</v>
      </c>
      <c r="AY62" s="106" t="e">
        <f t="shared" si="19"/>
        <v>#DIV/0!</v>
      </c>
      <c r="AZ62" s="106" t="e">
        <f t="shared" si="20"/>
        <v>#DIV/0!</v>
      </c>
      <c r="BA62" s="106">
        <f t="shared" si="21"/>
        <v>0</v>
      </c>
      <c r="BB62" s="106">
        <f t="shared" si="22"/>
        <v>7.5410278776984682E-2</v>
      </c>
      <c r="BC62" s="106" t="e">
        <f t="shared" si="23"/>
        <v>#DIV/0!</v>
      </c>
      <c r="BD62" s="106" t="e">
        <f t="shared" si="24"/>
        <v>#DIV/0!</v>
      </c>
      <c r="BE62" s="106">
        <f t="shared" si="25"/>
        <v>0.18246116443415533</v>
      </c>
      <c r="BF62" s="106">
        <f t="shared" si="26"/>
        <v>0</v>
      </c>
      <c r="BG62" s="107">
        <f t="shared" si="27"/>
        <v>0.23329091288217405</v>
      </c>
      <c r="BH62" s="107">
        <f t="shared" si="28"/>
        <v>0</v>
      </c>
      <c r="BI62" s="107">
        <f t="shared" si="29"/>
        <v>0</v>
      </c>
      <c r="BJ62" s="107">
        <f t="shared" si="30"/>
        <v>0</v>
      </c>
      <c r="BK62" s="107">
        <f t="shared" si="31"/>
        <v>0</v>
      </c>
      <c r="BL62" s="107">
        <f t="shared" si="32"/>
        <v>0</v>
      </c>
      <c r="BM62" s="107">
        <f t="shared" si="33"/>
        <v>0</v>
      </c>
      <c r="BN62" s="107">
        <f t="shared" si="34"/>
        <v>7.8405594406298129E-2</v>
      </c>
      <c r="BO62" s="107">
        <f t="shared" si="35"/>
        <v>0</v>
      </c>
      <c r="BP62" s="107">
        <f t="shared" si="36"/>
        <v>0</v>
      </c>
      <c r="BQ62" s="107">
        <f t="shared" si="37"/>
        <v>0</v>
      </c>
      <c r="BR62" s="107">
        <f t="shared" si="38"/>
        <v>0</v>
      </c>
      <c r="BS62" s="107">
        <f t="shared" si="39"/>
        <v>3.9231466733950691</v>
      </c>
      <c r="BT62" s="107">
        <f t="shared" si="40"/>
        <v>0</v>
      </c>
      <c r="BU62" s="107">
        <f t="shared" si="41"/>
        <v>0</v>
      </c>
      <c r="BV62" s="107">
        <f t="shared" si="42"/>
        <v>7.7069022584076954E-2</v>
      </c>
      <c r="BW62" s="107">
        <f t="shared" si="43"/>
        <v>0</v>
      </c>
      <c r="BX62" s="108">
        <f t="shared" si="128"/>
        <v>3.4993636932326107</v>
      </c>
      <c r="BY62" s="108">
        <f t="shared" si="164"/>
        <v>0</v>
      </c>
      <c r="BZ62" s="108">
        <f t="shared" si="164"/>
        <v>0</v>
      </c>
      <c r="CA62" s="108">
        <f t="shared" si="164"/>
        <v>0</v>
      </c>
      <c r="CB62" s="108">
        <f t="shared" si="164"/>
        <v>0</v>
      </c>
      <c r="CC62" s="108">
        <f t="shared" si="164"/>
        <v>0</v>
      </c>
      <c r="CD62" s="108">
        <f t="shared" si="164"/>
        <v>0</v>
      </c>
      <c r="CE62" s="108">
        <f t="shared" si="164"/>
        <v>1.176083916094472</v>
      </c>
      <c r="CF62" s="108">
        <f t="shared" si="164"/>
        <v>0</v>
      </c>
      <c r="CG62" s="108">
        <f t="shared" si="164"/>
        <v>0</v>
      </c>
      <c r="CH62" s="108">
        <f t="shared" si="164"/>
        <v>0</v>
      </c>
      <c r="CI62" s="108">
        <f t="shared" si="164"/>
        <v>0</v>
      </c>
      <c r="CJ62" s="108">
        <f t="shared" si="164"/>
        <v>58.847200100926038</v>
      </c>
      <c r="CK62" s="108">
        <f t="shared" si="164"/>
        <v>0</v>
      </c>
      <c r="CL62" s="108">
        <f t="shared" si="164"/>
        <v>0</v>
      </c>
      <c r="CM62" s="108">
        <f t="shared" si="164"/>
        <v>1.1560353387611544</v>
      </c>
      <c r="CN62" s="108">
        <f t="shared" si="74"/>
        <v>0</v>
      </c>
      <c r="CO62" s="109">
        <f t="shared" si="132"/>
        <v>1381.8246788514475</v>
      </c>
      <c r="CP62" s="109">
        <f t="shared" si="167"/>
        <v>678.50877731803064</v>
      </c>
      <c r="CQ62" s="109">
        <f t="shared" si="167"/>
        <v>0</v>
      </c>
      <c r="CR62" s="109">
        <f t="shared" si="167"/>
        <v>0</v>
      </c>
      <c r="CS62" s="109">
        <f t="shared" si="167"/>
        <v>24.755083337084567</v>
      </c>
      <c r="CT62" s="109">
        <f t="shared" si="167"/>
        <v>0</v>
      </c>
      <c r="CU62" s="109">
        <f t="shared" si="167"/>
        <v>0</v>
      </c>
      <c r="CV62" s="109">
        <f t="shared" si="167"/>
        <v>369.60457198329777</v>
      </c>
      <c r="CW62" s="109">
        <f t="shared" si="167"/>
        <v>0</v>
      </c>
      <c r="CX62" s="109">
        <f t="shared" si="167"/>
        <v>0</v>
      </c>
      <c r="CY62" s="109">
        <f t="shared" si="167"/>
        <v>0</v>
      </c>
      <c r="CZ62" s="109">
        <f t="shared" si="167"/>
        <v>31.582454151518466</v>
      </c>
      <c r="DA62" s="109">
        <f t="shared" si="167"/>
        <v>32340.47325719428</v>
      </c>
      <c r="DB62" s="109">
        <f t="shared" si="167"/>
        <v>0</v>
      </c>
      <c r="DC62" s="109">
        <f t="shared" si="167"/>
        <v>0</v>
      </c>
      <c r="DD62" s="109">
        <f t="shared" si="167"/>
        <v>316.22711896980491</v>
      </c>
      <c r="DE62" s="109">
        <f t="shared" si="79"/>
        <v>334.56549468923868</v>
      </c>
      <c r="DF62" s="110">
        <f t="shared" si="46"/>
        <v>0.98367795666723756</v>
      </c>
      <c r="DG62" s="110">
        <f t="shared" si="80"/>
        <v>1</v>
      </c>
      <c r="DH62" s="110" t="e">
        <f t="shared" si="81"/>
        <v>#DIV/0!</v>
      </c>
      <c r="DI62" s="110" t="e">
        <f t="shared" si="82"/>
        <v>#DIV/0!</v>
      </c>
      <c r="DJ62" s="110">
        <f t="shared" si="83"/>
        <v>1</v>
      </c>
      <c r="DK62" s="110" t="e">
        <f t="shared" si="84"/>
        <v>#DIV/0!</v>
      </c>
      <c r="DL62" s="110" t="e">
        <f t="shared" si="85"/>
        <v>#DIV/0!</v>
      </c>
      <c r="DM62" s="110">
        <f t="shared" si="86"/>
        <v>0.96080403606844411</v>
      </c>
      <c r="DN62" s="110" t="e">
        <f t="shared" si="87"/>
        <v>#DIV/0!</v>
      </c>
      <c r="DO62" s="110" t="e">
        <f t="shared" si="88"/>
        <v>#DIV/0!</v>
      </c>
      <c r="DP62" s="110" t="e">
        <f t="shared" si="89"/>
        <v>#DIV/0!</v>
      </c>
      <c r="DQ62" s="110">
        <f t="shared" si="90"/>
        <v>1</v>
      </c>
      <c r="DR62" s="110">
        <f t="shared" si="91"/>
        <v>0.98899191848467816</v>
      </c>
      <c r="DS62" s="110" t="e">
        <f t="shared" si="92"/>
        <v>#DIV/0!</v>
      </c>
      <c r="DT62" s="110" t="e">
        <f t="shared" si="93"/>
        <v>#DIV/0!</v>
      </c>
      <c r="DU62" s="110">
        <f t="shared" si="94"/>
        <v>0.97859028385359492</v>
      </c>
      <c r="DV62" s="110">
        <f t="shared" si="75"/>
        <v>1</v>
      </c>
    </row>
    <row r="63" spans="1:126" s="99" customFormat="1" x14ac:dyDescent="0.2">
      <c r="A63" s="99" t="s">
        <v>89</v>
      </c>
      <c r="B63" s="100"/>
      <c r="C63" s="100">
        <v>44491.34375</v>
      </c>
      <c r="D63" s="101">
        <v>9.85</v>
      </c>
      <c r="E63" s="102">
        <f t="shared" si="7"/>
        <v>0.27885349999999998</v>
      </c>
      <c r="F63" s="102">
        <f t="shared" si="47"/>
        <v>23243.472539999992</v>
      </c>
      <c r="G63" s="103">
        <f t="shared" si="8"/>
        <v>0.93673693614137421</v>
      </c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5">
        <f t="shared" ref="Y63" si="190">H62</f>
        <v>13.943457340035422</v>
      </c>
      <c r="Z63" s="105">
        <f t="shared" ref="Z63:AO63" si="191">I62</f>
        <v>0</v>
      </c>
      <c r="AA63" s="105">
        <f t="shared" si="191"/>
        <v>0</v>
      </c>
      <c r="AB63" s="105">
        <f t="shared" si="191"/>
        <v>0</v>
      </c>
      <c r="AC63" s="105">
        <f t="shared" si="191"/>
        <v>0</v>
      </c>
      <c r="AD63" s="105">
        <f t="shared" si="191"/>
        <v>0</v>
      </c>
      <c r="AE63" s="105">
        <f t="shared" si="191"/>
        <v>0</v>
      </c>
      <c r="AF63" s="105">
        <f t="shared" si="191"/>
        <v>4.6861879329885969</v>
      </c>
      <c r="AG63" s="105">
        <f t="shared" si="191"/>
        <v>0</v>
      </c>
      <c r="AH63" s="105">
        <f t="shared" si="191"/>
        <v>0</v>
      </c>
      <c r="AI63" s="105">
        <f t="shared" si="191"/>
        <v>0</v>
      </c>
      <c r="AJ63" s="105">
        <f t="shared" si="191"/>
        <v>0</v>
      </c>
      <c r="AK63" s="105">
        <f t="shared" si="191"/>
        <v>234.48075025028493</v>
      </c>
      <c r="AL63" s="105">
        <f t="shared" si="191"/>
        <v>0</v>
      </c>
      <c r="AM63" s="105">
        <f t="shared" si="191"/>
        <v>0</v>
      </c>
      <c r="AN63" s="105">
        <f t="shared" si="191"/>
        <v>4.606302986100645</v>
      </c>
      <c r="AO63" s="105">
        <f t="shared" si="191"/>
        <v>0</v>
      </c>
      <c r="AP63" s="106">
        <f t="shared" si="10"/>
        <v>0.12917966536719819</v>
      </c>
      <c r="AQ63" s="106">
        <f t="shared" si="11"/>
        <v>0</v>
      </c>
      <c r="AR63" s="106" t="e">
        <f t="shared" si="12"/>
        <v>#DIV/0!</v>
      </c>
      <c r="AS63" s="106" t="e">
        <f t="shared" si="13"/>
        <v>#DIV/0!</v>
      </c>
      <c r="AT63" s="106">
        <f t="shared" si="14"/>
        <v>0</v>
      </c>
      <c r="AU63" s="106" t="e">
        <f t="shared" si="15"/>
        <v>#DIV/0!</v>
      </c>
      <c r="AV63" s="106" t="e">
        <f t="shared" si="16"/>
        <v>#DIV/0!</v>
      </c>
      <c r="AW63" s="106">
        <f t="shared" si="17"/>
        <v>0.14753531634589082</v>
      </c>
      <c r="AX63" s="106" t="e">
        <f t="shared" si="18"/>
        <v>#DIV/0!</v>
      </c>
      <c r="AY63" s="106" t="e">
        <f t="shared" si="19"/>
        <v>#DIV/0!</v>
      </c>
      <c r="AZ63" s="106" t="e">
        <f t="shared" si="20"/>
        <v>#DIV/0!</v>
      </c>
      <c r="BA63" s="106">
        <f t="shared" si="21"/>
        <v>0</v>
      </c>
      <c r="BB63" s="106">
        <f t="shared" si="22"/>
        <v>7.5410278776984682E-2</v>
      </c>
      <c r="BC63" s="106" t="e">
        <f t="shared" si="23"/>
        <v>#DIV/0!</v>
      </c>
      <c r="BD63" s="106" t="e">
        <f t="shared" si="24"/>
        <v>#DIV/0!</v>
      </c>
      <c r="BE63" s="106">
        <f t="shared" si="25"/>
        <v>0.18246116443415533</v>
      </c>
      <c r="BF63" s="106">
        <f t="shared" si="26"/>
        <v>0</v>
      </c>
      <c r="BG63" s="107">
        <f t="shared" si="27"/>
        <v>0.23329091288217405</v>
      </c>
      <c r="BH63" s="107">
        <f t="shared" si="28"/>
        <v>0</v>
      </c>
      <c r="BI63" s="107">
        <f t="shared" si="29"/>
        <v>0</v>
      </c>
      <c r="BJ63" s="107">
        <f t="shared" si="30"/>
        <v>0</v>
      </c>
      <c r="BK63" s="107">
        <f t="shared" si="31"/>
        <v>0</v>
      </c>
      <c r="BL63" s="107">
        <f t="shared" si="32"/>
        <v>0</v>
      </c>
      <c r="BM63" s="107">
        <f t="shared" si="33"/>
        <v>0</v>
      </c>
      <c r="BN63" s="107">
        <f t="shared" si="34"/>
        <v>7.8405594406298129E-2</v>
      </c>
      <c r="BO63" s="107">
        <f t="shared" si="35"/>
        <v>0</v>
      </c>
      <c r="BP63" s="107">
        <f t="shared" si="36"/>
        <v>0</v>
      </c>
      <c r="BQ63" s="107">
        <f t="shared" si="37"/>
        <v>0</v>
      </c>
      <c r="BR63" s="107">
        <f t="shared" si="38"/>
        <v>0</v>
      </c>
      <c r="BS63" s="107">
        <f t="shared" si="39"/>
        <v>3.9231466733950691</v>
      </c>
      <c r="BT63" s="107">
        <f t="shared" si="40"/>
        <v>0</v>
      </c>
      <c r="BU63" s="107">
        <f t="shared" si="41"/>
        <v>0</v>
      </c>
      <c r="BV63" s="107">
        <f t="shared" si="42"/>
        <v>7.7069022584076954E-2</v>
      </c>
      <c r="BW63" s="107">
        <f t="shared" si="43"/>
        <v>0</v>
      </c>
      <c r="BX63" s="108">
        <f t="shared" si="128"/>
        <v>3.4993636932326107</v>
      </c>
      <c r="BY63" s="108">
        <f t="shared" si="164"/>
        <v>0</v>
      </c>
      <c r="BZ63" s="108">
        <f t="shared" si="164"/>
        <v>0</v>
      </c>
      <c r="CA63" s="108">
        <f t="shared" si="164"/>
        <v>0</v>
      </c>
      <c r="CB63" s="108">
        <f t="shared" si="164"/>
        <v>0</v>
      </c>
      <c r="CC63" s="108">
        <f t="shared" si="164"/>
        <v>0</v>
      </c>
      <c r="CD63" s="108">
        <f t="shared" si="164"/>
        <v>0</v>
      </c>
      <c r="CE63" s="108">
        <f t="shared" si="164"/>
        <v>1.176083916094472</v>
      </c>
      <c r="CF63" s="108">
        <f t="shared" si="164"/>
        <v>0</v>
      </c>
      <c r="CG63" s="108">
        <f t="shared" si="164"/>
        <v>0</v>
      </c>
      <c r="CH63" s="108">
        <f t="shared" si="164"/>
        <v>0</v>
      </c>
      <c r="CI63" s="108">
        <f t="shared" si="164"/>
        <v>0</v>
      </c>
      <c r="CJ63" s="108">
        <f t="shared" si="164"/>
        <v>58.847200100926038</v>
      </c>
      <c r="CK63" s="108">
        <f t="shared" si="164"/>
        <v>0</v>
      </c>
      <c r="CL63" s="108">
        <f t="shared" si="164"/>
        <v>0</v>
      </c>
      <c r="CM63" s="108">
        <f t="shared" si="164"/>
        <v>1.1560353387611544</v>
      </c>
      <c r="CN63" s="108">
        <f t="shared" si="74"/>
        <v>0</v>
      </c>
      <c r="CO63" s="109">
        <f t="shared" si="132"/>
        <v>1385.3240425446802</v>
      </c>
      <c r="CP63" s="109">
        <f t="shared" si="167"/>
        <v>678.50877731803064</v>
      </c>
      <c r="CQ63" s="109">
        <f t="shared" si="167"/>
        <v>0</v>
      </c>
      <c r="CR63" s="109">
        <f t="shared" si="167"/>
        <v>0</v>
      </c>
      <c r="CS63" s="109">
        <f t="shared" si="167"/>
        <v>24.755083337084567</v>
      </c>
      <c r="CT63" s="109">
        <f t="shared" si="167"/>
        <v>0</v>
      </c>
      <c r="CU63" s="109">
        <f t="shared" si="167"/>
        <v>0</v>
      </c>
      <c r="CV63" s="109">
        <f t="shared" si="167"/>
        <v>370.78065589939223</v>
      </c>
      <c r="CW63" s="109">
        <f t="shared" si="167"/>
        <v>0</v>
      </c>
      <c r="CX63" s="109">
        <f t="shared" si="167"/>
        <v>0</v>
      </c>
      <c r="CY63" s="109">
        <f t="shared" si="167"/>
        <v>0</v>
      </c>
      <c r="CZ63" s="109">
        <f t="shared" si="167"/>
        <v>31.582454151518466</v>
      </c>
      <c r="DA63" s="109">
        <f t="shared" si="167"/>
        <v>32399.320457295205</v>
      </c>
      <c r="DB63" s="109">
        <f t="shared" si="167"/>
        <v>0</v>
      </c>
      <c r="DC63" s="109">
        <f t="shared" si="167"/>
        <v>0</v>
      </c>
      <c r="DD63" s="109">
        <f t="shared" si="167"/>
        <v>317.38315430856608</v>
      </c>
      <c r="DE63" s="109">
        <f t="shared" si="79"/>
        <v>334.56549468923868</v>
      </c>
      <c r="DF63" s="110">
        <f t="shared" si="46"/>
        <v>0.98616904470472699</v>
      </c>
      <c r="DG63" s="110">
        <f t="shared" si="80"/>
        <v>1</v>
      </c>
      <c r="DH63" s="110" t="e">
        <f t="shared" si="81"/>
        <v>#DIV/0!</v>
      </c>
      <c r="DI63" s="110" t="e">
        <f t="shared" si="82"/>
        <v>#DIV/0!</v>
      </c>
      <c r="DJ63" s="110">
        <f t="shared" si="83"/>
        <v>1</v>
      </c>
      <c r="DK63" s="110" t="e">
        <f t="shared" si="84"/>
        <v>#DIV/0!</v>
      </c>
      <c r="DL63" s="110" t="e">
        <f t="shared" si="85"/>
        <v>#DIV/0!</v>
      </c>
      <c r="DM63" s="110">
        <f t="shared" si="86"/>
        <v>0.96386132014714276</v>
      </c>
      <c r="DN63" s="110" t="e">
        <f t="shared" si="87"/>
        <v>#DIV/0!</v>
      </c>
      <c r="DO63" s="110" t="e">
        <f t="shared" si="88"/>
        <v>#DIV/0!</v>
      </c>
      <c r="DP63" s="110" t="e">
        <f t="shared" si="89"/>
        <v>#DIV/0!</v>
      </c>
      <c r="DQ63" s="110">
        <f t="shared" si="90"/>
        <v>1</v>
      </c>
      <c r="DR63" s="110">
        <f t="shared" si="91"/>
        <v>0.99079150270419225</v>
      </c>
      <c r="DS63" s="110" t="e">
        <f t="shared" si="92"/>
        <v>#DIV/0!</v>
      </c>
      <c r="DT63" s="110" t="e">
        <f t="shared" si="93"/>
        <v>#DIV/0!</v>
      </c>
      <c r="DU63" s="110">
        <f t="shared" si="94"/>
        <v>0.98216772829918375</v>
      </c>
      <c r="DV63" s="110">
        <f t="shared" si="75"/>
        <v>1</v>
      </c>
    </row>
    <row r="64" spans="1:126" s="99" customFormat="1" x14ac:dyDescent="0.2">
      <c r="A64" s="99" t="s">
        <v>89</v>
      </c>
      <c r="B64" s="100"/>
      <c r="C64" s="100">
        <v>44491.354166666664</v>
      </c>
      <c r="D64" s="101">
        <v>9.85</v>
      </c>
      <c r="E64" s="102">
        <f t="shared" si="7"/>
        <v>0.27885349999999998</v>
      </c>
      <c r="F64" s="102">
        <f t="shared" si="47"/>
        <v>23475.58622999999</v>
      </c>
      <c r="G64" s="103">
        <f t="shared" si="8"/>
        <v>0.94609136743097133</v>
      </c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5">
        <f t="shared" ref="Y64" si="192">H62</f>
        <v>13.943457340035422</v>
      </c>
      <c r="Z64" s="105">
        <f t="shared" ref="Z64:AO64" si="193">I62</f>
        <v>0</v>
      </c>
      <c r="AA64" s="105">
        <f t="shared" si="193"/>
        <v>0</v>
      </c>
      <c r="AB64" s="105">
        <f t="shared" si="193"/>
        <v>0</v>
      </c>
      <c r="AC64" s="105">
        <f t="shared" si="193"/>
        <v>0</v>
      </c>
      <c r="AD64" s="105">
        <f t="shared" si="193"/>
        <v>0</v>
      </c>
      <c r="AE64" s="105">
        <f t="shared" si="193"/>
        <v>0</v>
      </c>
      <c r="AF64" s="105">
        <f t="shared" si="193"/>
        <v>4.6861879329885969</v>
      </c>
      <c r="AG64" s="105">
        <f t="shared" si="193"/>
        <v>0</v>
      </c>
      <c r="AH64" s="105">
        <f t="shared" si="193"/>
        <v>0</v>
      </c>
      <c r="AI64" s="105">
        <f t="shared" si="193"/>
        <v>0</v>
      </c>
      <c r="AJ64" s="105">
        <f t="shared" si="193"/>
        <v>0</v>
      </c>
      <c r="AK64" s="105">
        <f t="shared" si="193"/>
        <v>234.48075025028493</v>
      </c>
      <c r="AL64" s="105">
        <f t="shared" si="193"/>
        <v>0</v>
      </c>
      <c r="AM64" s="105">
        <f t="shared" si="193"/>
        <v>0</v>
      </c>
      <c r="AN64" s="105">
        <f t="shared" si="193"/>
        <v>4.606302986100645</v>
      </c>
      <c r="AO64" s="105">
        <f t="shared" si="193"/>
        <v>0</v>
      </c>
      <c r="AP64" s="106">
        <f t="shared" si="10"/>
        <v>0.12917966536719819</v>
      </c>
      <c r="AQ64" s="106">
        <f t="shared" si="11"/>
        <v>0</v>
      </c>
      <c r="AR64" s="106" t="e">
        <f t="shared" si="12"/>
        <v>#DIV/0!</v>
      </c>
      <c r="AS64" s="106" t="e">
        <f t="shared" si="13"/>
        <v>#DIV/0!</v>
      </c>
      <c r="AT64" s="106">
        <f t="shared" si="14"/>
        <v>0</v>
      </c>
      <c r="AU64" s="106" t="e">
        <f t="shared" si="15"/>
        <v>#DIV/0!</v>
      </c>
      <c r="AV64" s="106" t="e">
        <f t="shared" si="16"/>
        <v>#DIV/0!</v>
      </c>
      <c r="AW64" s="106">
        <f t="shared" si="17"/>
        <v>0.14753531634589082</v>
      </c>
      <c r="AX64" s="106" t="e">
        <f t="shared" si="18"/>
        <v>#DIV/0!</v>
      </c>
      <c r="AY64" s="106" t="e">
        <f t="shared" si="19"/>
        <v>#DIV/0!</v>
      </c>
      <c r="AZ64" s="106" t="e">
        <f t="shared" si="20"/>
        <v>#DIV/0!</v>
      </c>
      <c r="BA64" s="106">
        <f t="shared" si="21"/>
        <v>0</v>
      </c>
      <c r="BB64" s="106">
        <f t="shared" si="22"/>
        <v>7.5410278776984682E-2</v>
      </c>
      <c r="BC64" s="106" t="e">
        <f t="shared" si="23"/>
        <v>#DIV/0!</v>
      </c>
      <c r="BD64" s="106" t="e">
        <f t="shared" si="24"/>
        <v>#DIV/0!</v>
      </c>
      <c r="BE64" s="106">
        <f t="shared" si="25"/>
        <v>0.18246116443415533</v>
      </c>
      <c r="BF64" s="106">
        <f t="shared" si="26"/>
        <v>0</v>
      </c>
      <c r="BG64" s="107">
        <f t="shared" si="27"/>
        <v>0.23329091288217405</v>
      </c>
      <c r="BH64" s="107">
        <f t="shared" si="28"/>
        <v>0</v>
      </c>
      <c r="BI64" s="107">
        <f t="shared" si="29"/>
        <v>0</v>
      </c>
      <c r="BJ64" s="107">
        <f t="shared" si="30"/>
        <v>0</v>
      </c>
      <c r="BK64" s="107">
        <f t="shared" si="31"/>
        <v>0</v>
      </c>
      <c r="BL64" s="107">
        <f t="shared" si="32"/>
        <v>0</v>
      </c>
      <c r="BM64" s="107">
        <f t="shared" si="33"/>
        <v>0</v>
      </c>
      <c r="BN64" s="107">
        <f t="shared" si="34"/>
        <v>7.8405594406298129E-2</v>
      </c>
      <c r="BO64" s="107">
        <f t="shared" si="35"/>
        <v>0</v>
      </c>
      <c r="BP64" s="107">
        <f t="shared" si="36"/>
        <v>0</v>
      </c>
      <c r="BQ64" s="107">
        <f t="shared" si="37"/>
        <v>0</v>
      </c>
      <c r="BR64" s="107">
        <f t="shared" si="38"/>
        <v>0</v>
      </c>
      <c r="BS64" s="107">
        <f t="shared" si="39"/>
        <v>3.9231466733950691</v>
      </c>
      <c r="BT64" s="107">
        <f t="shared" si="40"/>
        <v>0</v>
      </c>
      <c r="BU64" s="107">
        <f t="shared" si="41"/>
        <v>0</v>
      </c>
      <c r="BV64" s="107">
        <f t="shared" si="42"/>
        <v>7.7069022584076954E-2</v>
      </c>
      <c r="BW64" s="107">
        <f t="shared" si="43"/>
        <v>0</v>
      </c>
      <c r="BX64" s="108">
        <f t="shared" si="128"/>
        <v>3.4993636932326107</v>
      </c>
      <c r="BY64" s="108">
        <f t="shared" si="164"/>
        <v>0</v>
      </c>
      <c r="BZ64" s="108">
        <f t="shared" si="164"/>
        <v>0</v>
      </c>
      <c r="CA64" s="108">
        <f t="shared" si="164"/>
        <v>0</v>
      </c>
      <c r="CB64" s="108">
        <f t="shared" si="164"/>
        <v>0</v>
      </c>
      <c r="CC64" s="108">
        <f t="shared" si="164"/>
        <v>0</v>
      </c>
      <c r="CD64" s="108">
        <f t="shared" si="164"/>
        <v>0</v>
      </c>
      <c r="CE64" s="108">
        <f t="shared" si="164"/>
        <v>1.176083916094472</v>
      </c>
      <c r="CF64" s="108">
        <f t="shared" si="164"/>
        <v>0</v>
      </c>
      <c r="CG64" s="108">
        <f t="shared" si="164"/>
        <v>0</v>
      </c>
      <c r="CH64" s="108">
        <f t="shared" si="164"/>
        <v>0</v>
      </c>
      <c r="CI64" s="108">
        <f t="shared" si="164"/>
        <v>0</v>
      </c>
      <c r="CJ64" s="108">
        <f t="shared" si="164"/>
        <v>58.847200100926038</v>
      </c>
      <c r="CK64" s="108">
        <f t="shared" si="164"/>
        <v>0</v>
      </c>
      <c r="CL64" s="108">
        <f t="shared" si="164"/>
        <v>0</v>
      </c>
      <c r="CM64" s="108">
        <f t="shared" si="164"/>
        <v>1.1560353387611544</v>
      </c>
      <c r="CN64" s="108">
        <f t="shared" si="74"/>
        <v>0</v>
      </c>
      <c r="CO64" s="109">
        <f t="shared" si="132"/>
        <v>1388.8234062379129</v>
      </c>
      <c r="CP64" s="109">
        <f t="shared" si="167"/>
        <v>678.50877731803064</v>
      </c>
      <c r="CQ64" s="109">
        <f t="shared" si="167"/>
        <v>0</v>
      </c>
      <c r="CR64" s="109">
        <f t="shared" si="167"/>
        <v>0</v>
      </c>
      <c r="CS64" s="109">
        <f t="shared" si="167"/>
        <v>24.755083337084567</v>
      </c>
      <c r="CT64" s="109">
        <f t="shared" si="167"/>
        <v>0</v>
      </c>
      <c r="CU64" s="109">
        <f t="shared" si="167"/>
        <v>0</v>
      </c>
      <c r="CV64" s="109">
        <f t="shared" si="167"/>
        <v>371.95673981548669</v>
      </c>
      <c r="CW64" s="109">
        <f t="shared" si="167"/>
        <v>0</v>
      </c>
      <c r="CX64" s="109">
        <f t="shared" si="167"/>
        <v>0</v>
      </c>
      <c r="CY64" s="109">
        <f t="shared" si="167"/>
        <v>0</v>
      </c>
      <c r="CZ64" s="109">
        <f t="shared" si="167"/>
        <v>31.582454151518466</v>
      </c>
      <c r="DA64" s="109">
        <f t="shared" si="167"/>
        <v>32458.16765739613</v>
      </c>
      <c r="DB64" s="109">
        <f t="shared" si="167"/>
        <v>0</v>
      </c>
      <c r="DC64" s="109">
        <f t="shared" si="167"/>
        <v>0</v>
      </c>
      <c r="DD64" s="109">
        <f t="shared" si="167"/>
        <v>318.53918964732725</v>
      </c>
      <c r="DE64" s="109">
        <f t="shared" si="79"/>
        <v>334.56549468923868</v>
      </c>
      <c r="DF64" s="110">
        <f t="shared" si="46"/>
        <v>0.98866013274221654</v>
      </c>
      <c r="DG64" s="110">
        <f t="shared" si="80"/>
        <v>1</v>
      </c>
      <c r="DH64" s="110" t="e">
        <f t="shared" si="81"/>
        <v>#DIV/0!</v>
      </c>
      <c r="DI64" s="110" t="e">
        <f t="shared" si="82"/>
        <v>#DIV/0!</v>
      </c>
      <c r="DJ64" s="110">
        <f t="shared" si="83"/>
        <v>1</v>
      </c>
      <c r="DK64" s="110" t="e">
        <f t="shared" si="84"/>
        <v>#DIV/0!</v>
      </c>
      <c r="DL64" s="110" t="e">
        <f t="shared" si="85"/>
        <v>#DIV/0!</v>
      </c>
      <c r="DM64" s="110">
        <f t="shared" si="86"/>
        <v>0.9669186042258413</v>
      </c>
      <c r="DN64" s="110" t="e">
        <f t="shared" si="87"/>
        <v>#DIV/0!</v>
      </c>
      <c r="DO64" s="110" t="e">
        <f t="shared" si="88"/>
        <v>#DIV/0!</v>
      </c>
      <c r="DP64" s="110" t="e">
        <f t="shared" si="89"/>
        <v>#DIV/0!</v>
      </c>
      <c r="DQ64" s="110">
        <f t="shared" si="90"/>
        <v>1</v>
      </c>
      <c r="DR64" s="110">
        <f t="shared" si="91"/>
        <v>0.99259108692370646</v>
      </c>
      <c r="DS64" s="110" t="e">
        <f t="shared" si="92"/>
        <v>#DIV/0!</v>
      </c>
      <c r="DT64" s="110" t="e">
        <f t="shared" si="93"/>
        <v>#DIV/0!</v>
      </c>
      <c r="DU64" s="110">
        <f t="shared" si="94"/>
        <v>0.98574517274477247</v>
      </c>
      <c r="DV64" s="110">
        <f t="shared" si="75"/>
        <v>1</v>
      </c>
    </row>
    <row r="65" spans="1:126" s="99" customFormat="1" x14ac:dyDescent="0.2">
      <c r="A65" s="99" t="s">
        <v>89</v>
      </c>
      <c r="B65" s="100"/>
      <c r="C65" s="100">
        <v>44491.364583333336</v>
      </c>
      <c r="D65" s="101">
        <v>9.85</v>
      </c>
      <c r="E65" s="102">
        <f t="shared" si="7"/>
        <v>0.27885349999999998</v>
      </c>
      <c r="F65" s="102">
        <f t="shared" si="47"/>
        <v>23707.699919999988</v>
      </c>
      <c r="G65" s="103">
        <f t="shared" si="8"/>
        <v>0.95544579872056845</v>
      </c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5">
        <f t="shared" ref="Y65" si="194">H62</f>
        <v>13.943457340035422</v>
      </c>
      <c r="Z65" s="105">
        <f t="shared" ref="Z65:AO65" si="195">I62</f>
        <v>0</v>
      </c>
      <c r="AA65" s="105">
        <f t="shared" si="195"/>
        <v>0</v>
      </c>
      <c r="AB65" s="105">
        <f t="shared" si="195"/>
        <v>0</v>
      </c>
      <c r="AC65" s="105">
        <f t="shared" si="195"/>
        <v>0</v>
      </c>
      <c r="AD65" s="105">
        <f t="shared" si="195"/>
        <v>0</v>
      </c>
      <c r="AE65" s="105">
        <f t="shared" si="195"/>
        <v>0</v>
      </c>
      <c r="AF65" s="105">
        <f t="shared" si="195"/>
        <v>4.6861879329885969</v>
      </c>
      <c r="AG65" s="105">
        <f t="shared" si="195"/>
        <v>0</v>
      </c>
      <c r="AH65" s="105">
        <f t="shared" si="195"/>
        <v>0</v>
      </c>
      <c r="AI65" s="105">
        <f t="shared" si="195"/>
        <v>0</v>
      </c>
      <c r="AJ65" s="105">
        <f t="shared" si="195"/>
        <v>0</v>
      </c>
      <c r="AK65" s="105">
        <f t="shared" si="195"/>
        <v>234.48075025028493</v>
      </c>
      <c r="AL65" s="105">
        <f t="shared" si="195"/>
        <v>0</v>
      </c>
      <c r="AM65" s="105">
        <f t="shared" si="195"/>
        <v>0</v>
      </c>
      <c r="AN65" s="105">
        <f t="shared" si="195"/>
        <v>4.606302986100645</v>
      </c>
      <c r="AO65" s="105">
        <f t="shared" si="195"/>
        <v>0</v>
      </c>
      <c r="AP65" s="106">
        <f t="shared" si="10"/>
        <v>0.12917966536719819</v>
      </c>
      <c r="AQ65" s="106">
        <f t="shared" si="11"/>
        <v>0</v>
      </c>
      <c r="AR65" s="106" t="e">
        <f t="shared" si="12"/>
        <v>#DIV/0!</v>
      </c>
      <c r="AS65" s="106" t="e">
        <f t="shared" si="13"/>
        <v>#DIV/0!</v>
      </c>
      <c r="AT65" s="106">
        <f t="shared" si="14"/>
        <v>0</v>
      </c>
      <c r="AU65" s="106" t="e">
        <f t="shared" si="15"/>
        <v>#DIV/0!</v>
      </c>
      <c r="AV65" s="106" t="e">
        <f t="shared" si="16"/>
        <v>#DIV/0!</v>
      </c>
      <c r="AW65" s="106">
        <f t="shared" si="17"/>
        <v>0.14753531634589082</v>
      </c>
      <c r="AX65" s="106" t="e">
        <f t="shared" si="18"/>
        <v>#DIV/0!</v>
      </c>
      <c r="AY65" s="106" t="e">
        <f t="shared" si="19"/>
        <v>#DIV/0!</v>
      </c>
      <c r="AZ65" s="106" t="e">
        <f t="shared" si="20"/>
        <v>#DIV/0!</v>
      </c>
      <c r="BA65" s="106">
        <f t="shared" si="21"/>
        <v>0</v>
      </c>
      <c r="BB65" s="106">
        <f t="shared" si="22"/>
        <v>7.5410278776984682E-2</v>
      </c>
      <c r="BC65" s="106" t="e">
        <f t="shared" si="23"/>
        <v>#DIV/0!</v>
      </c>
      <c r="BD65" s="106" t="e">
        <f t="shared" si="24"/>
        <v>#DIV/0!</v>
      </c>
      <c r="BE65" s="106">
        <f t="shared" si="25"/>
        <v>0.18246116443415533</v>
      </c>
      <c r="BF65" s="106">
        <f t="shared" si="26"/>
        <v>0</v>
      </c>
      <c r="BG65" s="107">
        <f t="shared" si="27"/>
        <v>0.23329091288217405</v>
      </c>
      <c r="BH65" s="107">
        <f t="shared" si="28"/>
        <v>0</v>
      </c>
      <c r="BI65" s="107">
        <f t="shared" si="29"/>
        <v>0</v>
      </c>
      <c r="BJ65" s="107">
        <f t="shared" si="30"/>
        <v>0</v>
      </c>
      <c r="BK65" s="107">
        <f t="shared" si="31"/>
        <v>0</v>
      </c>
      <c r="BL65" s="107">
        <f t="shared" si="32"/>
        <v>0</v>
      </c>
      <c r="BM65" s="107">
        <f t="shared" si="33"/>
        <v>0</v>
      </c>
      <c r="BN65" s="107">
        <f t="shared" si="34"/>
        <v>7.8405594406298129E-2</v>
      </c>
      <c r="BO65" s="107">
        <f t="shared" si="35"/>
        <v>0</v>
      </c>
      <c r="BP65" s="107">
        <f t="shared" si="36"/>
        <v>0</v>
      </c>
      <c r="BQ65" s="107">
        <f t="shared" si="37"/>
        <v>0</v>
      </c>
      <c r="BR65" s="107">
        <f t="shared" si="38"/>
        <v>0</v>
      </c>
      <c r="BS65" s="107">
        <f t="shared" si="39"/>
        <v>3.9231466733950691</v>
      </c>
      <c r="BT65" s="107">
        <f t="shared" si="40"/>
        <v>0</v>
      </c>
      <c r="BU65" s="107">
        <f t="shared" si="41"/>
        <v>0</v>
      </c>
      <c r="BV65" s="107">
        <f t="shared" si="42"/>
        <v>7.7069022584076954E-2</v>
      </c>
      <c r="BW65" s="107">
        <f t="shared" si="43"/>
        <v>0</v>
      </c>
      <c r="BX65" s="108">
        <f t="shared" si="128"/>
        <v>3.4993636932326107</v>
      </c>
      <c r="BY65" s="108">
        <f t="shared" si="164"/>
        <v>0</v>
      </c>
      <c r="BZ65" s="108">
        <f t="shared" si="164"/>
        <v>0</v>
      </c>
      <c r="CA65" s="108">
        <f t="shared" si="164"/>
        <v>0</v>
      </c>
      <c r="CB65" s="108">
        <f t="shared" si="164"/>
        <v>0</v>
      </c>
      <c r="CC65" s="108">
        <f t="shared" si="164"/>
        <v>0</v>
      </c>
      <c r="CD65" s="108">
        <f t="shared" si="164"/>
        <v>0</v>
      </c>
      <c r="CE65" s="108">
        <f t="shared" si="164"/>
        <v>1.176083916094472</v>
      </c>
      <c r="CF65" s="108">
        <f t="shared" si="164"/>
        <v>0</v>
      </c>
      <c r="CG65" s="108">
        <f t="shared" si="164"/>
        <v>0</v>
      </c>
      <c r="CH65" s="108">
        <f t="shared" si="164"/>
        <v>0</v>
      </c>
      <c r="CI65" s="108">
        <f t="shared" si="164"/>
        <v>0</v>
      </c>
      <c r="CJ65" s="108">
        <f t="shared" si="164"/>
        <v>58.847200100926038</v>
      </c>
      <c r="CK65" s="108">
        <f t="shared" si="164"/>
        <v>0</v>
      </c>
      <c r="CL65" s="108">
        <f t="shared" si="164"/>
        <v>0</v>
      </c>
      <c r="CM65" s="108">
        <f t="shared" si="164"/>
        <v>1.1560353387611544</v>
      </c>
      <c r="CN65" s="108">
        <f t="shared" si="74"/>
        <v>0</v>
      </c>
      <c r="CO65" s="109">
        <f t="shared" si="132"/>
        <v>1392.3227699311456</v>
      </c>
      <c r="CP65" s="109">
        <f t="shared" si="167"/>
        <v>678.50877731803064</v>
      </c>
      <c r="CQ65" s="109">
        <f t="shared" si="167"/>
        <v>0</v>
      </c>
      <c r="CR65" s="109">
        <f t="shared" si="167"/>
        <v>0</v>
      </c>
      <c r="CS65" s="109">
        <f t="shared" si="167"/>
        <v>24.755083337084567</v>
      </c>
      <c r="CT65" s="109">
        <f t="shared" si="167"/>
        <v>0</v>
      </c>
      <c r="CU65" s="109">
        <f t="shared" si="167"/>
        <v>0</v>
      </c>
      <c r="CV65" s="109">
        <f t="shared" si="167"/>
        <v>373.13282373158114</v>
      </c>
      <c r="CW65" s="109">
        <f t="shared" si="167"/>
        <v>0</v>
      </c>
      <c r="CX65" s="109">
        <f t="shared" si="167"/>
        <v>0</v>
      </c>
      <c r="CY65" s="109">
        <f t="shared" si="167"/>
        <v>0</v>
      </c>
      <c r="CZ65" s="109">
        <f t="shared" si="167"/>
        <v>31.582454151518466</v>
      </c>
      <c r="DA65" s="109">
        <f t="shared" si="167"/>
        <v>32517.014857497055</v>
      </c>
      <c r="DB65" s="109">
        <f t="shared" si="167"/>
        <v>0</v>
      </c>
      <c r="DC65" s="109">
        <f t="shared" si="167"/>
        <v>0</v>
      </c>
      <c r="DD65" s="109">
        <f t="shared" si="167"/>
        <v>319.69522498608842</v>
      </c>
      <c r="DE65" s="109">
        <f t="shared" si="79"/>
        <v>334.56549468923868</v>
      </c>
      <c r="DF65" s="110">
        <f t="shared" si="46"/>
        <v>0.99115122077970608</v>
      </c>
      <c r="DG65" s="110">
        <f t="shared" si="80"/>
        <v>1</v>
      </c>
      <c r="DH65" s="110" t="e">
        <f t="shared" si="81"/>
        <v>#DIV/0!</v>
      </c>
      <c r="DI65" s="110" t="e">
        <f t="shared" si="82"/>
        <v>#DIV/0!</v>
      </c>
      <c r="DJ65" s="110">
        <f t="shared" si="83"/>
        <v>1</v>
      </c>
      <c r="DK65" s="110" t="e">
        <f t="shared" si="84"/>
        <v>#DIV/0!</v>
      </c>
      <c r="DL65" s="110" t="e">
        <f t="shared" si="85"/>
        <v>#DIV/0!</v>
      </c>
      <c r="DM65" s="110">
        <f t="shared" si="86"/>
        <v>0.96997588830453985</v>
      </c>
      <c r="DN65" s="110" t="e">
        <f t="shared" si="87"/>
        <v>#DIV/0!</v>
      </c>
      <c r="DO65" s="110" t="e">
        <f t="shared" si="88"/>
        <v>#DIV/0!</v>
      </c>
      <c r="DP65" s="110" t="e">
        <f t="shared" si="89"/>
        <v>#DIV/0!</v>
      </c>
      <c r="DQ65" s="110">
        <f t="shared" si="90"/>
        <v>1</v>
      </c>
      <c r="DR65" s="110">
        <f t="shared" si="91"/>
        <v>0.99439067114322055</v>
      </c>
      <c r="DS65" s="110" t="e">
        <f t="shared" si="92"/>
        <v>#DIV/0!</v>
      </c>
      <c r="DT65" s="110" t="e">
        <f t="shared" si="93"/>
        <v>#DIV/0!</v>
      </c>
      <c r="DU65" s="110">
        <f t="shared" si="94"/>
        <v>0.9893226171903613</v>
      </c>
      <c r="DV65" s="110">
        <f t="shared" si="75"/>
        <v>1</v>
      </c>
    </row>
    <row r="66" spans="1:126" s="99" customFormat="1" x14ac:dyDescent="0.2">
      <c r="A66" s="99" t="s">
        <v>89</v>
      </c>
      <c r="B66" s="100">
        <f>'Data Final'!C151</f>
        <v>44491.395834201387</v>
      </c>
      <c r="C66" s="100">
        <v>44491.375</v>
      </c>
      <c r="D66" s="101">
        <v>9.85</v>
      </c>
      <c r="E66" s="102">
        <f t="shared" si="7"/>
        <v>0.27885349999999998</v>
      </c>
      <c r="F66" s="102">
        <f t="shared" si="47"/>
        <v>23939.813609999987</v>
      </c>
      <c r="G66" s="103">
        <f t="shared" si="8"/>
        <v>0.96480023001016546</v>
      </c>
      <c r="H66" s="111">
        <f>'Data Final'!F151</f>
        <v>12.852120307706922</v>
      </c>
      <c r="I66" s="104">
        <v>0</v>
      </c>
      <c r="J66" s="104">
        <v>0</v>
      </c>
      <c r="K66" s="104">
        <v>0</v>
      </c>
      <c r="L66" s="104">
        <v>0</v>
      </c>
      <c r="M66" s="104">
        <v>0</v>
      </c>
      <c r="N66" s="104">
        <v>0</v>
      </c>
      <c r="O66" s="111">
        <f>'Data Final'!M151</f>
        <v>11.941643464524645</v>
      </c>
      <c r="P66" s="104">
        <v>0</v>
      </c>
      <c r="Q66" s="104">
        <v>0</v>
      </c>
      <c r="R66" s="104">
        <v>0</v>
      </c>
      <c r="S66" s="111">
        <f>'Data Final'!Q151</f>
        <v>0</v>
      </c>
      <c r="T66" s="111">
        <f>'Data Final'!R151</f>
        <v>189.65135396992889</v>
      </c>
      <c r="U66" s="111">
        <f>'Data Final'!S151</f>
        <v>0</v>
      </c>
      <c r="V66" s="104">
        <v>0</v>
      </c>
      <c r="W66" s="111">
        <f>'Data Final'!U151</f>
        <v>3.5674216435169197</v>
      </c>
      <c r="X66" s="111">
        <f>'Data Final'!V151</f>
        <v>0</v>
      </c>
      <c r="Y66" s="105">
        <f t="shared" ref="Y66" si="196">H66</f>
        <v>12.852120307706922</v>
      </c>
      <c r="Z66" s="105">
        <f t="shared" ref="Z66:AO66" si="197">I66</f>
        <v>0</v>
      </c>
      <c r="AA66" s="105">
        <f t="shared" si="197"/>
        <v>0</v>
      </c>
      <c r="AB66" s="105">
        <f t="shared" si="197"/>
        <v>0</v>
      </c>
      <c r="AC66" s="105">
        <f t="shared" si="197"/>
        <v>0</v>
      </c>
      <c r="AD66" s="105">
        <f t="shared" si="197"/>
        <v>0</v>
      </c>
      <c r="AE66" s="105">
        <f t="shared" si="197"/>
        <v>0</v>
      </c>
      <c r="AF66" s="105">
        <f t="shared" si="197"/>
        <v>11.941643464524645</v>
      </c>
      <c r="AG66" s="105">
        <f t="shared" si="197"/>
        <v>0</v>
      </c>
      <c r="AH66" s="105">
        <f t="shared" si="197"/>
        <v>0</v>
      </c>
      <c r="AI66" s="105">
        <f t="shared" si="197"/>
        <v>0</v>
      </c>
      <c r="AJ66" s="105">
        <f t="shared" si="197"/>
        <v>0</v>
      </c>
      <c r="AK66" s="105">
        <f t="shared" si="197"/>
        <v>189.65135396992889</v>
      </c>
      <c r="AL66" s="105">
        <f t="shared" si="197"/>
        <v>0</v>
      </c>
      <c r="AM66" s="105">
        <f t="shared" si="197"/>
        <v>0</v>
      </c>
      <c r="AN66" s="105">
        <f t="shared" si="197"/>
        <v>3.5674216435169197</v>
      </c>
      <c r="AO66" s="105">
        <f t="shared" si="197"/>
        <v>0</v>
      </c>
      <c r="AP66" s="106">
        <f t="shared" si="10"/>
        <v>0.11906893391795859</v>
      </c>
      <c r="AQ66" s="106">
        <f t="shared" si="11"/>
        <v>0</v>
      </c>
      <c r="AR66" s="106" t="e">
        <f t="shared" si="12"/>
        <v>#DIV/0!</v>
      </c>
      <c r="AS66" s="106" t="e">
        <f t="shared" si="13"/>
        <v>#DIV/0!</v>
      </c>
      <c r="AT66" s="106">
        <f t="shared" si="14"/>
        <v>0</v>
      </c>
      <c r="AU66" s="106" t="e">
        <f t="shared" si="15"/>
        <v>#DIV/0!</v>
      </c>
      <c r="AV66" s="106" t="e">
        <f t="shared" si="16"/>
        <v>#DIV/0!</v>
      </c>
      <c r="AW66" s="106">
        <f t="shared" si="17"/>
        <v>0.37595891829820266</v>
      </c>
      <c r="AX66" s="106" t="e">
        <f t="shared" si="18"/>
        <v>#DIV/0!</v>
      </c>
      <c r="AY66" s="106" t="e">
        <f t="shared" si="19"/>
        <v>#DIV/0!</v>
      </c>
      <c r="AZ66" s="106" t="e">
        <f t="shared" si="20"/>
        <v>#DIV/0!</v>
      </c>
      <c r="BA66" s="106">
        <f t="shared" si="21"/>
        <v>0</v>
      </c>
      <c r="BB66" s="106">
        <f t="shared" si="22"/>
        <v>6.0992902223484587E-2</v>
      </c>
      <c r="BC66" s="106" t="e">
        <f t="shared" si="23"/>
        <v>#DIV/0!</v>
      </c>
      <c r="BD66" s="106" t="e">
        <f t="shared" si="24"/>
        <v>#DIV/0!</v>
      </c>
      <c r="BE66" s="106">
        <f t="shared" si="25"/>
        <v>0.14130983330185201</v>
      </c>
      <c r="BF66" s="106">
        <f t="shared" si="26"/>
        <v>0</v>
      </c>
      <c r="BG66" s="107">
        <f t="shared" si="27"/>
        <v>0.21503152381350912</v>
      </c>
      <c r="BH66" s="107">
        <f t="shared" si="28"/>
        <v>0</v>
      </c>
      <c r="BI66" s="107">
        <f t="shared" si="29"/>
        <v>0</v>
      </c>
      <c r="BJ66" s="107">
        <f t="shared" si="30"/>
        <v>0</v>
      </c>
      <c r="BK66" s="107">
        <f t="shared" si="31"/>
        <v>0</v>
      </c>
      <c r="BL66" s="107">
        <f t="shared" si="32"/>
        <v>0</v>
      </c>
      <c r="BM66" s="107">
        <f t="shared" si="33"/>
        <v>0</v>
      </c>
      <c r="BN66" s="107">
        <f t="shared" si="34"/>
        <v>0.19979814455008937</v>
      </c>
      <c r="BO66" s="107">
        <f t="shared" si="35"/>
        <v>0</v>
      </c>
      <c r="BP66" s="107">
        <f t="shared" si="36"/>
        <v>0</v>
      </c>
      <c r="BQ66" s="107">
        <f t="shared" si="37"/>
        <v>0</v>
      </c>
      <c r="BR66" s="107">
        <f t="shared" si="38"/>
        <v>0</v>
      </c>
      <c r="BS66" s="107">
        <f t="shared" si="39"/>
        <v>3.1730966300552139</v>
      </c>
      <c r="BT66" s="107">
        <f t="shared" si="40"/>
        <v>0</v>
      </c>
      <c r="BU66" s="107">
        <f t="shared" si="41"/>
        <v>0</v>
      </c>
      <c r="BV66" s="107">
        <f t="shared" si="42"/>
        <v>5.9687280676226716E-2</v>
      </c>
      <c r="BW66" s="107">
        <f t="shared" si="43"/>
        <v>0</v>
      </c>
      <c r="BX66" s="108">
        <f t="shared" si="128"/>
        <v>3.2254728572026368</v>
      </c>
      <c r="BY66" s="108">
        <f t="shared" ref="BY66:CM69" si="198">BH66*15</f>
        <v>0</v>
      </c>
      <c r="BZ66" s="108">
        <f t="shared" si="198"/>
        <v>0</v>
      </c>
      <c r="CA66" s="108">
        <f t="shared" si="198"/>
        <v>0</v>
      </c>
      <c r="CB66" s="108">
        <f t="shared" si="198"/>
        <v>0</v>
      </c>
      <c r="CC66" s="108">
        <f t="shared" si="198"/>
        <v>0</v>
      </c>
      <c r="CD66" s="108">
        <f t="shared" si="198"/>
        <v>0</v>
      </c>
      <c r="CE66" s="108">
        <f t="shared" si="198"/>
        <v>2.9969721682513404</v>
      </c>
      <c r="CF66" s="108">
        <f t="shared" si="198"/>
        <v>0</v>
      </c>
      <c r="CG66" s="108">
        <f t="shared" si="198"/>
        <v>0</v>
      </c>
      <c r="CH66" s="108">
        <f t="shared" si="198"/>
        <v>0</v>
      </c>
      <c r="CI66" s="108">
        <f t="shared" si="198"/>
        <v>0</v>
      </c>
      <c r="CJ66" s="108">
        <f t="shared" si="198"/>
        <v>47.59644945082821</v>
      </c>
      <c r="CK66" s="108">
        <f t="shared" si="198"/>
        <v>0</v>
      </c>
      <c r="CL66" s="108">
        <f t="shared" si="198"/>
        <v>0</v>
      </c>
      <c r="CM66" s="108">
        <f t="shared" si="198"/>
        <v>0.8953092101434007</v>
      </c>
      <c r="CN66" s="108">
        <f t="shared" si="74"/>
        <v>0</v>
      </c>
      <c r="CO66" s="109">
        <f t="shared" si="132"/>
        <v>1395.5482427883483</v>
      </c>
      <c r="CP66" s="109">
        <f t="shared" si="167"/>
        <v>678.50877731803064</v>
      </c>
      <c r="CQ66" s="109">
        <f t="shared" si="167"/>
        <v>0</v>
      </c>
      <c r="CR66" s="109">
        <f t="shared" si="167"/>
        <v>0</v>
      </c>
      <c r="CS66" s="109">
        <f t="shared" si="167"/>
        <v>24.755083337084567</v>
      </c>
      <c r="CT66" s="109">
        <f t="shared" si="167"/>
        <v>0</v>
      </c>
      <c r="CU66" s="109">
        <f t="shared" si="167"/>
        <v>0</v>
      </c>
      <c r="CV66" s="109">
        <f t="shared" si="167"/>
        <v>376.12979589983246</v>
      </c>
      <c r="CW66" s="109">
        <f t="shared" si="167"/>
        <v>0</v>
      </c>
      <c r="CX66" s="109">
        <f t="shared" si="167"/>
        <v>0</v>
      </c>
      <c r="CY66" s="109">
        <f t="shared" si="167"/>
        <v>0</v>
      </c>
      <c r="CZ66" s="109">
        <f t="shared" si="167"/>
        <v>31.582454151518466</v>
      </c>
      <c r="DA66" s="109">
        <f t="shared" si="167"/>
        <v>32564.611306947885</v>
      </c>
      <c r="DB66" s="109">
        <f t="shared" si="167"/>
        <v>0</v>
      </c>
      <c r="DC66" s="109">
        <f t="shared" si="167"/>
        <v>0</v>
      </c>
      <c r="DD66" s="109">
        <f t="shared" si="167"/>
        <v>320.59053419623183</v>
      </c>
      <c r="DE66" s="109">
        <f t="shared" si="79"/>
        <v>334.56549468923868</v>
      </c>
      <c r="DF66" s="110">
        <f t="shared" si="46"/>
        <v>0.99344733446041988</v>
      </c>
      <c r="DG66" s="110">
        <f t="shared" si="80"/>
        <v>1</v>
      </c>
      <c r="DH66" s="110" t="e">
        <f t="shared" si="81"/>
        <v>#DIV/0!</v>
      </c>
      <c r="DI66" s="110" t="e">
        <f t="shared" si="82"/>
        <v>#DIV/0!</v>
      </c>
      <c r="DJ66" s="110">
        <f t="shared" si="83"/>
        <v>1</v>
      </c>
      <c r="DK66" s="110" t="e">
        <f t="shared" si="84"/>
        <v>#DIV/0!</v>
      </c>
      <c r="DL66" s="110" t="e">
        <f t="shared" si="85"/>
        <v>#DIV/0!</v>
      </c>
      <c r="DM66" s="110">
        <f t="shared" si="86"/>
        <v>0.97776665490623327</v>
      </c>
      <c r="DN66" s="110" t="e">
        <f t="shared" si="87"/>
        <v>#DIV/0!</v>
      </c>
      <c r="DO66" s="110" t="e">
        <f t="shared" si="88"/>
        <v>#DIV/0!</v>
      </c>
      <c r="DP66" s="110" t="e">
        <f t="shared" si="89"/>
        <v>#DIV/0!</v>
      </c>
      <c r="DQ66" s="110">
        <f t="shared" si="90"/>
        <v>1</v>
      </c>
      <c r="DR66" s="110">
        <f t="shared" si="91"/>
        <v>0.99584620036448712</v>
      </c>
      <c r="DS66" s="110" t="e">
        <f t="shared" si="92"/>
        <v>#DIV/0!</v>
      </c>
      <c r="DT66" s="110" t="e">
        <f t="shared" si="93"/>
        <v>#DIV/0!</v>
      </c>
      <c r="DU66" s="110">
        <f t="shared" si="94"/>
        <v>0.99209322363596042</v>
      </c>
      <c r="DV66" s="110">
        <f t="shared" si="75"/>
        <v>1</v>
      </c>
    </row>
    <row r="67" spans="1:126" s="99" customFormat="1" x14ac:dyDescent="0.2">
      <c r="A67" s="99" t="s">
        <v>89</v>
      </c>
      <c r="B67" s="100"/>
      <c r="C67" s="100">
        <v>44491.385416666664</v>
      </c>
      <c r="D67" s="101">
        <v>9.1300000000000008</v>
      </c>
      <c r="E67" s="102">
        <f t="shared" ref="E67:E70" si="199">D67*0.02831</f>
        <v>0.25847029999999999</v>
      </c>
      <c r="F67" s="102">
        <f t="shared" si="47"/>
        <v>24153.582419999988</v>
      </c>
      <c r="G67" s="103">
        <f t="shared" ref="G67:G70" si="200">F67/$F$70</f>
        <v>0.97341534291024467</v>
      </c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5">
        <f t="shared" ref="Y67" si="201">H66</f>
        <v>12.852120307706922</v>
      </c>
      <c r="Z67" s="105">
        <f t="shared" ref="Z67:AO67" si="202">I66</f>
        <v>0</v>
      </c>
      <c r="AA67" s="105">
        <f t="shared" si="202"/>
        <v>0</v>
      </c>
      <c r="AB67" s="105">
        <f t="shared" si="202"/>
        <v>0</v>
      </c>
      <c r="AC67" s="105">
        <f t="shared" si="202"/>
        <v>0</v>
      </c>
      <c r="AD67" s="105">
        <f t="shared" si="202"/>
        <v>0</v>
      </c>
      <c r="AE67" s="105">
        <f t="shared" si="202"/>
        <v>0</v>
      </c>
      <c r="AF67" s="105">
        <f t="shared" si="202"/>
        <v>11.941643464524645</v>
      </c>
      <c r="AG67" s="105">
        <f t="shared" si="202"/>
        <v>0</v>
      </c>
      <c r="AH67" s="105">
        <f t="shared" si="202"/>
        <v>0</v>
      </c>
      <c r="AI67" s="105">
        <f t="shared" si="202"/>
        <v>0</v>
      </c>
      <c r="AJ67" s="105">
        <f t="shared" si="202"/>
        <v>0</v>
      </c>
      <c r="AK67" s="105">
        <f t="shared" si="202"/>
        <v>189.65135396992889</v>
      </c>
      <c r="AL67" s="105">
        <f t="shared" si="202"/>
        <v>0</v>
      </c>
      <c r="AM67" s="105">
        <f t="shared" si="202"/>
        <v>0</v>
      </c>
      <c r="AN67" s="105">
        <f t="shared" si="202"/>
        <v>3.5674216435169197</v>
      </c>
      <c r="AO67" s="105">
        <f t="shared" si="202"/>
        <v>0</v>
      </c>
      <c r="AP67" s="106">
        <f t="shared" ref="AP67:AP69" si="203">Y67/MAX(Y$2:Y$98)</f>
        <v>0.11906893391795859</v>
      </c>
      <c r="AQ67" s="106">
        <f t="shared" ref="AQ67:AQ69" si="204">Z67/MAX(Z$2:Z$98)</f>
        <v>0</v>
      </c>
      <c r="AR67" s="106" t="e">
        <f t="shared" ref="AR67:AR69" si="205">AA67/MAX(AA$2:AA$98)</f>
        <v>#DIV/0!</v>
      </c>
      <c r="AS67" s="106" t="e">
        <f t="shared" ref="AS67:AS69" si="206">AB67/MAX(AB$2:AB$98)</f>
        <v>#DIV/0!</v>
      </c>
      <c r="AT67" s="106">
        <f t="shared" ref="AT67:AT69" si="207">AC67/MAX(AC$2:AC$98)</f>
        <v>0</v>
      </c>
      <c r="AU67" s="106" t="e">
        <f t="shared" ref="AU67:AU69" si="208">AD67/MAX(AD$2:AD$98)</f>
        <v>#DIV/0!</v>
      </c>
      <c r="AV67" s="106" t="e">
        <f t="shared" ref="AV67:AV69" si="209">AE67/MAX(AE$2:AE$98)</f>
        <v>#DIV/0!</v>
      </c>
      <c r="AW67" s="106">
        <f t="shared" ref="AW67:AW69" si="210">AF67/MAX(AF$2:AF$98)</f>
        <v>0.37595891829820266</v>
      </c>
      <c r="AX67" s="106" t="e">
        <f t="shared" ref="AX67:AX69" si="211">AG67/MAX(AG$2:AG$98)</f>
        <v>#DIV/0!</v>
      </c>
      <c r="AY67" s="106" t="e">
        <f t="shared" ref="AY67:AY69" si="212">AH67/MAX(AH$2:AH$98)</f>
        <v>#DIV/0!</v>
      </c>
      <c r="AZ67" s="106" t="e">
        <f t="shared" ref="AZ67:AZ69" si="213">AI67/MAX(AI$2:AI$98)</f>
        <v>#DIV/0!</v>
      </c>
      <c r="BA67" s="106">
        <f t="shared" ref="BA67:BA69" si="214">AJ67/MAX(AJ$2:AJ$98)</f>
        <v>0</v>
      </c>
      <c r="BB67" s="106">
        <f t="shared" ref="BB67:BB69" si="215">AK67/MAX(AK$2:AK$98)</f>
        <v>6.0992902223484587E-2</v>
      </c>
      <c r="BC67" s="106" t="e">
        <f t="shared" ref="BC67:BC69" si="216">AL67/MAX(AL$2:AL$98)</f>
        <v>#DIV/0!</v>
      </c>
      <c r="BD67" s="106" t="e">
        <f t="shared" ref="BD67:BD69" si="217">AM67/MAX(AM$2:AM$98)</f>
        <v>#DIV/0!</v>
      </c>
      <c r="BE67" s="106">
        <f t="shared" ref="BE67:BE69" si="218">AN67/MAX(AN$2:AN$98)</f>
        <v>0.14130983330185201</v>
      </c>
      <c r="BF67" s="106">
        <f t="shared" ref="BF67:BF69" si="219">AO67/MAX(AO$2:AO$98)</f>
        <v>0</v>
      </c>
      <c r="BG67" s="107">
        <f t="shared" ref="BG67:BG69" si="220">Y67*$E67*1000*60/(1000*1000)</f>
        <v>0.19931348349414599</v>
      </c>
      <c r="BH67" s="107">
        <f t="shared" ref="BH67:BH69" si="221">Z67*$E67*1000*60/(1000*1000)</f>
        <v>0</v>
      </c>
      <c r="BI67" s="107">
        <f t="shared" ref="BI67:BI69" si="222">AA67*$E67*1000*60/(1000*1000)</f>
        <v>0</v>
      </c>
      <c r="BJ67" s="107">
        <f t="shared" ref="BJ67:BJ69" si="223">AB67*$E67*1000*60/(1000*1000)</f>
        <v>0</v>
      </c>
      <c r="BK67" s="107">
        <f t="shared" ref="BK67:BK69" si="224">AC67*$E67*1000*60/(1000*1000)</f>
        <v>0</v>
      </c>
      <c r="BL67" s="107">
        <f t="shared" ref="BL67:BL69" si="225">AD67*$E67*1000*60/(1000*1000)</f>
        <v>0</v>
      </c>
      <c r="BM67" s="107">
        <f t="shared" ref="BM67:BM69" si="226">AE67*$E67*1000*60/(1000*1000)</f>
        <v>0</v>
      </c>
      <c r="BN67" s="107">
        <f t="shared" ref="BN67:BN69" si="227">AF67*$E67*1000*60/(1000*1000)</f>
        <v>0.18519361012612348</v>
      </c>
      <c r="BO67" s="107">
        <f t="shared" ref="BO67:BO69" si="228">AG67*$E67*1000*60/(1000*1000)</f>
        <v>0</v>
      </c>
      <c r="BP67" s="107">
        <f t="shared" ref="BP67:BP69" si="229">AH67*$E67*1000*60/(1000*1000)</f>
        <v>0</v>
      </c>
      <c r="BQ67" s="107">
        <f t="shared" ref="BQ67:BQ69" si="230">AI67*$E67*1000*60/(1000*1000)</f>
        <v>0</v>
      </c>
      <c r="BR67" s="107">
        <f t="shared" ref="BR67:BR69" si="231">AJ67*$E67*1000*60/(1000*1000)</f>
        <v>0</v>
      </c>
      <c r="BS67" s="107">
        <f t="shared" ref="BS67:BS69" si="232">AK67*$E67*1000*60/(1000*1000)</f>
        <v>2.941154541360822</v>
      </c>
      <c r="BT67" s="107">
        <f t="shared" ref="BT67:BT69" si="233">AL67*$E67*1000*60/(1000*1000)</f>
        <v>0</v>
      </c>
      <c r="BU67" s="107">
        <f t="shared" ref="BU67:BU69" si="234">AM67*$E67*1000*60/(1000*1000)</f>
        <v>0</v>
      </c>
      <c r="BV67" s="107">
        <f t="shared" ref="BV67:BV69" si="235">AN67*$E67*1000*60/(1000*1000)</f>
        <v>5.5324352545578673E-2</v>
      </c>
      <c r="BW67" s="107">
        <f t="shared" ref="BW67:BW69" si="236">AO67*$E67*1000*60/(1000*1000)</f>
        <v>0</v>
      </c>
      <c r="BX67" s="108">
        <f t="shared" si="128"/>
        <v>2.9897022524121897</v>
      </c>
      <c r="BY67" s="108">
        <f t="shared" si="198"/>
        <v>0</v>
      </c>
      <c r="BZ67" s="108">
        <f t="shared" si="198"/>
        <v>0</v>
      </c>
      <c r="CA67" s="108">
        <f t="shared" si="198"/>
        <v>0</v>
      </c>
      <c r="CB67" s="108">
        <f t="shared" si="198"/>
        <v>0</v>
      </c>
      <c r="CC67" s="108">
        <f t="shared" si="198"/>
        <v>0</v>
      </c>
      <c r="CD67" s="108">
        <f t="shared" si="198"/>
        <v>0</v>
      </c>
      <c r="CE67" s="108">
        <f t="shared" si="198"/>
        <v>2.7779041518918524</v>
      </c>
      <c r="CF67" s="108">
        <f t="shared" si="198"/>
        <v>0</v>
      </c>
      <c r="CG67" s="108">
        <f t="shared" si="198"/>
        <v>0</v>
      </c>
      <c r="CH67" s="108">
        <f t="shared" si="198"/>
        <v>0</v>
      </c>
      <c r="CI67" s="108">
        <f t="shared" si="198"/>
        <v>0</v>
      </c>
      <c r="CJ67" s="108">
        <f t="shared" si="198"/>
        <v>44.117318120412328</v>
      </c>
      <c r="CK67" s="108">
        <f t="shared" si="198"/>
        <v>0</v>
      </c>
      <c r="CL67" s="108">
        <f t="shared" si="198"/>
        <v>0</v>
      </c>
      <c r="CM67" s="108">
        <f t="shared" si="198"/>
        <v>0.82986528818368011</v>
      </c>
      <c r="CN67" s="108">
        <f t="shared" si="74"/>
        <v>0</v>
      </c>
      <c r="CO67" s="109">
        <f t="shared" si="132"/>
        <v>1398.5379450407604</v>
      </c>
      <c r="CP67" s="109">
        <f t="shared" ref="CP67:DD70" si="237">CP66+BY67</f>
        <v>678.50877731803064</v>
      </c>
      <c r="CQ67" s="109">
        <f t="shared" si="237"/>
        <v>0</v>
      </c>
      <c r="CR67" s="109">
        <f t="shared" si="237"/>
        <v>0</v>
      </c>
      <c r="CS67" s="109">
        <f t="shared" si="237"/>
        <v>24.755083337084567</v>
      </c>
      <c r="CT67" s="109">
        <f t="shared" si="237"/>
        <v>0</v>
      </c>
      <c r="CU67" s="109">
        <f t="shared" si="237"/>
        <v>0</v>
      </c>
      <c r="CV67" s="109">
        <f t="shared" si="237"/>
        <v>378.90770005172431</v>
      </c>
      <c r="CW67" s="109">
        <f t="shared" si="237"/>
        <v>0</v>
      </c>
      <c r="CX67" s="109">
        <f t="shared" si="237"/>
        <v>0</v>
      </c>
      <c r="CY67" s="109">
        <f t="shared" si="237"/>
        <v>0</v>
      </c>
      <c r="CZ67" s="109">
        <f t="shared" si="237"/>
        <v>31.582454151518466</v>
      </c>
      <c r="DA67" s="109">
        <f t="shared" si="237"/>
        <v>32608.728625068299</v>
      </c>
      <c r="DB67" s="109">
        <f t="shared" si="237"/>
        <v>0</v>
      </c>
      <c r="DC67" s="109">
        <f t="shared" si="237"/>
        <v>0</v>
      </c>
      <c r="DD67" s="109">
        <f t="shared" si="237"/>
        <v>321.4203994844155</v>
      </c>
      <c r="DE67" s="109">
        <f t="shared" si="79"/>
        <v>334.56549468923868</v>
      </c>
      <c r="DF67" s="110">
        <f t="shared" ref="DF67:DF70" si="238">CO67/CO$70</f>
        <v>0.99557561038985298</v>
      </c>
      <c r="DG67" s="110">
        <f t="shared" si="80"/>
        <v>1</v>
      </c>
      <c r="DH67" s="110" t="e">
        <f t="shared" si="81"/>
        <v>#DIV/0!</v>
      </c>
      <c r="DI67" s="110" t="e">
        <f t="shared" si="82"/>
        <v>#DIV/0!</v>
      </c>
      <c r="DJ67" s="110">
        <f t="shared" si="83"/>
        <v>1</v>
      </c>
      <c r="DK67" s="110" t="e">
        <f t="shared" si="84"/>
        <v>#DIV/0!</v>
      </c>
      <c r="DL67" s="110" t="e">
        <f t="shared" si="85"/>
        <v>#DIV/0!</v>
      </c>
      <c r="DM67" s="110">
        <f t="shared" si="86"/>
        <v>0.98498794415226998</v>
      </c>
      <c r="DN67" s="110" t="e">
        <f t="shared" si="87"/>
        <v>#DIV/0!</v>
      </c>
      <c r="DO67" s="110" t="e">
        <f t="shared" si="88"/>
        <v>#DIV/0!</v>
      </c>
      <c r="DP67" s="110" t="e">
        <f t="shared" si="89"/>
        <v>#DIV/0!</v>
      </c>
      <c r="DQ67" s="110">
        <f t="shared" si="90"/>
        <v>1</v>
      </c>
      <c r="DR67" s="110">
        <f t="shared" si="91"/>
        <v>0.99719533557161022</v>
      </c>
      <c r="DS67" s="110" t="e">
        <f t="shared" si="92"/>
        <v>#DIV/0!</v>
      </c>
      <c r="DT67" s="110" t="e">
        <f t="shared" si="93"/>
        <v>#DIV/0!</v>
      </c>
      <c r="DU67" s="110">
        <f t="shared" si="94"/>
        <v>0.99466130859518065</v>
      </c>
      <c r="DV67" s="110">
        <f t="shared" si="75"/>
        <v>1</v>
      </c>
    </row>
    <row r="68" spans="1:126" s="99" customFormat="1" x14ac:dyDescent="0.2">
      <c r="A68" s="99" t="s">
        <v>89</v>
      </c>
      <c r="B68" s="100"/>
      <c r="C68" s="100">
        <v>44491.395833333336</v>
      </c>
      <c r="D68" s="101">
        <v>9.85</v>
      </c>
      <c r="E68" s="102">
        <f t="shared" si="199"/>
        <v>0.27885349999999998</v>
      </c>
      <c r="F68" s="102">
        <f t="shared" ref="F68:F70" si="239">(E68-$E$2)*15*60+F67</f>
        <v>24385.696109999986</v>
      </c>
      <c r="G68" s="103">
        <f t="shared" si="200"/>
        <v>0.98276977419984179</v>
      </c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5">
        <f t="shared" ref="Y68" si="240">H66</f>
        <v>12.852120307706922</v>
      </c>
      <c r="Z68" s="105">
        <f t="shared" ref="Z68:AO68" si="241">I66</f>
        <v>0</v>
      </c>
      <c r="AA68" s="105">
        <f t="shared" si="241"/>
        <v>0</v>
      </c>
      <c r="AB68" s="105">
        <f t="shared" si="241"/>
        <v>0</v>
      </c>
      <c r="AC68" s="105">
        <f t="shared" si="241"/>
        <v>0</v>
      </c>
      <c r="AD68" s="105">
        <f t="shared" si="241"/>
        <v>0</v>
      </c>
      <c r="AE68" s="105">
        <f t="shared" si="241"/>
        <v>0</v>
      </c>
      <c r="AF68" s="105">
        <f t="shared" si="241"/>
        <v>11.941643464524645</v>
      </c>
      <c r="AG68" s="105">
        <f t="shared" si="241"/>
        <v>0</v>
      </c>
      <c r="AH68" s="105">
        <f t="shared" si="241"/>
        <v>0</v>
      </c>
      <c r="AI68" s="105">
        <f t="shared" si="241"/>
        <v>0</v>
      </c>
      <c r="AJ68" s="105">
        <f t="shared" si="241"/>
        <v>0</v>
      </c>
      <c r="AK68" s="105">
        <f t="shared" si="241"/>
        <v>189.65135396992889</v>
      </c>
      <c r="AL68" s="105">
        <f t="shared" si="241"/>
        <v>0</v>
      </c>
      <c r="AM68" s="105">
        <f t="shared" si="241"/>
        <v>0</v>
      </c>
      <c r="AN68" s="105">
        <f t="shared" si="241"/>
        <v>3.5674216435169197</v>
      </c>
      <c r="AO68" s="105">
        <f t="shared" si="241"/>
        <v>0</v>
      </c>
      <c r="AP68" s="106">
        <f t="shared" si="203"/>
        <v>0.11906893391795859</v>
      </c>
      <c r="AQ68" s="106">
        <f t="shared" si="204"/>
        <v>0</v>
      </c>
      <c r="AR68" s="106" t="e">
        <f t="shared" si="205"/>
        <v>#DIV/0!</v>
      </c>
      <c r="AS68" s="106" t="e">
        <f t="shared" si="206"/>
        <v>#DIV/0!</v>
      </c>
      <c r="AT68" s="106">
        <f t="shared" si="207"/>
        <v>0</v>
      </c>
      <c r="AU68" s="106" t="e">
        <f t="shared" si="208"/>
        <v>#DIV/0!</v>
      </c>
      <c r="AV68" s="106" t="e">
        <f t="shared" si="209"/>
        <v>#DIV/0!</v>
      </c>
      <c r="AW68" s="106">
        <f t="shared" si="210"/>
        <v>0.37595891829820266</v>
      </c>
      <c r="AX68" s="106" t="e">
        <f t="shared" si="211"/>
        <v>#DIV/0!</v>
      </c>
      <c r="AY68" s="106" t="e">
        <f t="shared" si="212"/>
        <v>#DIV/0!</v>
      </c>
      <c r="AZ68" s="106" t="e">
        <f t="shared" si="213"/>
        <v>#DIV/0!</v>
      </c>
      <c r="BA68" s="106">
        <f t="shared" si="214"/>
        <v>0</v>
      </c>
      <c r="BB68" s="106">
        <f t="shared" si="215"/>
        <v>6.0992902223484587E-2</v>
      </c>
      <c r="BC68" s="106" t="e">
        <f t="shared" si="216"/>
        <v>#DIV/0!</v>
      </c>
      <c r="BD68" s="106" t="e">
        <f t="shared" si="217"/>
        <v>#DIV/0!</v>
      </c>
      <c r="BE68" s="106">
        <f t="shared" si="218"/>
        <v>0.14130983330185201</v>
      </c>
      <c r="BF68" s="106">
        <f t="shared" si="219"/>
        <v>0</v>
      </c>
      <c r="BG68" s="107">
        <f t="shared" si="220"/>
        <v>0.21503152381350912</v>
      </c>
      <c r="BH68" s="107">
        <f t="shared" si="221"/>
        <v>0</v>
      </c>
      <c r="BI68" s="107">
        <f t="shared" si="222"/>
        <v>0</v>
      </c>
      <c r="BJ68" s="107">
        <f t="shared" si="223"/>
        <v>0</v>
      </c>
      <c r="BK68" s="107">
        <f t="shared" si="224"/>
        <v>0</v>
      </c>
      <c r="BL68" s="107">
        <f t="shared" si="225"/>
        <v>0</v>
      </c>
      <c r="BM68" s="107">
        <f t="shared" si="226"/>
        <v>0</v>
      </c>
      <c r="BN68" s="107">
        <f t="shared" si="227"/>
        <v>0.19979814455008937</v>
      </c>
      <c r="BO68" s="107">
        <f t="shared" si="228"/>
        <v>0</v>
      </c>
      <c r="BP68" s="107">
        <f t="shared" si="229"/>
        <v>0</v>
      </c>
      <c r="BQ68" s="107">
        <f t="shared" si="230"/>
        <v>0</v>
      </c>
      <c r="BR68" s="107">
        <f t="shared" si="231"/>
        <v>0</v>
      </c>
      <c r="BS68" s="107">
        <f t="shared" si="232"/>
        <v>3.1730966300552139</v>
      </c>
      <c r="BT68" s="107">
        <f t="shared" si="233"/>
        <v>0</v>
      </c>
      <c r="BU68" s="107">
        <f t="shared" si="234"/>
        <v>0</v>
      </c>
      <c r="BV68" s="107">
        <f t="shared" si="235"/>
        <v>5.9687280676226716E-2</v>
      </c>
      <c r="BW68" s="107">
        <f t="shared" si="236"/>
        <v>0</v>
      </c>
      <c r="BX68" s="108">
        <f t="shared" si="128"/>
        <v>3.2254728572026368</v>
      </c>
      <c r="BY68" s="108">
        <f t="shared" si="198"/>
        <v>0</v>
      </c>
      <c r="BZ68" s="108">
        <f t="shared" si="198"/>
        <v>0</v>
      </c>
      <c r="CA68" s="108">
        <f t="shared" si="198"/>
        <v>0</v>
      </c>
      <c r="CB68" s="108">
        <f t="shared" si="198"/>
        <v>0</v>
      </c>
      <c r="CC68" s="108">
        <f t="shared" si="198"/>
        <v>0</v>
      </c>
      <c r="CD68" s="108">
        <f t="shared" si="198"/>
        <v>0</v>
      </c>
      <c r="CE68" s="108">
        <f t="shared" si="198"/>
        <v>2.9969721682513404</v>
      </c>
      <c r="CF68" s="108">
        <f t="shared" si="198"/>
        <v>0</v>
      </c>
      <c r="CG68" s="108">
        <f t="shared" si="198"/>
        <v>0</v>
      </c>
      <c r="CH68" s="108">
        <f t="shared" si="198"/>
        <v>0</v>
      </c>
      <c r="CI68" s="108">
        <f t="shared" si="198"/>
        <v>0</v>
      </c>
      <c r="CJ68" s="108">
        <f t="shared" si="198"/>
        <v>47.59644945082821</v>
      </c>
      <c r="CK68" s="108">
        <f t="shared" si="198"/>
        <v>0</v>
      </c>
      <c r="CL68" s="108">
        <f t="shared" si="198"/>
        <v>0</v>
      </c>
      <c r="CM68" s="108">
        <f t="shared" si="198"/>
        <v>0.8953092101434007</v>
      </c>
      <c r="CN68" s="108">
        <f t="shared" si="74"/>
        <v>0</v>
      </c>
      <c r="CO68" s="109">
        <f t="shared" si="132"/>
        <v>1401.7634178979631</v>
      </c>
      <c r="CP68" s="109">
        <f t="shared" si="237"/>
        <v>678.50877731803064</v>
      </c>
      <c r="CQ68" s="109">
        <f t="shared" si="237"/>
        <v>0</v>
      </c>
      <c r="CR68" s="109">
        <f t="shared" si="237"/>
        <v>0</v>
      </c>
      <c r="CS68" s="109">
        <f t="shared" si="237"/>
        <v>24.755083337084567</v>
      </c>
      <c r="CT68" s="109">
        <f t="shared" si="237"/>
        <v>0</v>
      </c>
      <c r="CU68" s="109">
        <f t="shared" si="237"/>
        <v>0</v>
      </c>
      <c r="CV68" s="109">
        <f t="shared" si="237"/>
        <v>381.90467221997562</v>
      </c>
      <c r="CW68" s="109">
        <f t="shared" si="237"/>
        <v>0</v>
      </c>
      <c r="CX68" s="109">
        <f t="shared" si="237"/>
        <v>0</v>
      </c>
      <c r="CY68" s="109">
        <f t="shared" si="237"/>
        <v>0</v>
      </c>
      <c r="CZ68" s="109">
        <f t="shared" si="237"/>
        <v>31.582454151518466</v>
      </c>
      <c r="DA68" s="109">
        <f t="shared" si="237"/>
        <v>32656.325074519129</v>
      </c>
      <c r="DB68" s="109">
        <f t="shared" si="237"/>
        <v>0</v>
      </c>
      <c r="DC68" s="109">
        <f t="shared" si="237"/>
        <v>0</v>
      </c>
      <c r="DD68" s="109">
        <f t="shared" si="237"/>
        <v>322.31570869455891</v>
      </c>
      <c r="DE68" s="109">
        <f t="shared" si="79"/>
        <v>334.56549468923868</v>
      </c>
      <c r="DF68" s="110">
        <f t="shared" si="238"/>
        <v>0.9978717240705669</v>
      </c>
      <c r="DG68" s="110">
        <f t="shared" si="80"/>
        <v>1</v>
      </c>
      <c r="DH68" s="110" t="e">
        <f t="shared" si="81"/>
        <v>#DIV/0!</v>
      </c>
      <c r="DI68" s="110" t="e">
        <f t="shared" si="82"/>
        <v>#DIV/0!</v>
      </c>
      <c r="DJ68" s="110">
        <f t="shared" si="83"/>
        <v>1</v>
      </c>
      <c r="DK68" s="110" t="e">
        <f t="shared" si="84"/>
        <v>#DIV/0!</v>
      </c>
      <c r="DL68" s="110" t="e">
        <f t="shared" si="85"/>
        <v>#DIV/0!</v>
      </c>
      <c r="DM68" s="110">
        <f t="shared" si="86"/>
        <v>0.99277871075396329</v>
      </c>
      <c r="DN68" s="110" t="e">
        <f t="shared" si="87"/>
        <v>#DIV/0!</v>
      </c>
      <c r="DO68" s="110" t="e">
        <f t="shared" si="88"/>
        <v>#DIV/0!</v>
      </c>
      <c r="DP68" s="110" t="e">
        <f t="shared" si="89"/>
        <v>#DIV/0!</v>
      </c>
      <c r="DQ68" s="110">
        <f t="shared" si="90"/>
        <v>1</v>
      </c>
      <c r="DR68" s="110">
        <f t="shared" si="91"/>
        <v>0.99865086479287679</v>
      </c>
      <c r="DS68" s="110" t="e">
        <f t="shared" si="92"/>
        <v>#DIV/0!</v>
      </c>
      <c r="DT68" s="110" t="e">
        <f t="shared" si="93"/>
        <v>#DIV/0!</v>
      </c>
      <c r="DU68" s="110">
        <f t="shared" si="94"/>
        <v>0.99743191504077977</v>
      </c>
      <c r="DV68" s="110">
        <f t="shared" si="75"/>
        <v>1</v>
      </c>
    </row>
    <row r="69" spans="1:126" s="99" customFormat="1" x14ac:dyDescent="0.2">
      <c r="A69" s="99" t="s">
        <v>89</v>
      </c>
      <c r="B69" s="100"/>
      <c r="C69" s="100">
        <v>44491.40625</v>
      </c>
      <c r="D69" s="101">
        <v>9.1300000000000008</v>
      </c>
      <c r="E69" s="102">
        <f t="shared" si="199"/>
        <v>0.25847029999999999</v>
      </c>
      <c r="F69" s="102">
        <f t="shared" si="239"/>
        <v>24599.464919999988</v>
      </c>
      <c r="G69" s="103">
        <f t="shared" si="200"/>
        <v>0.9913848870999209</v>
      </c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5">
        <f t="shared" ref="Y69" si="242">H66</f>
        <v>12.852120307706922</v>
      </c>
      <c r="Z69" s="105">
        <f t="shared" ref="Z69:AO69" si="243">I66</f>
        <v>0</v>
      </c>
      <c r="AA69" s="105">
        <f t="shared" si="243"/>
        <v>0</v>
      </c>
      <c r="AB69" s="105">
        <f t="shared" si="243"/>
        <v>0</v>
      </c>
      <c r="AC69" s="105">
        <f t="shared" si="243"/>
        <v>0</v>
      </c>
      <c r="AD69" s="105">
        <f t="shared" si="243"/>
        <v>0</v>
      </c>
      <c r="AE69" s="105">
        <f t="shared" si="243"/>
        <v>0</v>
      </c>
      <c r="AF69" s="105">
        <f t="shared" si="243"/>
        <v>11.941643464524645</v>
      </c>
      <c r="AG69" s="105">
        <f t="shared" si="243"/>
        <v>0</v>
      </c>
      <c r="AH69" s="105">
        <f t="shared" si="243"/>
        <v>0</v>
      </c>
      <c r="AI69" s="105">
        <f t="shared" si="243"/>
        <v>0</v>
      </c>
      <c r="AJ69" s="105">
        <f t="shared" si="243"/>
        <v>0</v>
      </c>
      <c r="AK69" s="105">
        <f t="shared" si="243"/>
        <v>189.65135396992889</v>
      </c>
      <c r="AL69" s="105">
        <f t="shared" si="243"/>
        <v>0</v>
      </c>
      <c r="AM69" s="105">
        <f t="shared" si="243"/>
        <v>0</v>
      </c>
      <c r="AN69" s="105">
        <f t="shared" si="243"/>
        <v>3.5674216435169197</v>
      </c>
      <c r="AO69" s="105">
        <f t="shared" si="243"/>
        <v>0</v>
      </c>
      <c r="AP69" s="106">
        <f t="shared" si="203"/>
        <v>0.11906893391795859</v>
      </c>
      <c r="AQ69" s="106">
        <f t="shared" si="204"/>
        <v>0</v>
      </c>
      <c r="AR69" s="106" t="e">
        <f t="shared" si="205"/>
        <v>#DIV/0!</v>
      </c>
      <c r="AS69" s="106" t="e">
        <f t="shared" si="206"/>
        <v>#DIV/0!</v>
      </c>
      <c r="AT69" s="106">
        <f t="shared" si="207"/>
        <v>0</v>
      </c>
      <c r="AU69" s="106" t="e">
        <f t="shared" si="208"/>
        <v>#DIV/0!</v>
      </c>
      <c r="AV69" s="106" t="e">
        <f t="shared" si="209"/>
        <v>#DIV/0!</v>
      </c>
      <c r="AW69" s="106">
        <f t="shared" si="210"/>
        <v>0.37595891829820266</v>
      </c>
      <c r="AX69" s="106" t="e">
        <f t="shared" si="211"/>
        <v>#DIV/0!</v>
      </c>
      <c r="AY69" s="106" t="e">
        <f t="shared" si="212"/>
        <v>#DIV/0!</v>
      </c>
      <c r="AZ69" s="106" t="e">
        <f t="shared" si="213"/>
        <v>#DIV/0!</v>
      </c>
      <c r="BA69" s="106">
        <f t="shared" si="214"/>
        <v>0</v>
      </c>
      <c r="BB69" s="106">
        <f t="shared" si="215"/>
        <v>6.0992902223484587E-2</v>
      </c>
      <c r="BC69" s="106" t="e">
        <f t="shared" si="216"/>
        <v>#DIV/0!</v>
      </c>
      <c r="BD69" s="106" t="e">
        <f t="shared" si="217"/>
        <v>#DIV/0!</v>
      </c>
      <c r="BE69" s="106">
        <f t="shared" si="218"/>
        <v>0.14130983330185201</v>
      </c>
      <c r="BF69" s="106">
        <f t="shared" si="219"/>
        <v>0</v>
      </c>
      <c r="BG69" s="107">
        <f t="shared" si="220"/>
        <v>0.19931348349414599</v>
      </c>
      <c r="BH69" s="107">
        <f t="shared" si="221"/>
        <v>0</v>
      </c>
      <c r="BI69" s="107">
        <f t="shared" si="222"/>
        <v>0</v>
      </c>
      <c r="BJ69" s="107">
        <f t="shared" si="223"/>
        <v>0</v>
      </c>
      <c r="BK69" s="107">
        <f t="shared" si="224"/>
        <v>0</v>
      </c>
      <c r="BL69" s="107">
        <f t="shared" si="225"/>
        <v>0</v>
      </c>
      <c r="BM69" s="107">
        <f t="shared" si="226"/>
        <v>0</v>
      </c>
      <c r="BN69" s="107">
        <f t="shared" si="227"/>
        <v>0.18519361012612348</v>
      </c>
      <c r="BO69" s="107">
        <f t="shared" si="228"/>
        <v>0</v>
      </c>
      <c r="BP69" s="107">
        <f t="shared" si="229"/>
        <v>0</v>
      </c>
      <c r="BQ69" s="107">
        <f t="shared" si="230"/>
        <v>0</v>
      </c>
      <c r="BR69" s="107">
        <f t="shared" si="231"/>
        <v>0</v>
      </c>
      <c r="BS69" s="107">
        <f t="shared" si="232"/>
        <v>2.941154541360822</v>
      </c>
      <c r="BT69" s="107">
        <f t="shared" si="233"/>
        <v>0</v>
      </c>
      <c r="BU69" s="107">
        <f t="shared" si="234"/>
        <v>0</v>
      </c>
      <c r="BV69" s="107">
        <f t="shared" si="235"/>
        <v>5.5324352545578673E-2</v>
      </c>
      <c r="BW69" s="107">
        <f t="shared" si="236"/>
        <v>0</v>
      </c>
      <c r="BX69" s="108">
        <f t="shared" si="128"/>
        <v>2.9897022524121897</v>
      </c>
      <c r="BY69" s="108">
        <f t="shared" si="198"/>
        <v>0</v>
      </c>
      <c r="BZ69" s="108">
        <f t="shared" si="198"/>
        <v>0</v>
      </c>
      <c r="CA69" s="108">
        <f t="shared" si="198"/>
        <v>0</v>
      </c>
      <c r="CB69" s="108">
        <f t="shared" si="198"/>
        <v>0</v>
      </c>
      <c r="CC69" s="108">
        <f t="shared" si="198"/>
        <v>0</v>
      </c>
      <c r="CD69" s="108">
        <f t="shared" si="198"/>
        <v>0</v>
      </c>
      <c r="CE69" s="108">
        <f t="shared" si="198"/>
        <v>2.7779041518918524</v>
      </c>
      <c r="CF69" s="108">
        <f t="shared" si="198"/>
        <v>0</v>
      </c>
      <c r="CG69" s="108">
        <f t="shared" si="198"/>
        <v>0</v>
      </c>
      <c r="CH69" s="108">
        <f t="shared" si="198"/>
        <v>0</v>
      </c>
      <c r="CI69" s="108">
        <f t="shared" si="198"/>
        <v>0</v>
      </c>
      <c r="CJ69" s="108">
        <f t="shared" si="198"/>
        <v>44.117318120412328</v>
      </c>
      <c r="CK69" s="108">
        <f t="shared" si="198"/>
        <v>0</v>
      </c>
      <c r="CL69" s="108">
        <f t="shared" si="198"/>
        <v>0</v>
      </c>
      <c r="CM69" s="108">
        <f t="shared" si="198"/>
        <v>0.82986528818368011</v>
      </c>
      <c r="CN69" s="108">
        <f t="shared" si="74"/>
        <v>0</v>
      </c>
      <c r="CO69" s="109">
        <f t="shared" si="132"/>
        <v>1404.7531201503753</v>
      </c>
      <c r="CP69" s="109">
        <f t="shared" si="237"/>
        <v>678.50877731803064</v>
      </c>
      <c r="CQ69" s="109">
        <f t="shared" si="237"/>
        <v>0</v>
      </c>
      <c r="CR69" s="109">
        <f t="shared" si="237"/>
        <v>0</v>
      </c>
      <c r="CS69" s="109">
        <f t="shared" si="237"/>
        <v>24.755083337084567</v>
      </c>
      <c r="CT69" s="109">
        <f t="shared" si="237"/>
        <v>0</v>
      </c>
      <c r="CU69" s="109">
        <f t="shared" si="237"/>
        <v>0</v>
      </c>
      <c r="CV69" s="109">
        <f t="shared" si="237"/>
        <v>384.68257637186747</v>
      </c>
      <c r="CW69" s="109">
        <f t="shared" si="237"/>
        <v>0</v>
      </c>
      <c r="CX69" s="109">
        <f t="shared" si="237"/>
        <v>0</v>
      </c>
      <c r="CY69" s="109">
        <f t="shared" si="237"/>
        <v>0</v>
      </c>
      <c r="CZ69" s="109">
        <f t="shared" si="237"/>
        <v>31.582454151518466</v>
      </c>
      <c r="DA69" s="109">
        <f t="shared" si="237"/>
        <v>32700.442392639543</v>
      </c>
      <c r="DB69" s="109">
        <f t="shared" si="237"/>
        <v>0</v>
      </c>
      <c r="DC69" s="109">
        <f t="shared" si="237"/>
        <v>0</v>
      </c>
      <c r="DD69" s="109">
        <f t="shared" si="237"/>
        <v>323.14557398274258</v>
      </c>
      <c r="DE69" s="109">
        <f t="shared" si="79"/>
        <v>334.56549468923868</v>
      </c>
      <c r="DF69" s="110">
        <f t="shared" si="238"/>
        <v>1</v>
      </c>
      <c r="DG69" s="110">
        <f t="shared" si="80"/>
        <v>1</v>
      </c>
      <c r="DH69" s="110" t="e">
        <f t="shared" si="81"/>
        <v>#DIV/0!</v>
      </c>
      <c r="DI69" s="110" t="e">
        <f t="shared" si="82"/>
        <v>#DIV/0!</v>
      </c>
      <c r="DJ69" s="110">
        <f t="shared" si="83"/>
        <v>1</v>
      </c>
      <c r="DK69" s="110" t="e">
        <f t="shared" si="84"/>
        <v>#DIV/0!</v>
      </c>
      <c r="DL69" s="110" t="e">
        <f t="shared" si="85"/>
        <v>#DIV/0!</v>
      </c>
      <c r="DM69" s="110">
        <f t="shared" si="86"/>
        <v>1</v>
      </c>
      <c r="DN69" s="110" t="e">
        <f t="shared" si="87"/>
        <v>#DIV/0!</v>
      </c>
      <c r="DO69" s="110" t="e">
        <f t="shared" si="88"/>
        <v>#DIV/0!</v>
      </c>
      <c r="DP69" s="110" t="e">
        <f t="shared" si="89"/>
        <v>#DIV/0!</v>
      </c>
      <c r="DQ69" s="110">
        <f t="shared" si="90"/>
        <v>1</v>
      </c>
      <c r="DR69" s="110">
        <f t="shared" si="91"/>
        <v>1</v>
      </c>
      <c r="DS69" s="110" t="e">
        <f t="shared" si="92"/>
        <v>#DIV/0!</v>
      </c>
      <c r="DT69" s="110" t="e">
        <f t="shared" si="93"/>
        <v>#DIV/0!</v>
      </c>
      <c r="DU69" s="110">
        <f t="shared" si="94"/>
        <v>1</v>
      </c>
      <c r="DV69" s="110">
        <f t="shared" si="75"/>
        <v>1</v>
      </c>
    </row>
    <row r="70" spans="1:126" s="99" customFormat="1" x14ac:dyDescent="0.2">
      <c r="A70" s="99" t="s">
        <v>89</v>
      </c>
      <c r="B70" s="100"/>
      <c r="C70" s="100">
        <v>44491.416666666664</v>
      </c>
      <c r="D70" s="101">
        <v>9.1300000000000008</v>
      </c>
      <c r="E70" s="102">
        <f t="shared" si="199"/>
        <v>0.25847029999999999</v>
      </c>
      <c r="F70" s="102">
        <f t="shared" si="239"/>
        <v>24813.233729999989</v>
      </c>
      <c r="G70" s="103">
        <f t="shared" si="200"/>
        <v>1</v>
      </c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6"/>
      <c r="AQ70" s="106"/>
      <c r="AR70" s="106"/>
      <c r="AS70" s="106"/>
      <c r="AT70" s="106"/>
      <c r="AU70" s="106"/>
      <c r="AV70" s="106"/>
      <c r="AW70" s="106"/>
      <c r="AX70" s="106"/>
      <c r="AY70" s="106"/>
      <c r="AZ70" s="106"/>
      <c r="BA70" s="106"/>
      <c r="BB70" s="106"/>
      <c r="BC70" s="106"/>
      <c r="BD70" s="106"/>
      <c r="BE70" s="106"/>
      <c r="BF70" s="106"/>
      <c r="BG70" s="107"/>
      <c r="BH70" s="107"/>
      <c r="BI70" s="107"/>
      <c r="BJ70" s="107"/>
      <c r="BK70" s="107"/>
      <c r="BL70" s="107"/>
      <c r="BM70" s="107"/>
      <c r="BN70" s="107"/>
      <c r="BO70" s="107"/>
      <c r="BP70" s="107"/>
      <c r="BQ70" s="107"/>
      <c r="BR70" s="107"/>
      <c r="BS70" s="107"/>
      <c r="BT70" s="107"/>
      <c r="BU70" s="107"/>
      <c r="BV70" s="107"/>
      <c r="BW70" s="107"/>
      <c r="BX70" s="108"/>
      <c r="BY70" s="108"/>
      <c r="BZ70" s="108"/>
      <c r="CA70" s="108"/>
      <c r="CB70" s="108"/>
      <c r="CC70" s="108"/>
      <c r="CD70" s="108"/>
      <c r="CE70" s="108"/>
      <c r="CF70" s="108"/>
      <c r="CG70" s="108"/>
      <c r="CH70" s="108"/>
      <c r="CI70" s="108"/>
      <c r="CJ70" s="108"/>
      <c r="CK70" s="108"/>
      <c r="CL70" s="108"/>
      <c r="CM70" s="108"/>
      <c r="CN70" s="108"/>
      <c r="CO70" s="109">
        <f t="shared" si="132"/>
        <v>1404.7531201503753</v>
      </c>
      <c r="CP70" s="109">
        <f t="shared" si="237"/>
        <v>678.50877731803064</v>
      </c>
      <c r="CQ70" s="109">
        <f t="shared" si="237"/>
        <v>0</v>
      </c>
      <c r="CR70" s="109">
        <f t="shared" si="237"/>
        <v>0</v>
      </c>
      <c r="CS70" s="109">
        <f t="shared" si="237"/>
        <v>24.755083337084567</v>
      </c>
      <c r="CT70" s="109">
        <f t="shared" si="237"/>
        <v>0</v>
      </c>
      <c r="CU70" s="109">
        <f t="shared" si="237"/>
        <v>0</v>
      </c>
      <c r="CV70" s="109">
        <f t="shared" si="237"/>
        <v>384.68257637186747</v>
      </c>
      <c r="CW70" s="109">
        <f t="shared" si="237"/>
        <v>0</v>
      </c>
      <c r="CX70" s="109">
        <f t="shared" si="237"/>
        <v>0</v>
      </c>
      <c r="CY70" s="109">
        <f t="shared" si="237"/>
        <v>0</v>
      </c>
      <c r="CZ70" s="109">
        <f t="shared" si="237"/>
        <v>31.582454151518466</v>
      </c>
      <c r="DA70" s="109">
        <f t="shared" si="237"/>
        <v>32700.442392639543</v>
      </c>
      <c r="DB70" s="109">
        <f t="shared" si="237"/>
        <v>0</v>
      </c>
      <c r="DC70" s="109">
        <f t="shared" si="237"/>
        <v>0</v>
      </c>
      <c r="DD70" s="109">
        <f t="shared" si="237"/>
        <v>323.14557398274258</v>
      </c>
      <c r="DE70" s="109">
        <f t="shared" si="79"/>
        <v>334.56549468923868</v>
      </c>
      <c r="DF70" s="110">
        <f t="shared" si="238"/>
        <v>1</v>
      </c>
      <c r="DG70" s="110">
        <f t="shared" si="80"/>
        <v>1</v>
      </c>
      <c r="DH70" s="110" t="e">
        <f t="shared" si="81"/>
        <v>#DIV/0!</v>
      </c>
      <c r="DI70" s="110" t="e">
        <f t="shared" si="82"/>
        <v>#DIV/0!</v>
      </c>
      <c r="DJ70" s="110">
        <f t="shared" si="83"/>
        <v>1</v>
      </c>
      <c r="DK70" s="110" t="e">
        <f t="shared" si="84"/>
        <v>#DIV/0!</v>
      </c>
      <c r="DL70" s="110" t="e">
        <f t="shared" si="85"/>
        <v>#DIV/0!</v>
      </c>
      <c r="DM70" s="110">
        <f t="shared" si="86"/>
        <v>1</v>
      </c>
      <c r="DN70" s="110" t="e">
        <f t="shared" si="87"/>
        <v>#DIV/0!</v>
      </c>
      <c r="DO70" s="110" t="e">
        <f t="shared" si="88"/>
        <v>#DIV/0!</v>
      </c>
      <c r="DP70" s="110" t="e">
        <f t="shared" si="89"/>
        <v>#DIV/0!</v>
      </c>
      <c r="DQ70" s="110">
        <f t="shared" si="90"/>
        <v>1</v>
      </c>
      <c r="DR70" s="110">
        <f t="shared" si="91"/>
        <v>1</v>
      </c>
      <c r="DS70" s="110" t="e">
        <f t="shared" si="92"/>
        <v>#DIV/0!</v>
      </c>
      <c r="DT70" s="110" t="e">
        <f t="shared" si="93"/>
        <v>#DIV/0!</v>
      </c>
      <c r="DU70" s="110">
        <f t="shared" si="94"/>
        <v>1</v>
      </c>
      <c r="DV70" s="110">
        <f t="shared" si="75"/>
        <v>1</v>
      </c>
    </row>
    <row r="71" spans="1:126" s="99" customFormat="1" x14ac:dyDescent="0.2">
      <c r="Y71" s="105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06"/>
      <c r="AQ71" s="106"/>
      <c r="AR71" s="106"/>
      <c r="AS71" s="106"/>
      <c r="AT71" s="106"/>
      <c r="AU71" s="106"/>
      <c r="AV71" s="106"/>
      <c r="AW71" s="106"/>
      <c r="AX71" s="106"/>
      <c r="AY71" s="106"/>
      <c r="AZ71" s="106"/>
      <c r="BA71" s="106"/>
      <c r="BB71" s="106"/>
      <c r="BC71" s="106"/>
      <c r="BD71" s="106"/>
      <c r="BE71" s="106"/>
      <c r="BF71" s="106"/>
      <c r="BG71" s="107"/>
      <c r="BX71" s="108"/>
      <c r="BY71" s="114"/>
      <c r="BZ71" s="114"/>
      <c r="CA71" s="114"/>
      <c r="CB71" s="114"/>
      <c r="CC71" s="114"/>
      <c r="CD71" s="114"/>
      <c r="CE71" s="114"/>
      <c r="CF71" s="114"/>
      <c r="CG71" s="114"/>
      <c r="CH71" s="114"/>
      <c r="CI71" s="114"/>
      <c r="CJ71" s="114"/>
      <c r="CK71" s="114"/>
      <c r="CL71" s="114"/>
      <c r="CM71" s="114"/>
      <c r="CN71" s="114"/>
      <c r="CO71" s="109"/>
      <c r="DF71" s="110"/>
      <c r="DG71" s="115"/>
      <c r="DH71" s="115"/>
      <c r="DI71" s="115"/>
      <c r="DJ71" s="115"/>
      <c r="DK71" s="115"/>
      <c r="DL71" s="115"/>
      <c r="DM71" s="115"/>
      <c r="DN71" s="115"/>
      <c r="DO71" s="115"/>
      <c r="DP71" s="115"/>
      <c r="DQ71" s="115"/>
      <c r="DR71" s="115"/>
      <c r="DS71" s="115"/>
      <c r="DT71" s="115"/>
      <c r="DU71" s="115"/>
      <c r="DV71" s="115"/>
    </row>
    <row r="72" spans="1:126" s="99" customFormat="1" x14ac:dyDescent="0.2">
      <c r="Y72" s="105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06"/>
      <c r="AQ72" s="106"/>
      <c r="AR72" s="106"/>
      <c r="AS72" s="106"/>
      <c r="AT72" s="106"/>
      <c r="AU72" s="106"/>
      <c r="AV72" s="106"/>
      <c r="AW72" s="106"/>
      <c r="AX72" s="106"/>
      <c r="AY72" s="106"/>
      <c r="AZ72" s="106"/>
      <c r="BA72" s="106"/>
      <c r="BB72" s="106"/>
      <c r="BC72" s="106"/>
      <c r="BD72" s="106"/>
      <c r="BE72" s="106"/>
      <c r="BF72" s="106"/>
      <c r="BG72" s="107"/>
      <c r="BX72" s="108"/>
      <c r="BY72" s="114"/>
      <c r="BZ72" s="114"/>
      <c r="CA72" s="114"/>
      <c r="CB72" s="114"/>
      <c r="CC72" s="114"/>
      <c r="CD72" s="114"/>
      <c r="CE72" s="114"/>
      <c r="CF72" s="114"/>
      <c r="CG72" s="114"/>
      <c r="CH72" s="114"/>
      <c r="CI72" s="114"/>
      <c r="CJ72" s="114"/>
      <c r="CK72" s="114"/>
      <c r="CL72" s="114"/>
      <c r="CM72" s="114"/>
      <c r="CN72" s="114"/>
      <c r="CO72" s="109"/>
      <c r="DF72" s="110"/>
      <c r="DG72" s="115"/>
      <c r="DH72" s="115"/>
      <c r="DI72" s="115"/>
      <c r="DJ72" s="115"/>
      <c r="DK72" s="115"/>
      <c r="DL72" s="115"/>
      <c r="DM72" s="115"/>
      <c r="DN72" s="115"/>
      <c r="DO72" s="115"/>
      <c r="DP72" s="115"/>
      <c r="DQ72" s="115"/>
      <c r="DR72" s="115"/>
      <c r="DS72" s="115"/>
      <c r="DT72" s="115"/>
      <c r="DU72" s="115"/>
      <c r="DV72" s="115"/>
    </row>
    <row r="73" spans="1:126" s="99" customFormat="1" x14ac:dyDescent="0.2">
      <c r="Y73" s="105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06"/>
      <c r="AQ73" s="106"/>
      <c r="AR73" s="106"/>
      <c r="AS73" s="106"/>
      <c r="AT73" s="106"/>
      <c r="AU73" s="106"/>
      <c r="AV73" s="106"/>
      <c r="AW73" s="106"/>
      <c r="AX73" s="106"/>
      <c r="AY73" s="106"/>
      <c r="AZ73" s="106"/>
      <c r="BA73" s="106"/>
      <c r="BB73" s="106"/>
      <c r="BC73" s="106"/>
      <c r="BD73" s="106"/>
      <c r="BE73" s="106"/>
      <c r="BF73" s="106"/>
      <c r="BG73" s="107"/>
      <c r="BX73" s="108"/>
      <c r="BY73" s="114"/>
      <c r="BZ73" s="114"/>
      <c r="CA73" s="114"/>
      <c r="CB73" s="114"/>
      <c r="CC73" s="114"/>
      <c r="CD73" s="114"/>
      <c r="CE73" s="114"/>
      <c r="CF73" s="114"/>
      <c r="CG73" s="114"/>
      <c r="CH73" s="114"/>
      <c r="CI73" s="114"/>
      <c r="CJ73" s="114"/>
      <c r="CK73" s="114"/>
      <c r="CL73" s="114"/>
      <c r="CM73" s="114"/>
      <c r="CN73" s="114"/>
      <c r="CO73" s="109"/>
      <c r="DF73" s="110"/>
      <c r="DG73" s="115"/>
      <c r="DH73" s="115"/>
      <c r="DI73" s="115"/>
      <c r="DJ73" s="115"/>
      <c r="DK73" s="115"/>
      <c r="DL73" s="115"/>
      <c r="DM73" s="115"/>
      <c r="DN73" s="115"/>
      <c r="DO73" s="115"/>
      <c r="DP73" s="115"/>
      <c r="DQ73" s="115"/>
      <c r="DR73" s="115"/>
      <c r="DS73" s="115"/>
      <c r="DT73" s="115"/>
      <c r="DU73" s="115"/>
      <c r="DV73" s="115"/>
    </row>
    <row r="74" spans="1:126" s="99" customFormat="1" x14ac:dyDescent="0.2"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06"/>
      <c r="AQ74" s="106"/>
      <c r="AR74" s="106"/>
      <c r="AS74" s="106"/>
      <c r="AT74" s="106"/>
      <c r="AU74" s="106"/>
      <c r="AV74" s="106"/>
      <c r="AW74" s="106"/>
      <c r="AX74" s="106"/>
      <c r="AY74" s="106"/>
      <c r="AZ74" s="106"/>
      <c r="BA74" s="106"/>
      <c r="BB74" s="106"/>
      <c r="BC74" s="106"/>
      <c r="BD74" s="106"/>
      <c r="BE74" s="106"/>
      <c r="BF74" s="106"/>
      <c r="BX74" s="114"/>
      <c r="BY74" s="114"/>
      <c r="BZ74" s="114"/>
      <c r="CA74" s="114"/>
      <c r="CB74" s="114"/>
      <c r="CC74" s="114"/>
      <c r="CD74" s="114"/>
      <c r="CE74" s="114"/>
      <c r="CF74" s="114"/>
      <c r="CG74" s="114"/>
      <c r="CH74" s="114"/>
      <c r="CI74" s="114"/>
      <c r="CJ74" s="114"/>
      <c r="CK74" s="114"/>
      <c r="CL74" s="114"/>
      <c r="CM74" s="114"/>
      <c r="CN74" s="114"/>
      <c r="DF74" s="115"/>
      <c r="DG74" s="115"/>
      <c r="DH74" s="115"/>
      <c r="DI74" s="115"/>
      <c r="DJ74" s="115"/>
      <c r="DK74" s="115"/>
      <c r="DL74" s="115"/>
      <c r="DM74" s="115"/>
      <c r="DN74" s="115"/>
      <c r="DO74" s="115"/>
      <c r="DP74" s="115"/>
      <c r="DQ74" s="115"/>
      <c r="DR74" s="115"/>
      <c r="DS74" s="115"/>
      <c r="DT74" s="115"/>
      <c r="DU74" s="115"/>
      <c r="DV74" s="115"/>
    </row>
    <row r="75" spans="1:126" s="99" customFormat="1" x14ac:dyDescent="0.2"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06"/>
      <c r="AQ75" s="106"/>
      <c r="AR75" s="106"/>
      <c r="AS75" s="106"/>
      <c r="AT75" s="106"/>
      <c r="AU75" s="106"/>
      <c r="AV75" s="106"/>
      <c r="AW75" s="106"/>
      <c r="AX75" s="106"/>
      <c r="AY75" s="106"/>
      <c r="AZ75" s="106"/>
      <c r="BA75" s="106"/>
      <c r="BB75" s="106"/>
      <c r="BC75" s="106"/>
      <c r="BD75" s="106"/>
      <c r="BE75" s="106"/>
      <c r="BF75" s="106"/>
      <c r="BX75" s="114"/>
      <c r="BY75" s="114"/>
      <c r="BZ75" s="114"/>
      <c r="CA75" s="114"/>
      <c r="CB75" s="114"/>
      <c r="CC75" s="114"/>
      <c r="CD75" s="114"/>
      <c r="CE75" s="114"/>
      <c r="CF75" s="114"/>
      <c r="CG75" s="114"/>
      <c r="CH75" s="114"/>
      <c r="CI75" s="114"/>
      <c r="CJ75" s="114"/>
      <c r="CK75" s="114"/>
      <c r="CL75" s="114"/>
      <c r="CM75" s="114"/>
      <c r="CN75" s="114"/>
      <c r="DF75" s="115"/>
      <c r="DG75" s="115"/>
      <c r="DH75" s="115"/>
      <c r="DI75" s="115"/>
      <c r="DJ75" s="115"/>
      <c r="DK75" s="115"/>
      <c r="DL75" s="115"/>
      <c r="DM75" s="115"/>
      <c r="DN75" s="115"/>
      <c r="DO75" s="115"/>
      <c r="DP75" s="115"/>
      <c r="DQ75" s="115"/>
      <c r="DR75" s="115"/>
      <c r="DS75" s="115"/>
      <c r="DT75" s="115"/>
      <c r="DU75" s="115"/>
      <c r="DV75" s="115"/>
    </row>
    <row r="76" spans="1:126" s="99" customFormat="1" x14ac:dyDescent="0.2"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06"/>
      <c r="AQ76" s="106"/>
      <c r="AR76" s="106"/>
      <c r="AS76" s="106"/>
      <c r="AT76" s="106"/>
      <c r="AU76" s="106"/>
      <c r="AV76" s="106"/>
      <c r="AW76" s="106"/>
      <c r="AX76" s="106"/>
      <c r="AY76" s="106"/>
      <c r="AZ76" s="106"/>
      <c r="BA76" s="106"/>
      <c r="BB76" s="106"/>
      <c r="BC76" s="106"/>
      <c r="BD76" s="106"/>
      <c r="BE76" s="106"/>
      <c r="BF76" s="106"/>
      <c r="BX76" s="114"/>
      <c r="BY76" s="114"/>
      <c r="BZ76" s="114"/>
      <c r="CA76" s="114"/>
      <c r="CB76" s="114"/>
      <c r="CC76" s="114"/>
      <c r="CD76" s="114"/>
      <c r="CE76" s="114"/>
      <c r="CF76" s="114"/>
      <c r="CG76" s="114"/>
      <c r="CH76" s="114"/>
      <c r="CI76" s="114"/>
      <c r="CJ76" s="114"/>
      <c r="CK76" s="114"/>
      <c r="CL76" s="114"/>
      <c r="CM76" s="114"/>
      <c r="CN76" s="114"/>
      <c r="DF76" s="115"/>
      <c r="DG76" s="115"/>
      <c r="DH76" s="115"/>
      <c r="DI76" s="115"/>
      <c r="DJ76" s="115"/>
      <c r="DK76" s="115"/>
      <c r="DL76" s="115"/>
      <c r="DM76" s="115"/>
      <c r="DN76" s="115"/>
      <c r="DO76" s="115"/>
      <c r="DP76" s="115"/>
      <c r="DQ76" s="115"/>
      <c r="DR76" s="115"/>
      <c r="DS76" s="115"/>
      <c r="DT76" s="115"/>
      <c r="DU76" s="115"/>
      <c r="DV76" s="115"/>
    </row>
    <row r="77" spans="1:126" s="99" customFormat="1" x14ac:dyDescent="0.2"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06"/>
      <c r="AQ77" s="106"/>
      <c r="AR77" s="106"/>
      <c r="AS77" s="106"/>
      <c r="AT77" s="106"/>
      <c r="AU77" s="106"/>
      <c r="AV77" s="106"/>
      <c r="AW77" s="106"/>
      <c r="AX77" s="106"/>
      <c r="AY77" s="106"/>
      <c r="AZ77" s="106"/>
      <c r="BA77" s="106"/>
      <c r="BB77" s="106"/>
      <c r="BC77" s="106"/>
      <c r="BD77" s="106"/>
      <c r="BE77" s="106"/>
      <c r="BF77" s="106"/>
      <c r="BX77" s="114"/>
      <c r="BY77" s="114"/>
      <c r="BZ77" s="114"/>
      <c r="CA77" s="114"/>
      <c r="CB77" s="114"/>
      <c r="CC77" s="114"/>
      <c r="CD77" s="114"/>
      <c r="CE77" s="114"/>
      <c r="CF77" s="114"/>
      <c r="CG77" s="114"/>
      <c r="CH77" s="114"/>
      <c r="CI77" s="114"/>
      <c r="CJ77" s="114"/>
      <c r="CK77" s="114"/>
      <c r="CL77" s="114"/>
      <c r="CM77" s="114"/>
      <c r="CN77" s="114"/>
      <c r="DF77" s="115"/>
      <c r="DG77" s="115"/>
      <c r="DH77" s="115"/>
      <c r="DI77" s="115"/>
      <c r="DJ77" s="115"/>
      <c r="DK77" s="115"/>
      <c r="DL77" s="115"/>
      <c r="DM77" s="115"/>
      <c r="DN77" s="115"/>
      <c r="DO77" s="115"/>
      <c r="DP77" s="115"/>
      <c r="DQ77" s="115"/>
      <c r="DR77" s="115"/>
      <c r="DS77" s="115"/>
      <c r="DT77" s="115"/>
      <c r="DU77" s="115"/>
      <c r="DV77" s="115"/>
    </row>
    <row r="78" spans="1:126" s="99" customFormat="1" x14ac:dyDescent="0.2"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06"/>
      <c r="AQ78" s="106"/>
      <c r="AR78" s="106"/>
      <c r="AS78" s="106"/>
      <c r="AT78" s="106"/>
      <c r="AU78" s="106"/>
      <c r="AV78" s="106"/>
      <c r="AW78" s="106"/>
      <c r="AX78" s="106"/>
      <c r="AY78" s="106"/>
      <c r="AZ78" s="106"/>
      <c r="BA78" s="106"/>
      <c r="BB78" s="106"/>
      <c r="BC78" s="106"/>
      <c r="BD78" s="106"/>
      <c r="BE78" s="106"/>
      <c r="BF78" s="106"/>
      <c r="BX78" s="114"/>
      <c r="BY78" s="114"/>
      <c r="BZ78" s="114"/>
      <c r="CA78" s="114"/>
      <c r="CB78" s="114"/>
      <c r="CC78" s="114"/>
      <c r="CD78" s="114"/>
      <c r="CE78" s="114"/>
      <c r="CF78" s="114"/>
      <c r="CG78" s="114"/>
      <c r="CH78" s="114"/>
      <c r="CI78" s="114"/>
      <c r="CJ78" s="114"/>
      <c r="CK78" s="114"/>
      <c r="CL78" s="114"/>
      <c r="CM78" s="114"/>
      <c r="CN78" s="114"/>
      <c r="DF78" s="115"/>
      <c r="DG78" s="115"/>
      <c r="DH78" s="115"/>
      <c r="DI78" s="115"/>
      <c r="DJ78" s="115"/>
      <c r="DK78" s="115"/>
      <c r="DL78" s="115"/>
      <c r="DM78" s="115"/>
      <c r="DN78" s="115"/>
      <c r="DO78" s="115"/>
      <c r="DP78" s="115"/>
      <c r="DQ78" s="115"/>
      <c r="DR78" s="115"/>
      <c r="DS78" s="115"/>
      <c r="DT78" s="115"/>
      <c r="DU78" s="115"/>
      <c r="DV78" s="115"/>
    </row>
    <row r="79" spans="1:126" s="99" customFormat="1" x14ac:dyDescent="0.2"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06"/>
      <c r="AQ79" s="106"/>
      <c r="AR79" s="106"/>
      <c r="AS79" s="106"/>
      <c r="AT79" s="106"/>
      <c r="AU79" s="106"/>
      <c r="AV79" s="106"/>
      <c r="AW79" s="106"/>
      <c r="AX79" s="106"/>
      <c r="AY79" s="106"/>
      <c r="AZ79" s="106"/>
      <c r="BA79" s="106"/>
      <c r="BB79" s="106"/>
      <c r="BC79" s="106"/>
      <c r="BD79" s="106"/>
      <c r="BE79" s="106"/>
      <c r="BF79" s="106"/>
      <c r="BX79" s="114"/>
      <c r="BY79" s="114"/>
      <c r="BZ79" s="114"/>
      <c r="CA79" s="114"/>
      <c r="CB79" s="114"/>
      <c r="CC79" s="114"/>
      <c r="CD79" s="114"/>
      <c r="CE79" s="114"/>
      <c r="CF79" s="114"/>
      <c r="CG79" s="114"/>
      <c r="CH79" s="114"/>
      <c r="CI79" s="114"/>
      <c r="CJ79" s="114"/>
      <c r="CK79" s="114"/>
      <c r="CL79" s="114"/>
      <c r="CM79" s="114"/>
      <c r="CN79" s="114"/>
      <c r="DF79" s="115"/>
      <c r="DG79" s="115"/>
      <c r="DH79" s="115"/>
      <c r="DI79" s="115"/>
      <c r="DJ79" s="115"/>
      <c r="DK79" s="115"/>
      <c r="DL79" s="115"/>
      <c r="DM79" s="115"/>
      <c r="DN79" s="115"/>
      <c r="DO79" s="115"/>
      <c r="DP79" s="115"/>
      <c r="DQ79" s="115"/>
      <c r="DR79" s="115"/>
      <c r="DS79" s="115"/>
      <c r="DT79" s="115"/>
      <c r="DU79" s="115"/>
      <c r="DV79" s="115"/>
    </row>
    <row r="80" spans="1:126" s="99" customFormat="1" x14ac:dyDescent="0.2"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06"/>
      <c r="AQ80" s="106"/>
      <c r="AR80" s="106"/>
      <c r="AS80" s="106"/>
      <c r="AT80" s="106"/>
      <c r="AU80" s="106"/>
      <c r="AV80" s="106"/>
      <c r="AW80" s="106"/>
      <c r="AX80" s="106"/>
      <c r="AY80" s="106"/>
      <c r="AZ80" s="106"/>
      <c r="BA80" s="106"/>
      <c r="BB80" s="106"/>
      <c r="BC80" s="106"/>
      <c r="BD80" s="106"/>
      <c r="BE80" s="106"/>
      <c r="BF80" s="106"/>
      <c r="BX80" s="114"/>
      <c r="BY80" s="114"/>
      <c r="BZ80" s="114"/>
      <c r="CA80" s="114"/>
      <c r="CB80" s="114"/>
      <c r="CC80" s="114"/>
      <c r="CD80" s="114"/>
      <c r="CE80" s="114"/>
      <c r="CF80" s="114"/>
      <c r="CG80" s="114"/>
      <c r="CH80" s="114"/>
      <c r="CI80" s="114"/>
      <c r="CJ80" s="114"/>
      <c r="CK80" s="114"/>
      <c r="CL80" s="114"/>
      <c r="CM80" s="114"/>
      <c r="CN80" s="114"/>
      <c r="DF80" s="115"/>
      <c r="DG80" s="115"/>
      <c r="DH80" s="115"/>
      <c r="DI80" s="115"/>
      <c r="DJ80" s="115"/>
      <c r="DK80" s="115"/>
      <c r="DL80" s="115"/>
      <c r="DM80" s="115"/>
      <c r="DN80" s="115"/>
      <c r="DO80" s="115"/>
      <c r="DP80" s="115"/>
      <c r="DQ80" s="115"/>
      <c r="DR80" s="115"/>
      <c r="DS80" s="115"/>
      <c r="DT80" s="115"/>
      <c r="DU80" s="115"/>
      <c r="DV80" s="115"/>
    </row>
    <row r="81" spans="25:126" s="99" customFormat="1" x14ac:dyDescent="0.2"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  <c r="AN81" s="113"/>
      <c r="AO81" s="113"/>
      <c r="AP81" s="106"/>
      <c r="AQ81" s="106"/>
      <c r="AR81" s="106"/>
      <c r="AS81" s="106"/>
      <c r="AT81" s="106"/>
      <c r="AU81" s="106"/>
      <c r="AV81" s="106"/>
      <c r="AW81" s="106"/>
      <c r="AX81" s="106"/>
      <c r="AY81" s="106"/>
      <c r="AZ81" s="106"/>
      <c r="BA81" s="106"/>
      <c r="BB81" s="106"/>
      <c r="BC81" s="106"/>
      <c r="BD81" s="106"/>
      <c r="BE81" s="106"/>
      <c r="BF81" s="106"/>
      <c r="BX81" s="114"/>
      <c r="BY81" s="114"/>
      <c r="BZ81" s="114"/>
      <c r="CA81" s="114"/>
      <c r="CB81" s="114"/>
      <c r="CC81" s="114"/>
      <c r="CD81" s="114"/>
      <c r="CE81" s="114"/>
      <c r="CF81" s="114"/>
      <c r="CG81" s="114"/>
      <c r="CH81" s="114"/>
      <c r="CI81" s="114"/>
      <c r="CJ81" s="114"/>
      <c r="CK81" s="114"/>
      <c r="CL81" s="114"/>
      <c r="CM81" s="114"/>
      <c r="CN81" s="114"/>
      <c r="DF81" s="115"/>
      <c r="DG81" s="115"/>
      <c r="DH81" s="115"/>
      <c r="DI81" s="115"/>
      <c r="DJ81" s="115"/>
      <c r="DK81" s="115"/>
      <c r="DL81" s="115"/>
      <c r="DM81" s="115"/>
      <c r="DN81" s="115"/>
      <c r="DO81" s="115"/>
      <c r="DP81" s="115"/>
      <c r="DQ81" s="115"/>
      <c r="DR81" s="115"/>
      <c r="DS81" s="115"/>
      <c r="DT81" s="115"/>
      <c r="DU81" s="115"/>
      <c r="DV81" s="115"/>
    </row>
    <row r="82" spans="25:126" s="99" customFormat="1" x14ac:dyDescent="0.2"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  <c r="AN82" s="113"/>
      <c r="AO82" s="113"/>
      <c r="AP82" s="106"/>
      <c r="AQ82" s="106"/>
      <c r="AR82" s="106"/>
      <c r="AS82" s="106"/>
      <c r="AT82" s="106"/>
      <c r="AU82" s="106"/>
      <c r="AV82" s="106"/>
      <c r="AW82" s="106"/>
      <c r="AX82" s="106"/>
      <c r="AY82" s="106"/>
      <c r="AZ82" s="106"/>
      <c r="BA82" s="106"/>
      <c r="BB82" s="106"/>
      <c r="BC82" s="106"/>
      <c r="BD82" s="106"/>
      <c r="BE82" s="106"/>
      <c r="BF82" s="106"/>
      <c r="BX82" s="114"/>
      <c r="BY82" s="114"/>
      <c r="BZ82" s="114"/>
      <c r="CA82" s="114"/>
      <c r="CB82" s="114"/>
      <c r="CC82" s="114"/>
      <c r="CD82" s="114"/>
      <c r="CE82" s="114"/>
      <c r="CF82" s="114"/>
      <c r="CG82" s="114"/>
      <c r="CH82" s="114"/>
      <c r="CI82" s="114"/>
      <c r="CJ82" s="114"/>
      <c r="CK82" s="114"/>
      <c r="CL82" s="114"/>
      <c r="CM82" s="114"/>
      <c r="CN82" s="114"/>
      <c r="DF82" s="115"/>
      <c r="DG82" s="115"/>
      <c r="DH82" s="115"/>
      <c r="DI82" s="115"/>
      <c r="DJ82" s="115"/>
      <c r="DK82" s="115"/>
      <c r="DL82" s="115"/>
      <c r="DM82" s="115"/>
      <c r="DN82" s="115"/>
      <c r="DO82" s="115"/>
      <c r="DP82" s="115"/>
      <c r="DQ82" s="115"/>
      <c r="DR82" s="115"/>
      <c r="DS82" s="115"/>
      <c r="DT82" s="115"/>
      <c r="DU82" s="115"/>
      <c r="DV82" s="115"/>
    </row>
    <row r="83" spans="25:126" s="99" customFormat="1" x14ac:dyDescent="0.2"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06"/>
      <c r="AQ83" s="106"/>
      <c r="AR83" s="106"/>
      <c r="AS83" s="106"/>
      <c r="AT83" s="106"/>
      <c r="AU83" s="106"/>
      <c r="AV83" s="106"/>
      <c r="AW83" s="106"/>
      <c r="AX83" s="106"/>
      <c r="AY83" s="106"/>
      <c r="AZ83" s="106"/>
      <c r="BA83" s="106"/>
      <c r="BB83" s="106"/>
      <c r="BC83" s="106"/>
      <c r="BD83" s="106"/>
      <c r="BE83" s="106"/>
      <c r="BF83" s="106"/>
      <c r="BX83" s="114"/>
      <c r="BY83" s="114"/>
      <c r="BZ83" s="114"/>
      <c r="CA83" s="114"/>
      <c r="CB83" s="114"/>
      <c r="CC83" s="114"/>
      <c r="CD83" s="114"/>
      <c r="CE83" s="114"/>
      <c r="CF83" s="114"/>
      <c r="CG83" s="114"/>
      <c r="CH83" s="114"/>
      <c r="CI83" s="114"/>
      <c r="CJ83" s="114"/>
      <c r="CK83" s="114"/>
      <c r="CL83" s="114"/>
      <c r="CM83" s="114"/>
      <c r="CN83" s="114"/>
      <c r="DF83" s="115"/>
      <c r="DG83" s="115"/>
      <c r="DH83" s="115"/>
      <c r="DI83" s="115"/>
      <c r="DJ83" s="115"/>
      <c r="DK83" s="115"/>
      <c r="DL83" s="115"/>
      <c r="DM83" s="115"/>
      <c r="DN83" s="115"/>
      <c r="DO83" s="115"/>
      <c r="DP83" s="115"/>
      <c r="DQ83" s="115"/>
      <c r="DR83" s="115"/>
      <c r="DS83" s="115"/>
      <c r="DT83" s="115"/>
      <c r="DU83" s="115"/>
      <c r="DV83" s="115"/>
    </row>
    <row r="84" spans="25:126" s="99" customFormat="1" x14ac:dyDescent="0.2"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06"/>
      <c r="AQ84" s="106"/>
      <c r="AR84" s="106"/>
      <c r="AS84" s="106"/>
      <c r="AT84" s="106"/>
      <c r="AU84" s="106"/>
      <c r="AV84" s="106"/>
      <c r="AW84" s="106"/>
      <c r="AX84" s="106"/>
      <c r="AY84" s="106"/>
      <c r="AZ84" s="106"/>
      <c r="BA84" s="106"/>
      <c r="BB84" s="106"/>
      <c r="BC84" s="106"/>
      <c r="BD84" s="106"/>
      <c r="BE84" s="106"/>
      <c r="BF84" s="106"/>
      <c r="BX84" s="114"/>
      <c r="BY84" s="114"/>
      <c r="BZ84" s="114"/>
      <c r="CA84" s="114"/>
      <c r="CB84" s="114"/>
      <c r="CC84" s="114"/>
      <c r="CD84" s="114"/>
      <c r="CE84" s="114"/>
      <c r="CF84" s="114"/>
      <c r="CG84" s="114"/>
      <c r="CH84" s="114"/>
      <c r="CI84" s="114"/>
      <c r="CJ84" s="114"/>
      <c r="CK84" s="114"/>
      <c r="CL84" s="114"/>
      <c r="CM84" s="114"/>
      <c r="CN84" s="114"/>
      <c r="DF84" s="115"/>
      <c r="DG84" s="115"/>
      <c r="DH84" s="115"/>
      <c r="DI84" s="115"/>
      <c r="DJ84" s="115"/>
      <c r="DK84" s="115"/>
      <c r="DL84" s="115"/>
      <c r="DM84" s="115"/>
      <c r="DN84" s="115"/>
      <c r="DO84" s="115"/>
      <c r="DP84" s="115"/>
      <c r="DQ84" s="115"/>
      <c r="DR84" s="115"/>
      <c r="DS84" s="115"/>
      <c r="DT84" s="115"/>
      <c r="DU84" s="115"/>
      <c r="DV84" s="115"/>
    </row>
    <row r="85" spans="25:126" s="99" customFormat="1" x14ac:dyDescent="0.2"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06"/>
      <c r="AQ85" s="106"/>
      <c r="AR85" s="106"/>
      <c r="AS85" s="106"/>
      <c r="AT85" s="106"/>
      <c r="AU85" s="106"/>
      <c r="AV85" s="106"/>
      <c r="AW85" s="106"/>
      <c r="AX85" s="106"/>
      <c r="AY85" s="106"/>
      <c r="AZ85" s="106"/>
      <c r="BA85" s="106"/>
      <c r="BB85" s="106"/>
      <c r="BC85" s="106"/>
      <c r="BD85" s="106"/>
      <c r="BE85" s="106"/>
      <c r="BF85" s="106"/>
      <c r="BX85" s="114"/>
      <c r="BY85" s="114"/>
      <c r="BZ85" s="114"/>
      <c r="CA85" s="114"/>
      <c r="CB85" s="114"/>
      <c r="CC85" s="114"/>
      <c r="CD85" s="114"/>
      <c r="CE85" s="114"/>
      <c r="CF85" s="114"/>
      <c r="CG85" s="114"/>
      <c r="CH85" s="114"/>
      <c r="CI85" s="114"/>
      <c r="CJ85" s="114"/>
      <c r="CK85" s="114"/>
      <c r="CL85" s="114"/>
      <c r="CM85" s="114"/>
      <c r="CN85" s="114"/>
      <c r="DF85" s="115"/>
      <c r="DG85" s="115"/>
      <c r="DH85" s="115"/>
      <c r="DI85" s="115"/>
      <c r="DJ85" s="115"/>
      <c r="DK85" s="115"/>
      <c r="DL85" s="115"/>
      <c r="DM85" s="115"/>
      <c r="DN85" s="115"/>
      <c r="DO85" s="115"/>
      <c r="DP85" s="115"/>
      <c r="DQ85" s="115"/>
      <c r="DR85" s="115"/>
      <c r="DS85" s="115"/>
      <c r="DT85" s="115"/>
      <c r="DU85" s="115"/>
      <c r="DV85" s="115"/>
    </row>
    <row r="86" spans="25:126" s="99" customFormat="1" x14ac:dyDescent="0.2"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06"/>
      <c r="AQ86" s="106"/>
      <c r="AR86" s="106"/>
      <c r="AS86" s="106"/>
      <c r="AT86" s="106"/>
      <c r="AU86" s="106"/>
      <c r="AV86" s="106"/>
      <c r="AW86" s="106"/>
      <c r="AX86" s="106"/>
      <c r="AY86" s="106"/>
      <c r="AZ86" s="106"/>
      <c r="BA86" s="106"/>
      <c r="BB86" s="106"/>
      <c r="BC86" s="106"/>
      <c r="BD86" s="106"/>
      <c r="BE86" s="106"/>
      <c r="BF86" s="106"/>
      <c r="BX86" s="114"/>
      <c r="BY86" s="114"/>
      <c r="BZ86" s="114"/>
      <c r="CA86" s="114"/>
      <c r="CB86" s="114"/>
      <c r="CC86" s="114"/>
      <c r="CD86" s="114"/>
      <c r="CE86" s="114"/>
      <c r="CF86" s="114"/>
      <c r="CG86" s="114"/>
      <c r="CH86" s="114"/>
      <c r="CI86" s="114"/>
      <c r="CJ86" s="114"/>
      <c r="CK86" s="114"/>
      <c r="CL86" s="114"/>
      <c r="CM86" s="114"/>
      <c r="CN86" s="114"/>
      <c r="DF86" s="115"/>
      <c r="DG86" s="115"/>
      <c r="DH86" s="115"/>
      <c r="DI86" s="115"/>
      <c r="DJ86" s="115"/>
      <c r="DK86" s="115"/>
      <c r="DL86" s="115"/>
      <c r="DM86" s="115"/>
      <c r="DN86" s="115"/>
      <c r="DO86" s="115"/>
      <c r="DP86" s="115"/>
      <c r="DQ86" s="115"/>
      <c r="DR86" s="115"/>
      <c r="DS86" s="115"/>
      <c r="DT86" s="115"/>
      <c r="DU86" s="115"/>
      <c r="DV86" s="115"/>
    </row>
    <row r="87" spans="25:126" s="99" customFormat="1" x14ac:dyDescent="0.2"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06"/>
      <c r="AQ87" s="106"/>
      <c r="AR87" s="106"/>
      <c r="AS87" s="106"/>
      <c r="AT87" s="106"/>
      <c r="AU87" s="106"/>
      <c r="AV87" s="106"/>
      <c r="AW87" s="106"/>
      <c r="AX87" s="106"/>
      <c r="AY87" s="106"/>
      <c r="AZ87" s="106"/>
      <c r="BA87" s="106"/>
      <c r="BB87" s="106"/>
      <c r="BC87" s="106"/>
      <c r="BD87" s="106"/>
      <c r="BE87" s="106"/>
      <c r="BF87" s="106"/>
      <c r="BX87" s="114"/>
      <c r="BY87" s="114"/>
      <c r="BZ87" s="114"/>
      <c r="CA87" s="114"/>
      <c r="CB87" s="114"/>
      <c r="CC87" s="114"/>
      <c r="CD87" s="114"/>
      <c r="CE87" s="114"/>
      <c r="CF87" s="114"/>
      <c r="CG87" s="114"/>
      <c r="CH87" s="114"/>
      <c r="CI87" s="114"/>
      <c r="CJ87" s="114"/>
      <c r="CK87" s="114"/>
      <c r="CL87" s="114"/>
      <c r="CM87" s="114"/>
      <c r="CN87" s="114"/>
      <c r="DF87" s="115"/>
      <c r="DG87" s="115"/>
      <c r="DH87" s="115"/>
      <c r="DI87" s="115"/>
      <c r="DJ87" s="115"/>
      <c r="DK87" s="115"/>
      <c r="DL87" s="115"/>
      <c r="DM87" s="115"/>
      <c r="DN87" s="115"/>
      <c r="DO87" s="115"/>
      <c r="DP87" s="115"/>
      <c r="DQ87" s="115"/>
      <c r="DR87" s="115"/>
      <c r="DS87" s="115"/>
      <c r="DT87" s="115"/>
      <c r="DU87" s="115"/>
      <c r="DV87" s="115"/>
    </row>
    <row r="88" spans="25:126" s="99" customFormat="1" x14ac:dyDescent="0.2"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  <c r="AN88" s="113"/>
      <c r="AO88" s="113"/>
      <c r="AP88" s="106"/>
      <c r="AQ88" s="106"/>
      <c r="AR88" s="106"/>
      <c r="AS88" s="106"/>
      <c r="AT88" s="106"/>
      <c r="AU88" s="106"/>
      <c r="AV88" s="106"/>
      <c r="AW88" s="106"/>
      <c r="AX88" s="106"/>
      <c r="AY88" s="106"/>
      <c r="AZ88" s="106"/>
      <c r="BA88" s="106"/>
      <c r="BB88" s="106"/>
      <c r="BC88" s="106"/>
      <c r="BD88" s="106"/>
      <c r="BE88" s="106"/>
      <c r="BF88" s="106"/>
      <c r="BX88" s="114"/>
      <c r="BY88" s="114"/>
      <c r="BZ88" s="114"/>
      <c r="CA88" s="114"/>
      <c r="CB88" s="114"/>
      <c r="CC88" s="114"/>
      <c r="CD88" s="114"/>
      <c r="CE88" s="114"/>
      <c r="CF88" s="114"/>
      <c r="CG88" s="114"/>
      <c r="CH88" s="114"/>
      <c r="CI88" s="114"/>
      <c r="CJ88" s="114"/>
      <c r="CK88" s="114"/>
      <c r="CL88" s="114"/>
      <c r="CM88" s="114"/>
      <c r="CN88" s="114"/>
      <c r="DF88" s="115"/>
      <c r="DG88" s="115"/>
      <c r="DH88" s="115"/>
      <c r="DI88" s="115"/>
      <c r="DJ88" s="115"/>
      <c r="DK88" s="115"/>
      <c r="DL88" s="115"/>
      <c r="DM88" s="115"/>
      <c r="DN88" s="115"/>
      <c r="DO88" s="115"/>
      <c r="DP88" s="115"/>
      <c r="DQ88" s="115"/>
      <c r="DR88" s="115"/>
      <c r="DS88" s="115"/>
      <c r="DT88" s="115"/>
      <c r="DU88" s="115"/>
      <c r="DV88" s="115"/>
    </row>
    <row r="89" spans="25:126" s="99" customFormat="1" x14ac:dyDescent="0.2"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06"/>
      <c r="AQ89" s="106"/>
      <c r="AR89" s="106"/>
      <c r="AS89" s="106"/>
      <c r="AT89" s="106"/>
      <c r="AU89" s="106"/>
      <c r="AV89" s="106"/>
      <c r="AW89" s="106"/>
      <c r="AX89" s="106"/>
      <c r="AY89" s="106"/>
      <c r="AZ89" s="106"/>
      <c r="BA89" s="106"/>
      <c r="BB89" s="106"/>
      <c r="BC89" s="106"/>
      <c r="BD89" s="106"/>
      <c r="BE89" s="106"/>
      <c r="BF89" s="106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DF89" s="115"/>
      <c r="DG89" s="115"/>
      <c r="DH89" s="115"/>
      <c r="DI89" s="115"/>
      <c r="DJ89" s="115"/>
      <c r="DK89" s="115"/>
      <c r="DL89" s="115"/>
      <c r="DM89" s="115"/>
      <c r="DN89" s="115"/>
      <c r="DO89" s="115"/>
      <c r="DP89" s="115"/>
      <c r="DQ89" s="115"/>
      <c r="DR89" s="115"/>
      <c r="DS89" s="115"/>
      <c r="DT89" s="115"/>
      <c r="DU89" s="115"/>
      <c r="DV89" s="115"/>
    </row>
    <row r="90" spans="25:126" s="99" customFormat="1" x14ac:dyDescent="0.2"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  <c r="AN90" s="113"/>
      <c r="AO90" s="113"/>
      <c r="AP90" s="106"/>
      <c r="AQ90" s="106"/>
      <c r="AR90" s="106"/>
      <c r="AS90" s="106"/>
      <c r="AT90" s="106"/>
      <c r="AU90" s="106"/>
      <c r="AV90" s="106"/>
      <c r="AW90" s="106"/>
      <c r="AX90" s="106"/>
      <c r="AY90" s="106"/>
      <c r="AZ90" s="106"/>
      <c r="BA90" s="106"/>
      <c r="BB90" s="106"/>
      <c r="BC90" s="106"/>
      <c r="BD90" s="106"/>
      <c r="BE90" s="106"/>
      <c r="BF90" s="106"/>
      <c r="BX90" s="114"/>
      <c r="BY90" s="114"/>
      <c r="BZ90" s="114"/>
      <c r="CA90" s="114"/>
      <c r="CB90" s="114"/>
      <c r="CC90" s="114"/>
      <c r="CD90" s="114"/>
      <c r="CE90" s="114"/>
      <c r="CF90" s="114"/>
      <c r="CG90" s="114"/>
      <c r="CH90" s="114"/>
      <c r="CI90" s="114"/>
      <c r="CJ90" s="114"/>
      <c r="CK90" s="114"/>
      <c r="CL90" s="114"/>
      <c r="CM90" s="114"/>
      <c r="CN90" s="114"/>
      <c r="DF90" s="115"/>
      <c r="DG90" s="115"/>
      <c r="DH90" s="115"/>
      <c r="DI90" s="115"/>
      <c r="DJ90" s="115"/>
      <c r="DK90" s="115"/>
      <c r="DL90" s="115"/>
      <c r="DM90" s="115"/>
      <c r="DN90" s="115"/>
      <c r="DO90" s="115"/>
      <c r="DP90" s="115"/>
      <c r="DQ90" s="115"/>
      <c r="DR90" s="115"/>
      <c r="DS90" s="115"/>
      <c r="DT90" s="115"/>
      <c r="DU90" s="115"/>
      <c r="DV90" s="115"/>
    </row>
    <row r="91" spans="25:126" s="99" customFormat="1" x14ac:dyDescent="0.2"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06"/>
      <c r="AQ91" s="106"/>
      <c r="AR91" s="106"/>
      <c r="AS91" s="106"/>
      <c r="AT91" s="106"/>
      <c r="AU91" s="106"/>
      <c r="AV91" s="106"/>
      <c r="AW91" s="106"/>
      <c r="AX91" s="106"/>
      <c r="AY91" s="106"/>
      <c r="AZ91" s="106"/>
      <c r="BA91" s="106"/>
      <c r="BB91" s="106"/>
      <c r="BC91" s="106"/>
      <c r="BD91" s="106"/>
      <c r="BE91" s="106"/>
      <c r="BF91" s="106"/>
      <c r="BX91" s="114"/>
      <c r="BY91" s="114"/>
      <c r="BZ91" s="114"/>
      <c r="CA91" s="114"/>
      <c r="CB91" s="114"/>
      <c r="CC91" s="114"/>
      <c r="CD91" s="114"/>
      <c r="CE91" s="114"/>
      <c r="CF91" s="114"/>
      <c r="CG91" s="114"/>
      <c r="CH91" s="114"/>
      <c r="CI91" s="114"/>
      <c r="CJ91" s="114"/>
      <c r="CK91" s="114"/>
      <c r="CL91" s="114"/>
      <c r="CM91" s="114"/>
      <c r="CN91" s="114"/>
      <c r="DF91" s="115"/>
      <c r="DG91" s="115"/>
      <c r="DH91" s="115"/>
      <c r="DI91" s="115"/>
      <c r="DJ91" s="115"/>
      <c r="DK91" s="115"/>
      <c r="DL91" s="115"/>
      <c r="DM91" s="115"/>
      <c r="DN91" s="115"/>
      <c r="DO91" s="115"/>
      <c r="DP91" s="115"/>
      <c r="DQ91" s="115"/>
      <c r="DR91" s="115"/>
      <c r="DS91" s="115"/>
      <c r="DT91" s="115"/>
      <c r="DU91" s="115"/>
      <c r="DV91" s="115"/>
    </row>
    <row r="92" spans="25:126" s="99" customFormat="1" x14ac:dyDescent="0.2"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06"/>
      <c r="AQ92" s="106"/>
      <c r="AR92" s="106"/>
      <c r="AS92" s="106"/>
      <c r="AT92" s="106"/>
      <c r="AU92" s="106"/>
      <c r="AV92" s="106"/>
      <c r="AW92" s="106"/>
      <c r="AX92" s="106"/>
      <c r="AY92" s="106"/>
      <c r="AZ92" s="106"/>
      <c r="BA92" s="106"/>
      <c r="BB92" s="106"/>
      <c r="BC92" s="106"/>
      <c r="BD92" s="106"/>
      <c r="BE92" s="106"/>
      <c r="BF92" s="106"/>
      <c r="BX92" s="114"/>
      <c r="BY92" s="114"/>
      <c r="BZ92" s="114"/>
      <c r="CA92" s="114"/>
      <c r="CB92" s="114"/>
      <c r="CC92" s="114"/>
      <c r="CD92" s="114"/>
      <c r="CE92" s="114"/>
      <c r="CF92" s="114"/>
      <c r="CG92" s="114"/>
      <c r="CH92" s="114"/>
      <c r="CI92" s="114"/>
      <c r="CJ92" s="114"/>
      <c r="CK92" s="114"/>
      <c r="CL92" s="114"/>
      <c r="CM92" s="114"/>
      <c r="CN92" s="114"/>
      <c r="DF92" s="115"/>
      <c r="DG92" s="115"/>
      <c r="DH92" s="115"/>
      <c r="DI92" s="115"/>
      <c r="DJ92" s="115"/>
      <c r="DK92" s="115"/>
      <c r="DL92" s="115"/>
      <c r="DM92" s="115"/>
      <c r="DN92" s="115"/>
      <c r="DO92" s="115"/>
      <c r="DP92" s="115"/>
      <c r="DQ92" s="115"/>
      <c r="DR92" s="115"/>
      <c r="DS92" s="115"/>
      <c r="DT92" s="115"/>
      <c r="DU92" s="115"/>
      <c r="DV92" s="115"/>
    </row>
    <row r="93" spans="25:126" s="99" customFormat="1" x14ac:dyDescent="0.2"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3"/>
      <c r="AN93" s="113"/>
      <c r="AO93" s="113"/>
      <c r="AP93" s="106"/>
      <c r="AQ93" s="106"/>
      <c r="AR93" s="106"/>
      <c r="AS93" s="106"/>
      <c r="AT93" s="106"/>
      <c r="AU93" s="106"/>
      <c r="AV93" s="106"/>
      <c r="AW93" s="106"/>
      <c r="AX93" s="106"/>
      <c r="AY93" s="106"/>
      <c r="AZ93" s="106"/>
      <c r="BA93" s="106"/>
      <c r="BB93" s="106"/>
      <c r="BC93" s="106"/>
      <c r="BD93" s="106"/>
      <c r="BE93" s="106"/>
      <c r="BF93" s="106"/>
      <c r="BX93" s="114"/>
      <c r="BY93" s="114"/>
      <c r="BZ93" s="114"/>
      <c r="CA93" s="114"/>
      <c r="CB93" s="114"/>
      <c r="CC93" s="114"/>
      <c r="CD93" s="114"/>
      <c r="CE93" s="114"/>
      <c r="CF93" s="114"/>
      <c r="CG93" s="114"/>
      <c r="CH93" s="114"/>
      <c r="CI93" s="114"/>
      <c r="CJ93" s="114"/>
      <c r="CK93" s="114"/>
      <c r="CL93" s="114"/>
      <c r="CM93" s="114"/>
      <c r="CN93" s="114"/>
      <c r="DF93" s="115"/>
      <c r="DG93" s="115"/>
      <c r="DH93" s="115"/>
      <c r="DI93" s="115"/>
      <c r="DJ93" s="115"/>
      <c r="DK93" s="115"/>
      <c r="DL93" s="115"/>
      <c r="DM93" s="115"/>
      <c r="DN93" s="115"/>
      <c r="DO93" s="115"/>
      <c r="DP93" s="115"/>
      <c r="DQ93" s="115"/>
      <c r="DR93" s="115"/>
      <c r="DS93" s="115"/>
      <c r="DT93" s="115"/>
      <c r="DU93" s="115"/>
      <c r="DV93" s="115"/>
    </row>
    <row r="94" spans="25:126" s="99" customFormat="1" x14ac:dyDescent="0.2"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06"/>
      <c r="AQ94" s="106"/>
      <c r="AR94" s="106"/>
      <c r="AS94" s="106"/>
      <c r="AT94" s="106"/>
      <c r="AU94" s="106"/>
      <c r="AV94" s="106"/>
      <c r="AW94" s="106"/>
      <c r="AX94" s="106"/>
      <c r="AY94" s="106"/>
      <c r="AZ94" s="106"/>
      <c r="BA94" s="106"/>
      <c r="BB94" s="106"/>
      <c r="BC94" s="106"/>
      <c r="BD94" s="106"/>
      <c r="BE94" s="106"/>
      <c r="BF94" s="106"/>
      <c r="BX94" s="114"/>
      <c r="BY94" s="114"/>
      <c r="BZ94" s="114"/>
      <c r="CA94" s="114"/>
      <c r="CB94" s="114"/>
      <c r="CC94" s="114"/>
      <c r="CD94" s="114"/>
      <c r="CE94" s="114"/>
      <c r="CF94" s="114"/>
      <c r="CG94" s="114"/>
      <c r="CH94" s="114"/>
      <c r="CI94" s="114"/>
      <c r="CJ94" s="114"/>
      <c r="CK94" s="114"/>
      <c r="CL94" s="114"/>
      <c r="CM94" s="114"/>
      <c r="CN94" s="114"/>
      <c r="DF94" s="115"/>
      <c r="DG94" s="115"/>
      <c r="DH94" s="115"/>
      <c r="DI94" s="115"/>
      <c r="DJ94" s="115"/>
      <c r="DK94" s="115"/>
      <c r="DL94" s="115"/>
      <c r="DM94" s="115"/>
      <c r="DN94" s="115"/>
      <c r="DO94" s="115"/>
      <c r="DP94" s="115"/>
      <c r="DQ94" s="115"/>
      <c r="DR94" s="115"/>
      <c r="DS94" s="115"/>
      <c r="DT94" s="115"/>
      <c r="DU94" s="115"/>
      <c r="DV94" s="115"/>
    </row>
    <row r="95" spans="25:126" s="99" customFormat="1" x14ac:dyDescent="0.2"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  <c r="AM95" s="113"/>
      <c r="AN95" s="113"/>
      <c r="AO95" s="113"/>
      <c r="AP95" s="106"/>
      <c r="AQ95" s="106"/>
      <c r="AR95" s="106"/>
      <c r="AS95" s="106"/>
      <c r="AT95" s="106"/>
      <c r="AU95" s="106"/>
      <c r="AV95" s="106"/>
      <c r="AW95" s="106"/>
      <c r="AX95" s="106"/>
      <c r="AY95" s="106"/>
      <c r="AZ95" s="106"/>
      <c r="BA95" s="106"/>
      <c r="BB95" s="106"/>
      <c r="BC95" s="106"/>
      <c r="BD95" s="106"/>
      <c r="BE95" s="106"/>
      <c r="BF95" s="106"/>
      <c r="BX95" s="114"/>
      <c r="BY95" s="114"/>
      <c r="BZ95" s="114"/>
      <c r="CA95" s="114"/>
      <c r="CB95" s="114"/>
      <c r="CC95" s="114"/>
      <c r="CD95" s="114"/>
      <c r="CE95" s="114"/>
      <c r="CF95" s="114"/>
      <c r="CG95" s="114"/>
      <c r="CH95" s="114"/>
      <c r="CI95" s="114"/>
      <c r="CJ95" s="114"/>
      <c r="CK95" s="114"/>
      <c r="CL95" s="114"/>
      <c r="CM95" s="114"/>
      <c r="CN95" s="114"/>
      <c r="DF95" s="115"/>
      <c r="DG95" s="115"/>
      <c r="DH95" s="115"/>
      <c r="DI95" s="115"/>
      <c r="DJ95" s="115"/>
      <c r="DK95" s="115"/>
      <c r="DL95" s="115"/>
      <c r="DM95" s="115"/>
      <c r="DN95" s="115"/>
      <c r="DO95" s="115"/>
      <c r="DP95" s="115"/>
      <c r="DQ95" s="115"/>
      <c r="DR95" s="115"/>
      <c r="DS95" s="115"/>
      <c r="DT95" s="115"/>
      <c r="DU95" s="115"/>
      <c r="DV95" s="115"/>
    </row>
    <row r="96" spans="25:126" s="99" customFormat="1" x14ac:dyDescent="0.2"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  <c r="AM96" s="113"/>
      <c r="AN96" s="113"/>
      <c r="AO96" s="113"/>
      <c r="AP96" s="106"/>
      <c r="AQ96" s="106"/>
      <c r="AR96" s="106"/>
      <c r="AS96" s="106"/>
      <c r="AT96" s="106"/>
      <c r="AU96" s="106"/>
      <c r="AV96" s="106"/>
      <c r="AW96" s="106"/>
      <c r="AX96" s="106"/>
      <c r="AY96" s="106"/>
      <c r="AZ96" s="106"/>
      <c r="BA96" s="106"/>
      <c r="BB96" s="106"/>
      <c r="BC96" s="106"/>
      <c r="BD96" s="106"/>
      <c r="BE96" s="106"/>
      <c r="BF96" s="106"/>
      <c r="BX96" s="114"/>
      <c r="BY96" s="114"/>
      <c r="BZ96" s="114"/>
      <c r="CA96" s="114"/>
      <c r="CB96" s="114"/>
      <c r="CC96" s="114"/>
      <c r="CD96" s="114"/>
      <c r="CE96" s="114"/>
      <c r="CF96" s="114"/>
      <c r="CG96" s="114"/>
      <c r="CH96" s="114"/>
      <c r="CI96" s="114"/>
      <c r="CJ96" s="114"/>
      <c r="CK96" s="114"/>
      <c r="CL96" s="114"/>
      <c r="CM96" s="114"/>
      <c r="CN96" s="114"/>
      <c r="DF96" s="115"/>
      <c r="DG96" s="115"/>
      <c r="DH96" s="115"/>
      <c r="DI96" s="115"/>
      <c r="DJ96" s="115"/>
      <c r="DK96" s="115"/>
      <c r="DL96" s="115"/>
      <c r="DM96" s="115"/>
      <c r="DN96" s="115"/>
      <c r="DO96" s="115"/>
      <c r="DP96" s="115"/>
      <c r="DQ96" s="115"/>
      <c r="DR96" s="115"/>
      <c r="DS96" s="115"/>
      <c r="DT96" s="115"/>
      <c r="DU96" s="115"/>
      <c r="DV96" s="115"/>
    </row>
    <row r="97" spans="25:126" s="99" customFormat="1" x14ac:dyDescent="0.2"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  <c r="AM97" s="113"/>
      <c r="AN97" s="113"/>
      <c r="AO97" s="113"/>
      <c r="AP97" s="106"/>
      <c r="AQ97" s="106"/>
      <c r="AR97" s="106"/>
      <c r="AS97" s="106"/>
      <c r="AT97" s="106"/>
      <c r="AU97" s="106"/>
      <c r="AV97" s="106"/>
      <c r="AW97" s="106"/>
      <c r="AX97" s="106"/>
      <c r="AY97" s="106"/>
      <c r="AZ97" s="106"/>
      <c r="BA97" s="106"/>
      <c r="BB97" s="106"/>
      <c r="BC97" s="106"/>
      <c r="BD97" s="106"/>
      <c r="BE97" s="106"/>
      <c r="BF97" s="106"/>
      <c r="BX97" s="114"/>
      <c r="BY97" s="114"/>
      <c r="BZ97" s="114"/>
      <c r="CA97" s="114"/>
      <c r="CB97" s="114"/>
      <c r="CC97" s="114"/>
      <c r="CD97" s="114"/>
      <c r="CE97" s="114"/>
      <c r="CF97" s="114"/>
      <c r="CG97" s="114"/>
      <c r="CH97" s="114"/>
      <c r="CI97" s="114"/>
      <c r="CJ97" s="114"/>
      <c r="CK97" s="114"/>
      <c r="CL97" s="114"/>
      <c r="CM97" s="114"/>
      <c r="CN97" s="114"/>
      <c r="DF97" s="115"/>
      <c r="DG97" s="115"/>
      <c r="DH97" s="115"/>
      <c r="DI97" s="115"/>
      <c r="DJ97" s="115"/>
      <c r="DK97" s="115"/>
      <c r="DL97" s="115"/>
      <c r="DM97" s="115"/>
      <c r="DN97" s="115"/>
      <c r="DO97" s="115"/>
      <c r="DP97" s="115"/>
      <c r="DQ97" s="115"/>
      <c r="DR97" s="115"/>
      <c r="DS97" s="115"/>
      <c r="DT97" s="115"/>
      <c r="DU97" s="115"/>
      <c r="DV97" s="115"/>
    </row>
    <row r="98" spans="25:126" s="99" customFormat="1" x14ac:dyDescent="0.2"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06"/>
      <c r="AQ98" s="106"/>
      <c r="AR98" s="106"/>
      <c r="AS98" s="106"/>
      <c r="AT98" s="106"/>
      <c r="AU98" s="106"/>
      <c r="AV98" s="106"/>
      <c r="AW98" s="106"/>
      <c r="AX98" s="106"/>
      <c r="AY98" s="106"/>
      <c r="AZ98" s="106"/>
      <c r="BA98" s="106"/>
      <c r="BB98" s="106"/>
      <c r="BC98" s="106"/>
      <c r="BD98" s="106"/>
      <c r="BE98" s="106"/>
      <c r="BF98" s="106"/>
      <c r="BX98" s="114"/>
      <c r="BY98" s="114"/>
      <c r="BZ98" s="114"/>
      <c r="CA98" s="114"/>
      <c r="CB98" s="114"/>
      <c r="CC98" s="114"/>
      <c r="CD98" s="114"/>
      <c r="CE98" s="114"/>
      <c r="CF98" s="114"/>
      <c r="CG98" s="114"/>
      <c r="CH98" s="114"/>
      <c r="CI98" s="114"/>
      <c r="CJ98" s="114"/>
      <c r="CK98" s="114"/>
      <c r="CL98" s="114"/>
      <c r="CM98" s="114"/>
      <c r="CN98" s="114"/>
      <c r="DF98" s="115"/>
      <c r="DG98" s="115"/>
      <c r="DH98" s="115"/>
      <c r="DI98" s="115"/>
      <c r="DJ98" s="115"/>
      <c r="DK98" s="115"/>
      <c r="DL98" s="115"/>
      <c r="DM98" s="115"/>
      <c r="DN98" s="115"/>
      <c r="DO98" s="115"/>
      <c r="DP98" s="115"/>
      <c r="DQ98" s="115"/>
      <c r="DR98" s="115"/>
      <c r="DS98" s="115"/>
      <c r="DT98" s="115"/>
      <c r="DU98" s="115"/>
      <c r="DV98" s="1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0FE7-B566-EA4C-A4D1-62214AD8D8B0}">
  <sheetPr codeName="Sheet12">
    <tabColor theme="9" tint="-0.499984740745262"/>
  </sheetPr>
  <dimension ref="A1:DV98"/>
  <sheetViews>
    <sheetView topLeftCell="DK1" zoomScale="112" workbookViewId="0">
      <selection activeCell="DK1" sqref="A1:XFD1048576"/>
    </sheetView>
  </sheetViews>
  <sheetFormatPr baseColWidth="10" defaultColWidth="8.83203125" defaultRowHeight="16" x14ac:dyDescent="0.2"/>
  <cols>
    <col min="1" max="1" width="8.83203125" style="117"/>
    <col min="2" max="3" width="13.33203125" style="117" bestFit="1" customWidth="1"/>
    <col min="4" max="5" width="8.83203125" style="117"/>
    <col min="6" max="6" width="11.6640625" style="117" customWidth="1"/>
    <col min="7" max="13" width="8.83203125" style="117"/>
    <col min="14" max="14" width="10" style="117" bestFit="1" customWidth="1"/>
    <col min="15" max="24" width="8.83203125" style="117"/>
    <col min="25" max="41" width="8.83203125" style="120"/>
    <col min="42" max="42" width="8.83203125" style="116"/>
    <col min="43" max="58" width="10.83203125" style="116"/>
    <col min="59" max="75" width="8.83203125" style="117"/>
    <col min="76" max="92" width="8.83203125" style="121"/>
    <col min="93" max="109" width="8.83203125" style="117"/>
    <col min="110" max="126" width="8.83203125" style="122"/>
    <col min="127" max="16384" width="8.83203125" style="117"/>
  </cols>
  <sheetData>
    <row r="1" spans="1:126" s="99" customFormat="1" ht="68" x14ac:dyDescent="0.2">
      <c r="A1" s="99" t="s">
        <v>88</v>
      </c>
      <c r="B1" s="93" t="s">
        <v>168</v>
      </c>
      <c r="C1" s="93" t="s">
        <v>15</v>
      </c>
      <c r="D1" s="93" t="s">
        <v>106</v>
      </c>
      <c r="E1" s="93" t="s">
        <v>107</v>
      </c>
      <c r="F1" s="93" t="s">
        <v>108</v>
      </c>
      <c r="G1" s="93" t="s">
        <v>109</v>
      </c>
      <c r="H1" s="93" t="s">
        <v>16</v>
      </c>
      <c r="I1" s="93" t="s">
        <v>22</v>
      </c>
      <c r="J1" s="93" t="s">
        <v>23</v>
      </c>
      <c r="K1" s="93" t="s">
        <v>24</v>
      </c>
      <c r="L1" s="93" t="s">
        <v>25</v>
      </c>
      <c r="M1" s="93" t="s">
        <v>26</v>
      </c>
      <c r="N1" s="93" t="s">
        <v>27</v>
      </c>
      <c r="O1" s="93" t="s">
        <v>28</v>
      </c>
      <c r="P1" s="93" t="s">
        <v>29</v>
      </c>
      <c r="Q1" s="93" t="s">
        <v>30</v>
      </c>
      <c r="R1" s="93" t="s">
        <v>31</v>
      </c>
      <c r="S1" s="93" t="s">
        <v>32</v>
      </c>
      <c r="T1" s="93" t="s">
        <v>111</v>
      </c>
      <c r="U1" s="93" t="s">
        <v>118</v>
      </c>
      <c r="V1" s="93" t="s">
        <v>125</v>
      </c>
      <c r="W1" s="93" t="s">
        <v>132</v>
      </c>
      <c r="X1" s="93" t="s">
        <v>139</v>
      </c>
      <c r="Y1" s="94" t="s">
        <v>17</v>
      </c>
      <c r="Z1" s="94" t="s">
        <v>33</v>
      </c>
      <c r="AA1" s="94" t="s">
        <v>34</v>
      </c>
      <c r="AB1" s="94" t="s">
        <v>35</v>
      </c>
      <c r="AC1" s="94" t="s">
        <v>36</v>
      </c>
      <c r="AD1" s="94" t="s">
        <v>37</v>
      </c>
      <c r="AE1" s="94" t="s">
        <v>38</v>
      </c>
      <c r="AF1" s="94" t="s">
        <v>39</v>
      </c>
      <c r="AG1" s="94" t="s">
        <v>40</v>
      </c>
      <c r="AH1" s="94" t="s">
        <v>41</v>
      </c>
      <c r="AI1" s="94" t="s">
        <v>42</v>
      </c>
      <c r="AJ1" s="94" t="s">
        <v>43</v>
      </c>
      <c r="AK1" s="94" t="s">
        <v>112</v>
      </c>
      <c r="AL1" s="94" t="s">
        <v>119</v>
      </c>
      <c r="AM1" s="94" t="s">
        <v>126</v>
      </c>
      <c r="AN1" s="94" t="s">
        <v>133</v>
      </c>
      <c r="AO1" s="94" t="s">
        <v>140</v>
      </c>
      <c r="AP1" s="95" t="s">
        <v>145</v>
      </c>
      <c r="AQ1" s="95" t="s">
        <v>146</v>
      </c>
      <c r="AR1" s="95" t="s">
        <v>147</v>
      </c>
      <c r="AS1" s="95" t="s">
        <v>148</v>
      </c>
      <c r="AT1" s="95" t="s">
        <v>149</v>
      </c>
      <c r="AU1" s="95" t="s">
        <v>150</v>
      </c>
      <c r="AV1" s="95" t="s">
        <v>151</v>
      </c>
      <c r="AW1" s="95" t="s">
        <v>152</v>
      </c>
      <c r="AX1" s="95" t="s">
        <v>153</v>
      </c>
      <c r="AY1" s="95" t="s">
        <v>154</v>
      </c>
      <c r="AZ1" s="95" t="s">
        <v>155</v>
      </c>
      <c r="BA1" s="95" t="s">
        <v>156</v>
      </c>
      <c r="BB1" s="95" t="s">
        <v>157</v>
      </c>
      <c r="BC1" s="95" t="s">
        <v>158</v>
      </c>
      <c r="BD1" s="95" t="s">
        <v>159</v>
      </c>
      <c r="BE1" s="95" t="s">
        <v>160</v>
      </c>
      <c r="BF1" s="95" t="s">
        <v>161</v>
      </c>
      <c r="BG1" s="93" t="s">
        <v>18</v>
      </c>
      <c r="BH1" s="93" t="s">
        <v>44</v>
      </c>
      <c r="BI1" s="93" t="s">
        <v>45</v>
      </c>
      <c r="BJ1" s="93" t="s">
        <v>46</v>
      </c>
      <c r="BK1" s="93" t="s">
        <v>47</v>
      </c>
      <c r="BL1" s="93" t="s">
        <v>48</v>
      </c>
      <c r="BM1" s="93" t="s">
        <v>49</v>
      </c>
      <c r="BN1" s="93" t="s">
        <v>50</v>
      </c>
      <c r="BO1" s="93" t="s">
        <v>51</v>
      </c>
      <c r="BP1" s="93" t="s">
        <v>52</v>
      </c>
      <c r="BQ1" s="93" t="s">
        <v>53</v>
      </c>
      <c r="BR1" s="93" t="s">
        <v>54</v>
      </c>
      <c r="BS1" s="93" t="s">
        <v>113</v>
      </c>
      <c r="BT1" s="93" t="s">
        <v>120</v>
      </c>
      <c r="BU1" s="93" t="s">
        <v>127</v>
      </c>
      <c r="BV1" s="93" t="s">
        <v>134</v>
      </c>
      <c r="BW1" s="93" t="s">
        <v>141</v>
      </c>
      <c r="BX1" s="96" t="s">
        <v>19</v>
      </c>
      <c r="BY1" s="96" t="s">
        <v>55</v>
      </c>
      <c r="BZ1" s="96" t="s">
        <v>56</v>
      </c>
      <c r="CA1" s="96" t="s">
        <v>57</v>
      </c>
      <c r="CB1" s="96" t="s">
        <v>58</v>
      </c>
      <c r="CC1" s="96" t="s">
        <v>59</v>
      </c>
      <c r="CD1" s="96" t="s">
        <v>60</v>
      </c>
      <c r="CE1" s="96" t="s">
        <v>61</v>
      </c>
      <c r="CF1" s="96" t="s">
        <v>62</v>
      </c>
      <c r="CG1" s="96" t="s">
        <v>63</v>
      </c>
      <c r="CH1" s="96" t="s">
        <v>64</v>
      </c>
      <c r="CI1" s="96" t="s">
        <v>65</v>
      </c>
      <c r="CJ1" s="96" t="s">
        <v>114</v>
      </c>
      <c r="CK1" s="96" t="s">
        <v>121</v>
      </c>
      <c r="CL1" s="96" t="s">
        <v>128</v>
      </c>
      <c r="CM1" s="96" t="s">
        <v>135</v>
      </c>
      <c r="CN1" s="96" t="s">
        <v>142</v>
      </c>
      <c r="CO1" s="97" t="s">
        <v>20</v>
      </c>
      <c r="CP1" s="97" t="s">
        <v>66</v>
      </c>
      <c r="CQ1" s="97" t="s">
        <v>67</v>
      </c>
      <c r="CR1" s="97" t="s">
        <v>68</v>
      </c>
      <c r="CS1" s="97" t="s">
        <v>69</v>
      </c>
      <c r="CT1" s="97" t="s">
        <v>70</v>
      </c>
      <c r="CU1" s="97" t="s">
        <v>71</v>
      </c>
      <c r="CV1" s="97" t="s">
        <v>72</v>
      </c>
      <c r="CW1" s="97" t="s">
        <v>73</v>
      </c>
      <c r="CX1" s="97" t="s">
        <v>74</v>
      </c>
      <c r="CY1" s="97" t="s">
        <v>75</v>
      </c>
      <c r="CZ1" s="97" t="s">
        <v>76</v>
      </c>
      <c r="DA1" s="97" t="s">
        <v>115</v>
      </c>
      <c r="DB1" s="97" t="s">
        <v>122</v>
      </c>
      <c r="DC1" s="97" t="s">
        <v>129</v>
      </c>
      <c r="DD1" s="97" t="s">
        <v>136</v>
      </c>
      <c r="DE1" s="97" t="s">
        <v>143</v>
      </c>
      <c r="DF1" s="98" t="s">
        <v>21</v>
      </c>
      <c r="DG1" s="98" t="s">
        <v>77</v>
      </c>
      <c r="DH1" s="98" t="s">
        <v>78</v>
      </c>
      <c r="DI1" s="98" t="s">
        <v>79</v>
      </c>
      <c r="DJ1" s="98" t="s">
        <v>80</v>
      </c>
      <c r="DK1" s="98" t="s">
        <v>81</v>
      </c>
      <c r="DL1" s="98" t="s">
        <v>82</v>
      </c>
      <c r="DM1" s="98" t="s">
        <v>83</v>
      </c>
      <c r="DN1" s="98" t="s">
        <v>84</v>
      </c>
      <c r="DO1" s="98" t="s">
        <v>85</v>
      </c>
      <c r="DP1" s="98" t="s">
        <v>86</v>
      </c>
      <c r="DQ1" s="98" t="s">
        <v>87</v>
      </c>
      <c r="DR1" s="98" t="s">
        <v>116</v>
      </c>
      <c r="DS1" s="98" t="s">
        <v>123</v>
      </c>
      <c r="DT1" s="98" t="s">
        <v>130</v>
      </c>
      <c r="DU1" s="98" t="s">
        <v>137</v>
      </c>
      <c r="DV1" s="98" t="s">
        <v>144</v>
      </c>
    </row>
    <row r="2" spans="1:126" s="117" customFormat="1" x14ac:dyDescent="0.2">
      <c r="A2" s="117" t="s">
        <v>90</v>
      </c>
      <c r="B2" s="118">
        <f>'Data Final'!C153</f>
        <v>44496.520833333336</v>
      </c>
      <c r="C2" s="118">
        <v>44496.5</v>
      </c>
      <c r="D2" s="117">
        <v>3.03</v>
      </c>
      <c r="E2" s="102">
        <f>D2*0.02831</f>
        <v>8.5779299999999989E-2</v>
      </c>
      <c r="F2" s="102">
        <v>0</v>
      </c>
      <c r="G2" s="103">
        <f>F2/F$98</f>
        <v>0</v>
      </c>
      <c r="H2" s="99">
        <f>'Data Final'!F153</f>
        <v>12.369207167828325</v>
      </c>
      <c r="I2" s="104">
        <v>0</v>
      </c>
      <c r="J2" s="104">
        <v>0</v>
      </c>
      <c r="K2" s="104">
        <v>0</v>
      </c>
      <c r="L2" s="104">
        <v>0</v>
      </c>
      <c r="M2" s="104">
        <v>0</v>
      </c>
      <c r="N2" s="99">
        <f>'Data Final'!L153</f>
        <v>0.17273528339681948</v>
      </c>
      <c r="O2" s="99">
        <f>'Data Final'!M153</f>
        <v>4.3676006889038028</v>
      </c>
      <c r="P2" s="104">
        <v>0</v>
      </c>
      <c r="Q2" s="104">
        <v>0</v>
      </c>
      <c r="R2" s="104">
        <v>0</v>
      </c>
      <c r="S2" s="99">
        <f>'Data Final'!Q153</f>
        <v>0</v>
      </c>
      <c r="T2" s="99">
        <f>'Data Final'!R153</f>
        <v>86.390653145315127</v>
      </c>
      <c r="U2" s="99">
        <f>'Data Final'!S153</f>
        <v>0</v>
      </c>
      <c r="V2" s="104">
        <v>0</v>
      </c>
      <c r="W2" s="99">
        <f>'Data Final'!U153</f>
        <v>0</v>
      </c>
      <c r="X2" s="99">
        <f>'Data Final'!V153</f>
        <v>0</v>
      </c>
      <c r="Y2" s="105">
        <f>H2</f>
        <v>12.369207167828325</v>
      </c>
      <c r="Z2" s="105">
        <f t="shared" ref="Z2:AO2" si="0">I2</f>
        <v>0</v>
      </c>
      <c r="AA2" s="105">
        <f t="shared" si="0"/>
        <v>0</v>
      </c>
      <c r="AB2" s="105">
        <f t="shared" si="0"/>
        <v>0</v>
      </c>
      <c r="AC2" s="105">
        <f t="shared" si="0"/>
        <v>0</v>
      </c>
      <c r="AD2" s="105">
        <f t="shared" si="0"/>
        <v>0</v>
      </c>
      <c r="AE2" s="105">
        <f t="shared" si="0"/>
        <v>0.17273528339681948</v>
      </c>
      <c r="AF2" s="105">
        <f t="shared" si="0"/>
        <v>4.3676006889038028</v>
      </c>
      <c r="AG2" s="105">
        <f t="shared" si="0"/>
        <v>0</v>
      </c>
      <c r="AH2" s="105">
        <f t="shared" si="0"/>
        <v>0</v>
      </c>
      <c r="AI2" s="105">
        <f t="shared" si="0"/>
        <v>0</v>
      </c>
      <c r="AJ2" s="105">
        <f t="shared" si="0"/>
        <v>0</v>
      </c>
      <c r="AK2" s="105">
        <f t="shared" si="0"/>
        <v>86.390653145315127</v>
      </c>
      <c r="AL2" s="105">
        <f t="shared" si="0"/>
        <v>0</v>
      </c>
      <c r="AM2" s="105">
        <f t="shared" si="0"/>
        <v>0</v>
      </c>
      <c r="AN2" s="105">
        <f t="shared" si="0"/>
        <v>0</v>
      </c>
      <c r="AO2" s="105">
        <f t="shared" si="0"/>
        <v>0</v>
      </c>
      <c r="AP2" s="106">
        <f>Y2/MAX(Y$2:Y$98)</f>
        <v>0.26960281579787715</v>
      </c>
      <c r="AQ2" s="106">
        <f t="shared" ref="AQ2:BF17" si="1">Z2/MAX(Z$2:Z$98)</f>
        <v>0</v>
      </c>
      <c r="AR2" s="106" t="e">
        <f t="shared" si="1"/>
        <v>#DIV/0!</v>
      </c>
      <c r="AS2" s="106" t="e">
        <f t="shared" si="1"/>
        <v>#DIV/0!</v>
      </c>
      <c r="AT2" s="106">
        <f t="shared" si="1"/>
        <v>0</v>
      </c>
      <c r="AU2" s="106" t="e">
        <f t="shared" si="1"/>
        <v>#DIV/0!</v>
      </c>
      <c r="AV2" s="106">
        <f t="shared" si="1"/>
        <v>0.10546297095002616</v>
      </c>
      <c r="AW2" s="106">
        <f t="shared" si="1"/>
        <v>0.40810270702443968</v>
      </c>
      <c r="AX2" s="106" t="e">
        <f t="shared" si="1"/>
        <v>#DIV/0!</v>
      </c>
      <c r="AY2" s="106" t="e">
        <f t="shared" si="1"/>
        <v>#DIV/0!</v>
      </c>
      <c r="AZ2" s="106" t="e">
        <f t="shared" si="1"/>
        <v>#DIV/0!</v>
      </c>
      <c r="BA2" s="106" t="e">
        <f t="shared" si="1"/>
        <v>#DIV/0!</v>
      </c>
      <c r="BB2" s="106">
        <f t="shared" si="1"/>
        <v>7.4129418326404725E-2</v>
      </c>
      <c r="BC2" s="106" t="e">
        <f t="shared" si="1"/>
        <v>#DIV/0!</v>
      </c>
      <c r="BD2" s="106" t="e">
        <f t="shared" si="1"/>
        <v>#DIV/0!</v>
      </c>
      <c r="BE2" s="106">
        <f t="shared" si="1"/>
        <v>0</v>
      </c>
      <c r="BF2" s="106">
        <f t="shared" si="1"/>
        <v>0</v>
      </c>
      <c r="BG2" s="107">
        <f t="shared" ref="BG2:BW2" si="2">Y2*$E2*1000*60/(1000*1000)</f>
        <v>6.3661315944677763E-2</v>
      </c>
      <c r="BH2" s="107">
        <f t="shared" si="2"/>
        <v>0</v>
      </c>
      <c r="BI2" s="107">
        <f t="shared" si="2"/>
        <v>0</v>
      </c>
      <c r="BJ2" s="107">
        <f t="shared" si="2"/>
        <v>0</v>
      </c>
      <c r="BK2" s="107">
        <f t="shared" si="2"/>
        <v>0</v>
      </c>
      <c r="BL2" s="107">
        <f t="shared" si="2"/>
        <v>0</v>
      </c>
      <c r="BM2" s="107">
        <f t="shared" si="2"/>
        <v>8.8902670170484767E-4</v>
      </c>
      <c r="BN2" s="107">
        <f t="shared" si="2"/>
        <v>2.2478983786421155E-2</v>
      </c>
      <c r="BO2" s="107">
        <f t="shared" si="2"/>
        <v>0</v>
      </c>
      <c r="BP2" s="107">
        <f t="shared" si="2"/>
        <v>0</v>
      </c>
      <c r="BQ2" s="107">
        <f t="shared" si="2"/>
        <v>0</v>
      </c>
      <c r="BR2" s="107">
        <f t="shared" si="2"/>
        <v>0</v>
      </c>
      <c r="BS2" s="107">
        <f t="shared" si="2"/>
        <v>0.44463178520087576</v>
      </c>
      <c r="BT2" s="107">
        <f t="shared" si="2"/>
        <v>0</v>
      </c>
      <c r="BU2" s="107">
        <f t="shared" si="2"/>
        <v>0</v>
      </c>
      <c r="BV2" s="107">
        <f t="shared" si="2"/>
        <v>0</v>
      </c>
      <c r="BW2" s="107">
        <f t="shared" si="2"/>
        <v>0</v>
      </c>
      <c r="BX2" s="108">
        <f t="shared" ref="BX2:BX33" si="3">BG2*15</f>
        <v>0.95491973917016648</v>
      </c>
      <c r="BY2" s="108">
        <f t="shared" ref="BY2:BY65" si="4">BH2*15</f>
        <v>0</v>
      </c>
      <c r="BZ2" s="108">
        <f t="shared" ref="BZ2:BZ65" si="5">BI2*15</f>
        <v>0</v>
      </c>
      <c r="CA2" s="108">
        <f t="shared" ref="CA2:CA65" si="6">BJ2*15</f>
        <v>0</v>
      </c>
      <c r="CB2" s="108">
        <f t="shared" ref="CB2:CB65" si="7">BK2*15</f>
        <v>0</v>
      </c>
      <c r="CC2" s="108">
        <f t="shared" ref="CC2:CC65" si="8">BL2*15</f>
        <v>0</v>
      </c>
      <c r="CD2" s="108">
        <f t="shared" ref="CD2:CD65" si="9">BM2*15</f>
        <v>1.3335400525572715E-2</v>
      </c>
      <c r="CE2" s="108">
        <f t="shared" ref="CE2:CE65" si="10">BN2*15</f>
        <v>0.33718475679631732</v>
      </c>
      <c r="CF2" s="108">
        <f t="shared" ref="CF2:CF65" si="11">BO2*15</f>
        <v>0</v>
      </c>
      <c r="CG2" s="108">
        <f t="shared" ref="CG2:CG65" si="12">BP2*15</f>
        <v>0</v>
      </c>
      <c r="CH2" s="108">
        <f t="shared" ref="CH2:CH65" si="13">BQ2*15</f>
        <v>0</v>
      </c>
      <c r="CI2" s="108">
        <f t="shared" ref="CI2:CI65" si="14">BR2*15</f>
        <v>0</v>
      </c>
      <c r="CJ2" s="108">
        <f t="shared" ref="CJ2:CJ65" si="15">BS2*15</f>
        <v>6.6694767780131361</v>
      </c>
      <c r="CK2" s="108">
        <f t="shared" ref="CK2:CK65" si="16">BT2*15</f>
        <v>0</v>
      </c>
      <c r="CL2" s="108">
        <f t="shared" ref="CL2:CL65" si="17">BU2*15</f>
        <v>0</v>
      </c>
      <c r="CM2" s="108">
        <f t="shared" ref="CM2:CM65" si="18">BV2*15</f>
        <v>0</v>
      </c>
      <c r="CN2" s="108">
        <f t="shared" ref="CN2:CN65" si="19">BW2*15</f>
        <v>0</v>
      </c>
      <c r="CO2" s="109">
        <f>BX2</f>
        <v>0.95491973917016648</v>
      </c>
      <c r="CP2" s="109">
        <f t="shared" ref="CP2:DE2" si="20">BY2</f>
        <v>0</v>
      </c>
      <c r="CQ2" s="109">
        <f t="shared" si="20"/>
        <v>0</v>
      </c>
      <c r="CR2" s="109">
        <f t="shared" si="20"/>
        <v>0</v>
      </c>
      <c r="CS2" s="109">
        <f t="shared" si="20"/>
        <v>0</v>
      </c>
      <c r="CT2" s="109">
        <f t="shared" si="20"/>
        <v>0</v>
      </c>
      <c r="CU2" s="109">
        <f t="shared" si="20"/>
        <v>1.3335400525572715E-2</v>
      </c>
      <c r="CV2" s="109">
        <f t="shared" si="20"/>
        <v>0.33718475679631732</v>
      </c>
      <c r="CW2" s="109">
        <f t="shared" si="20"/>
        <v>0</v>
      </c>
      <c r="CX2" s="109">
        <f t="shared" si="20"/>
        <v>0</v>
      </c>
      <c r="CY2" s="109">
        <f t="shared" si="20"/>
        <v>0</v>
      </c>
      <c r="CZ2" s="109">
        <f t="shared" si="20"/>
        <v>0</v>
      </c>
      <c r="DA2" s="109">
        <f t="shared" si="20"/>
        <v>6.6694767780131361</v>
      </c>
      <c r="DB2" s="109">
        <f t="shared" si="20"/>
        <v>0</v>
      </c>
      <c r="DC2" s="109">
        <f t="shared" si="20"/>
        <v>0</v>
      </c>
      <c r="DD2" s="109">
        <f t="shared" si="20"/>
        <v>0</v>
      </c>
      <c r="DE2" s="109">
        <f t="shared" si="20"/>
        <v>0</v>
      </c>
      <c r="DF2" s="110">
        <f>CO2/CO$98</f>
        <v>1.883619460909904E-3</v>
      </c>
      <c r="DG2" s="110">
        <f t="shared" ref="DG2:DV17" si="21">CP2/CP$98</f>
        <v>0</v>
      </c>
      <c r="DH2" s="110" t="e">
        <f t="shared" si="21"/>
        <v>#DIV/0!</v>
      </c>
      <c r="DI2" s="110" t="e">
        <f t="shared" si="21"/>
        <v>#DIV/0!</v>
      </c>
      <c r="DJ2" s="110">
        <f t="shared" si="21"/>
        <v>0</v>
      </c>
      <c r="DK2" s="110" t="e">
        <f t="shared" si="21"/>
        <v>#DIV/0!</v>
      </c>
      <c r="DL2" s="110">
        <f t="shared" si="21"/>
        <v>1.0810758579100463E-3</v>
      </c>
      <c r="DM2" s="110">
        <f t="shared" si="21"/>
        <v>2.7071352310373974E-3</v>
      </c>
      <c r="DN2" s="110" t="e">
        <f t="shared" si="21"/>
        <v>#DIV/0!</v>
      </c>
      <c r="DO2" s="110" t="e">
        <f t="shared" si="21"/>
        <v>#DIV/0!</v>
      </c>
      <c r="DP2" s="110" t="e">
        <f t="shared" si="21"/>
        <v>#DIV/0!</v>
      </c>
      <c r="DQ2" s="110" t="e">
        <f t="shared" si="21"/>
        <v>#DIV/0!</v>
      </c>
      <c r="DR2" s="110">
        <f t="shared" si="21"/>
        <v>9.6932316787612708E-4</v>
      </c>
      <c r="DS2" s="110" t="e">
        <f t="shared" si="21"/>
        <v>#DIV/0!</v>
      </c>
      <c r="DT2" s="110" t="e">
        <f t="shared" si="21"/>
        <v>#DIV/0!</v>
      </c>
      <c r="DU2" s="110">
        <f t="shared" si="21"/>
        <v>0</v>
      </c>
      <c r="DV2" s="110">
        <f t="shared" si="21"/>
        <v>0</v>
      </c>
    </row>
    <row r="3" spans="1:126" s="117" customFormat="1" x14ac:dyDescent="0.2">
      <c r="A3" s="117" t="s">
        <v>90</v>
      </c>
      <c r="B3" s="118"/>
      <c r="C3" s="118">
        <v>44496.510416666664</v>
      </c>
      <c r="D3" s="117">
        <v>3.03</v>
      </c>
      <c r="E3" s="102">
        <f t="shared" ref="E3:E66" si="22">D3*0.02831</f>
        <v>8.5779299999999989E-2</v>
      </c>
      <c r="F3" s="102">
        <v>0</v>
      </c>
      <c r="G3" s="103">
        <f t="shared" ref="G3:G66" si="23">F3/F$98</f>
        <v>0</v>
      </c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105">
        <f>H2</f>
        <v>12.369207167828325</v>
      </c>
      <c r="Z3" s="105">
        <f t="shared" ref="Z3:AO3" si="24">I2</f>
        <v>0</v>
      </c>
      <c r="AA3" s="105">
        <f t="shared" si="24"/>
        <v>0</v>
      </c>
      <c r="AB3" s="105">
        <f t="shared" si="24"/>
        <v>0</v>
      </c>
      <c r="AC3" s="105">
        <f t="shared" si="24"/>
        <v>0</v>
      </c>
      <c r="AD3" s="105">
        <f t="shared" si="24"/>
        <v>0</v>
      </c>
      <c r="AE3" s="105">
        <f t="shared" si="24"/>
        <v>0.17273528339681948</v>
      </c>
      <c r="AF3" s="105">
        <f t="shared" si="24"/>
        <v>4.3676006889038028</v>
      </c>
      <c r="AG3" s="105">
        <f t="shared" si="24"/>
        <v>0</v>
      </c>
      <c r="AH3" s="105">
        <f t="shared" si="24"/>
        <v>0</v>
      </c>
      <c r="AI3" s="105">
        <f t="shared" si="24"/>
        <v>0</v>
      </c>
      <c r="AJ3" s="105">
        <f t="shared" si="24"/>
        <v>0</v>
      </c>
      <c r="AK3" s="105">
        <f t="shared" si="24"/>
        <v>86.390653145315127</v>
      </c>
      <c r="AL3" s="105">
        <f t="shared" si="24"/>
        <v>0</v>
      </c>
      <c r="AM3" s="105">
        <f t="shared" si="24"/>
        <v>0</v>
      </c>
      <c r="AN3" s="105">
        <f t="shared" si="24"/>
        <v>0</v>
      </c>
      <c r="AO3" s="105">
        <f t="shared" si="24"/>
        <v>0</v>
      </c>
      <c r="AP3" s="106">
        <f t="shared" ref="AP3:BE33" si="25">Y3/MAX(Y$2:Y$98)</f>
        <v>0.26960281579787715</v>
      </c>
      <c r="AQ3" s="106">
        <f t="shared" si="1"/>
        <v>0</v>
      </c>
      <c r="AR3" s="106" t="e">
        <f t="shared" si="1"/>
        <v>#DIV/0!</v>
      </c>
      <c r="AS3" s="106" t="e">
        <f t="shared" si="1"/>
        <v>#DIV/0!</v>
      </c>
      <c r="AT3" s="106">
        <f t="shared" si="1"/>
        <v>0</v>
      </c>
      <c r="AU3" s="106" t="e">
        <f t="shared" si="1"/>
        <v>#DIV/0!</v>
      </c>
      <c r="AV3" s="106">
        <f t="shared" si="1"/>
        <v>0.10546297095002616</v>
      </c>
      <c r="AW3" s="106">
        <f t="shared" si="1"/>
        <v>0.40810270702443968</v>
      </c>
      <c r="AX3" s="106" t="e">
        <f t="shared" si="1"/>
        <v>#DIV/0!</v>
      </c>
      <c r="AY3" s="106" t="e">
        <f t="shared" si="1"/>
        <v>#DIV/0!</v>
      </c>
      <c r="AZ3" s="106" t="e">
        <f t="shared" si="1"/>
        <v>#DIV/0!</v>
      </c>
      <c r="BA3" s="106" t="e">
        <f t="shared" si="1"/>
        <v>#DIV/0!</v>
      </c>
      <c r="BB3" s="106">
        <f t="shared" si="1"/>
        <v>7.4129418326404725E-2</v>
      </c>
      <c r="BC3" s="106" t="e">
        <f t="shared" si="1"/>
        <v>#DIV/0!</v>
      </c>
      <c r="BD3" s="106" t="e">
        <f t="shared" si="1"/>
        <v>#DIV/0!</v>
      </c>
      <c r="BE3" s="106">
        <f t="shared" si="1"/>
        <v>0</v>
      </c>
      <c r="BF3" s="106">
        <f t="shared" si="1"/>
        <v>0</v>
      </c>
      <c r="BG3" s="107">
        <f t="shared" ref="BG3:BG66" si="26">Y3*$E3*1000*60/(1000*1000)</f>
        <v>6.3661315944677763E-2</v>
      </c>
      <c r="BH3" s="107">
        <f t="shared" ref="BH3:BH66" si="27">Z3*$E3*1000*60/(1000*1000)</f>
        <v>0</v>
      </c>
      <c r="BI3" s="107">
        <f t="shared" ref="BI3:BI66" si="28">AA3*$E3*1000*60/(1000*1000)</f>
        <v>0</v>
      </c>
      <c r="BJ3" s="107">
        <f t="shared" ref="BJ3:BJ66" si="29">AB3*$E3*1000*60/(1000*1000)</f>
        <v>0</v>
      </c>
      <c r="BK3" s="107">
        <f t="shared" ref="BK3:BK66" si="30">AC3*$E3*1000*60/(1000*1000)</f>
        <v>0</v>
      </c>
      <c r="BL3" s="107">
        <f t="shared" ref="BL3:BL66" si="31">AD3*$E3*1000*60/(1000*1000)</f>
        <v>0</v>
      </c>
      <c r="BM3" s="107">
        <f t="shared" ref="BM3:BM66" si="32">AE3*$E3*1000*60/(1000*1000)</f>
        <v>8.8902670170484767E-4</v>
      </c>
      <c r="BN3" s="107">
        <f t="shared" ref="BN3:BN66" si="33">AF3*$E3*1000*60/(1000*1000)</f>
        <v>2.2478983786421155E-2</v>
      </c>
      <c r="BO3" s="107">
        <f t="shared" ref="BO3:BO66" si="34">AG3*$E3*1000*60/(1000*1000)</f>
        <v>0</v>
      </c>
      <c r="BP3" s="107">
        <f t="shared" ref="BP3:BP66" si="35">AH3*$E3*1000*60/(1000*1000)</f>
        <v>0</v>
      </c>
      <c r="BQ3" s="107">
        <f t="shared" ref="BQ3:BQ66" si="36">AI3*$E3*1000*60/(1000*1000)</f>
        <v>0</v>
      </c>
      <c r="BR3" s="107">
        <f t="shared" ref="BR3:BR66" si="37">AJ3*$E3*1000*60/(1000*1000)</f>
        <v>0</v>
      </c>
      <c r="BS3" s="107">
        <f t="shared" ref="BS3:BS66" si="38">AK3*$E3*1000*60/(1000*1000)</f>
        <v>0.44463178520087576</v>
      </c>
      <c r="BT3" s="107">
        <f t="shared" ref="BT3:BT66" si="39">AL3*$E3*1000*60/(1000*1000)</f>
        <v>0</v>
      </c>
      <c r="BU3" s="107">
        <f t="shared" ref="BU3:BU66" si="40">AM3*$E3*1000*60/(1000*1000)</f>
        <v>0</v>
      </c>
      <c r="BV3" s="107">
        <f t="shared" ref="BV3:BV66" si="41">AN3*$E3*1000*60/(1000*1000)</f>
        <v>0</v>
      </c>
      <c r="BW3" s="107">
        <f t="shared" ref="BW3:BW66" si="42">AO3*$E3*1000*60/(1000*1000)</f>
        <v>0</v>
      </c>
      <c r="BX3" s="108">
        <f t="shared" si="3"/>
        <v>0.95491973917016648</v>
      </c>
      <c r="BY3" s="108">
        <f t="shared" si="4"/>
        <v>0</v>
      </c>
      <c r="BZ3" s="108">
        <f t="shared" si="5"/>
        <v>0</v>
      </c>
      <c r="CA3" s="108">
        <f t="shared" si="6"/>
        <v>0</v>
      </c>
      <c r="CB3" s="108">
        <f t="shared" si="7"/>
        <v>0</v>
      </c>
      <c r="CC3" s="108">
        <f t="shared" si="8"/>
        <v>0</v>
      </c>
      <c r="CD3" s="108">
        <f t="shared" si="9"/>
        <v>1.3335400525572715E-2</v>
      </c>
      <c r="CE3" s="108">
        <f t="shared" si="10"/>
        <v>0.33718475679631732</v>
      </c>
      <c r="CF3" s="108">
        <f t="shared" si="11"/>
        <v>0</v>
      </c>
      <c r="CG3" s="108">
        <f t="shared" si="12"/>
        <v>0</v>
      </c>
      <c r="CH3" s="108">
        <f t="shared" si="13"/>
        <v>0</v>
      </c>
      <c r="CI3" s="108">
        <f t="shared" si="14"/>
        <v>0</v>
      </c>
      <c r="CJ3" s="108">
        <f t="shared" si="15"/>
        <v>6.6694767780131361</v>
      </c>
      <c r="CK3" s="108">
        <f t="shared" si="16"/>
        <v>0</v>
      </c>
      <c r="CL3" s="108">
        <f t="shared" si="17"/>
        <v>0</v>
      </c>
      <c r="CM3" s="108">
        <f t="shared" si="18"/>
        <v>0</v>
      </c>
      <c r="CN3" s="108">
        <f t="shared" si="19"/>
        <v>0</v>
      </c>
      <c r="CO3" s="109">
        <f t="shared" ref="CO3:CO34" si="43">CO2+BX3</f>
        <v>1.909839478340333</v>
      </c>
      <c r="CP3" s="109">
        <f t="shared" ref="CP3:CP66" si="44">CP2+BY3</f>
        <v>0</v>
      </c>
      <c r="CQ3" s="109">
        <f t="shared" ref="CQ3:CQ66" si="45">CQ2+BZ3</f>
        <v>0</v>
      </c>
      <c r="CR3" s="109">
        <f t="shared" ref="CR3:CR66" si="46">CR2+CA3</f>
        <v>0</v>
      </c>
      <c r="CS3" s="109">
        <f t="shared" ref="CS3:CS66" si="47">CS2+CB3</f>
        <v>0</v>
      </c>
      <c r="CT3" s="109">
        <f t="shared" ref="CT3:CT66" si="48">CT2+CC3</f>
        <v>0</v>
      </c>
      <c r="CU3" s="109">
        <f t="shared" ref="CU3:CU66" si="49">CU2+CD3</f>
        <v>2.6670801051145429E-2</v>
      </c>
      <c r="CV3" s="109">
        <f t="shared" ref="CV3:CV66" si="50">CV2+CE3</f>
        <v>0.67436951359263464</v>
      </c>
      <c r="CW3" s="109">
        <f t="shared" ref="CW3:CW66" si="51">CW2+CF3</f>
        <v>0</v>
      </c>
      <c r="CX3" s="109">
        <f t="shared" ref="CX3:CX66" si="52">CX2+CG3</f>
        <v>0</v>
      </c>
      <c r="CY3" s="109">
        <f t="shared" ref="CY3:CY66" si="53">CY2+CH3</f>
        <v>0</v>
      </c>
      <c r="CZ3" s="109">
        <f t="shared" ref="CZ3:CZ66" si="54">CZ2+CI3</f>
        <v>0</v>
      </c>
      <c r="DA3" s="109">
        <f>DA2+CJ3</f>
        <v>13.338953556026272</v>
      </c>
      <c r="DB3" s="109">
        <f t="shared" ref="DB3:DB66" si="55">DB2+CK3</f>
        <v>0</v>
      </c>
      <c r="DC3" s="109">
        <f t="shared" ref="DC3:DC66" si="56">DC2+CL3</f>
        <v>0</v>
      </c>
      <c r="DD3" s="109">
        <f t="shared" ref="DD3:DD66" si="57">DD2+CM3</f>
        <v>0</v>
      </c>
      <c r="DE3" s="109">
        <f t="shared" ref="DE3:DE66" si="58">DE2+CN3</f>
        <v>0</v>
      </c>
      <c r="DF3" s="110">
        <f t="shared" ref="DF3:DF66" si="59">CO3/CO$98</f>
        <v>3.767238921819808E-3</v>
      </c>
      <c r="DG3" s="110">
        <f t="shared" si="21"/>
        <v>0</v>
      </c>
      <c r="DH3" s="110" t="e">
        <f t="shared" si="21"/>
        <v>#DIV/0!</v>
      </c>
      <c r="DI3" s="110" t="e">
        <f t="shared" si="21"/>
        <v>#DIV/0!</v>
      </c>
      <c r="DJ3" s="110">
        <f t="shared" si="21"/>
        <v>0</v>
      </c>
      <c r="DK3" s="110" t="e">
        <f t="shared" si="21"/>
        <v>#DIV/0!</v>
      </c>
      <c r="DL3" s="110">
        <f t="shared" si="21"/>
        <v>2.1621517158200926E-3</v>
      </c>
      <c r="DM3" s="110">
        <f t="shared" si="21"/>
        <v>5.4142704620747948E-3</v>
      </c>
      <c r="DN3" s="110" t="e">
        <f t="shared" si="21"/>
        <v>#DIV/0!</v>
      </c>
      <c r="DO3" s="110" t="e">
        <f t="shared" si="21"/>
        <v>#DIV/0!</v>
      </c>
      <c r="DP3" s="110" t="e">
        <f t="shared" si="21"/>
        <v>#DIV/0!</v>
      </c>
      <c r="DQ3" s="110" t="e">
        <f t="shared" si="21"/>
        <v>#DIV/0!</v>
      </c>
      <c r="DR3" s="110">
        <f t="shared" si="21"/>
        <v>1.9386463357522542E-3</v>
      </c>
      <c r="DS3" s="110" t="e">
        <f t="shared" si="21"/>
        <v>#DIV/0!</v>
      </c>
      <c r="DT3" s="110" t="e">
        <f t="shared" si="21"/>
        <v>#DIV/0!</v>
      </c>
      <c r="DU3" s="110">
        <f t="shared" si="21"/>
        <v>0</v>
      </c>
      <c r="DV3" s="110">
        <f t="shared" si="21"/>
        <v>0</v>
      </c>
    </row>
    <row r="4" spans="1:126" s="117" customFormat="1" x14ac:dyDescent="0.2">
      <c r="A4" s="117" t="s">
        <v>90</v>
      </c>
      <c r="B4" s="118"/>
      <c r="C4" s="118">
        <v>44496.520833333336</v>
      </c>
      <c r="D4" s="117">
        <v>2.71</v>
      </c>
      <c r="E4" s="102">
        <f t="shared" si="22"/>
        <v>7.6720099999999999E-2</v>
      </c>
      <c r="F4" s="102">
        <v>0</v>
      </c>
      <c r="G4" s="103">
        <f t="shared" si="23"/>
        <v>0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105">
        <f>H2</f>
        <v>12.369207167828325</v>
      </c>
      <c r="Z4" s="105">
        <f t="shared" ref="Z4:AO4" si="60">I2</f>
        <v>0</v>
      </c>
      <c r="AA4" s="105">
        <f t="shared" si="60"/>
        <v>0</v>
      </c>
      <c r="AB4" s="105">
        <f t="shared" si="60"/>
        <v>0</v>
      </c>
      <c r="AC4" s="105">
        <f t="shared" si="60"/>
        <v>0</v>
      </c>
      <c r="AD4" s="105">
        <f t="shared" si="60"/>
        <v>0</v>
      </c>
      <c r="AE4" s="105">
        <f t="shared" si="60"/>
        <v>0.17273528339681948</v>
      </c>
      <c r="AF4" s="105">
        <f t="shared" si="60"/>
        <v>4.3676006889038028</v>
      </c>
      <c r="AG4" s="105">
        <f t="shared" si="60"/>
        <v>0</v>
      </c>
      <c r="AH4" s="105">
        <f t="shared" si="60"/>
        <v>0</v>
      </c>
      <c r="AI4" s="105">
        <f t="shared" si="60"/>
        <v>0</v>
      </c>
      <c r="AJ4" s="105">
        <f t="shared" si="60"/>
        <v>0</v>
      </c>
      <c r="AK4" s="105">
        <f t="shared" si="60"/>
        <v>86.390653145315127</v>
      </c>
      <c r="AL4" s="105">
        <f t="shared" si="60"/>
        <v>0</v>
      </c>
      <c r="AM4" s="105">
        <f t="shared" si="60"/>
        <v>0</v>
      </c>
      <c r="AN4" s="105">
        <f t="shared" si="60"/>
        <v>0</v>
      </c>
      <c r="AO4" s="105">
        <f t="shared" si="60"/>
        <v>0</v>
      </c>
      <c r="AP4" s="106">
        <f t="shared" si="25"/>
        <v>0.26960281579787715</v>
      </c>
      <c r="AQ4" s="106">
        <f t="shared" si="1"/>
        <v>0</v>
      </c>
      <c r="AR4" s="106" t="e">
        <f t="shared" si="1"/>
        <v>#DIV/0!</v>
      </c>
      <c r="AS4" s="106" t="e">
        <f t="shared" si="1"/>
        <v>#DIV/0!</v>
      </c>
      <c r="AT4" s="106">
        <f t="shared" si="1"/>
        <v>0</v>
      </c>
      <c r="AU4" s="106" t="e">
        <f t="shared" si="1"/>
        <v>#DIV/0!</v>
      </c>
      <c r="AV4" s="106">
        <f t="shared" si="1"/>
        <v>0.10546297095002616</v>
      </c>
      <c r="AW4" s="106">
        <f t="shared" si="1"/>
        <v>0.40810270702443968</v>
      </c>
      <c r="AX4" s="106" t="e">
        <f t="shared" si="1"/>
        <v>#DIV/0!</v>
      </c>
      <c r="AY4" s="106" t="e">
        <f t="shared" si="1"/>
        <v>#DIV/0!</v>
      </c>
      <c r="AZ4" s="106" t="e">
        <f t="shared" si="1"/>
        <v>#DIV/0!</v>
      </c>
      <c r="BA4" s="106" t="e">
        <f t="shared" si="1"/>
        <v>#DIV/0!</v>
      </c>
      <c r="BB4" s="106">
        <f t="shared" si="1"/>
        <v>7.4129418326404725E-2</v>
      </c>
      <c r="BC4" s="106" t="e">
        <f t="shared" si="1"/>
        <v>#DIV/0!</v>
      </c>
      <c r="BD4" s="106" t="e">
        <f t="shared" si="1"/>
        <v>#DIV/0!</v>
      </c>
      <c r="BE4" s="106">
        <f t="shared" si="1"/>
        <v>0</v>
      </c>
      <c r="BF4" s="106">
        <f t="shared" si="1"/>
        <v>0</v>
      </c>
      <c r="BG4" s="107">
        <f t="shared" si="26"/>
        <v>5.6938008650190351E-2</v>
      </c>
      <c r="BH4" s="107">
        <f t="shared" si="27"/>
        <v>0</v>
      </c>
      <c r="BI4" s="107">
        <f t="shared" si="28"/>
        <v>0</v>
      </c>
      <c r="BJ4" s="107">
        <f t="shared" si="29"/>
        <v>0</v>
      </c>
      <c r="BK4" s="107">
        <f t="shared" si="30"/>
        <v>0</v>
      </c>
      <c r="BL4" s="107">
        <f t="shared" si="31"/>
        <v>0</v>
      </c>
      <c r="BM4" s="107">
        <f t="shared" si="32"/>
        <v>7.9513609294393987E-4</v>
      </c>
      <c r="BN4" s="107">
        <f t="shared" si="33"/>
        <v>2.0104965696766113E-2</v>
      </c>
      <c r="BO4" s="107">
        <f t="shared" si="34"/>
        <v>0</v>
      </c>
      <c r="BP4" s="107">
        <f t="shared" si="35"/>
        <v>0</v>
      </c>
      <c r="BQ4" s="107">
        <f t="shared" si="36"/>
        <v>0</v>
      </c>
      <c r="BR4" s="107">
        <f t="shared" si="37"/>
        <v>0</v>
      </c>
      <c r="BS4" s="107">
        <f t="shared" si="38"/>
        <v>0.3976739729024335</v>
      </c>
      <c r="BT4" s="107">
        <f t="shared" si="39"/>
        <v>0</v>
      </c>
      <c r="BU4" s="107">
        <f t="shared" si="40"/>
        <v>0</v>
      </c>
      <c r="BV4" s="107">
        <f t="shared" si="41"/>
        <v>0</v>
      </c>
      <c r="BW4" s="107">
        <f t="shared" si="42"/>
        <v>0</v>
      </c>
      <c r="BX4" s="108">
        <f t="shared" si="3"/>
        <v>0.85407012975285523</v>
      </c>
      <c r="BY4" s="108">
        <f t="shared" si="4"/>
        <v>0</v>
      </c>
      <c r="BZ4" s="108">
        <f t="shared" si="5"/>
        <v>0</v>
      </c>
      <c r="CA4" s="108">
        <f t="shared" si="6"/>
        <v>0</v>
      </c>
      <c r="CB4" s="108">
        <f t="shared" si="7"/>
        <v>0</v>
      </c>
      <c r="CC4" s="108">
        <f t="shared" si="8"/>
        <v>0</v>
      </c>
      <c r="CD4" s="108">
        <f t="shared" si="9"/>
        <v>1.1927041394159099E-2</v>
      </c>
      <c r="CE4" s="108">
        <f t="shared" si="10"/>
        <v>0.30157448545149168</v>
      </c>
      <c r="CF4" s="108">
        <f t="shared" si="11"/>
        <v>0</v>
      </c>
      <c r="CG4" s="108">
        <f t="shared" si="12"/>
        <v>0</v>
      </c>
      <c r="CH4" s="108">
        <f t="shared" si="13"/>
        <v>0</v>
      </c>
      <c r="CI4" s="108">
        <f t="shared" si="14"/>
        <v>0</v>
      </c>
      <c r="CJ4" s="108">
        <f t="shared" si="15"/>
        <v>5.9651095935365026</v>
      </c>
      <c r="CK4" s="108">
        <f t="shared" si="16"/>
        <v>0</v>
      </c>
      <c r="CL4" s="108">
        <f t="shared" si="17"/>
        <v>0</v>
      </c>
      <c r="CM4" s="108">
        <f t="shared" si="18"/>
        <v>0</v>
      </c>
      <c r="CN4" s="108">
        <f t="shared" si="19"/>
        <v>0</v>
      </c>
      <c r="CO4" s="109">
        <f t="shared" si="43"/>
        <v>2.7639096080931882</v>
      </c>
      <c r="CP4" s="109">
        <f t="shared" si="44"/>
        <v>0</v>
      </c>
      <c r="CQ4" s="109">
        <f t="shared" si="45"/>
        <v>0</v>
      </c>
      <c r="CR4" s="109">
        <f t="shared" si="46"/>
        <v>0</v>
      </c>
      <c r="CS4" s="109">
        <f t="shared" si="47"/>
        <v>0</v>
      </c>
      <c r="CT4" s="109">
        <f t="shared" si="48"/>
        <v>0</v>
      </c>
      <c r="CU4" s="109">
        <f t="shared" si="49"/>
        <v>3.859784244530453E-2</v>
      </c>
      <c r="CV4" s="109">
        <f t="shared" si="50"/>
        <v>0.97594399904412632</v>
      </c>
      <c r="CW4" s="109">
        <f t="shared" si="51"/>
        <v>0</v>
      </c>
      <c r="CX4" s="109">
        <f t="shared" si="52"/>
        <v>0</v>
      </c>
      <c r="CY4" s="109">
        <f t="shared" si="53"/>
        <v>0</v>
      </c>
      <c r="CZ4" s="109">
        <f t="shared" si="54"/>
        <v>0</v>
      </c>
      <c r="DA4" s="109">
        <f t="shared" ref="DA4:DA66" si="61">DA3+CJ4</f>
        <v>19.304063149562776</v>
      </c>
      <c r="DB4" s="109">
        <f t="shared" si="55"/>
        <v>0</v>
      </c>
      <c r="DC4" s="109">
        <f t="shared" si="56"/>
        <v>0</v>
      </c>
      <c r="DD4" s="109">
        <f t="shared" si="57"/>
        <v>0</v>
      </c>
      <c r="DE4" s="109">
        <f t="shared" si="58"/>
        <v>0</v>
      </c>
      <c r="DF4" s="110">
        <f t="shared" si="59"/>
        <v>5.4519282746468174E-3</v>
      </c>
      <c r="DG4" s="110">
        <f t="shared" si="21"/>
        <v>0</v>
      </c>
      <c r="DH4" s="110" t="e">
        <f t="shared" si="21"/>
        <v>#DIV/0!</v>
      </c>
      <c r="DI4" s="110" t="e">
        <f t="shared" si="21"/>
        <v>#DIV/0!</v>
      </c>
      <c r="DJ4" s="110">
        <f t="shared" si="21"/>
        <v>0</v>
      </c>
      <c r="DK4" s="110" t="e">
        <f t="shared" si="21"/>
        <v>#DIV/0!</v>
      </c>
      <c r="DL4" s="110">
        <f t="shared" si="21"/>
        <v>3.1290545458320484E-3</v>
      </c>
      <c r="DM4" s="110">
        <f t="shared" si="21"/>
        <v>7.8355036225075825E-3</v>
      </c>
      <c r="DN4" s="110" t="e">
        <f t="shared" si="21"/>
        <v>#DIV/0!</v>
      </c>
      <c r="DO4" s="110" t="e">
        <f t="shared" si="21"/>
        <v>#DIV/0!</v>
      </c>
      <c r="DP4" s="110" t="e">
        <f t="shared" si="21"/>
        <v>#DIV/0!</v>
      </c>
      <c r="DQ4" s="110" t="e">
        <f t="shared" si="21"/>
        <v>#DIV/0!</v>
      </c>
      <c r="DR4" s="110">
        <f t="shared" si="21"/>
        <v>2.8055987400243021E-3</v>
      </c>
      <c r="DS4" s="110" t="e">
        <f t="shared" si="21"/>
        <v>#DIV/0!</v>
      </c>
      <c r="DT4" s="110" t="e">
        <f t="shared" si="21"/>
        <v>#DIV/0!</v>
      </c>
      <c r="DU4" s="110">
        <f t="shared" si="21"/>
        <v>0</v>
      </c>
      <c r="DV4" s="110">
        <f t="shared" si="21"/>
        <v>0</v>
      </c>
    </row>
    <row r="5" spans="1:126" s="117" customFormat="1" x14ac:dyDescent="0.2">
      <c r="A5" s="117" t="s">
        <v>90</v>
      </c>
      <c r="B5" s="118"/>
      <c r="C5" s="118">
        <v>44496.53125</v>
      </c>
      <c r="D5" s="117">
        <v>2.71</v>
      </c>
      <c r="E5" s="102">
        <f t="shared" si="22"/>
        <v>7.6720099999999999E-2</v>
      </c>
      <c r="F5" s="102">
        <v>0</v>
      </c>
      <c r="G5" s="103">
        <f t="shared" si="23"/>
        <v>0</v>
      </c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105">
        <f>H2</f>
        <v>12.369207167828325</v>
      </c>
      <c r="Z5" s="105">
        <f t="shared" ref="Z5:AO5" si="62">I2</f>
        <v>0</v>
      </c>
      <c r="AA5" s="105">
        <f t="shared" si="62"/>
        <v>0</v>
      </c>
      <c r="AB5" s="105">
        <f t="shared" si="62"/>
        <v>0</v>
      </c>
      <c r="AC5" s="105">
        <f t="shared" si="62"/>
        <v>0</v>
      </c>
      <c r="AD5" s="105">
        <f t="shared" si="62"/>
        <v>0</v>
      </c>
      <c r="AE5" s="105">
        <f t="shared" si="62"/>
        <v>0.17273528339681948</v>
      </c>
      <c r="AF5" s="105">
        <f t="shared" si="62"/>
        <v>4.3676006889038028</v>
      </c>
      <c r="AG5" s="105">
        <f t="shared" si="62"/>
        <v>0</v>
      </c>
      <c r="AH5" s="105">
        <f t="shared" si="62"/>
        <v>0</v>
      </c>
      <c r="AI5" s="105">
        <f t="shared" si="62"/>
        <v>0</v>
      </c>
      <c r="AJ5" s="105">
        <f t="shared" si="62"/>
        <v>0</v>
      </c>
      <c r="AK5" s="105">
        <f t="shared" si="62"/>
        <v>86.390653145315127</v>
      </c>
      <c r="AL5" s="105">
        <f t="shared" si="62"/>
        <v>0</v>
      </c>
      <c r="AM5" s="105">
        <f t="shared" si="62"/>
        <v>0</v>
      </c>
      <c r="AN5" s="105">
        <f t="shared" si="62"/>
        <v>0</v>
      </c>
      <c r="AO5" s="105">
        <f t="shared" si="62"/>
        <v>0</v>
      </c>
      <c r="AP5" s="106">
        <f t="shared" si="25"/>
        <v>0.26960281579787715</v>
      </c>
      <c r="AQ5" s="106">
        <f t="shared" si="1"/>
        <v>0</v>
      </c>
      <c r="AR5" s="106" t="e">
        <f t="shared" si="1"/>
        <v>#DIV/0!</v>
      </c>
      <c r="AS5" s="106" t="e">
        <f t="shared" si="1"/>
        <v>#DIV/0!</v>
      </c>
      <c r="AT5" s="106">
        <f t="shared" si="1"/>
        <v>0</v>
      </c>
      <c r="AU5" s="106" t="e">
        <f t="shared" si="1"/>
        <v>#DIV/0!</v>
      </c>
      <c r="AV5" s="106">
        <f t="shared" si="1"/>
        <v>0.10546297095002616</v>
      </c>
      <c r="AW5" s="106">
        <f t="shared" si="1"/>
        <v>0.40810270702443968</v>
      </c>
      <c r="AX5" s="106" t="e">
        <f t="shared" si="1"/>
        <v>#DIV/0!</v>
      </c>
      <c r="AY5" s="106" t="e">
        <f t="shared" si="1"/>
        <v>#DIV/0!</v>
      </c>
      <c r="AZ5" s="106" t="e">
        <f t="shared" si="1"/>
        <v>#DIV/0!</v>
      </c>
      <c r="BA5" s="106" t="e">
        <f t="shared" si="1"/>
        <v>#DIV/0!</v>
      </c>
      <c r="BB5" s="106">
        <f t="shared" si="1"/>
        <v>7.4129418326404725E-2</v>
      </c>
      <c r="BC5" s="106" t="e">
        <f t="shared" si="1"/>
        <v>#DIV/0!</v>
      </c>
      <c r="BD5" s="106" t="e">
        <f t="shared" si="1"/>
        <v>#DIV/0!</v>
      </c>
      <c r="BE5" s="106">
        <f t="shared" si="1"/>
        <v>0</v>
      </c>
      <c r="BF5" s="106">
        <f t="shared" si="1"/>
        <v>0</v>
      </c>
      <c r="BG5" s="107">
        <f t="shared" si="26"/>
        <v>5.6938008650190351E-2</v>
      </c>
      <c r="BH5" s="107">
        <f t="shared" si="27"/>
        <v>0</v>
      </c>
      <c r="BI5" s="107">
        <f t="shared" si="28"/>
        <v>0</v>
      </c>
      <c r="BJ5" s="107">
        <f t="shared" si="29"/>
        <v>0</v>
      </c>
      <c r="BK5" s="107">
        <f t="shared" si="30"/>
        <v>0</v>
      </c>
      <c r="BL5" s="107">
        <f t="shared" si="31"/>
        <v>0</v>
      </c>
      <c r="BM5" s="107">
        <f t="shared" si="32"/>
        <v>7.9513609294393987E-4</v>
      </c>
      <c r="BN5" s="107">
        <f t="shared" si="33"/>
        <v>2.0104965696766113E-2</v>
      </c>
      <c r="BO5" s="107">
        <f t="shared" si="34"/>
        <v>0</v>
      </c>
      <c r="BP5" s="107">
        <f t="shared" si="35"/>
        <v>0</v>
      </c>
      <c r="BQ5" s="107">
        <f t="shared" si="36"/>
        <v>0</v>
      </c>
      <c r="BR5" s="107">
        <f t="shared" si="37"/>
        <v>0</v>
      </c>
      <c r="BS5" s="107">
        <f t="shared" si="38"/>
        <v>0.3976739729024335</v>
      </c>
      <c r="BT5" s="107">
        <f t="shared" si="39"/>
        <v>0</v>
      </c>
      <c r="BU5" s="107">
        <f t="shared" si="40"/>
        <v>0</v>
      </c>
      <c r="BV5" s="107">
        <f t="shared" si="41"/>
        <v>0</v>
      </c>
      <c r="BW5" s="107">
        <f t="shared" si="42"/>
        <v>0</v>
      </c>
      <c r="BX5" s="108">
        <f t="shared" si="3"/>
        <v>0.85407012975285523</v>
      </c>
      <c r="BY5" s="108">
        <f t="shared" si="4"/>
        <v>0</v>
      </c>
      <c r="BZ5" s="108">
        <f t="shared" si="5"/>
        <v>0</v>
      </c>
      <c r="CA5" s="108">
        <f t="shared" si="6"/>
        <v>0</v>
      </c>
      <c r="CB5" s="108">
        <f t="shared" si="7"/>
        <v>0</v>
      </c>
      <c r="CC5" s="108">
        <f t="shared" si="8"/>
        <v>0</v>
      </c>
      <c r="CD5" s="108">
        <f t="shared" si="9"/>
        <v>1.1927041394159099E-2</v>
      </c>
      <c r="CE5" s="108">
        <f t="shared" si="10"/>
        <v>0.30157448545149168</v>
      </c>
      <c r="CF5" s="108">
        <f t="shared" si="11"/>
        <v>0</v>
      </c>
      <c r="CG5" s="108">
        <f t="shared" si="12"/>
        <v>0</v>
      </c>
      <c r="CH5" s="108">
        <f t="shared" si="13"/>
        <v>0</v>
      </c>
      <c r="CI5" s="108">
        <f t="shared" si="14"/>
        <v>0</v>
      </c>
      <c r="CJ5" s="108">
        <f t="shared" si="15"/>
        <v>5.9651095935365026</v>
      </c>
      <c r="CK5" s="108">
        <f t="shared" si="16"/>
        <v>0</v>
      </c>
      <c r="CL5" s="108">
        <f t="shared" si="17"/>
        <v>0</v>
      </c>
      <c r="CM5" s="108">
        <f t="shared" si="18"/>
        <v>0</v>
      </c>
      <c r="CN5" s="108">
        <f t="shared" si="19"/>
        <v>0</v>
      </c>
      <c r="CO5" s="109">
        <f t="shared" si="43"/>
        <v>3.6179797378460434</v>
      </c>
      <c r="CP5" s="109">
        <f t="shared" si="44"/>
        <v>0</v>
      </c>
      <c r="CQ5" s="109">
        <f t="shared" si="45"/>
        <v>0</v>
      </c>
      <c r="CR5" s="109">
        <f t="shared" si="46"/>
        <v>0</v>
      </c>
      <c r="CS5" s="109">
        <f t="shared" si="47"/>
        <v>0</v>
      </c>
      <c r="CT5" s="109">
        <f t="shared" si="48"/>
        <v>0</v>
      </c>
      <c r="CU5" s="109">
        <f t="shared" si="49"/>
        <v>5.052488383946363E-2</v>
      </c>
      <c r="CV5" s="109">
        <f t="shared" si="50"/>
        <v>1.277518484495618</v>
      </c>
      <c r="CW5" s="109">
        <f t="shared" si="51"/>
        <v>0</v>
      </c>
      <c r="CX5" s="109">
        <f t="shared" si="52"/>
        <v>0</v>
      </c>
      <c r="CY5" s="109">
        <f t="shared" si="53"/>
        <v>0</v>
      </c>
      <c r="CZ5" s="109">
        <f t="shared" si="54"/>
        <v>0</v>
      </c>
      <c r="DA5" s="109">
        <f t="shared" si="61"/>
        <v>25.269172743099279</v>
      </c>
      <c r="DB5" s="109">
        <f t="shared" si="55"/>
        <v>0</v>
      </c>
      <c r="DC5" s="109">
        <f t="shared" si="56"/>
        <v>0</v>
      </c>
      <c r="DD5" s="109">
        <f t="shared" si="57"/>
        <v>0</v>
      </c>
      <c r="DE5" s="109">
        <f t="shared" si="58"/>
        <v>0</v>
      </c>
      <c r="DF5" s="110">
        <f t="shared" si="59"/>
        <v>7.1366176274738277E-3</v>
      </c>
      <c r="DG5" s="110">
        <f t="shared" si="21"/>
        <v>0</v>
      </c>
      <c r="DH5" s="110" t="e">
        <f t="shared" si="21"/>
        <v>#DIV/0!</v>
      </c>
      <c r="DI5" s="110" t="e">
        <f t="shared" si="21"/>
        <v>#DIV/0!</v>
      </c>
      <c r="DJ5" s="110">
        <f t="shared" si="21"/>
        <v>0</v>
      </c>
      <c r="DK5" s="110" t="e">
        <f t="shared" si="21"/>
        <v>#DIV/0!</v>
      </c>
      <c r="DL5" s="110">
        <f t="shared" si="21"/>
        <v>4.0959573758440043E-3</v>
      </c>
      <c r="DM5" s="110">
        <f t="shared" si="21"/>
        <v>1.0256736782940369E-2</v>
      </c>
      <c r="DN5" s="110" t="e">
        <f t="shared" si="21"/>
        <v>#DIV/0!</v>
      </c>
      <c r="DO5" s="110" t="e">
        <f t="shared" si="21"/>
        <v>#DIV/0!</v>
      </c>
      <c r="DP5" s="110" t="e">
        <f t="shared" si="21"/>
        <v>#DIV/0!</v>
      </c>
      <c r="DQ5" s="110" t="e">
        <f t="shared" si="21"/>
        <v>#DIV/0!</v>
      </c>
      <c r="DR5" s="110">
        <f t="shared" si="21"/>
        <v>3.6725511442963501E-3</v>
      </c>
      <c r="DS5" s="110" t="e">
        <f t="shared" si="21"/>
        <v>#DIV/0!</v>
      </c>
      <c r="DT5" s="110" t="e">
        <f t="shared" si="21"/>
        <v>#DIV/0!</v>
      </c>
      <c r="DU5" s="110">
        <f t="shared" si="21"/>
        <v>0</v>
      </c>
      <c r="DV5" s="110">
        <f t="shared" si="21"/>
        <v>0</v>
      </c>
    </row>
    <row r="6" spans="1:126" s="117" customFormat="1" x14ac:dyDescent="0.2">
      <c r="A6" s="117" t="s">
        <v>90</v>
      </c>
      <c r="B6" s="118">
        <f>'Data Final'!C154</f>
        <v>44496.5625</v>
      </c>
      <c r="C6" s="118">
        <v>44496.541666666664</v>
      </c>
      <c r="D6" s="117">
        <v>2.71</v>
      </c>
      <c r="E6" s="102">
        <f t="shared" si="22"/>
        <v>7.6720099999999999E-2</v>
      </c>
      <c r="F6" s="102">
        <v>0</v>
      </c>
      <c r="G6" s="103">
        <f t="shared" si="23"/>
        <v>0</v>
      </c>
      <c r="H6" s="117">
        <f>'Data Final'!F154</f>
        <v>8.8969910603618487</v>
      </c>
      <c r="I6" s="104">
        <v>0</v>
      </c>
      <c r="J6" s="104">
        <v>0</v>
      </c>
      <c r="K6" s="104">
        <v>0</v>
      </c>
      <c r="L6" s="104">
        <v>0</v>
      </c>
      <c r="M6" s="104">
        <v>0</v>
      </c>
      <c r="N6" s="117">
        <f>'Data Final'!L154</f>
        <v>0.10781857492616452</v>
      </c>
      <c r="O6" s="117">
        <f>'Data Final'!M154</f>
        <v>3.4677252066542383</v>
      </c>
      <c r="P6" s="104">
        <v>0</v>
      </c>
      <c r="Q6" s="104">
        <v>0</v>
      </c>
      <c r="R6" s="104">
        <v>0</v>
      </c>
      <c r="S6" s="104">
        <v>0</v>
      </c>
      <c r="T6" s="117">
        <f>'Data Final'!R154</f>
        <v>74.625964745379122</v>
      </c>
      <c r="U6" s="117">
        <f>'Data Final'!S154</f>
        <v>0</v>
      </c>
      <c r="V6" s="104">
        <v>0</v>
      </c>
      <c r="W6" s="117">
        <f>'Data Final'!U154</f>
        <v>0</v>
      </c>
      <c r="X6" s="117">
        <f>'Data Final'!V154</f>
        <v>0</v>
      </c>
      <c r="Y6" s="105">
        <f t="shared" ref="Y6" si="63">H6</f>
        <v>8.8969910603618487</v>
      </c>
      <c r="Z6" s="105">
        <f t="shared" ref="Z6" si="64">I6</f>
        <v>0</v>
      </c>
      <c r="AA6" s="105">
        <f t="shared" ref="AA6" si="65">J6</f>
        <v>0</v>
      </c>
      <c r="AB6" s="105">
        <f t="shared" ref="AB6" si="66">K6</f>
        <v>0</v>
      </c>
      <c r="AC6" s="105">
        <f t="shared" ref="AC6" si="67">L6</f>
        <v>0</v>
      </c>
      <c r="AD6" s="105">
        <f t="shared" ref="AD6" si="68">M6</f>
        <v>0</v>
      </c>
      <c r="AE6" s="105">
        <f t="shared" ref="AE6" si="69">N6</f>
        <v>0.10781857492616452</v>
      </c>
      <c r="AF6" s="105">
        <f t="shared" ref="AF6" si="70">O6</f>
        <v>3.4677252066542383</v>
      </c>
      <c r="AG6" s="105">
        <f t="shared" ref="AG6" si="71">P6</f>
        <v>0</v>
      </c>
      <c r="AH6" s="105">
        <f t="shared" ref="AH6" si="72">Q6</f>
        <v>0</v>
      </c>
      <c r="AI6" s="105">
        <f t="shared" ref="AI6" si="73">R6</f>
        <v>0</v>
      </c>
      <c r="AJ6" s="105">
        <f t="shared" ref="AJ6" si="74">S6</f>
        <v>0</v>
      </c>
      <c r="AK6" s="105">
        <f t="shared" ref="AK6" si="75">T6</f>
        <v>74.625964745379122</v>
      </c>
      <c r="AL6" s="105">
        <f t="shared" ref="AL6" si="76">U6</f>
        <v>0</v>
      </c>
      <c r="AM6" s="105">
        <f t="shared" ref="AM6" si="77">V6</f>
        <v>0</v>
      </c>
      <c r="AN6" s="105">
        <f t="shared" ref="AN6" si="78">W6</f>
        <v>0</v>
      </c>
      <c r="AO6" s="105">
        <f t="shared" ref="AO6" si="79">X6</f>
        <v>0</v>
      </c>
      <c r="AP6" s="106">
        <f t="shared" si="25"/>
        <v>0.1939213895811262</v>
      </c>
      <c r="AQ6" s="106">
        <f t="shared" si="1"/>
        <v>0</v>
      </c>
      <c r="AR6" s="106" t="e">
        <f t="shared" si="1"/>
        <v>#DIV/0!</v>
      </c>
      <c r="AS6" s="106" t="e">
        <f t="shared" si="1"/>
        <v>#DIV/0!</v>
      </c>
      <c r="AT6" s="106">
        <f t="shared" si="1"/>
        <v>0</v>
      </c>
      <c r="AU6" s="106" t="e">
        <f t="shared" si="1"/>
        <v>#DIV/0!</v>
      </c>
      <c r="AV6" s="106">
        <f t="shared" si="1"/>
        <v>6.5828283670275767E-2</v>
      </c>
      <c r="AW6" s="106">
        <f t="shared" si="1"/>
        <v>0.32401955784279091</v>
      </c>
      <c r="AX6" s="106" t="e">
        <f t="shared" si="1"/>
        <v>#DIV/0!</v>
      </c>
      <c r="AY6" s="106" t="e">
        <f t="shared" si="1"/>
        <v>#DIV/0!</v>
      </c>
      <c r="AZ6" s="106" t="e">
        <f t="shared" si="1"/>
        <v>#DIV/0!</v>
      </c>
      <c r="BA6" s="106" t="e">
        <f t="shared" si="1"/>
        <v>#DIV/0!</v>
      </c>
      <c r="BB6" s="106">
        <f t="shared" si="1"/>
        <v>6.4034466197593884E-2</v>
      </c>
      <c r="BC6" s="106" t="e">
        <f t="shared" si="1"/>
        <v>#DIV/0!</v>
      </c>
      <c r="BD6" s="106" t="e">
        <f t="shared" si="1"/>
        <v>#DIV/0!</v>
      </c>
      <c r="BE6" s="106">
        <f t="shared" si="1"/>
        <v>0</v>
      </c>
      <c r="BF6" s="106">
        <f t="shared" si="1"/>
        <v>0</v>
      </c>
      <c r="BG6" s="107">
        <f t="shared" si="26"/>
        <v>4.0954682631004019E-2</v>
      </c>
      <c r="BH6" s="107">
        <f t="shared" si="27"/>
        <v>0</v>
      </c>
      <c r="BI6" s="107">
        <f t="shared" si="28"/>
        <v>0</v>
      </c>
      <c r="BJ6" s="107">
        <f t="shared" si="29"/>
        <v>0</v>
      </c>
      <c r="BK6" s="107">
        <f t="shared" si="30"/>
        <v>0</v>
      </c>
      <c r="BL6" s="107">
        <f t="shared" si="31"/>
        <v>0</v>
      </c>
      <c r="BM6" s="107">
        <f t="shared" si="32"/>
        <v>4.9631111101157009E-4</v>
      </c>
      <c r="BN6" s="107">
        <f t="shared" si="33"/>
        <v>1.5962653477622029E-2</v>
      </c>
      <c r="BO6" s="107">
        <f t="shared" si="34"/>
        <v>0</v>
      </c>
      <c r="BP6" s="107">
        <f t="shared" si="35"/>
        <v>0</v>
      </c>
      <c r="BQ6" s="107">
        <f t="shared" si="36"/>
        <v>0</v>
      </c>
      <c r="BR6" s="107">
        <f t="shared" si="37"/>
        <v>0</v>
      </c>
      <c r="BS6" s="107">
        <f t="shared" si="38"/>
        <v>0.34351868867171764</v>
      </c>
      <c r="BT6" s="107">
        <f t="shared" si="39"/>
        <v>0</v>
      </c>
      <c r="BU6" s="107">
        <f t="shared" si="40"/>
        <v>0</v>
      </c>
      <c r="BV6" s="107">
        <f t="shared" si="41"/>
        <v>0</v>
      </c>
      <c r="BW6" s="107">
        <f t="shared" si="42"/>
        <v>0</v>
      </c>
      <c r="BX6" s="108">
        <f t="shared" si="3"/>
        <v>0.61432023946506031</v>
      </c>
      <c r="BY6" s="108">
        <f t="shared" si="4"/>
        <v>0</v>
      </c>
      <c r="BZ6" s="108">
        <f t="shared" si="5"/>
        <v>0</v>
      </c>
      <c r="CA6" s="108">
        <f t="shared" si="6"/>
        <v>0</v>
      </c>
      <c r="CB6" s="108">
        <f t="shared" si="7"/>
        <v>0</v>
      </c>
      <c r="CC6" s="108">
        <f t="shared" si="8"/>
        <v>0</v>
      </c>
      <c r="CD6" s="108">
        <f t="shared" si="9"/>
        <v>7.4446666651735516E-3</v>
      </c>
      <c r="CE6" s="108">
        <f t="shared" si="10"/>
        <v>0.23943980216433045</v>
      </c>
      <c r="CF6" s="108">
        <f t="shared" si="11"/>
        <v>0</v>
      </c>
      <c r="CG6" s="108">
        <f t="shared" si="12"/>
        <v>0</v>
      </c>
      <c r="CH6" s="108">
        <f t="shared" si="13"/>
        <v>0</v>
      </c>
      <c r="CI6" s="108">
        <f t="shared" si="14"/>
        <v>0</v>
      </c>
      <c r="CJ6" s="108">
        <f t="shared" si="15"/>
        <v>5.1527803300757649</v>
      </c>
      <c r="CK6" s="108">
        <f t="shared" si="16"/>
        <v>0</v>
      </c>
      <c r="CL6" s="108">
        <f t="shared" si="17"/>
        <v>0</v>
      </c>
      <c r="CM6" s="108">
        <f t="shared" si="18"/>
        <v>0</v>
      </c>
      <c r="CN6" s="108">
        <f t="shared" si="19"/>
        <v>0</v>
      </c>
      <c r="CO6" s="109">
        <f t="shared" si="43"/>
        <v>4.2322999773111034</v>
      </c>
      <c r="CP6" s="109">
        <f t="shared" si="44"/>
        <v>0</v>
      </c>
      <c r="CQ6" s="109">
        <f t="shared" si="45"/>
        <v>0</v>
      </c>
      <c r="CR6" s="109">
        <f t="shared" si="46"/>
        <v>0</v>
      </c>
      <c r="CS6" s="109">
        <f t="shared" si="47"/>
        <v>0</v>
      </c>
      <c r="CT6" s="109">
        <f t="shared" si="48"/>
        <v>0</v>
      </c>
      <c r="CU6" s="109">
        <f t="shared" si="49"/>
        <v>5.7969550504637181E-2</v>
      </c>
      <c r="CV6" s="109">
        <f t="shared" si="50"/>
        <v>1.5169582866599485</v>
      </c>
      <c r="CW6" s="109">
        <f t="shared" si="51"/>
        <v>0</v>
      </c>
      <c r="CX6" s="109">
        <f t="shared" si="52"/>
        <v>0</v>
      </c>
      <c r="CY6" s="109">
        <f t="shared" si="53"/>
        <v>0</v>
      </c>
      <c r="CZ6" s="109">
        <f t="shared" si="54"/>
        <v>0</v>
      </c>
      <c r="DA6" s="109">
        <f t="shared" si="61"/>
        <v>30.421953073175043</v>
      </c>
      <c r="DB6" s="109">
        <f t="shared" si="55"/>
        <v>0</v>
      </c>
      <c r="DC6" s="109">
        <f t="shared" si="56"/>
        <v>0</v>
      </c>
      <c r="DD6" s="109">
        <f t="shared" si="57"/>
        <v>0</v>
      </c>
      <c r="DE6" s="109">
        <f t="shared" si="58"/>
        <v>0</v>
      </c>
      <c r="DF6" s="110">
        <f t="shared" si="59"/>
        <v>8.3483902098405813E-3</v>
      </c>
      <c r="DG6" s="110">
        <f t="shared" si="21"/>
        <v>0</v>
      </c>
      <c r="DH6" s="110" t="e">
        <f t="shared" si="21"/>
        <v>#DIV/0!</v>
      </c>
      <c r="DI6" s="110" t="e">
        <f t="shared" si="21"/>
        <v>#DIV/0!</v>
      </c>
      <c r="DJ6" s="110">
        <f t="shared" si="21"/>
        <v>0</v>
      </c>
      <c r="DK6" s="110" t="e">
        <f t="shared" si="21"/>
        <v>#DIV/0!</v>
      </c>
      <c r="DL6" s="110">
        <f t="shared" si="21"/>
        <v>4.6994825108013722E-3</v>
      </c>
      <c r="DM6" s="110">
        <f t="shared" si="21"/>
        <v>1.2179112901927379E-2</v>
      </c>
      <c r="DN6" s="110" t="e">
        <f t="shared" si="21"/>
        <v>#DIV/0!</v>
      </c>
      <c r="DO6" s="110" t="e">
        <f t="shared" si="21"/>
        <v>#DIV/0!</v>
      </c>
      <c r="DP6" s="110" t="e">
        <f t="shared" si="21"/>
        <v>#DIV/0!</v>
      </c>
      <c r="DQ6" s="110" t="e">
        <f t="shared" si="21"/>
        <v>#DIV/0!</v>
      </c>
      <c r="DR6" s="110">
        <f t="shared" si="21"/>
        <v>4.421441877282271E-3</v>
      </c>
      <c r="DS6" s="110" t="e">
        <f t="shared" si="21"/>
        <v>#DIV/0!</v>
      </c>
      <c r="DT6" s="110" t="e">
        <f t="shared" si="21"/>
        <v>#DIV/0!</v>
      </c>
      <c r="DU6" s="110">
        <f t="shared" si="21"/>
        <v>0</v>
      </c>
      <c r="DV6" s="110">
        <f t="shared" si="21"/>
        <v>0</v>
      </c>
    </row>
    <row r="7" spans="1:126" s="117" customFormat="1" x14ac:dyDescent="0.2">
      <c r="A7" s="117" t="s">
        <v>90</v>
      </c>
      <c r="B7" s="118"/>
      <c r="C7" s="118">
        <v>44496.552083333336</v>
      </c>
      <c r="D7" s="117">
        <v>2.71</v>
      </c>
      <c r="E7" s="102">
        <f t="shared" si="22"/>
        <v>7.6720099999999999E-2</v>
      </c>
      <c r="F7" s="102">
        <v>0</v>
      </c>
      <c r="G7" s="103">
        <f t="shared" si="23"/>
        <v>0</v>
      </c>
      <c r="Y7" s="105">
        <f t="shared" ref="Y7" si="80">H6</f>
        <v>8.8969910603618487</v>
      </c>
      <c r="Z7" s="105">
        <f t="shared" ref="Z7" si="81">I6</f>
        <v>0</v>
      </c>
      <c r="AA7" s="105">
        <f t="shared" ref="AA7" si="82">J6</f>
        <v>0</v>
      </c>
      <c r="AB7" s="105">
        <f t="shared" ref="AB7" si="83">K6</f>
        <v>0</v>
      </c>
      <c r="AC7" s="105">
        <f t="shared" ref="AC7" si="84">L6</f>
        <v>0</v>
      </c>
      <c r="AD7" s="105">
        <f t="shared" ref="AD7" si="85">M6</f>
        <v>0</v>
      </c>
      <c r="AE7" s="105">
        <f t="shared" ref="AE7" si="86">N6</f>
        <v>0.10781857492616452</v>
      </c>
      <c r="AF7" s="105">
        <f t="shared" ref="AF7" si="87">O6</f>
        <v>3.4677252066542383</v>
      </c>
      <c r="AG7" s="105">
        <f t="shared" ref="AG7" si="88">P6</f>
        <v>0</v>
      </c>
      <c r="AH7" s="105">
        <f t="shared" ref="AH7" si="89">Q6</f>
        <v>0</v>
      </c>
      <c r="AI7" s="105">
        <f t="shared" ref="AI7" si="90">R6</f>
        <v>0</v>
      </c>
      <c r="AJ7" s="105">
        <f t="shared" ref="AJ7" si="91">S6</f>
        <v>0</v>
      </c>
      <c r="AK7" s="105">
        <f t="shared" ref="AK7" si="92">T6</f>
        <v>74.625964745379122</v>
      </c>
      <c r="AL7" s="105">
        <f t="shared" ref="AL7" si="93">U6</f>
        <v>0</v>
      </c>
      <c r="AM7" s="105">
        <f t="shared" ref="AM7" si="94">V6</f>
        <v>0</v>
      </c>
      <c r="AN7" s="105">
        <f t="shared" ref="AN7" si="95">W6</f>
        <v>0</v>
      </c>
      <c r="AO7" s="105">
        <f t="shared" ref="AO7" si="96">X6</f>
        <v>0</v>
      </c>
      <c r="AP7" s="106">
        <f t="shared" si="25"/>
        <v>0.1939213895811262</v>
      </c>
      <c r="AQ7" s="106">
        <f t="shared" si="1"/>
        <v>0</v>
      </c>
      <c r="AR7" s="106" t="e">
        <f t="shared" si="1"/>
        <v>#DIV/0!</v>
      </c>
      <c r="AS7" s="106" t="e">
        <f t="shared" si="1"/>
        <v>#DIV/0!</v>
      </c>
      <c r="AT7" s="106">
        <f t="shared" si="1"/>
        <v>0</v>
      </c>
      <c r="AU7" s="106" t="e">
        <f t="shared" si="1"/>
        <v>#DIV/0!</v>
      </c>
      <c r="AV7" s="106">
        <f t="shared" si="1"/>
        <v>6.5828283670275767E-2</v>
      </c>
      <c r="AW7" s="106">
        <f t="shared" si="1"/>
        <v>0.32401955784279091</v>
      </c>
      <c r="AX7" s="106" t="e">
        <f t="shared" si="1"/>
        <v>#DIV/0!</v>
      </c>
      <c r="AY7" s="106" t="e">
        <f t="shared" si="1"/>
        <v>#DIV/0!</v>
      </c>
      <c r="AZ7" s="106" t="e">
        <f t="shared" si="1"/>
        <v>#DIV/0!</v>
      </c>
      <c r="BA7" s="106" t="e">
        <f t="shared" si="1"/>
        <v>#DIV/0!</v>
      </c>
      <c r="BB7" s="106">
        <f t="shared" si="1"/>
        <v>6.4034466197593884E-2</v>
      </c>
      <c r="BC7" s="106" t="e">
        <f t="shared" si="1"/>
        <v>#DIV/0!</v>
      </c>
      <c r="BD7" s="106" t="e">
        <f t="shared" si="1"/>
        <v>#DIV/0!</v>
      </c>
      <c r="BE7" s="106">
        <f t="shared" si="1"/>
        <v>0</v>
      </c>
      <c r="BF7" s="106">
        <f t="shared" si="1"/>
        <v>0</v>
      </c>
      <c r="BG7" s="107">
        <f t="shared" si="26"/>
        <v>4.0954682631004019E-2</v>
      </c>
      <c r="BH7" s="107">
        <f t="shared" si="27"/>
        <v>0</v>
      </c>
      <c r="BI7" s="107">
        <f t="shared" si="28"/>
        <v>0</v>
      </c>
      <c r="BJ7" s="107">
        <f t="shared" si="29"/>
        <v>0</v>
      </c>
      <c r="BK7" s="107">
        <f t="shared" si="30"/>
        <v>0</v>
      </c>
      <c r="BL7" s="107">
        <f t="shared" si="31"/>
        <v>0</v>
      </c>
      <c r="BM7" s="107">
        <f t="shared" si="32"/>
        <v>4.9631111101157009E-4</v>
      </c>
      <c r="BN7" s="107">
        <f t="shared" si="33"/>
        <v>1.5962653477622029E-2</v>
      </c>
      <c r="BO7" s="107">
        <f t="shared" si="34"/>
        <v>0</v>
      </c>
      <c r="BP7" s="107">
        <f t="shared" si="35"/>
        <v>0</v>
      </c>
      <c r="BQ7" s="107">
        <f t="shared" si="36"/>
        <v>0</v>
      </c>
      <c r="BR7" s="107">
        <f t="shared" si="37"/>
        <v>0</v>
      </c>
      <c r="BS7" s="107">
        <f t="shared" si="38"/>
        <v>0.34351868867171764</v>
      </c>
      <c r="BT7" s="107">
        <f t="shared" si="39"/>
        <v>0</v>
      </c>
      <c r="BU7" s="107">
        <f t="shared" si="40"/>
        <v>0</v>
      </c>
      <c r="BV7" s="107">
        <f t="shared" si="41"/>
        <v>0</v>
      </c>
      <c r="BW7" s="107">
        <f t="shared" si="42"/>
        <v>0</v>
      </c>
      <c r="BX7" s="108">
        <f t="shared" si="3"/>
        <v>0.61432023946506031</v>
      </c>
      <c r="BY7" s="108">
        <f t="shared" si="4"/>
        <v>0</v>
      </c>
      <c r="BZ7" s="108">
        <f t="shared" si="5"/>
        <v>0</v>
      </c>
      <c r="CA7" s="108">
        <f t="shared" si="6"/>
        <v>0</v>
      </c>
      <c r="CB7" s="108">
        <f t="shared" si="7"/>
        <v>0</v>
      </c>
      <c r="CC7" s="108">
        <f t="shared" si="8"/>
        <v>0</v>
      </c>
      <c r="CD7" s="108">
        <f t="shared" si="9"/>
        <v>7.4446666651735516E-3</v>
      </c>
      <c r="CE7" s="108">
        <f t="shared" si="10"/>
        <v>0.23943980216433045</v>
      </c>
      <c r="CF7" s="108">
        <f t="shared" si="11"/>
        <v>0</v>
      </c>
      <c r="CG7" s="108">
        <f t="shared" si="12"/>
        <v>0</v>
      </c>
      <c r="CH7" s="108">
        <f t="shared" si="13"/>
        <v>0</v>
      </c>
      <c r="CI7" s="108">
        <f t="shared" si="14"/>
        <v>0</v>
      </c>
      <c r="CJ7" s="108">
        <f t="shared" si="15"/>
        <v>5.1527803300757649</v>
      </c>
      <c r="CK7" s="108">
        <f t="shared" si="16"/>
        <v>0</v>
      </c>
      <c r="CL7" s="108">
        <f t="shared" si="17"/>
        <v>0</v>
      </c>
      <c r="CM7" s="108">
        <f t="shared" si="18"/>
        <v>0</v>
      </c>
      <c r="CN7" s="108">
        <f t="shared" si="19"/>
        <v>0</v>
      </c>
      <c r="CO7" s="109">
        <f t="shared" si="43"/>
        <v>4.8466202167761638</v>
      </c>
      <c r="CP7" s="109">
        <f t="shared" si="44"/>
        <v>0</v>
      </c>
      <c r="CQ7" s="109">
        <f t="shared" si="45"/>
        <v>0</v>
      </c>
      <c r="CR7" s="109">
        <f t="shared" si="46"/>
        <v>0</v>
      </c>
      <c r="CS7" s="109">
        <f t="shared" si="47"/>
        <v>0</v>
      </c>
      <c r="CT7" s="109">
        <f t="shared" si="48"/>
        <v>0</v>
      </c>
      <c r="CU7" s="109">
        <f t="shared" si="49"/>
        <v>6.5414217169810732E-2</v>
      </c>
      <c r="CV7" s="109">
        <f t="shared" si="50"/>
        <v>1.7563980888242789</v>
      </c>
      <c r="CW7" s="109">
        <f t="shared" si="51"/>
        <v>0</v>
      </c>
      <c r="CX7" s="109">
        <f t="shared" si="52"/>
        <v>0</v>
      </c>
      <c r="CY7" s="109">
        <f t="shared" si="53"/>
        <v>0</v>
      </c>
      <c r="CZ7" s="109">
        <f t="shared" si="54"/>
        <v>0</v>
      </c>
      <c r="DA7" s="109">
        <f t="shared" si="61"/>
        <v>35.574733403250811</v>
      </c>
      <c r="DB7" s="109">
        <f t="shared" si="55"/>
        <v>0</v>
      </c>
      <c r="DC7" s="109">
        <f t="shared" si="56"/>
        <v>0</v>
      </c>
      <c r="DD7" s="109">
        <f t="shared" si="57"/>
        <v>0</v>
      </c>
      <c r="DE7" s="109">
        <f t="shared" si="58"/>
        <v>0</v>
      </c>
      <c r="DF7" s="110">
        <f t="shared" si="59"/>
        <v>9.560162792207335E-3</v>
      </c>
      <c r="DG7" s="110">
        <f t="shared" si="21"/>
        <v>0</v>
      </c>
      <c r="DH7" s="110" t="e">
        <f t="shared" si="21"/>
        <v>#DIV/0!</v>
      </c>
      <c r="DI7" s="110" t="e">
        <f t="shared" si="21"/>
        <v>#DIV/0!</v>
      </c>
      <c r="DJ7" s="110">
        <f t="shared" si="21"/>
        <v>0</v>
      </c>
      <c r="DK7" s="110" t="e">
        <f t="shared" si="21"/>
        <v>#DIV/0!</v>
      </c>
      <c r="DL7" s="110">
        <f t="shared" si="21"/>
        <v>5.3030076457587392E-3</v>
      </c>
      <c r="DM7" s="110">
        <f t="shared" si="21"/>
        <v>1.410148902091439E-2</v>
      </c>
      <c r="DN7" s="110" t="e">
        <f t="shared" si="21"/>
        <v>#DIV/0!</v>
      </c>
      <c r="DO7" s="110" t="e">
        <f t="shared" si="21"/>
        <v>#DIV/0!</v>
      </c>
      <c r="DP7" s="110" t="e">
        <f t="shared" si="21"/>
        <v>#DIV/0!</v>
      </c>
      <c r="DQ7" s="110" t="e">
        <f t="shared" si="21"/>
        <v>#DIV/0!</v>
      </c>
      <c r="DR7" s="110">
        <f t="shared" si="21"/>
        <v>5.1703326102681925E-3</v>
      </c>
      <c r="DS7" s="110" t="e">
        <f t="shared" si="21"/>
        <v>#DIV/0!</v>
      </c>
      <c r="DT7" s="110" t="e">
        <f t="shared" si="21"/>
        <v>#DIV/0!</v>
      </c>
      <c r="DU7" s="110">
        <f t="shared" si="21"/>
        <v>0</v>
      </c>
      <c r="DV7" s="110">
        <f t="shared" si="21"/>
        <v>0</v>
      </c>
    </row>
    <row r="8" spans="1:126" s="117" customFormat="1" x14ac:dyDescent="0.2">
      <c r="A8" s="117" t="s">
        <v>90</v>
      </c>
      <c r="B8" s="118"/>
      <c r="C8" s="118">
        <v>44496.5625</v>
      </c>
      <c r="D8" s="117">
        <v>2.71</v>
      </c>
      <c r="E8" s="102">
        <f t="shared" si="22"/>
        <v>7.6720099999999999E-2</v>
      </c>
      <c r="F8" s="102">
        <v>0</v>
      </c>
      <c r="G8" s="103">
        <f t="shared" si="23"/>
        <v>0</v>
      </c>
      <c r="Y8" s="105">
        <f t="shared" ref="Y8" si="97">H6</f>
        <v>8.8969910603618487</v>
      </c>
      <c r="Z8" s="105">
        <f t="shared" ref="Z8" si="98">I6</f>
        <v>0</v>
      </c>
      <c r="AA8" s="105">
        <f t="shared" ref="AA8" si="99">J6</f>
        <v>0</v>
      </c>
      <c r="AB8" s="105">
        <f t="shared" ref="AB8" si="100">K6</f>
        <v>0</v>
      </c>
      <c r="AC8" s="105">
        <f t="shared" ref="AC8" si="101">L6</f>
        <v>0</v>
      </c>
      <c r="AD8" s="105">
        <f t="shared" ref="AD8" si="102">M6</f>
        <v>0</v>
      </c>
      <c r="AE8" s="105">
        <f t="shared" ref="AE8" si="103">N6</f>
        <v>0.10781857492616452</v>
      </c>
      <c r="AF8" s="105">
        <f t="shared" ref="AF8" si="104">O6</f>
        <v>3.4677252066542383</v>
      </c>
      <c r="AG8" s="105">
        <f t="shared" ref="AG8" si="105">P6</f>
        <v>0</v>
      </c>
      <c r="AH8" s="105">
        <f t="shared" ref="AH8" si="106">Q6</f>
        <v>0</v>
      </c>
      <c r="AI8" s="105">
        <f t="shared" ref="AI8" si="107">R6</f>
        <v>0</v>
      </c>
      <c r="AJ8" s="105">
        <f t="shared" ref="AJ8" si="108">S6</f>
        <v>0</v>
      </c>
      <c r="AK8" s="105">
        <f t="shared" ref="AK8" si="109">T6</f>
        <v>74.625964745379122</v>
      </c>
      <c r="AL8" s="105">
        <f t="shared" ref="AL8" si="110">U6</f>
        <v>0</v>
      </c>
      <c r="AM8" s="105">
        <f t="shared" ref="AM8" si="111">V6</f>
        <v>0</v>
      </c>
      <c r="AN8" s="105">
        <f t="shared" ref="AN8" si="112">W6</f>
        <v>0</v>
      </c>
      <c r="AO8" s="105">
        <f t="shared" ref="AO8" si="113">X6</f>
        <v>0</v>
      </c>
      <c r="AP8" s="106">
        <f t="shared" si="25"/>
        <v>0.1939213895811262</v>
      </c>
      <c r="AQ8" s="106">
        <f t="shared" si="1"/>
        <v>0</v>
      </c>
      <c r="AR8" s="106" t="e">
        <f t="shared" si="1"/>
        <v>#DIV/0!</v>
      </c>
      <c r="AS8" s="106" t="e">
        <f t="shared" si="1"/>
        <v>#DIV/0!</v>
      </c>
      <c r="AT8" s="106">
        <f t="shared" si="1"/>
        <v>0</v>
      </c>
      <c r="AU8" s="106" t="e">
        <f t="shared" si="1"/>
        <v>#DIV/0!</v>
      </c>
      <c r="AV8" s="106">
        <f t="shared" si="1"/>
        <v>6.5828283670275767E-2</v>
      </c>
      <c r="AW8" s="106">
        <f t="shared" si="1"/>
        <v>0.32401955784279091</v>
      </c>
      <c r="AX8" s="106" t="e">
        <f t="shared" si="1"/>
        <v>#DIV/0!</v>
      </c>
      <c r="AY8" s="106" t="e">
        <f t="shared" si="1"/>
        <v>#DIV/0!</v>
      </c>
      <c r="AZ8" s="106" t="e">
        <f t="shared" si="1"/>
        <v>#DIV/0!</v>
      </c>
      <c r="BA8" s="106" t="e">
        <f t="shared" si="1"/>
        <v>#DIV/0!</v>
      </c>
      <c r="BB8" s="106">
        <f t="shared" si="1"/>
        <v>6.4034466197593884E-2</v>
      </c>
      <c r="BC8" s="106" t="e">
        <f t="shared" si="1"/>
        <v>#DIV/0!</v>
      </c>
      <c r="BD8" s="106" t="e">
        <f t="shared" si="1"/>
        <v>#DIV/0!</v>
      </c>
      <c r="BE8" s="106">
        <f t="shared" si="1"/>
        <v>0</v>
      </c>
      <c r="BF8" s="106">
        <f t="shared" si="1"/>
        <v>0</v>
      </c>
      <c r="BG8" s="107">
        <f t="shared" si="26"/>
        <v>4.0954682631004019E-2</v>
      </c>
      <c r="BH8" s="107">
        <f t="shared" si="27"/>
        <v>0</v>
      </c>
      <c r="BI8" s="107">
        <f t="shared" si="28"/>
        <v>0</v>
      </c>
      <c r="BJ8" s="107">
        <f t="shared" si="29"/>
        <v>0</v>
      </c>
      <c r="BK8" s="107">
        <f t="shared" si="30"/>
        <v>0</v>
      </c>
      <c r="BL8" s="107">
        <f t="shared" si="31"/>
        <v>0</v>
      </c>
      <c r="BM8" s="107">
        <f t="shared" si="32"/>
        <v>4.9631111101157009E-4</v>
      </c>
      <c r="BN8" s="107">
        <f t="shared" si="33"/>
        <v>1.5962653477622029E-2</v>
      </c>
      <c r="BO8" s="107">
        <f t="shared" si="34"/>
        <v>0</v>
      </c>
      <c r="BP8" s="107">
        <f t="shared" si="35"/>
        <v>0</v>
      </c>
      <c r="BQ8" s="107">
        <f t="shared" si="36"/>
        <v>0</v>
      </c>
      <c r="BR8" s="107">
        <f t="shared" si="37"/>
        <v>0</v>
      </c>
      <c r="BS8" s="107">
        <f t="shared" si="38"/>
        <v>0.34351868867171764</v>
      </c>
      <c r="BT8" s="107">
        <f t="shared" si="39"/>
        <v>0</v>
      </c>
      <c r="BU8" s="107">
        <f t="shared" si="40"/>
        <v>0</v>
      </c>
      <c r="BV8" s="107">
        <f t="shared" si="41"/>
        <v>0</v>
      </c>
      <c r="BW8" s="107">
        <f t="shared" si="42"/>
        <v>0</v>
      </c>
      <c r="BX8" s="108">
        <f t="shared" si="3"/>
        <v>0.61432023946506031</v>
      </c>
      <c r="BY8" s="108">
        <f t="shared" si="4"/>
        <v>0</v>
      </c>
      <c r="BZ8" s="108">
        <f t="shared" si="5"/>
        <v>0</v>
      </c>
      <c r="CA8" s="108">
        <f t="shared" si="6"/>
        <v>0</v>
      </c>
      <c r="CB8" s="108">
        <f t="shared" si="7"/>
        <v>0</v>
      </c>
      <c r="CC8" s="108">
        <f t="shared" si="8"/>
        <v>0</v>
      </c>
      <c r="CD8" s="108">
        <f t="shared" si="9"/>
        <v>7.4446666651735516E-3</v>
      </c>
      <c r="CE8" s="108">
        <f t="shared" si="10"/>
        <v>0.23943980216433045</v>
      </c>
      <c r="CF8" s="108">
        <f t="shared" si="11"/>
        <v>0</v>
      </c>
      <c r="CG8" s="108">
        <f t="shared" si="12"/>
        <v>0</v>
      </c>
      <c r="CH8" s="108">
        <f t="shared" si="13"/>
        <v>0</v>
      </c>
      <c r="CI8" s="108">
        <f t="shared" si="14"/>
        <v>0</v>
      </c>
      <c r="CJ8" s="108">
        <f t="shared" si="15"/>
        <v>5.1527803300757649</v>
      </c>
      <c r="CK8" s="108">
        <f t="shared" si="16"/>
        <v>0</v>
      </c>
      <c r="CL8" s="108">
        <f t="shared" si="17"/>
        <v>0</v>
      </c>
      <c r="CM8" s="108">
        <f t="shared" si="18"/>
        <v>0</v>
      </c>
      <c r="CN8" s="108">
        <f t="shared" si="19"/>
        <v>0</v>
      </c>
      <c r="CO8" s="109">
        <f t="shared" si="43"/>
        <v>5.4609404562412243</v>
      </c>
      <c r="CP8" s="109">
        <f t="shared" si="44"/>
        <v>0</v>
      </c>
      <c r="CQ8" s="109">
        <f t="shared" si="45"/>
        <v>0</v>
      </c>
      <c r="CR8" s="109">
        <f t="shared" si="46"/>
        <v>0</v>
      </c>
      <c r="CS8" s="109">
        <f t="shared" si="47"/>
        <v>0</v>
      </c>
      <c r="CT8" s="109">
        <f t="shared" si="48"/>
        <v>0</v>
      </c>
      <c r="CU8" s="109">
        <f t="shared" si="49"/>
        <v>7.2858883834984289E-2</v>
      </c>
      <c r="CV8" s="109">
        <f t="shared" si="50"/>
        <v>1.9958378909886094</v>
      </c>
      <c r="CW8" s="109">
        <f t="shared" si="51"/>
        <v>0</v>
      </c>
      <c r="CX8" s="109">
        <f t="shared" si="52"/>
        <v>0</v>
      </c>
      <c r="CY8" s="109">
        <f t="shared" si="53"/>
        <v>0</v>
      </c>
      <c r="CZ8" s="109">
        <f t="shared" si="54"/>
        <v>0</v>
      </c>
      <c r="DA8" s="109">
        <f t="shared" si="61"/>
        <v>40.727513733326575</v>
      </c>
      <c r="DB8" s="109">
        <f t="shared" si="55"/>
        <v>0</v>
      </c>
      <c r="DC8" s="109">
        <f t="shared" si="56"/>
        <v>0</v>
      </c>
      <c r="DD8" s="109">
        <f t="shared" si="57"/>
        <v>0</v>
      </c>
      <c r="DE8" s="109">
        <f t="shared" si="58"/>
        <v>0</v>
      </c>
      <c r="DF8" s="110">
        <f t="shared" si="59"/>
        <v>1.077193537457409E-2</v>
      </c>
      <c r="DG8" s="110">
        <f t="shared" si="21"/>
        <v>0</v>
      </c>
      <c r="DH8" s="110" t="e">
        <f t="shared" si="21"/>
        <v>#DIV/0!</v>
      </c>
      <c r="DI8" s="110" t="e">
        <f t="shared" si="21"/>
        <v>#DIV/0!</v>
      </c>
      <c r="DJ8" s="110">
        <f t="shared" si="21"/>
        <v>0</v>
      </c>
      <c r="DK8" s="110" t="e">
        <f t="shared" si="21"/>
        <v>#DIV/0!</v>
      </c>
      <c r="DL8" s="110">
        <f t="shared" si="21"/>
        <v>5.9065327807161071E-3</v>
      </c>
      <c r="DM8" s="110">
        <f t="shared" si="21"/>
        <v>1.6023865139901401E-2</v>
      </c>
      <c r="DN8" s="110" t="e">
        <f t="shared" si="21"/>
        <v>#DIV/0!</v>
      </c>
      <c r="DO8" s="110" t="e">
        <f t="shared" si="21"/>
        <v>#DIV/0!</v>
      </c>
      <c r="DP8" s="110" t="e">
        <f t="shared" si="21"/>
        <v>#DIV/0!</v>
      </c>
      <c r="DQ8" s="110" t="e">
        <f t="shared" si="21"/>
        <v>#DIV/0!</v>
      </c>
      <c r="DR8" s="110">
        <f t="shared" si="21"/>
        <v>5.919223343254113E-3</v>
      </c>
      <c r="DS8" s="110" t="e">
        <f t="shared" si="21"/>
        <v>#DIV/0!</v>
      </c>
      <c r="DT8" s="110" t="e">
        <f t="shared" si="21"/>
        <v>#DIV/0!</v>
      </c>
      <c r="DU8" s="110">
        <f t="shared" si="21"/>
        <v>0</v>
      </c>
      <c r="DV8" s="110">
        <f t="shared" si="21"/>
        <v>0</v>
      </c>
    </row>
    <row r="9" spans="1:126" s="117" customFormat="1" x14ac:dyDescent="0.2">
      <c r="A9" s="117" t="s">
        <v>90</v>
      </c>
      <c r="B9" s="118"/>
      <c r="C9" s="118">
        <v>44496.572916666664</v>
      </c>
      <c r="D9" s="117">
        <v>2.71</v>
      </c>
      <c r="E9" s="102">
        <f t="shared" si="22"/>
        <v>7.6720099999999999E-2</v>
      </c>
      <c r="F9" s="102">
        <v>0</v>
      </c>
      <c r="G9" s="103">
        <f t="shared" si="23"/>
        <v>0</v>
      </c>
      <c r="Y9" s="105">
        <f t="shared" ref="Y9" si="114">H6</f>
        <v>8.8969910603618487</v>
      </c>
      <c r="Z9" s="105">
        <f t="shared" ref="Z9" si="115">I6</f>
        <v>0</v>
      </c>
      <c r="AA9" s="105">
        <f t="shared" ref="AA9" si="116">J6</f>
        <v>0</v>
      </c>
      <c r="AB9" s="105">
        <f t="shared" ref="AB9" si="117">K6</f>
        <v>0</v>
      </c>
      <c r="AC9" s="105">
        <f t="shared" ref="AC9" si="118">L6</f>
        <v>0</v>
      </c>
      <c r="AD9" s="105">
        <f t="shared" ref="AD9" si="119">M6</f>
        <v>0</v>
      </c>
      <c r="AE9" s="105">
        <f t="shared" ref="AE9" si="120">N6</f>
        <v>0.10781857492616452</v>
      </c>
      <c r="AF9" s="105">
        <f t="shared" ref="AF9" si="121">O6</f>
        <v>3.4677252066542383</v>
      </c>
      <c r="AG9" s="105">
        <f t="shared" ref="AG9" si="122">P6</f>
        <v>0</v>
      </c>
      <c r="AH9" s="105">
        <f t="shared" ref="AH9" si="123">Q6</f>
        <v>0</v>
      </c>
      <c r="AI9" s="105">
        <f t="shared" ref="AI9" si="124">R6</f>
        <v>0</v>
      </c>
      <c r="AJ9" s="105">
        <f t="shared" ref="AJ9" si="125">S6</f>
        <v>0</v>
      </c>
      <c r="AK9" s="105">
        <f t="shared" ref="AK9" si="126">T6</f>
        <v>74.625964745379122</v>
      </c>
      <c r="AL9" s="105">
        <f t="shared" ref="AL9" si="127">U6</f>
        <v>0</v>
      </c>
      <c r="AM9" s="105">
        <f t="shared" ref="AM9" si="128">V6</f>
        <v>0</v>
      </c>
      <c r="AN9" s="105">
        <f t="shared" ref="AN9" si="129">W6</f>
        <v>0</v>
      </c>
      <c r="AO9" s="105">
        <f t="shared" ref="AO9" si="130">X6</f>
        <v>0</v>
      </c>
      <c r="AP9" s="106">
        <f t="shared" si="25"/>
        <v>0.1939213895811262</v>
      </c>
      <c r="AQ9" s="106">
        <f t="shared" si="1"/>
        <v>0</v>
      </c>
      <c r="AR9" s="106" t="e">
        <f t="shared" si="1"/>
        <v>#DIV/0!</v>
      </c>
      <c r="AS9" s="106" t="e">
        <f t="shared" si="1"/>
        <v>#DIV/0!</v>
      </c>
      <c r="AT9" s="106">
        <f t="shared" si="1"/>
        <v>0</v>
      </c>
      <c r="AU9" s="106" t="e">
        <f t="shared" si="1"/>
        <v>#DIV/0!</v>
      </c>
      <c r="AV9" s="106">
        <f t="shared" si="1"/>
        <v>6.5828283670275767E-2</v>
      </c>
      <c r="AW9" s="106">
        <f t="shared" si="1"/>
        <v>0.32401955784279091</v>
      </c>
      <c r="AX9" s="106" t="e">
        <f t="shared" si="1"/>
        <v>#DIV/0!</v>
      </c>
      <c r="AY9" s="106" t="e">
        <f t="shared" si="1"/>
        <v>#DIV/0!</v>
      </c>
      <c r="AZ9" s="106" t="e">
        <f t="shared" si="1"/>
        <v>#DIV/0!</v>
      </c>
      <c r="BA9" s="106" t="e">
        <f t="shared" si="1"/>
        <v>#DIV/0!</v>
      </c>
      <c r="BB9" s="106">
        <f t="shared" si="1"/>
        <v>6.4034466197593884E-2</v>
      </c>
      <c r="BC9" s="106" t="e">
        <f t="shared" si="1"/>
        <v>#DIV/0!</v>
      </c>
      <c r="BD9" s="106" t="e">
        <f t="shared" si="1"/>
        <v>#DIV/0!</v>
      </c>
      <c r="BE9" s="106">
        <f t="shared" si="1"/>
        <v>0</v>
      </c>
      <c r="BF9" s="106">
        <f t="shared" si="1"/>
        <v>0</v>
      </c>
      <c r="BG9" s="107">
        <f t="shared" si="26"/>
        <v>4.0954682631004019E-2</v>
      </c>
      <c r="BH9" s="107">
        <f t="shared" si="27"/>
        <v>0</v>
      </c>
      <c r="BI9" s="107">
        <f t="shared" si="28"/>
        <v>0</v>
      </c>
      <c r="BJ9" s="107">
        <f t="shared" si="29"/>
        <v>0</v>
      </c>
      <c r="BK9" s="107">
        <f t="shared" si="30"/>
        <v>0</v>
      </c>
      <c r="BL9" s="107">
        <f t="shared" si="31"/>
        <v>0</v>
      </c>
      <c r="BM9" s="107">
        <f t="shared" si="32"/>
        <v>4.9631111101157009E-4</v>
      </c>
      <c r="BN9" s="107">
        <f t="shared" si="33"/>
        <v>1.5962653477622029E-2</v>
      </c>
      <c r="BO9" s="107">
        <f t="shared" si="34"/>
        <v>0</v>
      </c>
      <c r="BP9" s="107">
        <f t="shared" si="35"/>
        <v>0</v>
      </c>
      <c r="BQ9" s="107">
        <f t="shared" si="36"/>
        <v>0</v>
      </c>
      <c r="BR9" s="107">
        <f t="shared" si="37"/>
        <v>0</v>
      </c>
      <c r="BS9" s="107">
        <f t="shared" si="38"/>
        <v>0.34351868867171764</v>
      </c>
      <c r="BT9" s="107">
        <f t="shared" si="39"/>
        <v>0</v>
      </c>
      <c r="BU9" s="107">
        <f t="shared" si="40"/>
        <v>0</v>
      </c>
      <c r="BV9" s="107">
        <f t="shared" si="41"/>
        <v>0</v>
      </c>
      <c r="BW9" s="107">
        <f t="shared" si="42"/>
        <v>0</v>
      </c>
      <c r="BX9" s="108">
        <f t="shared" si="3"/>
        <v>0.61432023946506031</v>
      </c>
      <c r="BY9" s="108">
        <f t="shared" si="4"/>
        <v>0</v>
      </c>
      <c r="BZ9" s="108">
        <f t="shared" si="5"/>
        <v>0</v>
      </c>
      <c r="CA9" s="108">
        <f t="shared" si="6"/>
        <v>0</v>
      </c>
      <c r="CB9" s="108">
        <f t="shared" si="7"/>
        <v>0</v>
      </c>
      <c r="CC9" s="108">
        <f t="shared" si="8"/>
        <v>0</v>
      </c>
      <c r="CD9" s="108">
        <f t="shared" si="9"/>
        <v>7.4446666651735516E-3</v>
      </c>
      <c r="CE9" s="108">
        <f t="shared" si="10"/>
        <v>0.23943980216433045</v>
      </c>
      <c r="CF9" s="108">
        <f t="shared" si="11"/>
        <v>0</v>
      </c>
      <c r="CG9" s="108">
        <f t="shared" si="12"/>
        <v>0</v>
      </c>
      <c r="CH9" s="108">
        <f t="shared" si="13"/>
        <v>0</v>
      </c>
      <c r="CI9" s="108">
        <f t="shared" si="14"/>
        <v>0</v>
      </c>
      <c r="CJ9" s="108">
        <f t="shared" si="15"/>
        <v>5.1527803300757649</v>
      </c>
      <c r="CK9" s="108">
        <f t="shared" si="16"/>
        <v>0</v>
      </c>
      <c r="CL9" s="108">
        <f t="shared" si="17"/>
        <v>0</v>
      </c>
      <c r="CM9" s="108">
        <f t="shared" si="18"/>
        <v>0</v>
      </c>
      <c r="CN9" s="108">
        <f t="shared" si="19"/>
        <v>0</v>
      </c>
      <c r="CO9" s="109">
        <f t="shared" si="43"/>
        <v>6.0752606957062847</v>
      </c>
      <c r="CP9" s="109">
        <f t="shared" si="44"/>
        <v>0</v>
      </c>
      <c r="CQ9" s="109">
        <f t="shared" si="45"/>
        <v>0</v>
      </c>
      <c r="CR9" s="109">
        <f t="shared" si="46"/>
        <v>0</v>
      </c>
      <c r="CS9" s="109">
        <f t="shared" si="47"/>
        <v>0</v>
      </c>
      <c r="CT9" s="109">
        <f t="shared" si="48"/>
        <v>0</v>
      </c>
      <c r="CU9" s="109">
        <f t="shared" si="49"/>
        <v>8.0303550500157847E-2</v>
      </c>
      <c r="CV9" s="109">
        <f t="shared" si="50"/>
        <v>2.2352776931529399</v>
      </c>
      <c r="CW9" s="109">
        <f t="shared" si="51"/>
        <v>0</v>
      </c>
      <c r="CX9" s="109">
        <f t="shared" si="52"/>
        <v>0</v>
      </c>
      <c r="CY9" s="109">
        <f t="shared" si="53"/>
        <v>0</v>
      </c>
      <c r="CZ9" s="109">
        <f t="shared" si="54"/>
        <v>0</v>
      </c>
      <c r="DA9" s="109">
        <f t="shared" si="61"/>
        <v>45.880294063402339</v>
      </c>
      <c r="DB9" s="109">
        <f t="shared" si="55"/>
        <v>0</v>
      </c>
      <c r="DC9" s="109">
        <f t="shared" si="56"/>
        <v>0</v>
      </c>
      <c r="DD9" s="109">
        <f t="shared" si="57"/>
        <v>0</v>
      </c>
      <c r="DE9" s="109">
        <f t="shared" si="58"/>
        <v>0</v>
      </c>
      <c r="DF9" s="110">
        <f t="shared" si="59"/>
        <v>1.1983707956940844E-2</v>
      </c>
      <c r="DG9" s="110">
        <f t="shared" si="21"/>
        <v>0</v>
      </c>
      <c r="DH9" s="110" t="e">
        <f t="shared" si="21"/>
        <v>#DIV/0!</v>
      </c>
      <c r="DI9" s="110" t="e">
        <f t="shared" si="21"/>
        <v>#DIV/0!</v>
      </c>
      <c r="DJ9" s="110">
        <f t="shared" si="21"/>
        <v>0</v>
      </c>
      <c r="DK9" s="110" t="e">
        <f t="shared" si="21"/>
        <v>#DIV/0!</v>
      </c>
      <c r="DL9" s="110">
        <f t="shared" si="21"/>
        <v>6.5100579156734751E-3</v>
      </c>
      <c r="DM9" s="110">
        <f t="shared" si="21"/>
        <v>1.7946241258888409E-2</v>
      </c>
      <c r="DN9" s="110" t="e">
        <f t="shared" si="21"/>
        <v>#DIV/0!</v>
      </c>
      <c r="DO9" s="110" t="e">
        <f t="shared" si="21"/>
        <v>#DIV/0!</v>
      </c>
      <c r="DP9" s="110" t="e">
        <f t="shared" si="21"/>
        <v>#DIV/0!</v>
      </c>
      <c r="DQ9" s="110" t="e">
        <f t="shared" si="21"/>
        <v>#DIV/0!</v>
      </c>
      <c r="DR9" s="110">
        <f t="shared" si="21"/>
        <v>6.6681140762400335E-3</v>
      </c>
      <c r="DS9" s="110" t="e">
        <f t="shared" si="21"/>
        <v>#DIV/0!</v>
      </c>
      <c r="DT9" s="110" t="e">
        <f t="shared" si="21"/>
        <v>#DIV/0!</v>
      </c>
      <c r="DU9" s="110">
        <f t="shared" si="21"/>
        <v>0</v>
      </c>
      <c r="DV9" s="110">
        <f t="shared" si="21"/>
        <v>0</v>
      </c>
    </row>
    <row r="10" spans="1:126" s="117" customFormat="1" x14ac:dyDescent="0.2">
      <c r="A10" s="117" t="s">
        <v>90</v>
      </c>
      <c r="B10" s="118">
        <f>'Data Final'!C155</f>
        <v>44496.604166666664</v>
      </c>
      <c r="C10" s="118">
        <v>44496.583333333336</v>
      </c>
      <c r="D10" s="117">
        <v>2.71</v>
      </c>
      <c r="E10" s="102">
        <f t="shared" si="22"/>
        <v>7.6720099999999999E-2</v>
      </c>
      <c r="F10" s="102">
        <v>0</v>
      </c>
      <c r="G10" s="103">
        <f t="shared" si="23"/>
        <v>0</v>
      </c>
      <c r="H10" s="117">
        <f>'Data Final'!F155</f>
        <v>8.9367736987453501</v>
      </c>
      <c r="I10" s="104">
        <v>0</v>
      </c>
      <c r="J10" s="104">
        <v>0</v>
      </c>
      <c r="K10" s="104">
        <v>0</v>
      </c>
      <c r="L10" s="104">
        <v>0</v>
      </c>
      <c r="M10" s="104">
        <v>0</v>
      </c>
      <c r="N10" s="117">
        <f>'Data Final'!L155</f>
        <v>9.3228415794515004E-2</v>
      </c>
      <c r="O10" s="117">
        <f>'Data Final'!M155</f>
        <v>3.2219824168959681</v>
      </c>
      <c r="P10" s="104">
        <v>0</v>
      </c>
      <c r="Q10" s="104">
        <v>0</v>
      </c>
      <c r="R10" s="104">
        <v>0</v>
      </c>
      <c r="S10" s="104">
        <v>0</v>
      </c>
      <c r="T10" s="117">
        <f>'Data Final'!R155</f>
        <v>67.358133900974138</v>
      </c>
      <c r="U10" s="117">
        <f>'Data Final'!S155</f>
        <v>0</v>
      </c>
      <c r="V10" s="104">
        <v>0</v>
      </c>
      <c r="W10" s="117">
        <f>'Data Final'!U155</f>
        <v>0</v>
      </c>
      <c r="X10" s="117">
        <f>'Data Final'!V155</f>
        <v>0</v>
      </c>
      <c r="Y10" s="105">
        <f t="shared" ref="Y10" si="131">H10</f>
        <v>8.9367736987453501</v>
      </c>
      <c r="Z10" s="105">
        <f t="shared" ref="Z10" si="132">I10</f>
        <v>0</v>
      </c>
      <c r="AA10" s="105">
        <f t="shared" ref="AA10" si="133">J10</f>
        <v>0</v>
      </c>
      <c r="AB10" s="105">
        <f t="shared" ref="AB10" si="134">K10</f>
        <v>0</v>
      </c>
      <c r="AC10" s="105">
        <f t="shared" ref="AC10" si="135">L10</f>
        <v>0</v>
      </c>
      <c r="AD10" s="105">
        <f t="shared" ref="AD10" si="136">M10</f>
        <v>0</v>
      </c>
      <c r="AE10" s="105">
        <f t="shared" ref="AE10" si="137">N10</f>
        <v>9.3228415794515004E-2</v>
      </c>
      <c r="AF10" s="105">
        <f t="shared" ref="AF10" si="138">O10</f>
        <v>3.2219824168959681</v>
      </c>
      <c r="AG10" s="105">
        <f t="shared" ref="AG10" si="139">P10</f>
        <v>0</v>
      </c>
      <c r="AH10" s="105">
        <f t="shared" ref="AH10" si="140">Q10</f>
        <v>0</v>
      </c>
      <c r="AI10" s="105">
        <f t="shared" ref="AI10" si="141">R10</f>
        <v>0</v>
      </c>
      <c r="AJ10" s="105">
        <f t="shared" ref="AJ10" si="142">S10</f>
        <v>0</v>
      </c>
      <c r="AK10" s="105">
        <f t="shared" ref="AK10" si="143">T10</f>
        <v>67.358133900974138</v>
      </c>
      <c r="AL10" s="105">
        <f t="shared" ref="AL10" si="144">U10</f>
        <v>0</v>
      </c>
      <c r="AM10" s="105">
        <f t="shared" ref="AM10" si="145">V10</f>
        <v>0</v>
      </c>
      <c r="AN10" s="105">
        <f t="shared" ref="AN10" si="146">W10</f>
        <v>0</v>
      </c>
      <c r="AO10" s="105">
        <f t="shared" ref="AO10" si="147">X10</f>
        <v>0</v>
      </c>
      <c r="AP10" s="106">
        <f t="shared" si="25"/>
        <v>0.19478850346987706</v>
      </c>
      <c r="AQ10" s="106">
        <f t="shared" si="1"/>
        <v>0</v>
      </c>
      <c r="AR10" s="106" t="e">
        <f t="shared" si="1"/>
        <v>#DIV/0!</v>
      </c>
      <c r="AS10" s="106" t="e">
        <f t="shared" si="1"/>
        <v>#DIV/0!</v>
      </c>
      <c r="AT10" s="106">
        <f t="shared" si="1"/>
        <v>0</v>
      </c>
      <c r="AU10" s="106" t="e">
        <f t="shared" si="1"/>
        <v>#DIV/0!</v>
      </c>
      <c r="AV10" s="106">
        <f t="shared" si="1"/>
        <v>5.6920309002919854E-2</v>
      </c>
      <c r="AW10" s="106">
        <f t="shared" si="1"/>
        <v>0.30105768360669666</v>
      </c>
      <c r="AX10" s="106" t="e">
        <f t="shared" si="1"/>
        <v>#DIV/0!</v>
      </c>
      <c r="AY10" s="106" t="e">
        <f t="shared" si="1"/>
        <v>#DIV/0!</v>
      </c>
      <c r="AZ10" s="106" t="e">
        <f t="shared" si="1"/>
        <v>#DIV/0!</v>
      </c>
      <c r="BA10" s="106" t="e">
        <f t="shared" si="1"/>
        <v>#DIV/0!</v>
      </c>
      <c r="BB10" s="106">
        <f t="shared" si="1"/>
        <v>5.779814255174516E-2</v>
      </c>
      <c r="BC10" s="106" t="e">
        <f t="shared" si="1"/>
        <v>#DIV/0!</v>
      </c>
      <c r="BD10" s="106" t="e">
        <f t="shared" si="1"/>
        <v>#DIV/0!</v>
      </c>
      <c r="BE10" s="106">
        <f t="shared" si="1"/>
        <v>0</v>
      </c>
      <c r="BF10" s="106">
        <f t="shared" si="1"/>
        <v>0</v>
      </c>
      <c r="BG10" s="107">
        <f t="shared" si="26"/>
        <v>4.1137810310706791E-2</v>
      </c>
      <c r="BH10" s="107">
        <f t="shared" si="27"/>
        <v>0</v>
      </c>
      <c r="BI10" s="107">
        <f t="shared" si="28"/>
        <v>0</v>
      </c>
      <c r="BJ10" s="107">
        <f t="shared" si="29"/>
        <v>0</v>
      </c>
      <c r="BK10" s="107">
        <f t="shared" si="30"/>
        <v>0</v>
      </c>
      <c r="BL10" s="107">
        <f t="shared" si="31"/>
        <v>0</v>
      </c>
      <c r="BM10" s="107">
        <f t="shared" si="32"/>
        <v>4.2914960295580619E-4</v>
      </c>
      <c r="BN10" s="107">
        <f t="shared" si="33"/>
        <v>1.4831448793350022E-2</v>
      </c>
      <c r="BO10" s="107">
        <f t="shared" si="34"/>
        <v>0</v>
      </c>
      <c r="BP10" s="107">
        <f t="shared" si="35"/>
        <v>0</v>
      </c>
      <c r="BQ10" s="107">
        <f t="shared" si="36"/>
        <v>0</v>
      </c>
      <c r="BR10" s="107">
        <f t="shared" si="37"/>
        <v>0</v>
      </c>
      <c r="BS10" s="107">
        <f t="shared" si="38"/>
        <v>0.31006336612176755</v>
      </c>
      <c r="BT10" s="107">
        <f t="shared" si="39"/>
        <v>0</v>
      </c>
      <c r="BU10" s="107">
        <f t="shared" si="40"/>
        <v>0</v>
      </c>
      <c r="BV10" s="107">
        <f t="shared" si="41"/>
        <v>0</v>
      </c>
      <c r="BW10" s="107">
        <f t="shared" si="42"/>
        <v>0</v>
      </c>
      <c r="BX10" s="108">
        <f t="shared" si="3"/>
        <v>0.61706715466060191</v>
      </c>
      <c r="BY10" s="108">
        <f t="shared" si="4"/>
        <v>0</v>
      </c>
      <c r="BZ10" s="108">
        <f t="shared" si="5"/>
        <v>0</v>
      </c>
      <c r="CA10" s="108">
        <f t="shared" si="6"/>
        <v>0</v>
      </c>
      <c r="CB10" s="108">
        <f t="shared" si="7"/>
        <v>0</v>
      </c>
      <c r="CC10" s="108">
        <f t="shared" si="8"/>
        <v>0</v>
      </c>
      <c r="CD10" s="108">
        <f t="shared" si="9"/>
        <v>6.437244044337093E-3</v>
      </c>
      <c r="CE10" s="108">
        <f t="shared" si="10"/>
        <v>0.22247173190025032</v>
      </c>
      <c r="CF10" s="108">
        <f t="shared" si="11"/>
        <v>0</v>
      </c>
      <c r="CG10" s="108">
        <f t="shared" si="12"/>
        <v>0</v>
      </c>
      <c r="CH10" s="108">
        <f t="shared" si="13"/>
        <v>0</v>
      </c>
      <c r="CI10" s="108">
        <f t="shared" si="14"/>
        <v>0</v>
      </c>
      <c r="CJ10" s="108">
        <f t="shared" si="15"/>
        <v>4.6509504918265137</v>
      </c>
      <c r="CK10" s="108">
        <f t="shared" si="16"/>
        <v>0</v>
      </c>
      <c r="CL10" s="108">
        <f t="shared" si="17"/>
        <v>0</v>
      </c>
      <c r="CM10" s="108">
        <f t="shared" si="18"/>
        <v>0</v>
      </c>
      <c r="CN10" s="108">
        <f t="shared" si="19"/>
        <v>0</v>
      </c>
      <c r="CO10" s="109">
        <f t="shared" si="43"/>
        <v>6.6923278503668868</v>
      </c>
      <c r="CP10" s="109">
        <f t="shared" si="44"/>
        <v>0</v>
      </c>
      <c r="CQ10" s="109">
        <f t="shared" si="45"/>
        <v>0</v>
      </c>
      <c r="CR10" s="109">
        <f t="shared" si="46"/>
        <v>0</v>
      </c>
      <c r="CS10" s="109">
        <f t="shared" si="47"/>
        <v>0</v>
      </c>
      <c r="CT10" s="109">
        <f t="shared" si="48"/>
        <v>0</v>
      </c>
      <c r="CU10" s="109">
        <f t="shared" si="49"/>
        <v>8.6740794544494945E-2</v>
      </c>
      <c r="CV10" s="109">
        <f t="shared" si="50"/>
        <v>2.4577494250531902</v>
      </c>
      <c r="CW10" s="109">
        <f t="shared" si="51"/>
        <v>0</v>
      </c>
      <c r="CX10" s="109">
        <f t="shared" si="52"/>
        <v>0</v>
      </c>
      <c r="CY10" s="109">
        <f t="shared" si="53"/>
        <v>0</v>
      </c>
      <c r="CZ10" s="109">
        <f t="shared" si="54"/>
        <v>0</v>
      </c>
      <c r="DA10" s="109">
        <f t="shared" si="61"/>
        <v>50.531244555228852</v>
      </c>
      <c r="DB10" s="109">
        <f t="shared" si="55"/>
        <v>0</v>
      </c>
      <c r="DC10" s="109">
        <f t="shared" si="56"/>
        <v>0</v>
      </c>
      <c r="DD10" s="109">
        <f t="shared" si="57"/>
        <v>0</v>
      </c>
      <c r="DE10" s="109">
        <f t="shared" si="58"/>
        <v>0</v>
      </c>
      <c r="DF10" s="110">
        <f t="shared" si="59"/>
        <v>1.3200898945386719E-2</v>
      </c>
      <c r="DG10" s="110">
        <f t="shared" si="21"/>
        <v>0</v>
      </c>
      <c r="DH10" s="110" t="e">
        <f t="shared" si="21"/>
        <v>#DIV/0!</v>
      </c>
      <c r="DI10" s="110" t="e">
        <f t="shared" si="21"/>
        <v>#DIV/0!</v>
      </c>
      <c r="DJ10" s="110">
        <f t="shared" si="21"/>
        <v>0</v>
      </c>
      <c r="DK10" s="110" t="e">
        <f t="shared" si="21"/>
        <v>#DIV/0!</v>
      </c>
      <c r="DL10" s="110">
        <f t="shared" si="21"/>
        <v>7.0319131921207636E-3</v>
      </c>
      <c r="DM10" s="110">
        <f t="shared" si="21"/>
        <v>1.9732386839902562E-2</v>
      </c>
      <c r="DN10" s="110" t="e">
        <f t="shared" si="21"/>
        <v>#DIV/0!</v>
      </c>
      <c r="DO10" s="110" t="e">
        <f t="shared" si="21"/>
        <v>#DIV/0!</v>
      </c>
      <c r="DP10" s="110" t="e">
        <f t="shared" si="21"/>
        <v>#DIV/0!</v>
      </c>
      <c r="DQ10" s="110" t="e">
        <f t="shared" si="21"/>
        <v>#DIV/0!</v>
      </c>
      <c r="DR10" s="110">
        <f t="shared" si="21"/>
        <v>7.3440702590750143E-3</v>
      </c>
      <c r="DS10" s="110" t="e">
        <f t="shared" si="21"/>
        <v>#DIV/0!</v>
      </c>
      <c r="DT10" s="110" t="e">
        <f t="shared" si="21"/>
        <v>#DIV/0!</v>
      </c>
      <c r="DU10" s="110">
        <f t="shared" si="21"/>
        <v>0</v>
      </c>
      <c r="DV10" s="110">
        <f t="shared" si="21"/>
        <v>0</v>
      </c>
    </row>
    <row r="11" spans="1:126" s="117" customFormat="1" x14ac:dyDescent="0.2">
      <c r="A11" s="117" t="s">
        <v>90</v>
      </c>
      <c r="B11" s="118"/>
      <c r="C11" s="118">
        <v>44496.59375</v>
      </c>
      <c r="D11" s="117">
        <v>2.71</v>
      </c>
      <c r="E11" s="102">
        <f t="shared" si="22"/>
        <v>7.6720099999999999E-2</v>
      </c>
      <c r="F11" s="102">
        <v>0</v>
      </c>
      <c r="G11" s="103">
        <f t="shared" si="23"/>
        <v>0</v>
      </c>
      <c r="Y11" s="105">
        <f t="shared" ref="Y11" si="148">H10</f>
        <v>8.9367736987453501</v>
      </c>
      <c r="Z11" s="105">
        <f t="shared" ref="Z11" si="149">I10</f>
        <v>0</v>
      </c>
      <c r="AA11" s="105">
        <f t="shared" ref="AA11" si="150">J10</f>
        <v>0</v>
      </c>
      <c r="AB11" s="105">
        <f t="shared" ref="AB11" si="151">K10</f>
        <v>0</v>
      </c>
      <c r="AC11" s="105">
        <f t="shared" ref="AC11" si="152">L10</f>
        <v>0</v>
      </c>
      <c r="AD11" s="105">
        <f t="shared" ref="AD11" si="153">M10</f>
        <v>0</v>
      </c>
      <c r="AE11" s="105">
        <f t="shared" ref="AE11" si="154">N10</f>
        <v>9.3228415794515004E-2</v>
      </c>
      <c r="AF11" s="105">
        <f t="shared" ref="AF11" si="155">O10</f>
        <v>3.2219824168959681</v>
      </c>
      <c r="AG11" s="105">
        <f t="shared" ref="AG11" si="156">P10</f>
        <v>0</v>
      </c>
      <c r="AH11" s="105">
        <f t="shared" ref="AH11" si="157">Q10</f>
        <v>0</v>
      </c>
      <c r="AI11" s="105">
        <f t="shared" ref="AI11" si="158">R10</f>
        <v>0</v>
      </c>
      <c r="AJ11" s="105">
        <f t="shared" ref="AJ11" si="159">S10</f>
        <v>0</v>
      </c>
      <c r="AK11" s="105">
        <f t="shared" ref="AK11" si="160">T10</f>
        <v>67.358133900974138</v>
      </c>
      <c r="AL11" s="105">
        <f t="shared" ref="AL11" si="161">U10</f>
        <v>0</v>
      </c>
      <c r="AM11" s="105">
        <f t="shared" ref="AM11" si="162">V10</f>
        <v>0</v>
      </c>
      <c r="AN11" s="105">
        <f t="shared" ref="AN11" si="163">W10</f>
        <v>0</v>
      </c>
      <c r="AO11" s="105">
        <f t="shared" ref="AO11" si="164">X10</f>
        <v>0</v>
      </c>
      <c r="AP11" s="106">
        <f t="shared" si="25"/>
        <v>0.19478850346987706</v>
      </c>
      <c r="AQ11" s="106">
        <f t="shared" si="1"/>
        <v>0</v>
      </c>
      <c r="AR11" s="106" t="e">
        <f t="shared" si="1"/>
        <v>#DIV/0!</v>
      </c>
      <c r="AS11" s="106" t="e">
        <f t="shared" si="1"/>
        <v>#DIV/0!</v>
      </c>
      <c r="AT11" s="106">
        <f t="shared" si="1"/>
        <v>0</v>
      </c>
      <c r="AU11" s="106" t="e">
        <f t="shared" si="1"/>
        <v>#DIV/0!</v>
      </c>
      <c r="AV11" s="106">
        <f t="shared" si="1"/>
        <v>5.6920309002919854E-2</v>
      </c>
      <c r="AW11" s="106">
        <f t="shared" si="1"/>
        <v>0.30105768360669666</v>
      </c>
      <c r="AX11" s="106" t="e">
        <f t="shared" si="1"/>
        <v>#DIV/0!</v>
      </c>
      <c r="AY11" s="106" t="e">
        <f t="shared" si="1"/>
        <v>#DIV/0!</v>
      </c>
      <c r="AZ11" s="106" t="e">
        <f t="shared" si="1"/>
        <v>#DIV/0!</v>
      </c>
      <c r="BA11" s="106" t="e">
        <f t="shared" si="1"/>
        <v>#DIV/0!</v>
      </c>
      <c r="BB11" s="106">
        <f t="shared" si="1"/>
        <v>5.779814255174516E-2</v>
      </c>
      <c r="BC11" s="106" t="e">
        <f t="shared" si="1"/>
        <v>#DIV/0!</v>
      </c>
      <c r="BD11" s="106" t="e">
        <f t="shared" si="1"/>
        <v>#DIV/0!</v>
      </c>
      <c r="BE11" s="106">
        <f t="shared" si="1"/>
        <v>0</v>
      </c>
      <c r="BF11" s="106">
        <f t="shared" si="1"/>
        <v>0</v>
      </c>
      <c r="BG11" s="107">
        <f t="shared" si="26"/>
        <v>4.1137810310706791E-2</v>
      </c>
      <c r="BH11" s="107">
        <f t="shared" si="27"/>
        <v>0</v>
      </c>
      <c r="BI11" s="107">
        <f t="shared" si="28"/>
        <v>0</v>
      </c>
      <c r="BJ11" s="107">
        <f t="shared" si="29"/>
        <v>0</v>
      </c>
      <c r="BK11" s="107">
        <f t="shared" si="30"/>
        <v>0</v>
      </c>
      <c r="BL11" s="107">
        <f t="shared" si="31"/>
        <v>0</v>
      </c>
      <c r="BM11" s="107">
        <f t="shared" si="32"/>
        <v>4.2914960295580619E-4</v>
      </c>
      <c r="BN11" s="107">
        <f t="shared" si="33"/>
        <v>1.4831448793350022E-2</v>
      </c>
      <c r="BO11" s="107">
        <f t="shared" si="34"/>
        <v>0</v>
      </c>
      <c r="BP11" s="107">
        <f t="shared" si="35"/>
        <v>0</v>
      </c>
      <c r="BQ11" s="107">
        <f t="shared" si="36"/>
        <v>0</v>
      </c>
      <c r="BR11" s="107">
        <f t="shared" si="37"/>
        <v>0</v>
      </c>
      <c r="BS11" s="107">
        <f t="shared" si="38"/>
        <v>0.31006336612176755</v>
      </c>
      <c r="BT11" s="107">
        <f t="shared" si="39"/>
        <v>0</v>
      </c>
      <c r="BU11" s="107">
        <f t="shared" si="40"/>
        <v>0</v>
      </c>
      <c r="BV11" s="107">
        <f t="shared" si="41"/>
        <v>0</v>
      </c>
      <c r="BW11" s="107">
        <f t="shared" si="42"/>
        <v>0</v>
      </c>
      <c r="BX11" s="108">
        <f t="shared" si="3"/>
        <v>0.61706715466060191</v>
      </c>
      <c r="BY11" s="108">
        <f t="shared" si="4"/>
        <v>0</v>
      </c>
      <c r="BZ11" s="108">
        <f t="shared" si="5"/>
        <v>0</v>
      </c>
      <c r="CA11" s="108">
        <f t="shared" si="6"/>
        <v>0</v>
      </c>
      <c r="CB11" s="108">
        <f t="shared" si="7"/>
        <v>0</v>
      </c>
      <c r="CC11" s="108">
        <f t="shared" si="8"/>
        <v>0</v>
      </c>
      <c r="CD11" s="108">
        <f t="shared" si="9"/>
        <v>6.437244044337093E-3</v>
      </c>
      <c r="CE11" s="108">
        <f t="shared" si="10"/>
        <v>0.22247173190025032</v>
      </c>
      <c r="CF11" s="108">
        <f t="shared" si="11"/>
        <v>0</v>
      </c>
      <c r="CG11" s="108">
        <f t="shared" si="12"/>
        <v>0</v>
      </c>
      <c r="CH11" s="108">
        <f t="shared" si="13"/>
        <v>0</v>
      </c>
      <c r="CI11" s="108">
        <f t="shared" si="14"/>
        <v>0</v>
      </c>
      <c r="CJ11" s="108">
        <f t="shared" si="15"/>
        <v>4.6509504918265137</v>
      </c>
      <c r="CK11" s="108">
        <f t="shared" si="16"/>
        <v>0</v>
      </c>
      <c r="CL11" s="108">
        <f t="shared" si="17"/>
        <v>0</v>
      </c>
      <c r="CM11" s="108">
        <f t="shared" si="18"/>
        <v>0</v>
      </c>
      <c r="CN11" s="108">
        <f t="shared" si="19"/>
        <v>0</v>
      </c>
      <c r="CO11" s="109">
        <f t="shared" si="43"/>
        <v>7.309395005027489</v>
      </c>
      <c r="CP11" s="109">
        <f t="shared" si="44"/>
        <v>0</v>
      </c>
      <c r="CQ11" s="109">
        <f t="shared" si="45"/>
        <v>0</v>
      </c>
      <c r="CR11" s="109">
        <f t="shared" si="46"/>
        <v>0</v>
      </c>
      <c r="CS11" s="109">
        <f t="shared" si="47"/>
        <v>0</v>
      </c>
      <c r="CT11" s="109">
        <f t="shared" si="48"/>
        <v>0</v>
      </c>
      <c r="CU11" s="109">
        <f t="shared" si="49"/>
        <v>9.3178038588832043E-2</v>
      </c>
      <c r="CV11" s="109">
        <f t="shared" si="50"/>
        <v>2.6802211569534404</v>
      </c>
      <c r="CW11" s="109">
        <f t="shared" si="51"/>
        <v>0</v>
      </c>
      <c r="CX11" s="109">
        <f t="shared" si="52"/>
        <v>0</v>
      </c>
      <c r="CY11" s="109">
        <f t="shared" si="53"/>
        <v>0</v>
      </c>
      <c r="CZ11" s="109">
        <f t="shared" si="54"/>
        <v>0</v>
      </c>
      <c r="DA11" s="109">
        <f t="shared" si="61"/>
        <v>55.182195047055366</v>
      </c>
      <c r="DB11" s="109">
        <f t="shared" si="55"/>
        <v>0</v>
      </c>
      <c r="DC11" s="109">
        <f t="shared" si="56"/>
        <v>0</v>
      </c>
      <c r="DD11" s="109">
        <f t="shared" si="57"/>
        <v>0</v>
      </c>
      <c r="DE11" s="109">
        <f t="shared" si="58"/>
        <v>0</v>
      </c>
      <c r="DF11" s="110">
        <f t="shared" si="59"/>
        <v>1.4418089933832593E-2</v>
      </c>
      <c r="DG11" s="110">
        <f t="shared" si="21"/>
        <v>0</v>
      </c>
      <c r="DH11" s="110" t="e">
        <f t="shared" si="21"/>
        <v>#DIV/0!</v>
      </c>
      <c r="DI11" s="110" t="e">
        <f t="shared" si="21"/>
        <v>#DIV/0!</v>
      </c>
      <c r="DJ11" s="110">
        <f t="shared" si="21"/>
        <v>0</v>
      </c>
      <c r="DK11" s="110" t="e">
        <f t="shared" si="21"/>
        <v>#DIV/0!</v>
      </c>
      <c r="DL11" s="110">
        <f t="shared" si="21"/>
        <v>7.5537684685680522E-3</v>
      </c>
      <c r="DM11" s="110">
        <f t="shared" si="21"/>
        <v>2.1518532420916715E-2</v>
      </c>
      <c r="DN11" s="110" t="e">
        <f t="shared" si="21"/>
        <v>#DIV/0!</v>
      </c>
      <c r="DO11" s="110" t="e">
        <f t="shared" si="21"/>
        <v>#DIV/0!</v>
      </c>
      <c r="DP11" s="110" t="e">
        <f t="shared" si="21"/>
        <v>#DIV/0!</v>
      </c>
      <c r="DQ11" s="110" t="e">
        <f t="shared" si="21"/>
        <v>#DIV/0!</v>
      </c>
      <c r="DR11" s="110">
        <f t="shared" si="21"/>
        <v>8.020026441909996E-3</v>
      </c>
      <c r="DS11" s="110" t="e">
        <f t="shared" si="21"/>
        <v>#DIV/0!</v>
      </c>
      <c r="DT11" s="110" t="e">
        <f t="shared" si="21"/>
        <v>#DIV/0!</v>
      </c>
      <c r="DU11" s="110">
        <f t="shared" si="21"/>
        <v>0</v>
      </c>
      <c r="DV11" s="110">
        <f t="shared" si="21"/>
        <v>0</v>
      </c>
    </row>
    <row r="12" spans="1:126" s="117" customFormat="1" x14ac:dyDescent="0.2">
      <c r="A12" s="117" t="s">
        <v>90</v>
      </c>
      <c r="B12" s="118"/>
      <c r="C12" s="118">
        <v>44496.604166666664</v>
      </c>
      <c r="D12" s="117">
        <v>2.71</v>
      </c>
      <c r="E12" s="102">
        <f t="shared" si="22"/>
        <v>7.6720099999999999E-2</v>
      </c>
      <c r="F12" s="102">
        <v>0</v>
      </c>
      <c r="G12" s="103">
        <f t="shared" si="23"/>
        <v>0</v>
      </c>
      <c r="Y12" s="105">
        <f t="shared" ref="Y12" si="165">H10</f>
        <v>8.9367736987453501</v>
      </c>
      <c r="Z12" s="105">
        <f t="shared" ref="Z12" si="166">I10</f>
        <v>0</v>
      </c>
      <c r="AA12" s="105">
        <f t="shared" ref="AA12" si="167">J10</f>
        <v>0</v>
      </c>
      <c r="AB12" s="105">
        <f t="shared" ref="AB12" si="168">K10</f>
        <v>0</v>
      </c>
      <c r="AC12" s="105">
        <f t="shared" ref="AC12" si="169">L10</f>
        <v>0</v>
      </c>
      <c r="AD12" s="105">
        <f t="shared" ref="AD12" si="170">M10</f>
        <v>0</v>
      </c>
      <c r="AE12" s="105">
        <f t="shared" ref="AE12" si="171">N10</f>
        <v>9.3228415794515004E-2</v>
      </c>
      <c r="AF12" s="105">
        <f t="shared" ref="AF12" si="172">O10</f>
        <v>3.2219824168959681</v>
      </c>
      <c r="AG12" s="105">
        <f t="shared" ref="AG12" si="173">P10</f>
        <v>0</v>
      </c>
      <c r="AH12" s="105">
        <f t="shared" ref="AH12" si="174">Q10</f>
        <v>0</v>
      </c>
      <c r="AI12" s="105">
        <f t="shared" ref="AI12" si="175">R10</f>
        <v>0</v>
      </c>
      <c r="AJ12" s="105">
        <f t="shared" ref="AJ12" si="176">S10</f>
        <v>0</v>
      </c>
      <c r="AK12" s="105">
        <f t="shared" ref="AK12" si="177">T10</f>
        <v>67.358133900974138</v>
      </c>
      <c r="AL12" s="105">
        <f t="shared" ref="AL12" si="178">U10</f>
        <v>0</v>
      </c>
      <c r="AM12" s="105">
        <f t="shared" ref="AM12" si="179">V10</f>
        <v>0</v>
      </c>
      <c r="AN12" s="105">
        <f t="shared" ref="AN12" si="180">W10</f>
        <v>0</v>
      </c>
      <c r="AO12" s="105">
        <f t="shared" ref="AO12" si="181">X10</f>
        <v>0</v>
      </c>
      <c r="AP12" s="106">
        <f t="shared" si="25"/>
        <v>0.19478850346987706</v>
      </c>
      <c r="AQ12" s="106">
        <f t="shared" si="1"/>
        <v>0</v>
      </c>
      <c r="AR12" s="106" t="e">
        <f t="shared" si="1"/>
        <v>#DIV/0!</v>
      </c>
      <c r="AS12" s="106" t="e">
        <f t="shared" si="1"/>
        <v>#DIV/0!</v>
      </c>
      <c r="AT12" s="106">
        <f t="shared" si="1"/>
        <v>0</v>
      </c>
      <c r="AU12" s="106" t="e">
        <f t="shared" si="1"/>
        <v>#DIV/0!</v>
      </c>
      <c r="AV12" s="106">
        <f t="shared" si="1"/>
        <v>5.6920309002919854E-2</v>
      </c>
      <c r="AW12" s="106">
        <f t="shared" si="1"/>
        <v>0.30105768360669666</v>
      </c>
      <c r="AX12" s="106" t="e">
        <f t="shared" si="1"/>
        <v>#DIV/0!</v>
      </c>
      <c r="AY12" s="106" t="e">
        <f t="shared" si="1"/>
        <v>#DIV/0!</v>
      </c>
      <c r="AZ12" s="106" t="e">
        <f t="shared" si="1"/>
        <v>#DIV/0!</v>
      </c>
      <c r="BA12" s="106" t="e">
        <f t="shared" si="1"/>
        <v>#DIV/0!</v>
      </c>
      <c r="BB12" s="106">
        <f t="shared" si="1"/>
        <v>5.779814255174516E-2</v>
      </c>
      <c r="BC12" s="106" t="e">
        <f t="shared" si="1"/>
        <v>#DIV/0!</v>
      </c>
      <c r="BD12" s="106" t="e">
        <f t="shared" si="1"/>
        <v>#DIV/0!</v>
      </c>
      <c r="BE12" s="106">
        <f t="shared" si="1"/>
        <v>0</v>
      </c>
      <c r="BF12" s="106">
        <f t="shared" si="1"/>
        <v>0</v>
      </c>
      <c r="BG12" s="107">
        <f t="shared" si="26"/>
        <v>4.1137810310706791E-2</v>
      </c>
      <c r="BH12" s="107">
        <f t="shared" si="27"/>
        <v>0</v>
      </c>
      <c r="BI12" s="107">
        <f t="shared" si="28"/>
        <v>0</v>
      </c>
      <c r="BJ12" s="107">
        <f t="shared" si="29"/>
        <v>0</v>
      </c>
      <c r="BK12" s="107">
        <f t="shared" si="30"/>
        <v>0</v>
      </c>
      <c r="BL12" s="107">
        <f t="shared" si="31"/>
        <v>0</v>
      </c>
      <c r="BM12" s="107">
        <f t="shared" si="32"/>
        <v>4.2914960295580619E-4</v>
      </c>
      <c r="BN12" s="107">
        <f t="shared" si="33"/>
        <v>1.4831448793350022E-2</v>
      </c>
      <c r="BO12" s="107">
        <f t="shared" si="34"/>
        <v>0</v>
      </c>
      <c r="BP12" s="107">
        <f t="shared" si="35"/>
        <v>0</v>
      </c>
      <c r="BQ12" s="107">
        <f t="shared" si="36"/>
        <v>0</v>
      </c>
      <c r="BR12" s="107">
        <f t="shared" si="37"/>
        <v>0</v>
      </c>
      <c r="BS12" s="107">
        <f t="shared" si="38"/>
        <v>0.31006336612176755</v>
      </c>
      <c r="BT12" s="107">
        <f t="shared" si="39"/>
        <v>0</v>
      </c>
      <c r="BU12" s="107">
        <f t="shared" si="40"/>
        <v>0</v>
      </c>
      <c r="BV12" s="107">
        <f t="shared" si="41"/>
        <v>0</v>
      </c>
      <c r="BW12" s="107">
        <f t="shared" si="42"/>
        <v>0</v>
      </c>
      <c r="BX12" s="108">
        <f t="shared" si="3"/>
        <v>0.61706715466060191</v>
      </c>
      <c r="BY12" s="108">
        <f t="shared" si="4"/>
        <v>0</v>
      </c>
      <c r="BZ12" s="108">
        <f t="shared" si="5"/>
        <v>0</v>
      </c>
      <c r="CA12" s="108">
        <f t="shared" si="6"/>
        <v>0</v>
      </c>
      <c r="CB12" s="108">
        <f t="shared" si="7"/>
        <v>0</v>
      </c>
      <c r="CC12" s="108">
        <f t="shared" si="8"/>
        <v>0</v>
      </c>
      <c r="CD12" s="108">
        <f t="shared" si="9"/>
        <v>6.437244044337093E-3</v>
      </c>
      <c r="CE12" s="108">
        <f t="shared" si="10"/>
        <v>0.22247173190025032</v>
      </c>
      <c r="CF12" s="108">
        <f t="shared" si="11"/>
        <v>0</v>
      </c>
      <c r="CG12" s="108">
        <f t="shared" si="12"/>
        <v>0</v>
      </c>
      <c r="CH12" s="108">
        <f t="shared" si="13"/>
        <v>0</v>
      </c>
      <c r="CI12" s="108">
        <f t="shared" si="14"/>
        <v>0</v>
      </c>
      <c r="CJ12" s="108">
        <f t="shared" si="15"/>
        <v>4.6509504918265137</v>
      </c>
      <c r="CK12" s="108">
        <f t="shared" si="16"/>
        <v>0</v>
      </c>
      <c r="CL12" s="108">
        <f t="shared" si="17"/>
        <v>0</v>
      </c>
      <c r="CM12" s="108">
        <f t="shared" si="18"/>
        <v>0</v>
      </c>
      <c r="CN12" s="108">
        <f t="shared" si="19"/>
        <v>0</v>
      </c>
      <c r="CO12" s="109">
        <f t="shared" si="43"/>
        <v>7.9264621596880911</v>
      </c>
      <c r="CP12" s="109">
        <f t="shared" si="44"/>
        <v>0</v>
      </c>
      <c r="CQ12" s="109">
        <f t="shared" si="45"/>
        <v>0</v>
      </c>
      <c r="CR12" s="109">
        <f t="shared" si="46"/>
        <v>0</v>
      </c>
      <c r="CS12" s="109">
        <f t="shared" si="47"/>
        <v>0</v>
      </c>
      <c r="CT12" s="109">
        <f t="shared" si="48"/>
        <v>0</v>
      </c>
      <c r="CU12" s="109">
        <f t="shared" si="49"/>
        <v>9.9615282633169142E-2</v>
      </c>
      <c r="CV12" s="109">
        <f t="shared" si="50"/>
        <v>2.9026928888536907</v>
      </c>
      <c r="CW12" s="109">
        <f t="shared" si="51"/>
        <v>0</v>
      </c>
      <c r="CX12" s="109">
        <f t="shared" si="52"/>
        <v>0</v>
      </c>
      <c r="CY12" s="109">
        <f t="shared" si="53"/>
        <v>0</v>
      </c>
      <c r="CZ12" s="109">
        <f t="shared" si="54"/>
        <v>0</v>
      </c>
      <c r="DA12" s="109">
        <f t="shared" si="61"/>
        <v>59.83314553888188</v>
      </c>
      <c r="DB12" s="109">
        <f t="shared" si="55"/>
        <v>0</v>
      </c>
      <c r="DC12" s="109">
        <f t="shared" si="56"/>
        <v>0</v>
      </c>
      <c r="DD12" s="109">
        <f t="shared" si="57"/>
        <v>0</v>
      </c>
      <c r="DE12" s="109">
        <f t="shared" si="58"/>
        <v>0</v>
      </c>
      <c r="DF12" s="110">
        <f t="shared" si="59"/>
        <v>1.5635280922278467E-2</v>
      </c>
      <c r="DG12" s="110">
        <f t="shared" si="21"/>
        <v>0</v>
      </c>
      <c r="DH12" s="110" t="e">
        <f t="shared" si="21"/>
        <v>#DIV/0!</v>
      </c>
      <c r="DI12" s="110" t="e">
        <f t="shared" si="21"/>
        <v>#DIV/0!</v>
      </c>
      <c r="DJ12" s="110">
        <f t="shared" si="21"/>
        <v>0</v>
      </c>
      <c r="DK12" s="110" t="e">
        <f t="shared" si="21"/>
        <v>#DIV/0!</v>
      </c>
      <c r="DL12" s="110">
        <f t="shared" si="21"/>
        <v>8.0756237450153399E-3</v>
      </c>
      <c r="DM12" s="110">
        <f t="shared" si="21"/>
        <v>2.3304678001930867E-2</v>
      </c>
      <c r="DN12" s="110" t="e">
        <f t="shared" si="21"/>
        <v>#DIV/0!</v>
      </c>
      <c r="DO12" s="110" t="e">
        <f t="shared" si="21"/>
        <v>#DIV/0!</v>
      </c>
      <c r="DP12" s="110" t="e">
        <f t="shared" si="21"/>
        <v>#DIV/0!</v>
      </c>
      <c r="DQ12" s="110" t="e">
        <f t="shared" si="21"/>
        <v>#DIV/0!</v>
      </c>
      <c r="DR12" s="110">
        <f t="shared" si="21"/>
        <v>8.6959826247449759E-3</v>
      </c>
      <c r="DS12" s="110" t="e">
        <f t="shared" si="21"/>
        <v>#DIV/0!</v>
      </c>
      <c r="DT12" s="110" t="e">
        <f t="shared" si="21"/>
        <v>#DIV/0!</v>
      </c>
      <c r="DU12" s="110">
        <f t="shared" si="21"/>
        <v>0</v>
      </c>
      <c r="DV12" s="110">
        <f t="shared" si="21"/>
        <v>0</v>
      </c>
    </row>
    <row r="13" spans="1:126" s="117" customFormat="1" x14ac:dyDescent="0.2">
      <c r="A13" s="117" t="s">
        <v>90</v>
      </c>
      <c r="B13" s="118"/>
      <c r="C13" s="118">
        <v>44496.614583333336</v>
      </c>
      <c r="D13" s="117">
        <v>2.71</v>
      </c>
      <c r="E13" s="102">
        <f t="shared" si="22"/>
        <v>7.6720099999999999E-2</v>
      </c>
      <c r="F13" s="102">
        <v>0</v>
      </c>
      <c r="G13" s="103">
        <f t="shared" si="23"/>
        <v>0</v>
      </c>
      <c r="Y13" s="105">
        <f t="shared" ref="Y13" si="182">H10</f>
        <v>8.9367736987453501</v>
      </c>
      <c r="Z13" s="105">
        <f t="shared" ref="Z13" si="183">I10</f>
        <v>0</v>
      </c>
      <c r="AA13" s="105">
        <f t="shared" ref="AA13" si="184">J10</f>
        <v>0</v>
      </c>
      <c r="AB13" s="105">
        <f t="shared" ref="AB13" si="185">K10</f>
        <v>0</v>
      </c>
      <c r="AC13" s="105">
        <f t="shared" ref="AC13" si="186">L10</f>
        <v>0</v>
      </c>
      <c r="AD13" s="105">
        <f t="shared" ref="AD13" si="187">M10</f>
        <v>0</v>
      </c>
      <c r="AE13" s="105">
        <f t="shared" ref="AE13" si="188">N10</f>
        <v>9.3228415794515004E-2</v>
      </c>
      <c r="AF13" s="105">
        <f t="shared" ref="AF13" si="189">O10</f>
        <v>3.2219824168959681</v>
      </c>
      <c r="AG13" s="105">
        <f t="shared" ref="AG13" si="190">P10</f>
        <v>0</v>
      </c>
      <c r="AH13" s="105">
        <f t="shared" ref="AH13" si="191">Q10</f>
        <v>0</v>
      </c>
      <c r="AI13" s="105">
        <f t="shared" ref="AI13" si="192">R10</f>
        <v>0</v>
      </c>
      <c r="AJ13" s="105">
        <f t="shared" ref="AJ13" si="193">S10</f>
        <v>0</v>
      </c>
      <c r="AK13" s="105">
        <f t="shared" ref="AK13" si="194">T10</f>
        <v>67.358133900974138</v>
      </c>
      <c r="AL13" s="105">
        <f t="shared" ref="AL13" si="195">U10</f>
        <v>0</v>
      </c>
      <c r="AM13" s="105">
        <f t="shared" ref="AM13" si="196">V10</f>
        <v>0</v>
      </c>
      <c r="AN13" s="105">
        <f t="shared" ref="AN13" si="197">W10</f>
        <v>0</v>
      </c>
      <c r="AO13" s="105">
        <f t="shared" ref="AO13" si="198">X10</f>
        <v>0</v>
      </c>
      <c r="AP13" s="106">
        <f t="shared" si="25"/>
        <v>0.19478850346987706</v>
      </c>
      <c r="AQ13" s="106">
        <f t="shared" si="1"/>
        <v>0</v>
      </c>
      <c r="AR13" s="106" t="e">
        <f t="shared" si="1"/>
        <v>#DIV/0!</v>
      </c>
      <c r="AS13" s="106" t="e">
        <f t="shared" si="1"/>
        <v>#DIV/0!</v>
      </c>
      <c r="AT13" s="106">
        <f t="shared" si="1"/>
        <v>0</v>
      </c>
      <c r="AU13" s="106" t="e">
        <f t="shared" si="1"/>
        <v>#DIV/0!</v>
      </c>
      <c r="AV13" s="106">
        <f t="shared" si="1"/>
        <v>5.6920309002919854E-2</v>
      </c>
      <c r="AW13" s="106">
        <f t="shared" si="1"/>
        <v>0.30105768360669666</v>
      </c>
      <c r="AX13" s="106" t="e">
        <f t="shared" si="1"/>
        <v>#DIV/0!</v>
      </c>
      <c r="AY13" s="106" t="e">
        <f t="shared" si="1"/>
        <v>#DIV/0!</v>
      </c>
      <c r="AZ13" s="106" t="e">
        <f t="shared" si="1"/>
        <v>#DIV/0!</v>
      </c>
      <c r="BA13" s="106" t="e">
        <f t="shared" si="1"/>
        <v>#DIV/0!</v>
      </c>
      <c r="BB13" s="106">
        <f t="shared" si="1"/>
        <v>5.779814255174516E-2</v>
      </c>
      <c r="BC13" s="106" t="e">
        <f t="shared" si="1"/>
        <v>#DIV/0!</v>
      </c>
      <c r="BD13" s="106" t="e">
        <f t="shared" si="1"/>
        <v>#DIV/0!</v>
      </c>
      <c r="BE13" s="106">
        <f t="shared" si="1"/>
        <v>0</v>
      </c>
      <c r="BF13" s="106">
        <f t="shared" si="1"/>
        <v>0</v>
      </c>
      <c r="BG13" s="107">
        <f t="shared" si="26"/>
        <v>4.1137810310706791E-2</v>
      </c>
      <c r="BH13" s="107">
        <f t="shared" si="27"/>
        <v>0</v>
      </c>
      <c r="BI13" s="107">
        <f t="shared" si="28"/>
        <v>0</v>
      </c>
      <c r="BJ13" s="107">
        <f t="shared" si="29"/>
        <v>0</v>
      </c>
      <c r="BK13" s="107">
        <f t="shared" si="30"/>
        <v>0</v>
      </c>
      <c r="BL13" s="107">
        <f t="shared" si="31"/>
        <v>0</v>
      </c>
      <c r="BM13" s="107">
        <f t="shared" si="32"/>
        <v>4.2914960295580619E-4</v>
      </c>
      <c r="BN13" s="107">
        <f t="shared" si="33"/>
        <v>1.4831448793350022E-2</v>
      </c>
      <c r="BO13" s="107">
        <f t="shared" si="34"/>
        <v>0</v>
      </c>
      <c r="BP13" s="107">
        <f t="shared" si="35"/>
        <v>0</v>
      </c>
      <c r="BQ13" s="107">
        <f t="shared" si="36"/>
        <v>0</v>
      </c>
      <c r="BR13" s="107">
        <f t="shared" si="37"/>
        <v>0</v>
      </c>
      <c r="BS13" s="107">
        <f t="shared" si="38"/>
        <v>0.31006336612176755</v>
      </c>
      <c r="BT13" s="107">
        <f t="shared" si="39"/>
        <v>0</v>
      </c>
      <c r="BU13" s="107">
        <f t="shared" si="40"/>
        <v>0</v>
      </c>
      <c r="BV13" s="107">
        <f t="shared" si="41"/>
        <v>0</v>
      </c>
      <c r="BW13" s="107">
        <f t="shared" si="42"/>
        <v>0</v>
      </c>
      <c r="BX13" s="108">
        <f t="shared" si="3"/>
        <v>0.61706715466060191</v>
      </c>
      <c r="BY13" s="108">
        <f t="shared" si="4"/>
        <v>0</v>
      </c>
      <c r="BZ13" s="108">
        <f t="shared" si="5"/>
        <v>0</v>
      </c>
      <c r="CA13" s="108">
        <f t="shared" si="6"/>
        <v>0</v>
      </c>
      <c r="CB13" s="108">
        <f t="shared" si="7"/>
        <v>0</v>
      </c>
      <c r="CC13" s="108">
        <f t="shared" si="8"/>
        <v>0</v>
      </c>
      <c r="CD13" s="108">
        <f t="shared" si="9"/>
        <v>6.437244044337093E-3</v>
      </c>
      <c r="CE13" s="108">
        <f t="shared" si="10"/>
        <v>0.22247173190025032</v>
      </c>
      <c r="CF13" s="108">
        <f t="shared" si="11"/>
        <v>0</v>
      </c>
      <c r="CG13" s="108">
        <f t="shared" si="12"/>
        <v>0</v>
      </c>
      <c r="CH13" s="108">
        <f t="shared" si="13"/>
        <v>0</v>
      </c>
      <c r="CI13" s="108">
        <f t="shared" si="14"/>
        <v>0</v>
      </c>
      <c r="CJ13" s="108">
        <f t="shared" si="15"/>
        <v>4.6509504918265137</v>
      </c>
      <c r="CK13" s="108">
        <f t="shared" si="16"/>
        <v>0</v>
      </c>
      <c r="CL13" s="108">
        <f t="shared" si="17"/>
        <v>0</v>
      </c>
      <c r="CM13" s="108">
        <f t="shared" si="18"/>
        <v>0</v>
      </c>
      <c r="CN13" s="108">
        <f t="shared" si="19"/>
        <v>0</v>
      </c>
      <c r="CO13" s="109">
        <f t="shared" si="43"/>
        <v>8.5435293143486923</v>
      </c>
      <c r="CP13" s="109">
        <f t="shared" si="44"/>
        <v>0</v>
      </c>
      <c r="CQ13" s="109">
        <f t="shared" si="45"/>
        <v>0</v>
      </c>
      <c r="CR13" s="109">
        <f t="shared" si="46"/>
        <v>0</v>
      </c>
      <c r="CS13" s="109">
        <f t="shared" si="47"/>
        <v>0</v>
      </c>
      <c r="CT13" s="109">
        <f t="shared" si="48"/>
        <v>0</v>
      </c>
      <c r="CU13" s="109">
        <f t="shared" si="49"/>
        <v>0.10605252667750624</v>
      </c>
      <c r="CV13" s="109">
        <f t="shared" si="50"/>
        <v>3.125164620753941</v>
      </c>
      <c r="CW13" s="109">
        <f t="shared" si="51"/>
        <v>0</v>
      </c>
      <c r="CX13" s="109">
        <f t="shared" si="52"/>
        <v>0</v>
      </c>
      <c r="CY13" s="109">
        <f t="shared" si="53"/>
        <v>0</v>
      </c>
      <c r="CZ13" s="109">
        <f t="shared" si="54"/>
        <v>0</v>
      </c>
      <c r="DA13" s="109">
        <f t="shared" si="61"/>
        <v>64.4840960307084</v>
      </c>
      <c r="DB13" s="109">
        <f t="shared" si="55"/>
        <v>0</v>
      </c>
      <c r="DC13" s="109">
        <f t="shared" si="56"/>
        <v>0</v>
      </c>
      <c r="DD13" s="109">
        <f t="shared" si="57"/>
        <v>0</v>
      </c>
      <c r="DE13" s="109">
        <f t="shared" si="58"/>
        <v>0</v>
      </c>
      <c r="DF13" s="110">
        <f t="shared" si="59"/>
        <v>1.6852471910724341E-2</v>
      </c>
      <c r="DG13" s="110">
        <f t="shared" si="21"/>
        <v>0</v>
      </c>
      <c r="DH13" s="110" t="e">
        <f t="shared" si="21"/>
        <v>#DIV/0!</v>
      </c>
      <c r="DI13" s="110" t="e">
        <f t="shared" si="21"/>
        <v>#DIV/0!</v>
      </c>
      <c r="DJ13" s="110">
        <f t="shared" si="21"/>
        <v>0</v>
      </c>
      <c r="DK13" s="110" t="e">
        <f t="shared" si="21"/>
        <v>#DIV/0!</v>
      </c>
      <c r="DL13" s="110">
        <f t="shared" si="21"/>
        <v>8.5974790214626284E-3</v>
      </c>
      <c r="DM13" s="110">
        <f t="shared" si="21"/>
        <v>2.509082358294502E-2</v>
      </c>
      <c r="DN13" s="110" t="e">
        <f t="shared" si="21"/>
        <v>#DIV/0!</v>
      </c>
      <c r="DO13" s="110" t="e">
        <f t="shared" si="21"/>
        <v>#DIV/0!</v>
      </c>
      <c r="DP13" s="110" t="e">
        <f t="shared" si="21"/>
        <v>#DIV/0!</v>
      </c>
      <c r="DQ13" s="110" t="e">
        <f t="shared" si="21"/>
        <v>#DIV/0!</v>
      </c>
      <c r="DR13" s="110">
        <f t="shared" si="21"/>
        <v>9.3719388075799593E-3</v>
      </c>
      <c r="DS13" s="110" t="e">
        <f t="shared" si="21"/>
        <v>#DIV/0!</v>
      </c>
      <c r="DT13" s="110" t="e">
        <f t="shared" si="21"/>
        <v>#DIV/0!</v>
      </c>
      <c r="DU13" s="110">
        <f t="shared" si="21"/>
        <v>0</v>
      </c>
      <c r="DV13" s="110">
        <f t="shared" si="21"/>
        <v>0</v>
      </c>
    </row>
    <row r="14" spans="1:126" s="117" customFormat="1" x14ac:dyDescent="0.2">
      <c r="A14" s="117" t="s">
        <v>90</v>
      </c>
      <c r="B14" s="118">
        <f>'Data Final'!C156</f>
        <v>44496.645833333336</v>
      </c>
      <c r="C14" s="118">
        <v>44496.625</v>
      </c>
      <c r="D14" s="117">
        <v>2.4</v>
      </c>
      <c r="E14" s="102">
        <f t="shared" si="22"/>
        <v>6.7943999999999991E-2</v>
      </c>
      <c r="F14" s="102">
        <v>0</v>
      </c>
      <c r="G14" s="103">
        <f t="shared" si="23"/>
        <v>0</v>
      </c>
      <c r="H14" s="117">
        <f>'Data Final'!F156</f>
        <v>8.7561040901213012</v>
      </c>
      <c r="I14" s="104">
        <v>0</v>
      </c>
      <c r="J14" s="104">
        <v>0</v>
      </c>
      <c r="K14" s="104">
        <v>0</v>
      </c>
      <c r="L14" s="104">
        <v>0</v>
      </c>
      <c r="M14" s="104">
        <v>0</v>
      </c>
      <c r="N14" s="117">
        <f>'Data Final'!L156</f>
        <v>7.8566614464059006E-2</v>
      </c>
      <c r="O14" s="117">
        <f>'Data Final'!M156</f>
        <v>3.1805947218113682</v>
      </c>
      <c r="P14" s="104">
        <v>0</v>
      </c>
      <c r="Q14" s="104">
        <v>0</v>
      </c>
      <c r="R14" s="104">
        <v>0</v>
      </c>
      <c r="S14" s="117">
        <f>'Data Final'!Q156</f>
        <v>0</v>
      </c>
      <c r="T14" s="117">
        <f>'Data Final'!R156</f>
        <v>64.313663647802628</v>
      </c>
      <c r="U14" s="117">
        <f>'Data Final'!S156</f>
        <v>0</v>
      </c>
      <c r="V14" s="104">
        <v>0</v>
      </c>
      <c r="W14" s="117">
        <f>'Data Final'!U156</f>
        <v>0</v>
      </c>
      <c r="X14" s="117">
        <f>'Data Final'!V156</f>
        <v>0</v>
      </c>
      <c r="Y14" s="105">
        <f t="shared" ref="Y14" si="199">H14</f>
        <v>8.7561040901213012</v>
      </c>
      <c r="Z14" s="105">
        <f t="shared" ref="Z14" si="200">I14</f>
        <v>0</v>
      </c>
      <c r="AA14" s="105">
        <f t="shared" ref="AA14" si="201">J14</f>
        <v>0</v>
      </c>
      <c r="AB14" s="105">
        <f t="shared" ref="AB14" si="202">K14</f>
        <v>0</v>
      </c>
      <c r="AC14" s="105">
        <f t="shared" ref="AC14" si="203">L14</f>
        <v>0</v>
      </c>
      <c r="AD14" s="105">
        <f t="shared" ref="AD14" si="204">M14</f>
        <v>0</v>
      </c>
      <c r="AE14" s="105">
        <f t="shared" ref="AE14" si="205">N14</f>
        <v>7.8566614464059006E-2</v>
      </c>
      <c r="AF14" s="105">
        <f t="shared" ref="AF14" si="206">O14</f>
        <v>3.1805947218113682</v>
      </c>
      <c r="AG14" s="105">
        <f t="shared" ref="AG14" si="207">P14</f>
        <v>0</v>
      </c>
      <c r="AH14" s="105">
        <f t="shared" ref="AH14" si="208">Q14</f>
        <v>0</v>
      </c>
      <c r="AI14" s="105">
        <f t="shared" ref="AI14" si="209">R14</f>
        <v>0</v>
      </c>
      <c r="AJ14" s="105">
        <f t="shared" ref="AJ14" si="210">S14</f>
        <v>0</v>
      </c>
      <c r="AK14" s="105">
        <f t="shared" ref="AK14" si="211">T14</f>
        <v>64.313663647802628</v>
      </c>
      <c r="AL14" s="105">
        <f t="shared" ref="AL14" si="212">U14</f>
        <v>0</v>
      </c>
      <c r="AM14" s="105">
        <f t="shared" ref="AM14" si="213">V14</f>
        <v>0</v>
      </c>
      <c r="AN14" s="105">
        <f t="shared" ref="AN14" si="214">W14</f>
        <v>0</v>
      </c>
      <c r="AO14" s="105">
        <f t="shared" ref="AO14" si="215">X14</f>
        <v>0</v>
      </c>
      <c r="AP14" s="106">
        <f t="shared" si="25"/>
        <v>0.19085057644244124</v>
      </c>
      <c r="AQ14" s="106">
        <f t="shared" si="1"/>
        <v>0</v>
      </c>
      <c r="AR14" s="106" t="e">
        <f t="shared" si="1"/>
        <v>#DIV/0!</v>
      </c>
      <c r="AS14" s="106" t="e">
        <f t="shared" si="1"/>
        <v>#DIV/0!</v>
      </c>
      <c r="AT14" s="106">
        <f t="shared" si="1"/>
        <v>0</v>
      </c>
      <c r="AU14" s="106" t="e">
        <f t="shared" si="1"/>
        <v>#DIV/0!</v>
      </c>
      <c r="AV14" s="106">
        <f t="shared" si="1"/>
        <v>4.7968593421820416E-2</v>
      </c>
      <c r="AW14" s="106">
        <f t="shared" si="1"/>
        <v>0.29719047329957343</v>
      </c>
      <c r="AX14" s="106" t="e">
        <f t="shared" si="1"/>
        <v>#DIV/0!</v>
      </c>
      <c r="AY14" s="106" t="e">
        <f t="shared" si="1"/>
        <v>#DIV/0!</v>
      </c>
      <c r="AZ14" s="106" t="e">
        <f t="shared" si="1"/>
        <v>#DIV/0!</v>
      </c>
      <c r="BA14" s="106" t="e">
        <f t="shared" si="1"/>
        <v>#DIV/0!</v>
      </c>
      <c r="BB14" s="106">
        <f t="shared" si="1"/>
        <v>5.5185767245356072E-2</v>
      </c>
      <c r="BC14" s="106" t="e">
        <f t="shared" si="1"/>
        <v>#DIV/0!</v>
      </c>
      <c r="BD14" s="106" t="e">
        <f t="shared" si="1"/>
        <v>#DIV/0!</v>
      </c>
      <c r="BE14" s="106">
        <f t="shared" si="1"/>
        <v>0</v>
      </c>
      <c r="BF14" s="106">
        <f t="shared" si="1"/>
        <v>0</v>
      </c>
      <c r="BG14" s="107">
        <f t="shared" si="26"/>
        <v>3.5695484177952104E-2</v>
      </c>
      <c r="BH14" s="107">
        <f t="shared" si="27"/>
        <v>0</v>
      </c>
      <c r="BI14" s="107">
        <f t="shared" si="28"/>
        <v>0</v>
      </c>
      <c r="BJ14" s="107">
        <f t="shared" si="29"/>
        <v>0</v>
      </c>
      <c r="BK14" s="107">
        <f t="shared" si="30"/>
        <v>0</v>
      </c>
      <c r="BL14" s="107">
        <f t="shared" si="31"/>
        <v>0</v>
      </c>
      <c r="BM14" s="107">
        <f t="shared" si="32"/>
        <v>3.2028780318876148E-4</v>
      </c>
      <c r="BN14" s="107">
        <f t="shared" si="33"/>
        <v>1.2966139666725093E-2</v>
      </c>
      <c r="BO14" s="107">
        <f t="shared" si="34"/>
        <v>0</v>
      </c>
      <c r="BP14" s="107">
        <f t="shared" si="35"/>
        <v>0</v>
      </c>
      <c r="BQ14" s="107">
        <f t="shared" si="36"/>
        <v>0</v>
      </c>
      <c r="BR14" s="107">
        <f t="shared" si="37"/>
        <v>0</v>
      </c>
      <c r="BS14" s="107">
        <f t="shared" si="38"/>
        <v>0.26218365377317809</v>
      </c>
      <c r="BT14" s="107">
        <f t="shared" si="39"/>
        <v>0</v>
      </c>
      <c r="BU14" s="107">
        <f t="shared" si="40"/>
        <v>0</v>
      </c>
      <c r="BV14" s="107">
        <f t="shared" si="41"/>
        <v>0</v>
      </c>
      <c r="BW14" s="107">
        <f t="shared" si="42"/>
        <v>0</v>
      </c>
      <c r="BX14" s="108">
        <f t="shared" si="3"/>
        <v>0.53543226266928157</v>
      </c>
      <c r="BY14" s="108">
        <f t="shared" si="4"/>
        <v>0</v>
      </c>
      <c r="BZ14" s="108">
        <f t="shared" si="5"/>
        <v>0</v>
      </c>
      <c r="CA14" s="108">
        <f t="shared" si="6"/>
        <v>0</v>
      </c>
      <c r="CB14" s="108">
        <f t="shared" si="7"/>
        <v>0</v>
      </c>
      <c r="CC14" s="108">
        <f t="shared" si="8"/>
        <v>0</v>
      </c>
      <c r="CD14" s="108">
        <f t="shared" si="9"/>
        <v>4.8043170478314218E-3</v>
      </c>
      <c r="CE14" s="108">
        <f t="shared" si="10"/>
        <v>0.19449209500087639</v>
      </c>
      <c r="CF14" s="108">
        <f t="shared" si="11"/>
        <v>0</v>
      </c>
      <c r="CG14" s="108">
        <f t="shared" si="12"/>
        <v>0</v>
      </c>
      <c r="CH14" s="108">
        <f t="shared" si="13"/>
        <v>0</v>
      </c>
      <c r="CI14" s="108">
        <f t="shared" si="14"/>
        <v>0</v>
      </c>
      <c r="CJ14" s="108">
        <f t="shared" si="15"/>
        <v>3.9327548065976714</v>
      </c>
      <c r="CK14" s="108">
        <f t="shared" si="16"/>
        <v>0</v>
      </c>
      <c r="CL14" s="108">
        <f t="shared" si="17"/>
        <v>0</v>
      </c>
      <c r="CM14" s="108">
        <f t="shared" si="18"/>
        <v>0</v>
      </c>
      <c r="CN14" s="108">
        <f t="shared" si="19"/>
        <v>0</v>
      </c>
      <c r="CO14" s="109">
        <f t="shared" si="43"/>
        <v>9.0789615770179743</v>
      </c>
      <c r="CP14" s="109">
        <f t="shared" si="44"/>
        <v>0</v>
      </c>
      <c r="CQ14" s="109">
        <f t="shared" si="45"/>
        <v>0</v>
      </c>
      <c r="CR14" s="109">
        <f t="shared" si="46"/>
        <v>0</v>
      </c>
      <c r="CS14" s="109">
        <f t="shared" si="47"/>
        <v>0</v>
      </c>
      <c r="CT14" s="109">
        <f t="shared" si="48"/>
        <v>0</v>
      </c>
      <c r="CU14" s="109">
        <f t="shared" si="49"/>
        <v>0.11085684372533766</v>
      </c>
      <c r="CV14" s="109">
        <f t="shared" si="50"/>
        <v>3.3196567157548174</v>
      </c>
      <c r="CW14" s="109">
        <f t="shared" si="51"/>
        <v>0</v>
      </c>
      <c r="CX14" s="109">
        <f t="shared" si="52"/>
        <v>0</v>
      </c>
      <c r="CY14" s="109">
        <f t="shared" si="53"/>
        <v>0</v>
      </c>
      <c r="CZ14" s="109">
        <f t="shared" si="54"/>
        <v>0</v>
      </c>
      <c r="DA14" s="109">
        <f t="shared" si="61"/>
        <v>68.416850837306072</v>
      </c>
      <c r="DB14" s="109">
        <f t="shared" si="55"/>
        <v>0</v>
      </c>
      <c r="DC14" s="109">
        <f t="shared" si="56"/>
        <v>0</v>
      </c>
      <c r="DD14" s="109">
        <f t="shared" si="57"/>
        <v>0</v>
      </c>
      <c r="DE14" s="109">
        <f t="shared" si="58"/>
        <v>0</v>
      </c>
      <c r="DF14" s="110">
        <f t="shared" si="59"/>
        <v>1.7908634631624135E-2</v>
      </c>
      <c r="DG14" s="110">
        <f t="shared" si="21"/>
        <v>0</v>
      </c>
      <c r="DH14" s="110" t="e">
        <f t="shared" si="21"/>
        <v>#DIV/0!</v>
      </c>
      <c r="DI14" s="110" t="e">
        <f t="shared" si="21"/>
        <v>#DIV/0!</v>
      </c>
      <c r="DJ14" s="110">
        <f t="shared" si="21"/>
        <v>0</v>
      </c>
      <c r="DK14" s="110" t="e">
        <f t="shared" si="21"/>
        <v>#DIV/0!</v>
      </c>
      <c r="DL14" s="110">
        <f t="shared" si="21"/>
        <v>8.9869559752441246E-3</v>
      </c>
      <c r="DM14" s="110">
        <f t="shared" si="21"/>
        <v>2.6652330714933187E-2</v>
      </c>
      <c r="DN14" s="110" t="e">
        <f t="shared" si="21"/>
        <v>#DIV/0!</v>
      </c>
      <c r="DO14" s="110" t="e">
        <f t="shared" si="21"/>
        <v>#DIV/0!</v>
      </c>
      <c r="DP14" s="110" t="e">
        <f t="shared" si="21"/>
        <v>#DIV/0!</v>
      </c>
      <c r="DQ14" s="110" t="e">
        <f t="shared" si="21"/>
        <v>#DIV/0!</v>
      </c>
      <c r="DR14" s="110">
        <f t="shared" si="21"/>
        <v>9.9435144310499254E-3</v>
      </c>
      <c r="DS14" s="110" t="e">
        <f t="shared" si="21"/>
        <v>#DIV/0!</v>
      </c>
      <c r="DT14" s="110" t="e">
        <f t="shared" si="21"/>
        <v>#DIV/0!</v>
      </c>
      <c r="DU14" s="110">
        <f t="shared" si="21"/>
        <v>0</v>
      </c>
      <c r="DV14" s="110">
        <f t="shared" si="21"/>
        <v>0</v>
      </c>
    </row>
    <row r="15" spans="1:126" s="117" customFormat="1" x14ac:dyDescent="0.2">
      <c r="A15" s="117" t="s">
        <v>90</v>
      </c>
      <c r="B15" s="118"/>
      <c r="C15" s="118">
        <v>44496.635416666664</v>
      </c>
      <c r="D15" s="117">
        <v>2.4</v>
      </c>
      <c r="E15" s="102">
        <f t="shared" si="22"/>
        <v>6.7943999999999991E-2</v>
      </c>
      <c r="F15" s="102">
        <v>0</v>
      </c>
      <c r="G15" s="103">
        <f t="shared" si="23"/>
        <v>0</v>
      </c>
      <c r="Y15" s="105">
        <f t="shared" ref="Y15" si="216">H14</f>
        <v>8.7561040901213012</v>
      </c>
      <c r="Z15" s="105">
        <f t="shared" ref="Z15" si="217">I14</f>
        <v>0</v>
      </c>
      <c r="AA15" s="105">
        <f t="shared" ref="AA15" si="218">J14</f>
        <v>0</v>
      </c>
      <c r="AB15" s="105">
        <f t="shared" ref="AB15" si="219">K14</f>
        <v>0</v>
      </c>
      <c r="AC15" s="105">
        <f t="shared" ref="AC15" si="220">L14</f>
        <v>0</v>
      </c>
      <c r="AD15" s="105">
        <f t="shared" ref="AD15" si="221">M14</f>
        <v>0</v>
      </c>
      <c r="AE15" s="105">
        <f t="shared" ref="AE15" si="222">N14</f>
        <v>7.8566614464059006E-2</v>
      </c>
      <c r="AF15" s="105">
        <f t="shared" ref="AF15" si="223">O14</f>
        <v>3.1805947218113682</v>
      </c>
      <c r="AG15" s="105">
        <f t="shared" ref="AG15" si="224">P14</f>
        <v>0</v>
      </c>
      <c r="AH15" s="105">
        <f t="shared" ref="AH15" si="225">Q14</f>
        <v>0</v>
      </c>
      <c r="AI15" s="105">
        <f t="shared" ref="AI15" si="226">R14</f>
        <v>0</v>
      </c>
      <c r="AJ15" s="105">
        <f t="shared" ref="AJ15" si="227">S14</f>
        <v>0</v>
      </c>
      <c r="AK15" s="105">
        <f t="shared" ref="AK15" si="228">T14</f>
        <v>64.313663647802628</v>
      </c>
      <c r="AL15" s="105">
        <f t="shared" ref="AL15" si="229">U14</f>
        <v>0</v>
      </c>
      <c r="AM15" s="105">
        <f t="shared" ref="AM15" si="230">V14</f>
        <v>0</v>
      </c>
      <c r="AN15" s="105">
        <f t="shared" ref="AN15" si="231">W14</f>
        <v>0</v>
      </c>
      <c r="AO15" s="105">
        <f t="shared" ref="AO15" si="232">X14</f>
        <v>0</v>
      </c>
      <c r="AP15" s="106">
        <f t="shared" si="25"/>
        <v>0.19085057644244124</v>
      </c>
      <c r="AQ15" s="106">
        <f t="shared" si="1"/>
        <v>0</v>
      </c>
      <c r="AR15" s="106" t="e">
        <f t="shared" si="1"/>
        <v>#DIV/0!</v>
      </c>
      <c r="AS15" s="106" t="e">
        <f t="shared" si="1"/>
        <v>#DIV/0!</v>
      </c>
      <c r="AT15" s="106">
        <f t="shared" si="1"/>
        <v>0</v>
      </c>
      <c r="AU15" s="106" t="e">
        <f t="shared" si="1"/>
        <v>#DIV/0!</v>
      </c>
      <c r="AV15" s="106">
        <f t="shared" si="1"/>
        <v>4.7968593421820416E-2</v>
      </c>
      <c r="AW15" s="106">
        <f t="shared" si="1"/>
        <v>0.29719047329957343</v>
      </c>
      <c r="AX15" s="106" t="e">
        <f t="shared" si="1"/>
        <v>#DIV/0!</v>
      </c>
      <c r="AY15" s="106" t="e">
        <f t="shared" si="1"/>
        <v>#DIV/0!</v>
      </c>
      <c r="AZ15" s="106" t="e">
        <f t="shared" si="1"/>
        <v>#DIV/0!</v>
      </c>
      <c r="BA15" s="106" t="e">
        <f t="shared" si="1"/>
        <v>#DIV/0!</v>
      </c>
      <c r="BB15" s="106">
        <f t="shared" si="1"/>
        <v>5.5185767245356072E-2</v>
      </c>
      <c r="BC15" s="106" t="e">
        <f t="shared" si="1"/>
        <v>#DIV/0!</v>
      </c>
      <c r="BD15" s="106" t="e">
        <f t="shared" si="1"/>
        <v>#DIV/0!</v>
      </c>
      <c r="BE15" s="106">
        <f t="shared" si="1"/>
        <v>0</v>
      </c>
      <c r="BF15" s="106">
        <f t="shared" si="1"/>
        <v>0</v>
      </c>
      <c r="BG15" s="107">
        <f t="shared" si="26"/>
        <v>3.5695484177952104E-2</v>
      </c>
      <c r="BH15" s="107">
        <f t="shared" si="27"/>
        <v>0</v>
      </c>
      <c r="BI15" s="107">
        <f t="shared" si="28"/>
        <v>0</v>
      </c>
      <c r="BJ15" s="107">
        <f t="shared" si="29"/>
        <v>0</v>
      </c>
      <c r="BK15" s="107">
        <f t="shared" si="30"/>
        <v>0</v>
      </c>
      <c r="BL15" s="107">
        <f t="shared" si="31"/>
        <v>0</v>
      </c>
      <c r="BM15" s="107">
        <f t="shared" si="32"/>
        <v>3.2028780318876148E-4</v>
      </c>
      <c r="BN15" s="107">
        <f t="shared" si="33"/>
        <v>1.2966139666725093E-2</v>
      </c>
      <c r="BO15" s="107">
        <f t="shared" si="34"/>
        <v>0</v>
      </c>
      <c r="BP15" s="107">
        <f t="shared" si="35"/>
        <v>0</v>
      </c>
      <c r="BQ15" s="107">
        <f t="shared" si="36"/>
        <v>0</v>
      </c>
      <c r="BR15" s="107">
        <f t="shared" si="37"/>
        <v>0</v>
      </c>
      <c r="BS15" s="107">
        <f t="shared" si="38"/>
        <v>0.26218365377317809</v>
      </c>
      <c r="BT15" s="107">
        <f t="shared" si="39"/>
        <v>0</v>
      </c>
      <c r="BU15" s="107">
        <f t="shared" si="40"/>
        <v>0</v>
      </c>
      <c r="BV15" s="107">
        <f t="shared" si="41"/>
        <v>0</v>
      </c>
      <c r="BW15" s="107">
        <f t="shared" si="42"/>
        <v>0</v>
      </c>
      <c r="BX15" s="108">
        <f t="shared" si="3"/>
        <v>0.53543226266928157</v>
      </c>
      <c r="BY15" s="108">
        <f t="shared" si="4"/>
        <v>0</v>
      </c>
      <c r="BZ15" s="108">
        <f t="shared" si="5"/>
        <v>0</v>
      </c>
      <c r="CA15" s="108">
        <f t="shared" si="6"/>
        <v>0</v>
      </c>
      <c r="CB15" s="108">
        <f t="shared" si="7"/>
        <v>0</v>
      </c>
      <c r="CC15" s="108">
        <f t="shared" si="8"/>
        <v>0</v>
      </c>
      <c r="CD15" s="108">
        <f t="shared" si="9"/>
        <v>4.8043170478314218E-3</v>
      </c>
      <c r="CE15" s="108">
        <f t="shared" si="10"/>
        <v>0.19449209500087639</v>
      </c>
      <c r="CF15" s="108">
        <f t="shared" si="11"/>
        <v>0</v>
      </c>
      <c r="CG15" s="108">
        <f t="shared" si="12"/>
        <v>0</v>
      </c>
      <c r="CH15" s="108">
        <f t="shared" si="13"/>
        <v>0</v>
      </c>
      <c r="CI15" s="108">
        <f t="shared" si="14"/>
        <v>0</v>
      </c>
      <c r="CJ15" s="108">
        <f t="shared" si="15"/>
        <v>3.9327548065976714</v>
      </c>
      <c r="CK15" s="108">
        <f t="shared" si="16"/>
        <v>0</v>
      </c>
      <c r="CL15" s="108">
        <f t="shared" si="17"/>
        <v>0</v>
      </c>
      <c r="CM15" s="108">
        <f t="shared" si="18"/>
        <v>0</v>
      </c>
      <c r="CN15" s="108">
        <f t="shared" si="19"/>
        <v>0</v>
      </c>
      <c r="CO15" s="109">
        <f t="shared" si="43"/>
        <v>9.6143938396872564</v>
      </c>
      <c r="CP15" s="109">
        <f t="shared" si="44"/>
        <v>0</v>
      </c>
      <c r="CQ15" s="109">
        <f t="shared" si="45"/>
        <v>0</v>
      </c>
      <c r="CR15" s="109">
        <f t="shared" si="46"/>
        <v>0</v>
      </c>
      <c r="CS15" s="109">
        <f t="shared" si="47"/>
        <v>0</v>
      </c>
      <c r="CT15" s="109">
        <f t="shared" si="48"/>
        <v>0</v>
      </c>
      <c r="CU15" s="109">
        <f t="shared" si="49"/>
        <v>0.11566116077316908</v>
      </c>
      <c r="CV15" s="109">
        <f t="shared" si="50"/>
        <v>3.5141488107556937</v>
      </c>
      <c r="CW15" s="109">
        <f t="shared" si="51"/>
        <v>0</v>
      </c>
      <c r="CX15" s="109">
        <f t="shared" si="52"/>
        <v>0</v>
      </c>
      <c r="CY15" s="109">
        <f t="shared" si="53"/>
        <v>0</v>
      </c>
      <c r="CZ15" s="109">
        <f t="shared" si="54"/>
        <v>0</v>
      </c>
      <c r="DA15" s="109">
        <f t="shared" si="61"/>
        <v>72.349605643903743</v>
      </c>
      <c r="DB15" s="109">
        <f t="shared" si="55"/>
        <v>0</v>
      </c>
      <c r="DC15" s="109">
        <f t="shared" si="56"/>
        <v>0</v>
      </c>
      <c r="DD15" s="109">
        <f t="shared" si="57"/>
        <v>0</v>
      </c>
      <c r="DE15" s="109">
        <f t="shared" si="58"/>
        <v>0</v>
      </c>
      <c r="DF15" s="110">
        <f t="shared" si="59"/>
        <v>1.8964797352523925E-2</v>
      </c>
      <c r="DG15" s="110">
        <f t="shared" si="21"/>
        <v>0</v>
      </c>
      <c r="DH15" s="110" t="e">
        <f t="shared" si="21"/>
        <v>#DIV/0!</v>
      </c>
      <c r="DI15" s="110" t="e">
        <f t="shared" si="21"/>
        <v>#DIV/0!</v>
      </c>
      <c r="DJ15" s="110">
        <f t="shared" si="21"/>
        <v>0</v>
      </c>
      <c r="DK15" s="110" t="e">
        <f t="shared" si="21"/>
        <v>#DIV/0!</v>
      </c>
      <c r="DL15" s="110">
        <f t="shared" si="21"/>
        <v>9.3764329290256191E-3</v>
      </c>
      <c r="DM15" s="110">
        <f t="shared" si="21"/>
        <v>2.8213837846921355E-2</v>
      </c>
      <c r="DN15" s="110" t="e">
        <f t="shared" si="21"/>
        <v>#DIV/0!</v>
      </c>
      <c r="DO15" s="110" t="e">
        <f t="shared" si="21"/>
        <v>#DIV/0!</v>
      </c>
      <c r="DP15" s="110" t="e">
        <f t="shared" si="21"/>
        <v>#DIV/0!</v>
      </c>
      <c r="DQ15" s="110" t="e">
        <f t="shared" si="21"/>
        <v>#DIV/0!</v>
      </c>
      <c r="DR15" s="110">
        <f t="shared" si="21"/>
        <v>1.0515090054519892E-2</v>
      </c>
      <c r="DS15" s="110" t="e">
        <f t="shared" si="21"/>
        <v>#DIV/0!</v>
      </c>
      <c r="DT15" s="110" t="e">
        <f t="shared" si="21"/>
        <v>#DIV/0!</v>
      </c>
      <c r="DU15" s="110">
        <f t="shared" si="21"/>
        <v>0</v>
      </c>
      <c r="DV15" s="110">
        <f t="shared" si="21"/>
        <v>0</v>
      </c>
    </row>
    <row r="16" spans="1:126" s="117" customFormat="1" x14ac:dyDescent="0.2">
      <c r="A16" s="117" t="s">
        <v>90</v>
      </c>
      <c r="B16" s="118"/>
      <c r="C16" s="118">
        <v>44496.645833333336</v>
      </c>
      <c r="D16" s="117">
        <v>2.4</v>
      </c>
      <c r="E16" s="102">
        <f t="shared" si="22"/>
        <v>6.7943999999999991E-2</v>
      </c>
      <c r="F16" s="102">
        <v>0</v>
      </c>
      <c r="G16" s="103">
        <f t="shared" si="23"/>
        <v>0</v>
      </c>
      <c r="Y16" s="105">
        <f t="shared" ref="Y16" si="233">H14</f>
        <v>8.7561040901213012</v>
      </c>
      <c r="Z16" s="105">
        <f t="shared" ref="Z16" si="234">I14</f>
        <v>0</v>
      </c>
      <c r="AA16" s="105">
        <f t="shared" ref="AA16" si="235">J14</f>
        <v>0</v>
      </c>
      <c r="AB16" s="105">
        <f t="shared" ref="AB16" si="236">K14</f>
        <v>0</v>
      </c>
      <c r="AC16" s="105">
        <f t="shared" ref="AC16" si="237">L14</f>
        <v>0</v>
      </c>
      <c r="AD16" s="105">
        <f t="shared" ref="AD16" si="238">M14</f>
        <v>0</v>
      </c>
      <c r="AE16" s="105">
        <f t="shared" ref="AE16" si="239">N14</f>
        <v>7.8566614464059006E-2</v>
      </c>
      <c r="AF16" s="105">
        <f t="shared" ref="AF16" si="240">O14</f>
        <v>3.1805947218113682</v>
      </c>
      <c r="AG16" s="105">
        <f t="shared" ref="AG16" si="241">P14</f>
        <v>0</v>
      </c>
      <c r="AH16" s="105">
        <f t="shared" ref="AH16" si="242">Q14</f>
        <v>0</v>
      </c>
      <c r="AI16" s="105">
        <f t="shared" ref="AI16" si="243">R14</f>
        <v>0</v>
      </c>
      <c r="AJ16" s="105">
        <f t="shared" ref="AJ16" si="244">S14</f>
        <v>0</v>
      </c>
      <c r="AK16" s="105">
        <f t="shared" ref="AK16" si="245">T14</f>
        <v>64.313663647802628</v>
      </c>
      <c r="AL16" s="105">
        <f t="shared" ref="AL16" si="246">U14</f>
        <v>0</v>
      </c>
      <c r="AM16" s="105">
        <f t="shared" ref="AM16" si="247">V14</f>
        <v>0</v>
      </c>
      <c r="AN16" s="105">
        <f t="shared" ref="AN16" si="248">W14</f>
        <v>0</v>
      </c>
      <c r="AO16" s="105">
        <f t="shared" ref="AO16" si="249">X14</f>
        <v>0</v>
      </c>
      <c r="AP16" s="106">
        <f t="shared" si="25"/>
        <v>0.19085057644244124</v>
      </c>
      <c r="AQ16" s="106">
        <f t="shared" si="1"/>
        <v>0</v>
      </c>
      <c r="AR16" s="106" t="e">
        <f t="shared" si="1"/>
        <v>#DIV/0!</v>
      </c>
      <c r="AS16" s="106" t="e">
        <f t="shared" si="1"/>
        <v>#DIV/0!</v>
      </c>
      <c r="AT16" s="106">
        <f t="shared" si="1"/>
        <v>0</v>
      </c>
      <c r="AU16" s="106" t="e">
        <f t="shared" si="1"/>
        <v>#DIV/0!</v>
      </c>
      <c r="AV16" s="106">
        <f t="shared" si="1"/>
        <v>4.7968593421820416E-2</v>
      </c>
      <c r="AW16" s="106">
        <f t="shared" si="1"/>
        <v>0.29719047329957343</v>
      </c>
      <c r="AX16" s="106" t="e">
        <f t="shared" si="1"/>
        <v>#DIV/0!</v>
      </c>
      <c r="AY16" s="106" t="e">
        <f t="shared" si="1"/>
        <v>#DIV/0!</v>
      </c>
      <c r="AZ16" s="106" t="e">
        <f t="shared" si="1"/>
        <v>#DIV/0!</v>
      </c>
      <c r="BA16" s="106" t="e">
        <f t="shared" si="1"/>
        <v>#DIV/0!</v>
      </c>
      <c r="BB16" s="106">
        <f t="shared" si="1"/>
        <v>5.5185767245356072E-2</v>
      </c>
      <c r="BC16" s="106" t="e">
        <f t="shared" si="1"/>
        <v>#DIV/0!</v>
      </c>
      <c r="BD16" s="106" t="e">
        <f t="shared" si="1"/>
        <v>#DIV/0!</v>
      </c>
      <c r="BE16" s="106">
        <f t="shared" si="1"/>
        <v>0</v>
      </c>
      <c r="BF16" s="106">
        <f t="shared" si="1"/>
        <v>0</v>
      </c>
      <c r="BG16" s="107">
        <f t="shared" si="26"/>
        <v>3.5695484177952104E-2</v>
      </c>
      <c r="BH16" s="107">
        <f t="shared" si="27"/>
        <v>0</v>
      </c>
      <c r="BI16" s="107">
        <f t="shared" si="28"/>
        <v>0</v>
      </c>
      <c r="BJ16" s="107">
        <f t="shared" si="29"/>
        <v>0</v>
      </c>
      <c r="BK16" s="107">
        <f t="shared" si="30"/>
        <v>0</v>
      </c>
      <c r="BL16" s="107">
        <f t="shared" si="31"/>
        <v>0</v>
      </c>
      <c r="BM16" s="107">
        <f t="shared" si="32"/>
        <v>3.2028780318876148E-4</v>
      </c>
      <c r="BN16" s="107">
        <f t="shared" si="33"/>
        <v>1.2966139666725093E-2</v>
      </c>
      <c r="BO16" s="107">
        <f t="shared" si="34"/>
        <v>0</v>
      </c>
      <c r="BP16" s="107">
        <f t="shared" si="35"/>
        <v>0</v>
      </c>
      <c r="BQ16" s="107">
        <f t="shared" si="36"/>
        <v>0</v>
      </c>
      <c r="BR16" s="107">
        <f t="shared" si="37"/>
        <v>0</v>
      </c>
      <c r="BS16" s="107">
        <f t="shared" si="38"/>
        <v>0.26218365377317809</v>
      </c>
      <c r="BT16" s="107">
        <f t="shared" si="39"/>
        <v>0</v>
      </c>
      <c r="BU16" s="107">
        <f t="shared" si="40"/>
        <v>0</v>
      </c>
      <c r="BV16" s="107">
        <f t="shared" si="41"/>
        <v>0</v>
      </c>
      <c r="BW16" s="107">
        <f t="shared" si="42"/>
        <v>0</v>
      </c>
      <c r="BX16" s="108">
        <f t="shared" si="3"/>
        <v>0.53543226266928157</v>
      </c>
      <c r="BY16" s="108">
        <f t="shared" si="4"/>
        <v>0</v>
      </c>
      <c r="BZ16" s="108">
        <f t="shared" si="5"/>
        <v>0</v>
      </c>
      <c r="CA16" s="108">
        <f t="shared" si="6"/>
        <v>0</v>
      </c>
      <c r="CB16" s="108">
        <f t="shared" si="7"/>
        <v>0</v>
      </c>
      <c r="CC16" s="108">
        <f t="shared" si="8"/>
        <v>0</v>
      </c>
      <c r="CD16" s="108">
        <f t="shared" si="9"/>
        <v>4.8043170478314218E-3</v>
      </c>
      <c r="CE16" s="108">
        <f t="shared" si="10"/>
        <v>0.19449209500087639</v>
      </c>
      <c r="CF16" s="108">
        <f t="shared" si="11"/>
        <v>0</v>
      </c>
      <c r="CG16" s="108">
        <f t="shared" si="12"/>
        <v>0</v>
      </c>
      <c r="CH16" s="108">
        <f t="shared" si="13"/>
        <v>0</v>
      </c>
      <c r="CI16" s="108">
        <f t="shared" si="14"/>
        <v>0</v>
      </c>
      <c r="CJ16" s="108">
        <f t="shared" si="15"/>
        <v>3.9327548065976714</v>
      </c>
      <c r="CK16" s="108">
        <f t="shared" si="16"/>
        <v>0</v>
      </c>
      <c r="CL16" s="108">
        <f t="shared" si="17"/>
        <v>0</v>
      </c>
      <c r="CM16" s="108">
        <f t="shared" si="18"/>
        <v>0</v>
      </c>
      <c r="CN16" s="108">
        <f t="shared" si="19"/>
        <v>0</v>
      </c>
      <c r="CO16" s="109">
        <f t="shared" si="43"/>
        <v>10.149826102356538</v>
      </c>
      <c r="CP16" s="109">
        <f t="shared" si="44"/>
        <v>0</v>
      </c>
      <c r="CQ16" s="109">
        <f t="shared" si="45"/>
        <v>0</v>
      </c>
      <c r="CR16" s="109">
        <f t="shared" si="46"/>
        <v>0</v>
      </c>
      <c r="CS16" s="109">
        <f t="shared" si="47"/>
        <v>0</v>
      </c>
      <c r="CT16" s="109">
        <f t="shared" si="48"/>
        <v>0</v>
      </c>
      <c r="CU16" s="109">
        <f t="shared" si="49"/>
        <v>0.12046547782100051</v>
      </c>
      <c r="CV16" s="109">
        <f t="shared" si="50"/>
        <v>3.7086409057565701</v>
      </c>
      <c r="CW16" s="109">
        <f t="shared" si="51"/>
        <v>0</v>
      </c>
      <c r="CX16" s="109">
        <f t="shared" si="52"/>
        <v>0</v>
      </c>
      <c r="CY16" s="109">
        <f t="shared" si="53"/>
        <v>0</v>
      </c>
      <c r="CZ16" s="109">
        <f t="shared" si="54"/>
        <v>0</v>
      </c>
      <c r="DA16" s="109">
        <f t="shared" si="61"/>
        <v>76.282360450501415</v>
      </c>
      <c r="DB16" s="109">
        <f t="shared" si="55"/>
        <v>0</v>
      </c>
      <c r="DC16" s="109">
        <f t="shared" si="56"/>
        <v>0</v>
      </c>
      <c r="DD16" s="109">
        <f t="shared" si="57"/>
        <v>0</v>
      </c>
      <c r="DE16" s="109">
        <f t="shared" si="58"/>
        <v>0</v>
      </c>
      <c r="DF16" s="110">
        <f t="shared" si="59"/>
        <v>2.0020960073423719E-2</v>
      </c>
      <c r="DG16" s="110">
        <f t="shared" si="21"/>
        <v>0</v>
      </c>
      <c r="DH16" s="110" t="e">
        <f t="shared" si="21"/>
        <v>#DIV/0!</v>
      </c>
      <c r="DI16" s="110" t="e">
        <f t="shared" si="21"/>
        <v>#DIV/0!</v>
      </c>
      <c r="DJ16" s="110">
        <f t="shared" si="21"/>
        <v>0</v>
      </c>
      <c r="DK16" s="110" t="e">
        <f t="shared" si="21"/>
        <v>#DIV/0!</v>
      </c>
      <c r="DL16" s="110">
        <f t="shared" si="21"/>
        <v>9.7659098828071153E-3</v>
      </c>
      <c r="DM16" s="110">
        <f t="shared" si="21"/>
        <v>2.9775344978909522E-2</v>
      </c>
      <c r="DN16" s="110" t="e">
        <f t="shared" si="21"/>
        <v>#DIV/0!</v>
      </c>
      <c r="DO16" s="110" t="e">
        <f t="shared" si="21"/>
        <v>#DIV/0!</v>
      </c>
      <c r="DP16" s="110" t="e">
        <f t="shared" si="21"/>
        <v>#DIV/0!</v>
      </c>
      <c r="DQ16" s="110" t="e">
        <f t="shared" si="21"/>
        <v>#DIV/0!</v>
      </c>
      <c r="DR16" s="110">
        <f t="shared" si="21"/>
        <v>1.1086665677989858E-2</v>
      </c>
      <c r="DS16" s="110" t="e">
        <f t="shared" si="21"/>
        <v>#DIV/0!</v>
      </c>
      <c r="DT16" s="110" t="e">
        <f t="shared" si="21"/>
        <v>#DIV/0!</v>
      </c>
      <c r="DU16" s="110">
        <f t="shared" si="21"/>
        <v>0</v>
      </c>
      <c r="DV16" s="110">
        <f t="shared" si="21"/>
        <v>0</v>
      </c>
    </row>
    <row r="17" spans="1:126" s="117" customFormat="1" x14ac:dyDescent="0.2">
      <c r="A17" s="117" t="s">
        <v>90</v>
      </c>
      <c r="B17" s="118"/>
      <c r="C17" s="118">
        <v>44496.65625</v>
      </c>
      <c r="D17" s="117">
        <v>2.4</v>
      </c>
      <c r="E17" s="102">
        <f t="shared" si="22"/>
        <v>6.7943999999999991E-2</v>
      </c>
      <c r="F17" s="102">
        <v>0</v>
      </c>
      <c r="G17" s="103">
        <f t="shared" si="23"/>
        <v>0</v>
      </c>
      <c r="Y17" s="105">
        <f t="shared" ref="Y17" si="250">H14</f>
        <v>8.7561040901213012</v>
      </c>
      <c r="Z17" s="105">
        <f t="shared" ref="Z17" si="251">I14</f>
        <v>0</v>
      </c>
      <c r="AA17" s="105">
        <f t="shared" ref="AA17" si="252">J14</f>
        <v>0</v>
      </c>
      <c r="AB17" s="105">
        <f t="shared" ref="AB17" si="253">K14</f>
        <v>0</v>
      </c>
      <c r="AC17" s="105">
        <f t="shared" ref="AC17" si="254">L14</f>
        <v>0</v>
      </c>
      <c r="AD17" s="105">
        <f t="shared" ref="AD17" si="255">M14</f>
        <v>0</v>
      </c>
      <c r="AE17" s="105">
        <f t="shared" ref="AE17" si="256">N14</f>
        <v>7.8566614464059006E-2</v>
      </c>
      <c r="AF17" s="105">
        <f t="shared" ref="AF17" si="257">O14</f>
        <v>3.1805947218113682</v>
      </c>
      <c r="AG17" s="105">
        <f t="shared" ref="AG17" si="258">P14</f>
        <v>0</v>
      </c>
      <c r="AH17" s="105">
        <f t="shared" ref="AH17" si="259">Q14</f>
        <v>0</v>
      </c>
      <c r="AI17" s="105">
        <f t="shared" ref="AI17" si="260">R14</f>
        <v>0</v>
      </c>
      <c r="AJ17" s="105">
        <f t="shared" ref="AJ17" si="261">S14</f>
        <v>0</v>
      </c>
      <c r="AK17" s="105">
        <f t="shared" ref="AK17" si="262">T14</f>
        <v>64.313663647802628</v>
      </c>
      <c r="AL17" s="105">
        <f t="shared" ref="AL17" si="263">U14</f>
        <v>0</v>
      </c>
      <c r="AM17" s="105">
        <f t="shared" ref="AM17" si="264">V14</f>
        <v>0</v>
      </c>
      <c r="AN17" s="105">
        <f t="shared" ref="AN17" si="265">W14</f>
        <v>0</v>
      </c>
      <c r="AO17" s="105">
        <f t="shared" ref="AO17" si="266">X14</f>
        <v>0</v>
      </c>
      <c r="AP17" s="106">
        <f t="shared" si="25"/>
        <v>0.19085057644244124</v>
      </c>
      <c r="AQ17" s="106">
        <f t="shared" si="1"/>
        <v>0</v>
      </c>
      <c r="AR17" s="106" t="e">
        <f t="shared" si="1"/>
        <v>#DIV/0!</v>
      </c>
      <c r="AS17" s="106" t="e">
        <f t="shared" si="1"/>
        <v>#DIV/0!</v>
      </c>
      <c r="AT17" s="106">
        <f t="shared" si="1"/>
        <v>0</v>
      </c>
      <c r="AU17" s="106" t="e">
        <f t="shared" si="1"/>
        <v>#DIV/0!</v>
      </c>
      <c r="AV17" s="106">
        <f t="shared" si="1"/>
        <v>4.7968593421820416E-2</v>
      </c>
      <c r="AW17" s="106">
        <f t="shared" si="1"/>
        <v>0.29719047329957343</v>
      </c>
      <c r="AX17" s="106" t="e">
        <f t="shared" si="1"/>
        <v>#DIV/0!</v>
      </c>
      <c r="AY17" s="106" t="e">
        <f t="shared" si="1"/>
        <v>#DIV/0!</v>
      </c>
      <c r="AZ17" s="106" t="e">
        <f t="shared" si="1"/>
        <v>#DIV/0!</v>
      </c>
      <c r="BA17" s="106" t="e">
        <f t="shared" si="1"/>
        <v>#DIV/0!</v>
      </c>
      <c r="BB17" s="106">
        <f t="shared" si="1"/>
        <v>5.5185767245356072E-2</v>
      </c>
      <c r="BC17" s="106" t="e">
        <f t="shared" si="1"/>
        <v>#DIV/0!</v>
      </c>
      <c r="BD17" s="106" t="e">
        <f t="shared" si="1"/>
        <v>#DIV/0!</v>
      </c>
      <c r="BE17" s="106">
        <f t="shared" si="1"/>
        <v>0</v>
      </c>
      <c r="BF17" s="106">
        <f t="shared" ref="BF17:BF69" si="267">AO17/MAX(AO$2:AO$98)</f>
        <v>0</v>
      </c>
      <c r="BG17" s="107">
        <f t="shared" si="26"/>
        <v>3.5695484177952104E-2</v>
      </c>
      <c r="BH17" s="107">
        <f t="shared" si="27"/>
        <v>0</v>
      </c>
      <c r="BI17" s="107">
        <f t="shared" si="28"/>
        <v>0</v>
      </c>
      <c r="BJ17" s="107">
        <f t="shared" si="29"/>
        <v>0</v>
      </c>
      <c r="BK17" s="107">
        <f t="shared" si="30"/>
        <v>0</v>
      </c>
      <c r="BL17" s="107">
        <f t="shared" si="31"/>
        <v>0</v>
      </c>
      <c r="BM17" s="107">
        <f t="shared" si="32"/>
        <v>3.2028780318876148E-4</v>
      </c>
      <c r="BN17" s="107">
        <f t="shared" si="33"/>
        <v>1.2966139666725093E-2</v>
      </c>
      <c r="BO17" s="107">
        <f t="shared" si="34"/>
        <v>0</v>
      </c>
      <c r="BP17" s="107">
        <f t="shared" si="35"/>
        <v>0</v>
      </c>
      <c r="BQ17" s="107">
        <f t="shared" si="36"/>
        <v>0</v>
      </c>
      <c r="BR17" s="107">
        <f t="shared" si="37"/>
        <v>0</v>
      </c>
      <c r="BS17" s="107">
        <f t="shared" si="38"/>
        <v>0.26218365377317809</v>
      </c>
      <c r="BT17" s="107">
        <f t="shared" si="39"/>
        <v>0</v>
      </c>
      <c r="BU17" s="107">
        <f t="shared" si="40"/>
        <v>0</v>
      </c>
      <c r="BV17" s="107">
        <f t="shared" si="41"/>
        <v>0</v>
      </c>
      <c r="BW17" s="107">
        <f t="shared" si="42"/>
        <v>0</v>
      </c>
      <c r="BX17" s="108">
        <f t="shared" si="3"/>
        <v>0.53543226266928157</v>
      </c>
      <c r="BY17" s="108">
        <f t="shared" si="4"/>
        <v>0</v>
      </c>
      <c r="BZ17" s="108">
        <f t="shared" si="5"/>
        <v>0</v>
      </c>
      <c r="CA17" s="108">
        <f t="shared" si="6"/>
        <v>0</v>
      </c>
      <c r="CB17" s="108">
        <f t="shared" si="7"/>
        <v>0</v>
      </c>
      <c r="CC17" s="108">
        <f t="shared" si="8"/>
        <v>0</v>
      </c>
      <c r="CD17" s="108">
        <f t="shared" si="9"/>
        <v>4.8043170478314218E-3</v>
      </c>
      <c r="CE17" s="108">
        <f t="shared" si="10"/>
        <v>0.19449209500087639</v>
      </c>
      <c r="CF17" s="108">
        <f t="shared" si="11"/>
        <v>0</v>
      </c>
      <c r="CG17" s="108">
        <f t="shared" si="12"/>
        <v>0</v>
      </c>
      <c r="CH17" s="108">
        <f t="shared" si="13"/>
        <v>0</v>
      </c>
      <c r="CI17" s="108">
        <f t="shared" si="14"/>
        <v>0</v>
      </c>
      <c r="CJ17" s="108">
        <f t="shared" si="15"/>
        <v>3.9327548065976714</v>
      </c>
      <c r="CK17" s="108">
        <f t="shared" si="16"/>
        <v>0</v>
      </c>
      <c r="CL17" s="108">
        <f t="shared" si="17"/>
        <v>0</v>
      </c>
      <c r="CM17" s="108">
        <f t="shared" si="18"/>
        <v>0</v>
      </c>
      <c r="CN17" s="108">
        <f t="shared" si="19"/>
        <v>0</v>
      </c>
      <c r="CO17" s="109">
        <f t="shared" si="43"/>
        <v>10.68525836502582</v>
      </c>
      <c r="CP17" s="109">
        <f t="shared" si="44"/>
        <v>0</v>
      </c>
      <c r="CQ17" s="109">
        <f t="shared" si="45"/>
        <v>0</v>
      </c>
      <c r="CR17" s="109">
        <f t="shared" si="46"/>
        <v>0</v>
      </c>
      <c r="CS17" s="109">
        <f t="shared" si="47"/>
        <v>0</v>
      </c>
      <c r="CT17" s="109">
        <f t="shared" si="48"/>
        <v>0</v>
      </c>
      <c r="CU17" s="109">
        <f t="shared" si="49"/>
        <v>0.12526979486883194</v>
      </c>
      <c r="CV17" s="109">
        <f t="shared" si="50"/>
        <v>3.9031330007574465</v>
      </c>
      <c r="CW17" s="109">
        <f t="shared" si="51"/>
        <v>0</v>
      </c>
      <c r="CX17" s="109">
        <f t="shared" si="52"/>
        <v>0</v>
      </c>
      <c r="CY17" s="109">
        <f t="shared" si="53"/>
        <v>0</v>
      </c>
      <c r="CZ17" s="109">
        <f t="shared" si="54"/>
        <v>0</v>
      </c>
      <c r="DA17" s="109">
        <f t="shared" si="61"/>
        <v>80.215115257099086</v>
      </c>
      <c r="DB17" s="109">
        <f t="shared" si="55"/>
        <v>0</v>
      </c>
      <c r="DC17" s="109">
        <f t="shared" si="56"/>
        <v>0</v>
      </c>
      <c r="DD17" s="109">
        <f t="shared" si="57"/>
        <v>0</v>
      </c>
      <c r="DE17" s="109">
        <f t="shared" si="58"/>
        <v>0</v>
      </c>
      <c r="DF17" s="110">
        <f t="shared" si="59"/>
        <v>2.107712279432351E-2</v>
      </c>
      <c r="DG17" s="110">
        <f t="shared" si="21"/>
        <v>0</v>
      </c>
      <c r="DH17" s="110" t="e">
        <f t="shared" si="21"/>
        <v>#DIV/0!</v>
      </c>
      <c r="DI17" s="110" t="e">
        <f t="shared" si="21"/>
        <v>#DIV/0!</v>
      </c>
      <c r="DJ17" s="110">
        <f t="shared" si="21"/>
        <v>0</v>
      </c>
      <c r="DK17" s="110" t="e">
        <f t="shared" si="21"/>
        <v>#DIV/0!</v>
      </c>
      <c r="DL17" s="110">
        <f t="shared" si="21"/>
        <v>1.0155386836588612E-2</v>
      </c>
      <c r="DM17" s="110">
        <f t="shared" si="21"/>
        <v>3.1336852110897685E-2</v>
      </c>
      <c r="DN17" s="110" t="e">
        <f t="shared" si="21"/>
        <v>#DIV/0!</v>
      </c>
      <c r="DO17" s="110" t="e">
        <f t="shared" si="21"/>
        <v>#DIV/0!</v>
      </c>
      <c r="DP17" s="110" t="e">
        <f t="shared" si="21"/>
        <v>#DIV/0!</v>
      </c>
      <c r="DQ17" s="110" t="e">
        <f t="shared" si="21"/>
        <v>#DIV/0!</v>
      </c>
      <c r="DR17" s="110">
        <f t="shared" si="21"/>
        <v>1.1658241301459824E-2</v>
      </c>
      <c r="DS17" s="110" t="e">
        <f t="shared" si="21"/>
        <v>#DIV/0!</v>
      </c>
      <c r="DT17" s="110" t="e">
        <f t="shared" si="21"/>
        <v>#DIV/0!</v>
      </c>
      <c r="DU17" s="110">
        <f t="shared" si="21"/>
        <v>0</v>
      </c>
      <c r="DV17" s="110">
        <f t="shared" ref="DV17:DV80" si="268">DE17/DE$98</f>
        <v>0</v>
      </c>
    </row>
    <row r="18" spans="1:126" s="117" customFormat="1" x14ac:dyDescent="0.2">
      <c r="A18" s="117" t="s">
        <v>90</v>
      </c>
      <c r="B18" s="118">
        <f>'Data Final'!C157</f>
        <v>44496.6875</v>
      </c>
      <c r="C18" s="118">
        <v>44496.666666666664</v>
      </c>
      <c r="D18" s="117">
        <v>2.4</v>
      </c>
      <c r="E18" s="102">
        <f t="shared" si="22"/>
        <v>6.7943999999999991E-2</v>
      </c>
      <c r="F18" s="102">
        <v>0</v>
      </c>
      <c r="G18" s="103">
        <f t="shared" si="23"/>
        <v>0</v>
      </c>
      <c r="H18" s="117">
        <f>'Data Final'!F157</f>
        <v>7.9201342390614498</v>
      </c>
      <c r="I18" s="104">
        <v>0</v>
      </c>
      <c r="J18" s="104">
        <v>0</v>
      </c>
      <c r="K18" s="104">
        <v>0</v>
      </c>
      <c r="L18" s="104">
        <v>0</v>
      </c>
      <c r="M18" s="104">
        <v>0</v>
      </c>
      <c r="N18" s="117">
        <f>'Data Final'!L157</f>
        <v>0.13107892144711647</v>
      </c>
      <c r="O18" s="117">
        <f>'Data Final'!M157</f>
        <v>2.7937968404568179</v>
      </c>
      <c r="P18" s="104">
        <v>0</v>
      </c>
      <c r="Q18" s="104">
        <v>0</v>
      </c>
      <c r="R18" s="104">
        <v>0</v>
      </c>
      <c r="S18" s="104">
        <v>0</v>
      </c>
      <c r="T18" s="117">
        <f>'Data Final'!R157</f>
        <v>62.267971802196627</v>
      </c>
      <c r="U18" s="117">
        <f>'Data Final'!S157</f>
        <v>0</v>
      </c>
      <c r="V18" s="104">
        <v>0</v>
      </c>
      <c r="W18" s="117">
        <f>'Data Final'!U157</f>
        <v>0</v>
      </c>
      <c r="X18" s="117">
        <f>'Data Final'!V157</f>
        <v>0</v>
      </c>
      <c r="Y18" s="105">
        <f t="shared" ref="Y18" si="269">H18</f>
        <v>7.9201342390614498</v>
      </c>
      <c r="Z18" s="105">
        <f t="shared" ref="Z18" si="270">I18</f>
        <v>0</v>
      </c>
      <c r="AA18" s="105">
        <f t="shared" ref="AA18" si="271">J18</f>
        <v>0</v>
      </c>
      <c r="AB18" s="105">
        <f t="shared" ref="AB18" si="272">K18</f>
        <v>0</v>
      </c>
      <c r="AC18" s="105">
        <f t="shared" ref="AC18" si="273">L18</f>
        <v>0</v>
      </c>
      <c r="AD18" s="105">
        <f t="shared" ref="AD18" si="274">M18</f>
        <v>0</v>
      </c>
      <c r="AE18" s="105">
        <f t="shared" ref="AE18" si="275">N18</f>
        <v>0.13107892144711647</v>
      </c>
      <c r="AF18" s="105">
        <f t="shared" ref="AF18" si="276">O18</f>
        <v>2.7937968404568179</v>
      </c>
      <c r="AG18" s="105">
        <f t="shared" ref="AG18" si="277">P18</f>
        <v>0</v>
      </c>
      <c r="AH18" s="105">
        <f t="shared" ref="AH18" si="278">Q18</f>
        <v>0</v>
      </c>
      <c r="AI18" s="105">
        <f t="shared" ref="AI18" si="279">R18</f>
        <v>0</v>
      </c>
      <c r="AJ18" s="105">
        <f t="shared" ref="AJ18" si="280">S18</f>
        <v>0</v>
      </c>
      <c r="AK18" s="105">
        <f t="shared" ref="AK18" si="281">T18</f>
        <v>62.267971802196627</v>
      </c>
      <c r="AL18" s="105">
        <f t="shared" ref="AL18" si="282">U18</f>
        <v>0</v>
      </c>
      <c r="AM18" s="105">
        <f t="shared" ref="AM18" si="283">V18</f>
        <v>0</v>
      </c>
      <c r="AN18" s="105">
        <f t="shared" ref="AN18" si="284">W18</f>
        <v>0</v>
      </c>
      <c r="AO18" s="105">
        <f t="shared" ref="AO18" si="285">X18</f>
        <v>0</v>
      </c>
      <c r="AP18" s="106">
        <f t="shared" si="25"/>
        <v>0.17262953586078866</v>
      </c>
      <c r="AQ18" s="106">
        <f t="shared" si="25"/>
        <v>0</v>
      </c>
      <c r="AR18" s="106" t="e">
        <f t="shared" si="25"/>
        <v>#DIV/0!</v>
      </c>
      <c r="AS18" s="106" t="e">
        <f t="shared" si="25"/>
        <v>#DIV/0!</v>
      </c>
      <c r="AT18" s="106">
        <f t="shared" si="25"/>
        <v>0</v>
      </c>
      <c r="AU18" s="106" t="e">
        <f t="shared" si="25"/>
        <v>#DIV/0!</v>
      </c>
      <c r="AV18" s="106">
        <f t="shared" si="25"/>
        <v>8.0029813324129132E-2</v>
      </c>
      <c r="AW18" s="106">
        <f t="shared" si="25"/>
        <v>0.26104860189334633</v>
      </c>
      <c r="AX18" s="106" t="e">
        <f t="shared" si="25"/>
        <v>#DIV/0!</v>
      </c>
      <c r="AY18" s="106" t="e">
        <f t="shared" si="25"/>
        <v>#DIV/0!</v>
      </c>
      <c r="AZ18" s="106" t="e">
        <f t="shared" si="25"/>
        <v>#DIV/0!</v>
      </c>
      <c r="BA18" s="106" t="e">
        <f t="shared" si="25"/>
        <v>#DIV/0!</v>
      </c>
      <c r="BB18" s="106">
        <f t="shared" si="25"/>
        <v>5.3430415930500713E-2</v>
      </c>
      <c r="BC18" s="106" t="e">
        <f t="shared" si="25"/>
        <v>#DIV/0!</v>
      </c>
      <c r="BD18" s="106" t="e">
        <f t="shared" si="25"/>
        <v>#DIV/0!</v>
      </c>
      <c r="BE18" s="106">
        <f t="shared" si="25"/>
        <v>0</v>
      </c>
      <c r="BF18" s="106">
        <f t="shared" si="267"/>
        <v>0</v>
      </c>
      <c r="BG18" s="107">
        <f t="shared" si="26"/>
        <v>3.2287536044327471E-2</v>
      </c>
      <c r="BH18" s="107">
        <f t="shared" si="27"/>
        <v>0</v>
      </c>
      <c r="BI18" s="107">
        <f t="shared" si="28"/>
        <v>0</v>
      </c>
      <c r="BJ18" s="107">
        <f t="shared" si="29"/>
        <v>0</v>
      </c>
      <c r="BK18" s="107">
        <f t="shared" si="30"/>
        <v>0</v>
      </c>
      <c r="BL18" s="107">
        <f t="shared" si="31"/>
        <v>0</v>
      </c>
      <c r="BM18" s="107">
        <f t="shared" si="32"/>
        <v>5.3436157432817282E-4</v>
      </c>
      <c r="BN18" s="107">
        <f t="shared" si="33"/>
        <v>1.1389303951679881E-2</v>
      </c>
      <c r="BO18" s="107">
        <f t="shared" si="34"/>
        <v>0</v>
      </c>
      <c r="BP18" s="107">
        <f t="shared" si="35"/>
        <v>0</v>
      </c>
      <c r="BQ18" s="107">
        <f t="shared" si="36"/>
        <v>0</v>
      </c>
      <c r="BR18" s="107">
        <f t="shared" si="37"/>
        <v>0</v>
      </c>
      <c r="BS18" s="107">
        <f t="shared" si="38"/>
        <v>0.25384410456770684</v>
      </c>
      <c r="BT18" s="107">
        <f t="shared" si="39"/>
        <v>0</v>
      </c>
      <c r="BU18" s="107">
        <f t="shared" si="40"/>
        <v>0</v>
      </c>
      <c r="BV18" s="107">
        <f t="shared" si="41"/>
        <v>0</v>
      </c>
      <c r="BW18" s="107">
        <f t="shared" si="42"/>
        <v>0</v>
      </c>
      <c r="BX18" s="108">
        <f t="shared" si="3"/>
        <v>0.48431304066491204</v>
      </c>
      <c r="BY18" s="108">
        <f t="shared" si="4"/>
        <v>0</v>
      </c>
      <c r="BZ18" s="108">
        <f t="shared" si="5"/>
        <v>0</v>
      </c>
      <c r="CA18" s="108">
        <f t="shared" si="6"/>
        <v>0</v>
      </c>
      <c r="CB18" s="108">
        <f t="shared" si="7"/>
        <v>0</v>
      </c>
      <c r="CC18" s="108">
        <f t="shared" si="8"/>
        <v>0</v>
      </c>
      <c r="CD18" s="108">
        <f t="shared" si="9"/>
        <v>8.0154236149225927E-3</v>
      </c>
      <c r="CE18" s="108">
        <f t="shared" si="10"/>
        <v>0.1708395592751982</v>
      </c>
      <c r="CF18" s="108">
        <f t="shared" si="11"/>
        <v>0</v>
      </c>
      <c r="CG18" s="108">
        <f t="shared" si="12"/>
        <v>0</v>
      </c>
      <c r="CH18" s="108">
        <f t="shared" si="13"/>
        <v>0</v>
      </c>
      <c r="CI18" s="108">
        <f t="shared" si="14"/>
        <v>0</v>
      </c>
      <c r="CJ18" s="108">
        <f t="shared" si="15"/>
        <v>3.8076615685156026</v>
      </c>
      <c r="CK18" s="108">
        <f t="shared" si="16"/>
        <v>0</v>
      </c>
      <c r="CL18" s="108">
        <f t="shared" si="17"/>
        <v>0</v>
      </c>
      <c r="CM18" s="108">
        <f t="shared" si="18"/>
        <v>0</v>
      </c>
      <c r="CN18" s="108">
        <f t="shared" si="19"/>
        <v>0</v>
      </c>
      <c r="CO18" s="109">
        <f t="shared" si="43"/>
        <v>11.169571405690732</v>
      </c>
      <c r="CP18" s="109">
        <f t="shared" si="44"/>
        <v>0</v>
      </c>
      <c r="CQ18" s="109">
        <f t="shared" si="45"/>
        <v>0</v>
      </c>
      <c r="CR18" s="109">
        <f t="shared" si="46"/>
        <v>0</v>
      </c>
      <c r="CS18" s="109">
        <f t="shared" si="47"/>
        <v>0</v>
      </c>
      <c r="CT18" s="109">
        <f t="shared" si="48"/>
        <v>0</v>
      </c>
      <c r="CU18" s="109">
        <f t="shared" si="49"/>
        <v>0.13328521848375452</v>
      </c>
      <c r="CV18" s="109">
        <f t="shared" si="50"/>
        <v>4.0739725600326446</v>
      </c>
      <c r="CW18" s="109">
        <f t="shared" si="51"/>
        <v>0</v>
      </c>
      <c r="CX18" s="109">
        <f t="shared" si="52"/>
        <v>0</v>
      </c>
      <c r="CY18" s="109">
        <f t="shared" si="53"/>
        <v>0</v>
      </c>
      <c r="CZ18" s="109">
        <f t="shared" si="54"/>
        <v>0</v>
      </c>
      <c r="DA18" s="109">
        <f t="shared" si="61"/>
        <v>84.022776825614685</v>
      </c>
      <c r="DB18" s="109">
        <f t="shared" si="55"/>
        <v>0</v>
      </c>
      <c r="DC18" s="109">
        <f t="shared" si="56"/>
        <v>0</v>
      </c>
      <c r="DD18" s="109">
        <f t="shared" si="57"/>
        <v>0</v>
      </c>
      <c r="DE18" s="109">
        <f t="shared" si="58"/>
        <v>0</v>
      </c>
      <c r="DF18" s="110">
        <f t="shared" si="59"/>
        <v>2.2032450693777805E-2</v>
      </c>
      <c r="DG18" s="110">
        <f t="shared" ref="DG18:DG81" si="286">CP18/CP$98</f>
        <v>0</v>
      </c>
      <c r="DH18" s="110" t="e">
        <f t="shared" ref="DH18:DH81" si="287">CQ18/CQ$98</f>
        <v>#DIV/0!</v>
      </c>
      <c r="DI18" s="110" t="e">
        <f t="shared" ref="DI18:DI81" si="288">CR18/CR$98</f>
        <v>#DIV/0!</v>
      </c>
      <c r="DJ18" s="110">
        <f t="shared" ref="DJ18:DJ81" si="289">CS18/CS$98</f>
        <v>0</v>
      </c>
      <c r="DK18" s="110" t="e">
        <f t="shared" ref="DK18:DK81" si="290">CT18/CT$98</f>
        <v>#DIV/0!</v>
      </c>
      <c r="DL18" s="110">
        <f t="shared" ref="DL18:DL81" si="291">CU18/CU$98</f>
        <v>1.0805182164775256E-2</v>
      </c>
      <c r="DM18" s="110">
        <f t="shared" ref="DM18:DM81" si="292">CV18/CV$98</f>
        <v>3.2708461534060797E-2</v>
      </c>
      <c r="DN18" s="110" t="e">
        <f t="shared" ref="DN18:DN81" si="293">CW18/CW$98</f>
        <v>#DIV/0!</v>
      </c>
      <c r="DO18" s="110" t="e">
        <f t="shared" ref="DO18:DO81" si="294">CX18/CX$98</f>
        <v>#DIV/0!</v>
      </c>
      <c r="DP18" s="110" t="e">
        <f t="shared" ref="DP18:DP81" si="295">CY18/CY$98</f>
        <v>#DIV/0!</v>
      </c>
      <c r="DQ18" s="110" t="e">
        <f t="shared" ref="DQ18:DQ81" si="296">CZ18/CZ$98</f>
        <v>#DIV/0!</v>
      </c>
      <c r="DR18" s="110">
        <f t="shared" ref="DR18:DR81" si="297">DA18/DA$98</f>
        <v>1.2211636222326952E-2</v>
      </c>
      <c r="DS18" s="110" t="e">
        <f t="shared" ref="DS18:DS81" si="298">DB18/DB$98</f>
        <v>#DIV/0!</v>
      </c>
      <c r="DT18" s="110" t="e">
        <f t="shared" ref="DT18:DT81" si="299">DC18/DC$98</f>
        <v>#DIV/0!</v>
      </c>
      <c r="DU18" s="110">
        <f t="shared" ref="DU18:DU81" si="300">DD18/DD$98</f>
        <v>0</v>
      </c>
      <c r="DV18" s="110">
        <f t="shared" si="268"/>
        <v>0</v>
      </c>
    </row>
    <row r="19" spans="1:126" s="117" customFormat="1" x14ac:dyDescent="0.2">
      <c r="A19" s="117" t="s">
        <v>90</v>
      </c>
      <c r="B19" s="118"/>
      <c r="C19" s="118">
        <v>44496.677083333336</v>
      </c>
      <c r="D19" s="117">
        <v>2.4</v>
      </c>
      <c r="E19" s="102">
        <f t="shared" si="22"/>
        <v>6.7943999999999991E-2</v>
      </c>
      <c r="F19" s="102">
        <v>0</v>
      </c>
      <c r="G19" s="103">
        <f t="shared" si="23"/>
        <v>0</v>
      </c>
      <c r="Y19" s="105">
        <f t="shared" ref="Y19" si="301">H18</f>
        <v>7.9201342390614498</v>
      </c>
      <c r="Z19" s="105">
        <f t="shared" ref="Z19" si="302">I18</f>
        <v>0</v>
      </c>
      <c r="AA19" s="105">
        <f t="shared" ref="AA19" si="303">J18</f>
        <v>0</v>
      </c>
      <c r="AB19" s="105">
        <f t="shared" ref="AB19" si="304">K18</f>
        <v>0</v>
      </c>
      <c r="AC19" s="105">
        <f t="shared" ref="AC19" si="305">L18</f>
        <v>0</v>
      </c>
      <c r="AD19" s="105">
        <f t="shared" ref="AD19" si="306">M18</f>
        <v>0</v>
      </c>
      <c r="AE19" s="105">
        <f t="shared" ref="AE19" si="307">N18</f>
        <v>0.13107892144711647</v>
      </c>
      <c r="AF19" s="105">
        <f t="shared" ref="AF19" si="308">O18</f>
        <v>2.7937968404568179</v>
      </c>
      <c r="AG19" s="105">
        <f t="shared" ref="AG19" si="309">P18</f>
        <v>0</v>
      </c>
      <c r="AH19" s="105">
        <f t="shared" ref="AH19" si="310">Q18</f>
        <v>0</v>
      </c>
      <c r="AI19" s="105">
        <f t="shared" ref="AI19" si="311">R18</f>
        <v>0</v>
      </c>
      <c r="AJ19" s="105">
        <f t="shared" ref="AJ19" si="312">S18</f>
        <v>0</v>
      </c>
      <c r="AK19" s="105">
        <f t="shared" ref="AK19" si="313">T18</f>
        <v>62.267971802196627</v>
      </c>
      <c r="AL19" s="105">
        <f t="shared" ref="AL19" si="314">U18</f>
        <v>0</v>
      </c>
      <c r="AM19" s="105">
        <f t="shared" ref="AM19" si="315">V18</f>
        <v>0</v>
      </c>
      <c r="AN19" s="105">
        <f t="shared" ref="AN19" si="316">W18</f>
        <v>0</v>
      </c>
      <c r="AO19" s="105">
        <f t="shared" ref="AO19" si="317">X18</f>
        <v>0</v>
      </c>
      <c r="AP19" s="106">
        <f t="shared" si="25"/>
        <v>0.17262953586078866</v>
      </c>
      <c r="AQ19" s="106">
        <f t="shared" si="25"/>
        <v>0</v>
      </c>
      <c r="AR19" s="106" t="e">
        <f t="shared" si="25"/>
        <v>#DIV/0!</v>
      </c>
      <c r="AS19" s="106" t="e">
        <f t="shared" si="25"/>
        <v>#DIV/0!</v>
      </c>
      <c r="AT19" s="106">
        <f t="shared" si="25"/>
        <v>0</v>
      </c>
      <c r="AU19" s="106" t="e">
        <f t="shared" si="25"/>
        <v>#DIV/0!</v>
      </c>
      <c r="AV19" s="106">
        <f t="shared" si="25"/>
        <v>8.0029813324129132E-2</v>
      </c>
      <c r="AW19" s="106">
        <f t="shared" si="25"/>
        <v>0.26104860189334633</v>
      </c>
      <c r="AX19" s="106" t="e">
        <f t="shared" si="25"/>
        <v>#DIV/0!</v>
      </c>
      <c r="AY19" s="106" t="e">
        <f t="shared" si="25"/>
        <v>#DIV/0!</v>
      </c>
      <c r="AZ19" s="106" t="e">
        <f t="shared" si="25"/>
        <v>#DIV/0!</v>
      </c>
      <c r="BA19" s="106" t="e">
        <f t="shared" si="25"/>
        <v>#DIV/0!</v>
      </c>
      <c r="BB19" s="106">
        <f t="shared" si="25"/>
        <v>5.3430415930500713E-2</v>
      </c>
      <c r="BC19" s="106" t="e">
        <f t="shared" si="25"/>
        <v>#DIV/0!</v>
      </c>
      <c r="BD19" s="106" t="e">
        <f t="shared" si="25"/>
        <v>#DIV/0!</v>
      </c>
      <c r="BE19" s="106">
        <f t="shared" si="25"/>
        <v>0</v>
      </c>
      <c r="BF19" s="106">
        <f t="shared" si="267"/>
        <v>0</v>
      </c>
      <c r="BG19" s="107">
        <f t="shared" si="26"/>
        <v>3.2287536044327471E-2</v>
      </c>
      <c r="BH19" s="107">
        <f t="shared" si="27"/>
        <v>0</v>
      </c>
      <c r="BI19" s="107">
        <f t="shared" si="28"/>
        <v>0</v>
      </c>
      <c r="BJ19" s="107">
        <f t="shared" si="29"/>
        <v>0</v>
      </c>
      <c r="BK19" s="107">
        <f t="shared" si="30"/>
        <v>0</v>
      </c>
      <c r="BL19" s="107">
        <f t="shared" si="31"/>
        <v>0</v>
      </c>
      <c r="BM19" s="107">
        <f t="shared" si="32"/>
        <v>5.3436157432817282E-4</v>
      </c>
      <c r="BN19" s="107">
        <f t="shared" si="33"/>
        <v>1.1389303951679881E-2</v>
      </c>
      <c r="BO19" s="107">
        <f t="shared" si="34"/>
        <v>0</v>
      </c>
      <c r="BP19" s="107">
        <f t="shared" si="35"/>
        <v>0</v>
      </c>
      <c r="BQ19" s="107">
        <f t="shared" si="36"/>
        <v>0</v>
      </c>
      <c r="BR19" s="107">
        <f t="shared" si="37"/>
        <v>0</v>
      </c>
      <c r="BS19" s="107">
        <f t="shared" si="38"/>
        <v>0.25384410456770684</v>
      </c>
      <c r="BT19" s="107">
        <f t="shared" si="39"/>
        <v>0</v>
      </c>
      <c r="BU19" s="107">
        <f t="shared" si="40"/>
        <v>0</v>
      </c>
      <c r="BV19" s="107">
        <f t="shared" si="41"/>
        <v>0</v>
      </c>
      <c r="BW19" s="107">
        <f t="shared" si="42"/>
        <v>0</v>
      </c>
      <c r="BX19" s="108">
        <f t="shared" si="3"/>
        <v>0.48431304066491204</v>
      </c>
      <c r="BY19" s="108">
        <f t="shared" si="4"/>
        <v>0</v>
      </c>
      <c r="BZ19" s="108">
        <f t="shared" si="5"/>
        <v>0</v>
      </c>
      <c r="CA19" s="108">
        <f t="shared" si="6"/>
        <v>0</v>
      </c>
      <c r="CB19" s="108">
        <f t="shared" si="7"/>
        <v>0</v>
      </c>
      <c r="CC19" s="108">
        <f t="shared" si="8"/>
        <v>0</v>
      </c>
      <c r="CD19" s="108">
        <f t="shared" si="9"/>
        <v>8.0154236149225927E-3</v>
      </c>
      <c r="CE19" s="108">
        <f t="shared" si="10"/>
        <v>0.1708395592751982</v>
      </c>
      <c r="CF19" s="108">
        <f t="shared" si="11"/>
        <v>0</v>
      </c>
      <c r="CG19" s="108">
        <f t="shared" si="12"/>
        <v>0</v>
      </c>
      <c r="CH19" s="108">
        <f t="shared" si="13"/>
        <v>0</v>
      </c>
      <c r="CI19" s="108">
        <f t="shared" si="14"/>
        <v>0</v>
      </c>
      <c r="CJ19" s="108">
        <f t="shared" si="15"/>
        <v>3.8076615685156026</v>
      </c>
      <c r="CK19" s="108">
        <f t="shared" si="16"/>
        <v>0</v>
      </c>
      <c r="CL19" s="108">
        <f t="shared" si="17"/>
        <v>0</v>
      </c>
      <c r="CM19" s="108">
        <f t="shared" si="18"/>
        <v>0</v>
      </c>
      <c r="CN19" s="108">
        <f t="shared" si="19"/>
        <v>0</v>
      </c>
      <c r="CO19" s="109">
        <f t="shared" si="43"/>
        <v>11.653884446355644</v>
      </c>
      <c r="CP19" s="109">
        <f t="shared" si="44"/>
        <v>0</v>
      </c>
      <c r="CQ19" s="109">
        <f t="shared" si="45"/>
        <v>0</v>
      </c>
      <c r="CR19" s="109">
        <f t="shared" si="46"/>
        <v>0</v>
      </c>
      <c r="CS19" s="109">
        <f t="shared" si="47"/>
        <v>0</v>
      </c>
      <c r="CT19" s="109">
        <f t="shared" si="48"/>
        <v>0</v>
      </c>
      <c r="CU19" s="109">
        <f t="shared" si="49"/>
        <v>0.1413006420986771</v>
      </c>
      <c r="CV19" s="109">
        <f t="shared" si="50"/>
        <v>4.2448121193078432</v>
      </c>
      <c r="CW19" s="109">
        <f t="shared" si="51"/>
        <v>0</v>
      </c>
      <c r="CX19" s="109">
        <f t="shared" si="52"/>
        <v>0</v>
      </c>
      <c r="CY19" s="109">
        <f t="shared" si="53"/>
        <v>0</v>
      </c>
      <c r="CZ19" s="109">
        <f t="shared" si="54"/>
        <v>0</v>
      </c>
      <c r="DA19" s="109">
        <f t="shared" si="61"/>
        <v>87.830438394130283</v>
      </c>
      <c r="DB19" s="109">
        <f t="shared" si="55"/>
        <v>0</v>
      </c>
      <c r="DC19" s="109">
        <f t="shared" si="56"/>
        <v>0</v>
      </c>
      <c r="DD19" s="109">
        <f t="shared" si="57"/>
        <v>0</v>
      </c>
      <c r="DE19" s="109">
        <f t="shared" si="58"/>
        <v>0</v>
      </c>
      <c r="DF19" s="110">
        <f t="shared" si="59"/>
        <v>2.2987778593232099E-2</v>
      </c>
      <c r="DG19" s="110">
        <f t="shared" si="286"/>
        <v>0</v>
      </c>
      <c r="DH19" s="110" t="e">
        <f t="shared" si="287"/>
        <v>#DIV/0!</v>
      </c>
      <c r="DI19" s="110" t="e">
        <f t="shared" si="288"/>
        <v>#DIV/0!</v>
      </c>
      <c r="DJ19" s="110">
        <f t="shared" si="289"/>
        <v>0</v>
      </c>
      <c r="DK19" s="110" t="e">
        <f t="shared" si="290"/>
        <v>#DIV/0!</v>
      </c>
      <c r="DL19" s="110">
        <f t="shared" si="291"/>
        <v>1.14549774929619E-2</v>
      </c>
      <c r="DM19" s="110">
        <f t="shared" si="292"/>
        <v>3.4080070957223915E-2</v>
      </c>
      <c r="DN19" s="110" t="e">
        <f t="shared" si="293"/>
        <v>#DIV/0!</v>
      </c>
      <c r="DO19" s="110" t="e">
        <f t="shared" si="294"/>
        <v>#DIV/0!</v>
      </c>
      <c r="DP19" s="110" t="e">
        <f t="shared" si="295"/>
        <v>#DIV/0!</v>
      </c>
      <c r="DQ19" s="110" t="e">
        <f t="shared" si="296"/>
        <v>#DIV/0!</v>
      </c>
      <c r="DR19" s="110">
        <f t="shared" si="297"/>
        <v>1.2765031143194078E-2</v>
      </c>
      <c r="DS19" s="110" t="e">
        <f t="shared" si="298"/>
        <v>#DIV/0!</v>
      </c>
      <c r="DT19" s="110" t="e">
        <f t="shared" si="299"/>
        <v>#DIV/0!</v>
      </c>
      <c r="DU19" s="110">
        <f t="shared" si="300"/>
        <v>0</v>
      </c>
      <c r="DV19" s="110">
        <f t="shared" si="268"/>
        <v>0</v>
      </c>
    </row>
    <row r="20" spans="1:126" s="117" customFormat="1" x14ac:dyDescent="0.2">
      <c r="A20" s="117" t="s">
        <v>90</v>
      </c>
      <c r="B20" s="118"/>
      <c r="C20" s="118">
        <v>44496.6875</v>
      </c>
      <c r="D20" s="117">
        <v>2.4</v>
      </c>
      <c r="E20" s="102">
        <f t="shared" si="22"/>
        <v>6.7943999999999991E-2</v>
      </c>
      <c r="F20" s="102">
        <v>0</v>
      </c>
      <c r="G20" s="103">
        <f t="shared" si="23"/>
        <v>0</v>
      </c>
      <c r="Y20" s="105">
        <f t="shared" ref="Y20" si="318">H18</f>
        <v>7.9201342390614498</v>
      </c>
      <c r="Z20" s="105">
        <f t="shared" ref="Z20" si="319">I18</f>
        <v>0</v>
      </c>
      <c r="AA20" s="105">
        <f t="shared" ref="AA20" si="320">J18</f>
        <v>0</v>
      </c>
      <c r="AB20" s="105">
        <f t="shared" ref="AB20" si="321">K18</f>
        <v>0</v>
      </c>
      <c r="AC20" s="105">
        <f t="shared" ref="AC20" si="322">L18</f>
        <v>0</v>
      </c>
      <c r="AD20" s="105">
        <f t="shared" ref="AD20" si="323">M18</f>
        <v>0</v>
      </c>
      <c r="AE20" s="105">
        <f t="shared" ref="AE20" si="324">N18</f>
        <v>0.13107892144711647</v>
      </c>
      <c r="AF20" s="105">
        <f t="shared" ref="AF20" si="325">O18</f>
        <v>2.7937968404568179</v>
      </c>
      <c r="AG20" s="105">
        <f t="shared" ref="AG20" si="326">P18</f>
        <v>0</v>
      </c>
      <c r="AH20" s="105">
        <f t="shared" ref="AH20" si="327">Q18</f>
        <v>0</v>
      </c>
      <c r="AI20" s="105">
        <f t="shared" ref="AI20" si="328">R18</f>
        <v>0</v>
      </c>
      <c r="AJ20" s="105">
        <f t="shared" ref="AJ20" si="329">S18</f>
        <v>0</v>
      </c>
      <c r="AK20" s="105">
        <f t="shared" ref="AK20" si="330">T18</f>
        <v>62.267971802196627</v>
      </c>
      <c r="AL20" s="105">
        <f t="shared" ref="AL20" si="331">U18</f>
        <v>0</v>
      </c>
      <c r="AM20" s="105">
        <f t="shared" ref="AM20" si="332">V18</f>
        <v>0</v>
      </c>
      <c r="AN20" s="105">
        <f t="shared" ref="AN20" si="333">W18</f>
        <v>0</v>
      </c>
      <c r="AO20" s="105">
        <f t="shared" ref="AO20" si="334">X18</f>
        <v>0</v>
      </c>
      <c r="AP20" s="106">
        <f t="shared" si="25"/>
        <v>0.17262953586078866</v>
      </c>
      <c r="AQ20" s="106">
        <f t="shared" si="25"/>
        <v>0</v>
      </c>
      <c r="AR20" s="106" t="e">
        <f t="shared" si="25"/>
        <v>#DIV/0!</v>
      </c>
      <c r="AS20" s="106" t="e">
        <f>AB20/MAX(AB$2:AB$98)</f>
        <v>#DIV/0!</v>
      </c>
      <c r="AT20" s="106">
        <f t="shared" si="25"/>
        <v>0</v>
      </c>
      <c r="AU20" s="106" t="e">
        <f t="shared" si="25"/>
        <v>#DIV/0!</v>
      </c>
      <c r="AV20" s="106">
        <f t="shared" si="25"/>
        <v>8.0029813324129132E-2</v>
      </c>
      <c r="AW20" s="106">
        <f t="shared" si="25"/>
        <v>0.26104860189334633</v>
      </c>
      <c r="AX20" s="106" t="e">
        <f t="shared" si="25"/>
        <v>#DIV/0!</v>
      </c>
      <c r="AY20" s="106" t="e">
        <f t="shared" si="25"/>
        <v>#DIV/0!</v>
      </c>
      <c r="AZ20" s="106" t="e">
        <f t="shared" si="25"/>
        <v>#DIV/0!</v>
      </c>
      <c r="BA20" s="106" t="e">
        <f t="shared" si="25"/>
        <v>#DIV/0!</v>
      </c>
      <c r="BB20" s="106">
        <f t="shared" si="25"/>
        <v>5.3430415930500713E-2</v>
      </c>
      <c r="BC20" s="106" t="e">
        <f t="shared" si="25"/>
        <v>#DIV/0!</v>
      </c>
      <c r="BD20" s="106" t="e">
        <f t="shared" si="25"/>
        <v>#DIV/0!</v>
      </c>
      <c r="BE20" s="106">
        <f t="shared" si="25"/>
        <v>0</v>
      </c>
      <c r="BF20" s="106">
        <f t="shared" si="267"/>
        <v>0</v>
      </c>
      <c r="BG20" s="107">
        <f t="shared" si="26"/>
        <v>3.2287536044327471E-2</v>
      </c>
      <c r="BH20" s="107">
        <f t="shared" si="27"/>
        <v>0</v>
      </c>
      <c r="BI20" s="107">
        <f t="shared" si="28"/>
        <v>0</v>
      </c>
      <c r="BJ20" s="107">
        <f t="shared" si="29"/>
        <v>0</v>
      </c>
      <c r="BK20" s="107">
        <f t="shared" si="30"/>
        <v>0</v>
      </c>
      <c r="BL20" s="107">
        <f t="shared" si="31"/>
        <v>0</v>
      </c>
      <c r="BM20" s="107">
        <f t="shared" si="32"/>
        <v>5.3436157432817282E-4</v>
      </c>
      <c r="BN20" s="107">
        <f t="shared" si="33"/>
        <v>1.1389303951679881E-2</v>
      </c>
      <c r="BO20" s="107">
        <f t="shared" si="34"/>
        <v>0</v>
      </c>
      <c r="BP20" s="107">
        <f t="shared" si="35"/>
        <v>0</v>
      </c>
      <c r="BQ20" s="107">
        <f t="shared" si="36"/>
        <v>0</v>
      </c>
      <c r="BR20" s="107">
        <f t="shared" si="37"/>
        <v>0</v>
      </c>
      <c r="BS20" s="107">
        <f t="shared" si="38"/>
        <v>0.25384410456770684</v>
      </c>
      <c r="BT20" s="107">
        <f t="shared" si="39"/>
        <v>0</v>
      </c>
      <c r="BU20" s="107">
        <f t="shared" si="40"/>
        <v>0</v>
      </c>
      <c r="BV20" s="107">
        <f t="shared" si="41"/>
        <v>0</v>
      </c>
      <c r="BW20" s="107">
        <f t="shared" si="42"/>
        <v>0</v>
      </c>
      <c r="BX20" s="108">
        <f t="shared" si="3"/>
        <v>0.48431304066491204</v>
      </c>
      <c r="BY20" s="108">
        <f t="shared" si="4"/>
        <v>0</v>
      </c>
      <c r="BZ20" s="108">
        <f t="shared" si="5"/>
        <v>0</v>
      </c>
      <c r="CA20" s="108">
        <f t="shared" si="6"/>
        <v>0</v>
      </c>
      <c r="CB20" s="108">
        <f t="shared" si="7"/>
        <v>0</v>
      </c>
      <c r="CC20" s="108">
        <f t="shared" si="8"/>
        <v>0</v>
      </c>
      <c r="CD20" s="108">
        <f t="shared" si="9"/>
        <v>8.0154236149225927E-3</v>
      </c>
      <c r="CE20" s="108">
        <f t="shared" si="10"/>
        <v>0.1708395592751982</v>
      </c>
      <c r="CF20" s="108">
        <f t="shared" si="11"/>
        <v>0</v>
      </c>
      <c r="CG20" s="108">
        <f t="shared" si="12"/>
        <v>0</v>
      </c>
      <c r="CH20" s="108">
        <f t="shared" si="13"/>
        <v>0</v>
      </c>
      <c r="CI20" s="108">
        <f t="shared" si="14"/>
        <v>0</v>
      </c>
      <c r="CJ20" s="108">
        <f t="shared" si="15"/>
        <v>3.8076615685156026</v>
      </c>
      <c r="CK20" s="108">
        <f t="shared" si="16"/>
        <v>0</v>
      </c>
      <c r="CL20" s="108">
        <f t="shared" si="17"/>
        <v>0</v>
      </c>
      <c r="CM20" s="108">
        <f t="shared" si="18"/>
        <v>0</v>
      </c>
      <c r="CN20" s="108">
        <f t="shared" si="19"/>
        <v>0</v>
      </c>
      <c r="CO20" s="109">
        <f t="shared" si="43"/>
        <v>12.138197487020555</v>
      </c>
      <c r="CP20" s="109">
        <f t="shared" si="44"/>
        <v>0</v>
      </c>
      <c r="CQ20" s="109">
        <f t="shared" si="45"/>
        <v>0</v>
      </c>
      <c r="CR20" s="109">
        <f t="shared" si="46"/>
        <v>0</v>
      </c>
      <c r="CS20" s="109">
        <f t="shared" si="47"/>
        <v>0</v>
      </c>
      <c r="CT20" s="109">
        <f t="shared" si="48"/>
        <v>0</v>
      </c>
      <c r="CU20" s="109">
        <f t="shared" si="49"/>
        <v>0.14931606571359968</v>
      </c>
      <c r="CV20" s="109">
        <f t="shared" si="50"/>
        <v>4.4156516785830418</v>
      </c>
      <c r="CW20" s="109">
        <f t="shared" si="51"/>
        <v>0</v>
      </c>
      <c r="CX20" s="109">
        <f t="shared" si="52"/>
        <v>0</v>
      </c>
      <c r="CY20" s="109">
        <f t="shared" si="53"/>
        <v>0</v>
      </c>
      <c r="CZ20" s="109">
        <f t="shared" si="54"/>
        <v>0</v>
      </c>
      <c r="DA20" s="109">
        <f t="shared" si="61"/>
        <v>91.638099962645882</v>
      </c>
      <c r="DB20" s="109">
        <f t="shared" si="55"/>
        <v>0</v>
      </c>
      <c r="DC20" s="109">
        <f t="shared" si="56"/>
        <v>0</v>
      </c>
      <c r="DD20" s="109">
        <f t="shared" si="57"/>
        <v>0</v>
      </c>
      <c r="DE20" s="109">
        <f t="shared" si="58"/>
        <v>0</v>
      </c>
      <c r="DF20" s="110">
        <f t="shared" si="59"/>
        <v>2.394310649268639E-2</v>
      </c>
      <c r="DG20" s="110">
        <f t="shared" si="286"/>
        <v>0</v>
      </c>
      <c r="DH20" s="110" t="e">
        <f t="shared" si="287"/>
        <v>#DIV/0!</v>
      </c>
      <c r="DI20" s="110" t="e">
        <f t="shared" si="288"/>
        <v>#DIV/0!</v>
      </c>
      <c r="DJ20" s="110">
        <f t="shared" si="289"/>
        <v>0</v>
      </c>
      <c r="DK20" s="110" t="e">
        <f t="shared" si="290"/>
        <v>#DIV/0!</v>
      </c>
      <c r="DL20" s="110">
        <f t="shared" si="291"/>
        <v>1.2104772821148545E-2</v>
      </c>
      <c r="DM20" s="110">
        <f t="shared" si="292"/>
        <v>3.5451680380387027E-2</v>
      </c>
      <c r="DN20" s="110" t="e">
        <f t="shared" si="293"/>
        <v>#DIV/0!</v>
      </c>
      <c r="DO20" s="110" t="e">
        <f t="shared" si="294"/>
        <v>#DIV/0!</v>
      </c>
      <c r="DP20" s="110" t="e">
        <f t="shared" si="295"/>
        <v>#DIV/0!</v>
      </c>
      <c r="DQ20" s="110" t="e">
        <f t="shared" si="296"/>
        <v>#DIV/0!</v>
      </c>
      <c r="DR20" s="110">
        <f t="shared" si="297"/>
        <v>1.3318426064061206E-2</v>
      </c>
      <c r="DS20" s="110" t="e">
        <f t="shared" si="298"/>
        <v>#DIV/0!</v>
      </c>
      <c r="DT20" s="110" t="e">
        <f t="shared" si="299"/>
        <v>#DIV/0!</v>
      </c>
      <c r="DU20" s="110">
        <f t="shared" si="300"/>
        <v>0</v>
      </c>
      <c r="DV20" s="110">
        <f t="shared" si="268"/>
        <v>0</v>
      </c>
    </row>
    <row r="21" spans="1:126" s="117" customFormat="1" x14ac:dyDescent="0.2">
      <c r="A21" s="117" t="s">
        <v>90</v>
      </c>
      <c r="B21" s="118"/>
      <c r="C21" s="118">
        <v>44496.697916666664</v>
      </c>
      <c r="D21" s="117">
        <v>2.4</v>
      </c>
      <c r="E21" s="102">
        <f t="shared" si="22"/>
        <v>6.7943999999999991E-2</v>
      </c>
      <c r="F21" s="102">
        <v>0</v>
      </c>
      <c r="G21" s="103">
        <f t="shared" si="23"/>
        <v>0</v>
      </c>
      <c r="Y21" s="105">
        <f t="shared" ref="Y21" si="335">H18</f>
        <v>7.9201342390614498</v>
      </c>
      <c r="Z21" s="105">
        <f t="shared" ref="Z21" si="336">I18</f>
        <v>0</v>
      </c>
      <c r="AA21" s="105">
        <f t="shared" ref="AA21" si="337">J18</f>
        <v>0</v>
      </c>
      <c r="AB21" s="105">
        <f t="shared" ref="AB21" si="338">K18</f>
        <v>0</v>
      </c>
      <c r="AC21" s="105">
        <f t="shared" ref="AC21" si="339">L18</f>
        <v>0</v>
      </c>
      <c r="AD21" s="105">
        <f t="shared" ref="AD21" si="340">M18</f>
        <v>0</v>
      </c>
      <c r="AE21" s="105">
        <f t="shared" ref="AE21" si="341">N18</f>
        <v>0.13107892144711647</v>
      </c>
      <c r="AF21" s="105">
        <f t="shared" ref="AF21" si="342">O18</f>
        <v>2.7937968404568179</v>
      </c>
      <c r="AG21" s="105">
        <f t="shared" ref="AG21" si="343">P18</f>
        <v>0</v>
      </c>
      <c r="AH21" s="105">
        <f t="shared" ref="AH21" si="344">Q18</f>
        <v>0</v>
      </c>
      <c r="AI21" s="105">
        <f t="shared" ref="AI21" si="345">R18</f>
        <v>0</v>
      </c>
      <c r="AJ21" s="105">
        <f t="shared" ref="AJ21" si="346">S18</f>
        <v>0</v>
      </c>
      <c r="AK21" s="105">
        <f t="shared" ref="AK21" si="347">T18</f>
        <v>62.267971802196627</v>
      </c>
      <c r="AL21" s="105">
        <f t="shared" ref="AL21" si="348">U18</f>
        <v>0</v>
      </c>
      <c r="AM21" s="105">
        <f t="shared" ref="AM21" si="349">V18</f>
        <v>0</v>
      </c>
      <c r="AN21" s="105">
        <f t="shared" ref="AN21" si="350">W18</f>
        <v>0</v>
      </c>
      <c r="AO21" s="105">
        <f t="shared" ref="AO21" si="351">X18</f>
        <v>0</v>
      </c>
      <c r="AP21" s="106">
        <f t="shared" si="25"/>
        <v>0.17262953586078866</v>
      </c>
      <c r="AQ21" s="106">
        <f t="shared" si="25"/>
        <v>0</v>
      </c>
      <c r="AR21" s="106" t="e">
        <f t="shared" si="25"/>
        <v>#DIV/0!</v>
      </c>
      <c r="AS21" s="106" t="e">
        <f t="shared" si="25"/>
        <v>#DIV/0!</v>
      </c>
      <c r="AT21" s="106">
        <f t="shared" si="25"/>
        <v>0</v>
      </c>
      <c r="AU21" s="106" t="e">
        <f t="shared" si="25"/>
        <v>#DIV/0!</v>
      </c>
      <c r="AV21" s="106">
        <f t="shared" si="25"/>
        <v>8.0029813324129132E-2</v>
      </c>
      <c r="AW21" s="106">
        <f t="shared" si="25"/>
        <v>0.26104860189334633</v>
      </c>
      <c r="AX21" s="106" t="e">
        <f t="shared" si="25"/>
        <v>#DIV/0!</v>
      </c>
      <c r="AY21" s="106" t="e">
        <f t="shared" si="25"/>
        <v>#DIV/0!</v>
      </c>
      <c r="AZ21" s="106" t="e">
        <f t="shared" si="25"/>
        <v>#DIV/0!</v>
      </c>
      <c r="BA21" s="106" t="e">
        <f t="shared" si="25"/>
        <v>#DIV/0!</v>
      </c>
      <c r="BB21" s="106">
        <f t="shared" si="25"/>
        <v>5.3430415930500713E-2</v>
      </c>
      <c r="BC21" s="106" t="e">
        <f t="shared" si="25"/>
        <v>#DIV/0!</v>
      </c>
      <c r="BD21" s="106" t="e">
        <f t="shared" si="25"/>
        <v>#DIV/0!</v>
      </c>
      <c r="BE21" s="106">
        <f t="shared" si="25"/>
        <v>0</v>
      </c>
      <c r="BF21" s="106">
        <f t="shared" si="267"/>
        <v>0</v>
      </c>
      <c r="BG21" s="107">
        <f t="shared" si="26"/>
        <v>3.2287536044327471E-2</v>
      </c>
      <c r="BH21" s="107">
        <f t="shared" si="27"/>
        <v>0</v>
      </c>
      <c r="BI21" s="107">
        <f t="shared" si="28"/>
        <v>0</v>
      </c>
      <c r="BJ21" s="107">
        <f t="shared" si="29"/>
        <v>0</v>
      </c>
      <c r="BK21" s="107">
        <f t="shared" si="30"/>
        <v>0</v>
      </c>
      <c r="BL21" s="107">
        <f t="shared" si="31"/>
        <v>0</v>
      </c>
      <c r="BM21" s="107">
        <f t="shared" si="32"/>
        <v>5.3436157432817282E-4</v>
      </c>
      <c r="BN21" s="107">
        <f t="shared" si="33"/>
        <v>1.1389303951679881E-2</v>
      </c>
      <c r="BO21" s="107">
        <f t="shared" si="34"/>
        <v>0</v>
      </c>
      <c r="BP21" s="107">
        <f t="shared" si="35"/>
        <v>0</v>
      </c>
      <c r="BQ21" s="107">
        <f t="shared" si="36"/>
        <v>0</v>
      </c>
      <c r="BR21" s="107">
        <f t="shared" si="37"/>
        <v>0</v>
      </c>
      <c r="BS21" s="107">
        <f t="shared" si="38"/>
        <v>0.25384410456770684</v>
      </c>
      <c r="BT21" s="107">
        <f t="shared" si="39"/>
        <v>0</v>
      </c>
      <c r="BU21" s="107">
        <f t="shared" si="40"/>
        <v>0</v>
      </c>
      <c r="BV21" s="107">
        <f t="shared" si="41"/>
        <v>0</v>
      </c>
      <c r="BW21" s="107">
        <f t="shared" si="42"/>
        <v>0</v>
      </c>
      <c r="BX21" s="108">
        <f t="shared" si="3"/>
        <v>0.48431304066491204</v>
      </c>
      <c r="BY21" s="108">
        <f t="shared" si="4"/>
        <v>0</v>
      </c>
      <c r="BZ21" s="108">
        <f t="shared" si="5"/>
        <v>0</v>
      </c>
      <c r="CA21" s="108">
        <f t="shared" si="6"/>
        <v>0</v>
      </c>
      <c r="CB21" s="108">
        <f t="shared" si="7"/>
        <v>0</v>
      </c>
      <c r="CC21" s="108">
        <f t="shared" si="8"/>
        <v>0</v>
      </c>
      <c r="CD21" s="108">
        <f t="shared" si="9"/>
        <v>8.0154236149225927E-3</v>
      </c>
      <c r="CE21" s="108">
        <f t="shared" si="10"/>
        <v>0.1708395592751982</v>
      </c>
      <c r="CF21" s="108">
        <f t="shared" si="11"/>
        <v>0</v>
      </c>
      <c r="CG21" s="108">
        <f t="shared" si="12"/>
        <v>0</v>
      </c>
      <c r="CH21" s="108">
        <f t="shared" si="13"/>
        <v>0</v>
      </c>
      <c r="CI21" s="108">
        <f t="shared" si="14"/>
        <v>0</v>
      </c>
      <c r="CJ21" s="108">
        <f t="shared" si="15"/>
        <v>3.8076615685156026</v>
      </c>
      <c r="CK21" s="108">
        <f t="shared" si="16"/>
        <v>0</v>
      </c>
      <c r="CL21" s="108">
        <f t="shared" si="17"/>
        <v>0</v>
      </c>
      <c r="CM21" s="108">
        <f t="shared" si="18"/>
        <v>0</v>
      </c>
      <c r="CN21" s="108">
        <f t="shared" si="19"/>
        <v>0</v>
      </c>
      <c r="CO21" s="109">
        <f t="shared" si="43"/>
        <v>12.622510527685467</v>
      </c>
      <c r="CP21" s="109">
        <f t="shared" si="44"/>
        <v>0</v>
      </c>
      <c r="CQ21" s="109">
        <f t="shared" si="45"/>
        <v>0</v>
      </c>
      <c r="CR21" s="109">
        <f t="shared" si="46"/>
        <v>0</v>
      </c>
      <c r="CS21" s="109">
        <f t="shared" si="47"/>
        <v>0</v>
      </c>
      <c r="CT21" s="109">
        <f t="shared" si="48"/>
        <v>0</v>
      </c>
      <c r="CU21" s="109">
        <f t="shared" si="49"/>
        <v>0.15733148932852226</v>
      </c>
      <c r="CV21" s="109">
        <f t="shared" si="50"/>
        <v>4.5864912378582403</v>
      </c>
      <c r="CW21" s="109">
        <f t="shared" si="51"/>
        <v>0</v>
      </c>
      <c r="CX21" s="109">
        <f t="shared" si="52"/>
        <v>0</v>
      </c>
      <c r="CY21" s="109">
        <f t="shared" si="53"/>
        <v>0</v>
      </c>
      <c r="CZ21" s="109">
        <f t="shared" si="54"/>
        <v>0</v>
      </c>
      <c r="DA21" s="109">
        <f t="shared" si="61"/>
        <v>95.44576153116148</v>
      </c>
      <c r="DB21" s="109">
        <f t="shared" si="55"/>
        <v>0</v>
      </c>
      <c r="DC21" s="109">
        <f t="shared" si="56"/>
        <v>0</v>
      </c>
      <c r="DD21" s="109">
        <f t="shared" si="57"/>
        <v>0</v>
      </c>
      <c r="DE21" s="109">
        <f t="shared" si="58"/>
        <v>0</v>
      </c>
      <c r="DF21" s="110">
        <f t="shared" si="59"/>
        <v>2.4898434392140685E-2</v>
      </c>
      <c r="DG21" s="110">
        <f t="shared" si="286"/>
        <v>0</v>
      </c>
      <c r="DH21" s="110" t="e">
        <f t="shared" si="287"/>
        <v>#DIV/0!</v>
      </c>
      <c r="DI21" s="110" t="e">
        <f t="shared" si="288"/>
        <v>#DIV/0!</v>
      </c>
      <c r="DJ21" s="110">
        <f t="shared" si="289"/>
        <v>0</v>
      </c>
      <c r="DK21" s="110" t="e">
        <f t="shared" si="290"/>
        <v>#DIV/0!</v>
      </c>
      <c r="DL21" s="110">
        <f t="shared" si="291"/>
        <v>1.2754568149335189E-2</v>
      </c>
      <c r="DM21" s="110">
        <f t="shared" si="292"/>
        <v>3.6823289803550138E-2</v>
      </c>
      <c r="DN21" s="110" t="e">
        <f t="shared" si="293"/>
        <v>#DIV/0!</v>
      </c>
      <c r="DO21" s="110" t="e">
        <f t="shared" si="294"/>
        <v>#DIV/0!</v>
      </c>
      <c r="DP21" s="110" t="e">
        <f t="shared" si="295"/>
        <v>#DIV/0!</v>
      </c>
      <c r="DQ21" s="110" t="e">
        <f t="shared" si="296"/>
        <v>#DIV/0!</v>
      </c>
      <c r="DR21" s="110">
        <f t="shared" si="297"/>
        <v>1.3871820984928333E-2</v>
      </c>
      <c r="DS21" s="110" t="e">
        <f t="shared" si="298"/>
        <v>#DIV/0!</v>
      </c>
      <c r="DT21" s="110" t="e">
        <f t="shared" si="299"/>
        <v>#DIV/0!</v>
      </c>
      <c r="DU21" s="110">
        <f t="shared" si="300"/>
        <v>0</v>
      </c>
      <c r="DV21" s="110">
        <f t="shared" si="268"/>
        <v>0</v>
      </c>
    </row>
    <row r="22" spans="1:126" s="117" customFormat="1" x14ac:dyDescent="0.2">
      <c r="A22" s="117" t="s">
        <v>90</v>
      </c>
      <c r="B22" s="118">
        <f>'Data Final'!C158</f>
        <v>44496.729166666664</v>
      </c>
      <c r="C22" s="118">
        <v>44496.708333333336</v>
      </c>
      <c r="D22" s="117">
        <v>2.4</v>
      </c>
      <c r="E22" s="102">
        <f t="shared" si="22"/>
        <v>6.7943999999999991E-2</v>
      </c>
      <c r="F22" s="102">
        <v>0</v>
      </c>
      <c r="G22" s="103">
        <f t="shared" si="23"/>
        <v>0</v>
      </c>
      <c r="H22" s="117">
        <f>'Data Final'!F158</f>
        <v>7.6536933702648255</v>
      </c>
      <c r="I22" s="104">
        <v>0</v>
      </c>
      <c r="J22" s="104">
        <v>0</v>
      </c>
      <c r="K22" s="104">
        <v>0</v>
      </c>
      <c r="L22" s="104">
        <v>0</v>
      </c>
      <c r="M22" s="104">
        <v>0</v>
      </c>
      <c r="N22" s="117">
        <f>'Data Final'!L158</f>
        <v>0.38375244363843203</v>
      </c>
      <c r="O22" s="117">
        <f>'Data Final'!M158</f>
        <v>2.7308131744836635</v>
      </c>
      <c r="P22" s="104">
        <v>0</v>
      </c>
      <c r="Q22" s="104">
        <v>0</v>
      </c>
      <c r="R22" s="104">
        <v>0</v>
      </c>
      <c r="S22" s="104">
        <v>0</v>
      </c>
      <c r="T22" s="117">
        <f>'Data Final'!R158</f>
        <v>48.76338532705762</v>
      </c>
      <c r="U22" s="117">
        <f>'Data Final'!S158</f>
        <v>0</v>
      </c>
      <c r="V22" s="104">
        <v>0</v>
      </c>
      <c r="W22" s="117">
        <f>'Data Final'!U158</f>
        <v>0</v>
      </c>
      <c r="X22" s="117">
        <f>'Data Final'!V158</f>
        <v>0</v>
      </c>
      <c r="Y22" s="105">
        <f t="shared" ref="Y22" si="352">H22</f>
        <v>7.6536933702648255</v>
      </c>
      <c r="Z22" s="105">
        <f t="shared" ref="Z22" si="353">I22</f>
        <v>0</v>
      </c>
      <c r="AA22" s="105">
        <f t="shared" ref="AA22" si="354">J22</f>
        <v>0</v>
      </c>
      <c r="AB22" s="105">
        <f t="shared" ref="AB22" si="355">K22</f>
        <v>0</v>
      </c>
      <c r="AC22" s="105">
        <f t="shared" ref="AC22" si="356">L22</f>
        <v>0</v>
      </c>
      <c r="AD22" s="105">
        <f t="shared" ref="AD22" si="357">M22</f>
        <v>0</v>
      </c>
      <c r="AE22" s="105">
        <f t="shared" ref="AE22" si="358">N22</f>
        <v>0.38375244363843203</v>
      </c>
      <c r="AF22" s="105">
        <f t="shared" ref="AF22" si="359">O22</f>
        <v>2.7308131744836635</v>
      </c>
      <c r="AG22" s="105">
        <f t="shared" ref="AG22" si="360">P22</f>
        <v>0</v>
      </c>
      <c r="AH22" s="105">
        <f t="shared" ref="AH22" si="361">Q22</f>
        <v>0</v>
      </c>
      <c r="AI22" s="105">
        <f t="shared" ref="AI22" si="362">R22</f>
        <v>0</v>
      </c>
      <c r="AJ22" s="105">
        <f t="shared" ref="AJ22" si="363">S22</f>
        <v>0</v>
      </c>
      <c r="AK22" s="105">
        <f t="shared" ref="AK22" si="364">T22</f>
        <v>48.76338532705762</v>
      </c>
      <c r="AL22" s="105">
        <f t="shared" ref="AL22" si="365">U22</f>
        <v>0</v>
      </c>
      <c r="AM22" s="105">
        <f t="shared" ref="AM22" si="366">V22</f>
        <v>0</v>
      </c>
      <c r="AN22" s="105">
        <f t="shared" ref="AN22" si="367">W22</f>
        <v>0</v>
      </c>
      <c r="AO22" s="105">
        <f t="shared" ref="AO22" si="368">X22</f>
        <v>0</v>
      </c>
      <c r="AP22" s="106">
        <f t="shared" si="25"/>
        <v>0.16682211364717764</v>
      </c>
      <c r="AQ22" s="106">
        <f t="shared" si="25"/>
        <v>0</v>
      </c>
      <c r="AR22" s="106" t="e">
        <f t="shared" si="25"/>
        <v>#DIV/0!</v>
      </c>
      <c r="AS22" s="106" t="e">
        <f t="shared" si="25"/>
        <v>#DIV/0!</v>
      </c>
      <c r="AT22" s="106">
        <f t="shared" si="25"/>
        <v>0</v>
      </c>
      <c r="AU22" s="106" t="e">
        <f t="shared" si="25"/>
        <v>#DIV/0!</v>
      </c>
      <c r="AV22" s="106">
        <f t="shared" si="25"/>
        <v>0.23429881851333853</v>
      </c>
      <c r="AW22" s="106">
        <f t="shared" si="25"/>
        <v>0.25516349324610443</v>
      </c>
      <c r="AX22" s="106" t="e">
        <f t="shared" si="25"/>
        <v>#DIV/0!</v>
      </c>
      <c r="AY22" s="106" t="e">
        <f t="shared" si="25"/>
        <v>#DIV/0!</v>
      </c>
      <c r="AZ22" s="106" t="e">
        <f t="shared" si="25"/>
        <v>#DIV/0!</v>
      </c>
      <c r="BA22" s="106" t="e">
        <f t="shared" si="25"/>
        <v>#DIV/0!</v>
      </c>
      <c r="BB22" s="106">
        <f t="shared" si="25"/>
        <v>4.1842505622000231E-2</v>
      </c>
      <c r="BC22" s="106" t="e">
        <f t="shared" si="25"/>
        <v>#DIV/0!</v>
      </c>
      <c r="BD22" s="106" t="e">
        <f t="shared" si="25"/>
        <v>#DIV/0!</v>
      </c>
      <c r="BE22" s="106">
        <f t="shared" si="25"/>
        <v>0</v>
      </c>
      <c r="BF22" s="106">
        <f t="shared" si="267"/>
        <v>0</v>
      </c>
      <c r="BG22" s="107">
        <f t="shared" si="26"/>
        <v>3.1201352540956399E-2</v>
      </c>
      <c r="BH22" s="107">
        <f t="shared" si="27"/>
        <v>0</v>
      </c>
      <c r="BI22" s="107">
        <f t="shared" si="28"/>
        <v>0</v>
      </c>
      <c r="BJ22" s="107">
        <f t="shared" si="29"/>
        <v>0</v>
      </c>
      <c r="BK22" s="107">
        <f t="shared" si="30"/>
        <v>0</v>
      </c>
      <c r="BL22" s="107">
        <f t="shared" si="31"/>
        <v>0</v>
      </c>
      <c r="BM22" s="107">
        <f t="shared" si="32"/>
        <v>1.5644205618341772E-3</v>
      </c>
      <c r="BN22" s="107">
        <f t="shared" si="33"/>
        <v>1.1132542219627081E-2</v>
      </c>
      <c r="BO22" s="107">
        <f t="shared" si="34"/>
        <v>0</v>
      </c>
      <c r="BP22" s="107">
        <f t="shared" si="35"/>
        <v>0</v>
      </c>
      <c r="BQ22" s="107">
        <f t="shared" si="36"/>
        <v>0</v>
      </c>
      <c r="BR22" s="107">
        <f t="shared" si="37"/>
        <v>0</v>
      </c>
      <c r="BS22" s="107">
        <f t="shared" si="38"/>
        <v>0.19879076715969615</v>
      </c>
      <c r="BT22" s="107">
        <f t="shared" si="39"/>
        <v>0</v>
      </c>
      <c r="BU22" s="107">
        <f t="shared" si="40"/>
        <v>0</v>
      </c>
      <c r="BV22" s="107">
        <f t="shared" si="41"/>
        <v>0</v>
      </c>
      <c r="BW22" s="107">
        <f t="shared" si="42"/>
        <v>0</v>
      </c>
      <c r="BX22" s="108">
        <f t="shared" si="3"/>
        <v>0.46802028811434598</v>
      </c>
      <c r="BY22" s="108">
        <f t="shared" si="4"/>
        <v>0</v>
      </c>
      <c r="BZ22" s="108">
        <f t="shared" si="5"/>
        <v>0</v>
      </c>
      <c r="CA22" s="108">
        <f t="shared" si="6"/>
        <v>0</v>
      </c>
      <c r="CB22" s="108">
        <f t="shared" si="7"/>
        <v>0</v>
      </c>
      <c r="CC22" s="108">
        <f t="shared" si="8"/>
        <v>0</v>
      </c>
      <c r="CD22" s="108">
        <f t="shared" si="9"/>
        <v>2.3466308427512659E-2</v>
      </c>
      <c r="CE22" s="108">
        <f t="shared" si="10"/>
        <v>0.1669881332944062</v>
      </c>
      <c r="CF22" s="108">
        <f t="shared" si="11"/>
        <v>0</v>
      </c>
      <c r="CG22" s="108">
        <f t="shared" si="12"/>
        <v>0</v>
      </c>
      <c r="CH22" s="108">
        <f t="shared" si="13"/>
        <v>0</v>
      </c>
      <c r="CI22" s="108">
        <f t="shared" si="14"/>
        <v>0</v>
      </c>
      <c r="CJ22" s="108">
        <f t="shared" si="15"/>
        <v>2.9818615073954424</v>
      </c>
      <c r="CK22" s="108">
        <f t="shared" si="16"/>
        <v>0</v>
      </c>
      <c r="CL22" s="108">
        <f t="shared" si="17"/>
        <v>0</v>
      </c>
      <c r="CM22" s="108">
        <f t="shared" si="18"/>
        <v>0</v>
      </c>
      <c r="CN22" s="108">
        <f t="shared" si="19"/>
        <v>0</v>
      </c>
      <c r="CO22" s="109">
        <f t="shared" si="43"/>
        <v>13.090530815799813</v>
      </c>
      <c r="CP22" s="109">
        <f t="shared" si="44"/>
        <v>0</v>
      </c>
      <c r="CQ22" s="109">
        <f t="shared" si="45"/>
        <v>0</v>
      </c>
      <c r="CR22" s="109">
        <f t="shared" si="46"/>
        <v>0</v>
      </c>
      <c r="CS22" s="109">
        <f t="shared" si="47"/>
        <v>0</v>
      </c>
      <c r="CT22" s="109">
        <f t="shared" si="48"/>
        <v>0</v>
      </c>
      <c r="CU22" s="109">
        <f t="shared" si="49"/>
        <v>0.18079779775603491</v>
      </c>
      <c r="CV22" s="109">
        <f t="shared" si="50"/>
        <v>4.7534793711526468</v>
      </c>
      <c r="CW22" s="109">
        <f t="shared" si="51"/>
        <v>0</v>
      </c>
      <c r="CX22" s="109">
        <f t="shared" si="52"/>
        <v>0</v>
      </c>
      <c r="CY22" s="109">
        <f t="shared" si="53"/>
        <v>0</v>
      </c>
      <c r="CZ22" s="109">
        <f t="shared" si="54"/>
        <v>0</v>
      </c>
      <c r="DA22" s="109">
        <f t="shared" si="61"/>
        <v>98.427623038556916</v>
      </c>
      <c r="DB22" s="109">
        <f t="shared" si="55"/>
        <v>0</v>
      </c>
      <c r="DC22" s="109">
        <f t="shared" si="56"/>
        <v>0</v>
      </c>
      <c r="DD22" s="109">
        <f t="shared" si="57"/>
        <v>0</v>
      </c>
      <c r="DE22" s="109">
        <f t="shared" si="58"/>
        <v>0</v>
      </c>
      <c r="DF22" s="110">
        <f t="shared" si="59"/>
        <v>2.5821624150013881E-2</v>
      </c>
      <c r="DG22" s="110">
        <f t="shared" si="286"/>
        <v>0</v>
      </c>
      <c r="DH22" s="110" t="e">
        <f t="shared" si="287"/>
        <v>#DIV/0!</v>
      </c>
      <c r="DI22" s="110" t="e">
        <f t="shared" si="288"/>
        <v>#DIV/0!</v>
      </c>
      <c r="DJ22" s="110">
        <f t="shared" si="289"/>
        <v>0</v>
      </c>
      <c r="DK22" s="110" t="e">
        <f t="shared" si="290"/>
        <v>#DIV/0!</v>
      </c>
      <c r="DL22" s="110">
        <f t="shared" si="291"/>
        <v>1.4656937670715986E-2</v>
      </c>
      <c r="DM22" s="110">
        <f t="shared" si="292"/>
        <v>3.8163977511682608E-2</v>
      </c>
      <c r="DN22" s="110" t="e">
        <f t="shared" si="293"/>
        <v>#DIV/0!</v>
      </c>
      <c r="DO22" s="110" t="e">
        <f t="shared" si="294"/>
        <v>#DIV/0!</v>
      </c>
      <c r="DP22" s="110" t="e">
        <f t="shared" si="295"/>
        <v>#DIV/0!</v>
      </c>
      <c r="DQ22" s="110" t="e">
        <f t="shared" si="296"/>
        <v>#DIV/0!</v>
      </c>
      <c r="DR22" s="110">
        <f t="shared" si="297"/>
        <v>1.4305196426319028E-2</v>
      </c>
      <c r="DS22" s="110" t="e">
        <f t="shared" si="298"/>
        <v>#DIV/0!</v>
      </c>
      <c r="DT22" s="110" t="e">
        <f t="shared" si="299"/>
        <v>#DIV/0!</v>
      </c>
      <c r="DU22" s="110">
        <f t="shared" si="300"/>
        <v>0</v>
      </c>
      <c r="DV22" s="110">
        <f t="shared" si="268"/>
        <v>0</v>
      </c>
    </row>
    <row r="23" spans="1:126" s="117" customFormat="1" x14ac:dyDescent="0.2">
      <c r="A23" s="117" t="s">
        <v>90</v>
      </c>
      <c r="B23" s="118"/>
      <c r="C23" s="118">
        <v>44496.71875</v>
      </c>
      <c r="D23" s="117">
        <v>2.4</v>
      </c>
      <c r="E23" s="102">
        <f t="shared" si="22"/>
        <v>6.7943999999999991E-2</v>
      </c>
      <c r="F23" s="102">
        <v>0</v>
      </c>
      <c r="G23" s="103">
        <f t="shared" si="23"/>
        <v>0</v>
      </c>
      <c r="Y23" s="105">
        <f t="shared" ref="Y23" si="369">H22</f>
        <v>7.6536933702648255</v>
      </c>
      <c r="Z23" s="105">
        <f t="shared" ref="Z23" si="370">I22</f>
        <v>0</v>
      </c>
      <c r="AA23" s="105">
        <f t="shared" ref="AA23" si="371">J22</f>
        <v>0</v>
      </c>
      <c r="AB23" s="105">
        <f t="shared" ref="AB23" si="372">K22</f>
        <v>0</v>
      </c>
      <c r="AC23" s="105">
        <f t="shared" ref="AC23" si="373">L22</f>
        <v>0</v>
      </c>
      <c r="AD23" s="105">
        <f t="shared" ref="AD23" si="374">M22</f>
        <v>0</v>
      </c>
      <c r="AE23" s="105">
        <f t="shared" ref="AE23" si="375">N22</f>
        <v>0.38375244363843203</v>
      </c>
      <c r="AF23" s="105">
        <f t="shared" ref="AF23" si="376">O22</f>
        <v>2.7308131744836635</v>
      </c>
      <c r="AG23" s="105">
        <f t="shared" ref="AG23" si="377">P22</f>
        <v>0</v>
      </c>
      <c r="AH23" s="105">
        <f t="shared" ref="AH23" si="378">Q22</f>
        <v>0</v>
      </c>
      <c r="AI23" s="105">
        <f t="shared" ref="AI23" si="379">R22</f>
        <v>0</v>
      </c>
      <c r="AJ23" s="105">
        <f t="shared" ref="AJ23" si="380">S22</f>
        <v>0</v>
      </c>
      <c r="AK23" s="105">
        <f t="shared" ref="AK23" si="381">T22</f>
        <v>48.76338532705762</v>
      </c>
      <c r="AL23" s="105">
        <f t="shared" ref="AL23" si="382">U22</f>
        <v>0</v>
      </c>
      <c r="AM23" s="105">
        <f t="shared" ref="AM23" si="383">V22</f>
        <v>0</v>
      </c>
      <c r="AN23" s="105">
        <f t="shared" ref="AN23" si="384">W22</f>
        <v>0</v>
      </c>
      <c r="AO23" s="105">
        <f t="shared" ref="AO23" si="385">X22</f>
        <v>0</v>
      </c>
      <c r="AP23" s="106">
        <f t="shared" si="25"/>
        <v>0.16682211364717764</v>
      </c>
      <c r="AQ23" s="106">
        <f t="shared" si="25"/>
        <v>0</v>
      </c>
      <c r="AR23" s="106" t="e">
        <f t="shared" si="25"/>
        <v>#DIV/0!</v>
      </c>
      <c r="AS23" s="106" t="e">
        <f t="shared" si="25"/>
        <v>#DIV/0!</v>
      </c>
      <c r="AT23" s="106">
        <f t="shared" si="25"/>
        <v>0</v>
      </c>
      <c r="AU23" s="106" t="e">
        <f t="shared" si="25"/>
        <v>#DIV/0!</v>
      </c>
      <c r="AV23" s="106">
        <f t="shared" si="25"/>
        <v>0.23429881851333853</v>
      </c>
      <c r="AW23" s="106">
        <f t="shared" si="25"/>
        <v>0.25516349324610443</v>
      </c>
      <c r="AX23" s="106" t="e">
        <f t="shared" si="25"/>
        <v>#DIV/0!</v>
      </c>
      <c r="AY23" s="106" t="e">
        <f t="shared" si="25"/>
        <v>#DIV/0!</v>
      </c>
      <c r="AZ23" s="106" t="e">
        <f t="shared" si="25"/>
        <v>#DIV/0!</v>
      </c>
      <c r="BA23" s="106" t="e">
        <f t="shared" si="25"/>
        <v>#DIV/0!</v>
      </c>
      <c r="BB23" s="106">
        <f t="shared" si="25"/>
        <v>4.1842505622000231E-2</v>
      </c>
      <c r="BC23" s="106" t="e">
        <f t="shared" si="25"/>
        <v>#DIV/0!</v>
      </c>
      <c r="BD23" s="106" t="e">
        <f t="shared" si="25"/>
        <v>#DIV/0!</v>
      </c>
      <c r="BE23" s="106">
        <f t="shared" si="25"/>
        <v>0</v>
      </c>
      <c r="BF23" s="106">
        <f t="shared" si="267"/>
        <v>0</v>
      </c>
      <c r="BG23" s="107">
        <f t="shared" si="26"/>
        <v>3.1201352540956399E-2</v>
      </c>
      <c r="BH23" s="107">
        <f t="shared" si="27"/>
        <v>0</v>
      </c>
      <c r="BI23" s="107">
        <f t="shared" si="28"/>
        <v>0</v>
      </c>
      <c r="BJ23" s="107">
        <f t="shared" si="29"/>
        <v>0</v>
      </c>
      <c r="BK23" s="107">
        <f t="shared" si="30"/>
        <v>0</v>
      </c>
      <c r="BL23" s="107">
        <f t="shared" si="31"/>
        <v>0</v>
      </c>
      <c r="BM23" s="107">
        <f t="shared" si="32"/>
        <v>1.5644205618341772E-3</v>
      </c>
      <c r="BN23" s="107">
        <f t="shared" si="33"/>
        <v>1.1132542219627081E-2</v>
      </c>
      <c r="BO23" s="107">
        <f t="shared" si="34"/>
        <v>0</v>
      </c>
      <c r="BP23" s="107">
        <f t="shared" si="35"/>
        <v>0</v>
      </c>
      <c r="BQ23" s="107">
        <f t="shared" si="36"/>
        <v>0</v>
      </c>
      <c r="BR23" s="107">
        <f t="shared" si="37"/>
        <v>0</v>
      </c>
      <c r="BS23" s="107">
        <f t="shared" si="38"/>
        <v>0.19879076715969615</v>
      </c>
      <c r="BT23" s="107">
        <f t="shared" si="39"/>
        <v>0</v>
      </c>
      <c r="BU23" s="107">
        <f t="shared" si="40"/>
        <v>0</v>
      </c>
      <c r="BV23" s="107">
        <f t="shared" si="41"/>
        <v>0</v>
      </c>
      <c r="BW23" s="107">
        <f t="shared" si="42"/>
        <v>0</v>
      </c>
      <c r="BX23" s="108">
        <f t="shared" si="3"/>
        <v>0.46802028811434598</v>
      </c>
      <c r="BY23" s="108">
        <f t="shared" si="4"/>
        <v>0</v>
      </c>
      <c r="BZ23" s="108">
        <f t="shared" si="5"/>
        <v>0</v>
      </c>
      <c r="CA23" s="108">
        <f t="shared" si="6"/>
        <v>0</v>
      </c>
      <c r="CB23" s="108">
        <f t="shared" si="7"/>
        <v>0</v>
      </c>
      <c r="CC23" s="108">
        <f t="shared" si="8"/>
        <v>0</v>
      </c>
      <c r="CD23" s="108">
        <f t="shared" si="9"/>
        <v>2.3466308427512659E-2</v>
      </c>
      <c r="CE23" s="108">
        <f t="shared" si="10"/>
        <v>0.1669881332944062</v>
      </c>
      <c r="CF23" s="108">
        <f t="shared" si="11"/>
        <v>0</v>
      </c>
      <c r="CG23" s="108">
        <f t="shared" si="12"/>
        <v>0</v>
      </c>
      <c r="CH23" s="108">
        <f t="shared" si="13"/>
        <v>0</v>
      </c>
      <c r="CI23" s="108">
        <f t="shared" si="14"/>
        <v>0</v>
      </c>
      <c r="CJ23" s="108">
        <f t="shared" si="15"/>
        <v>2.9818615073954424</v>
      </c>
      <c r="CK23" s="108">
        <f t="shared" si="16"/>
        <v>0</v>
      </c>
      <c r="CL23" s="108">
        <f t="shared" si="17"/>
        <v>0</v>
      </c>
      <c r="CM23" s="108">
        <f t="shared" si="18"/>
        <v>0</v>
      </c>
      <c r="CN23" s="108">
        <f t="shared" si="19"/>
        <v>0</v>
      </c>
      <c r="CO23" s="109">
        <f t="shared" si="43"/>
        <v>13.558551103914159</v>
      </c>
      <c r="CP23" s="109">
        <f t="shared" si="44"/>
        <v>0</v>
      </c>
      <c r="CQ23" s="109">
        <f t="shared" si="45"/>
        <v>0</v>
      </c>
      <c r="CR23" s="109">
        <f t="shared" si="46"/>
        <v>0</v>
      </c>
      <c r="CS23" s="109">
        <f t="shared" si="47"/>
        <v>0</v>
      </c>
      <c r="CT23" s="109">
        <f t="shared" si="48"/>
        <v>0</v>
      </c>
      <c r="CU23" s="109">
        <f t="shared" si="49"/>
        <v>0.20426410618354757</v>
      </c>
      <c r="CV23" s="109">
        <f t="shared" si="50"/>
        <v>4.9204675044470534</v>
      </c>
      <c r="CW23" s="109">
        <f t="shared" si="51"/>
        <v>0</v>
      </c>
      <c r="CX23" s="109">
        <f t="shared" si="52"/>
        <v>0</v>
      </c>
      <c r="CY23" s="109">
        <f t="shared" si="53"/>
        <v>0</v>
      </c>
      <c r="CZ23" s="109">
        <f t="shared" si="54"/>
        <v>0</v>
      </c>
      <c r="DA23" s="109">
        <f t="shared" si="61"/>
        <v>101.40948454595235</v>
      </c>
      <c r="DB23" s="109">
        <f t="shared" si="55"/>
        <v>0</v>
      </c>
      <c r="DC23" s="109">
        <f t="shared" si="56"/>
        <v>0</v>
      </c>
      <c r="DD23" s="109">
        <f t="shared" si="57"/>
        <v>0</v>
      </c>
      <c r="DE23" s="109">
        <f t="shared" si="58"/>
        <v>0</v>
      </c>
      <c r="DF23" s="110">
        <f t="shared" si="59"/>
        <v>2.6744813907887077E-2</v>
      </c>
      <c r="DG23" s="110">
        <f t="shared" si="286"/>
        <v>0</v>
      </c>
      <c r="DH23" s="110" t="e">
        <f t="shared" si="287"/>
        <v>#DIV/0!</v>
      </c>
      <c r="DI23" s="110" t="e">
        <f t="shared" si="288"/>
        <v>#DIV/0!</v>
      </c>
      <c r="DJ23" s="110">
        <f t="shared" si="289"/>
        <v>0</v>
      </c>
      <c r="DK23" s="110" t="e">
        <f t="shared" si="290"/>
        <v>#DIV/0!</v>
      </c>
      <c r="DL23" s="110">
        <f t="shared" si="291"/>
        <v>1.6559307192096782E-2</v>
      </c>
      <c r="DM23" s="110">
        <f t="shared" si="292"/>
        <v>3.950466521981507E-2</v>
      </c>
      <c r="DN23" s="110" t="e">
        <f t="shared" si="293"/>
        <v>#DIV/0!</v>
      </c>
      <c r="DO23" s="110" t="e">
        <f t="shared" si="294"/>
        <v>#DIV/0!</v>
      </c>
      <c r="DP23" s="110" t="e">
        <f t="shared" si="295"/>
        <v>#DIV/0!</v>
      </c>
      <c r="DQ23" s="110" t="e">
        <f t="shared" si="296"/>
        <v>#DIV/0!</v>
      </c>
      <c r="DR23" s="110">
        <f t="shared" si="297"/>
        <v>1.4738571867709721E-2</v>
      </c>
      <c r="DS23" s="110" t="e">
        <f t="shared" si="298"/>
        <v>#DIV/0!</v>
      </c>
      <c r="DT23" s="110" t="e">
        <f t="shared" si="299"/>
        <v>#DIV/0!</v>
      </c>
      <c r="DU23" s="110">
        <f t="shared" si="300"/>
        <v>0</v>
      </c>
      <c r="DV23" s="110">
        <f t="shared" si="268"/>
        <v>0</v>
      </c>
    </row>
    <row r="24" spans="1:126" s="117" customFormat="1" x14ac:dyDescent="0.2">
      <c r="A24" s="117" t="s">
        <v>90</v>
      </c>
      <c r="B24" s="118"/>
      <c r="C24" s="118">
        <v>44496.729166666664</v>
      </c>
      <c r="D24" s="117">
        <v>2.4</v>
      </c>
      <c r="E24" s="102">
        <f t="shared" si="22"/>
        <v>6.7943999999999991E-2</v>
      </c>
      <c r="F24" s="102">
        <v>0</v>
      </c>
      <c r="G24" s="103">
        <f t="shared" si="23"/>
        <v>0</v>
      </c>
      <c r="Y24" s="105">
        <f t="shared" ref="Y24" si="386">H22</f>
        <v>7.6536933702648255</v>
      </c>
      <c r="Z24" s="105">
        <f t="shared" ref="Z24" si="387">I22</f>
        <v>0</v>
      </c>
      <c r="AA24" s="105">
        <f t="shared" ref="AA24" si="388">J22</f>
        <v>0</v>
      </c>
      <c r="AB24" s="105">
        <f t="shared" ref="AB24" si="389">K22</f>
        <v>0</v>
      </c>
      <c r="AC24" s="105">
        <f t="shared" ref="AC24" si="390">L22</f>
        <v>0</v>
      </c>
      <c r="AD24" s="105">
        <f t="shared" ref="AD24" si="391">M22</f>
        <v>0</v>
      </c>
      <c r="AE24" s="105">
        <f t="shared" ref="AE24" si="392">N22</f>
        <v>0.38375244363843203</v>
      </c>
      <c r="AF24" s="105">
        <f t="shared" ref="AF24" si="393">O22</f>
        <v>2.7308131744836635</v>
      </c>
      <c r="AG24" s="105">
        <f t="shared" ref="AG24" si="394">P22</f>
        <v>0</v>
      </c>
      <c r="AH24" s="105">
        <f t="shared" ref="AH24" si="395">Q22</f>
        <v>0</v>
      </c>
      <c r="AI24" s="105">
        <f t="shared" ref="AI24" si="396">R22</f>
        <v>0</v>
      </c>
      <c r="AJ24" s="105">
        <f t="shared" ref="AJ24" si="397">S22</f>
        <v>0</v>
      </c>
      <c r="AK24" s="105">
        <f t="shared" ref="AK24" si="398">T22</f>
        <v>48.76338532705762</v>
      </c>
      <c r="AL24" s="105">
        <f t="shared" ref="AL24" si="399">U22</f>
        <v>0</v>
      </c>
      <c r="AM24" s="105">
        <f t="shared" ref="AM24" si="400">V22</f>
        <v>0</v>
      </c>
      <c r="AN24" s="105">
        <f t="shared" ref="AN24" si="401">W22</f>
        <v>0</v>
      </c>
      <c r="AO24" s="105">
        <f t="shared" ref="AO24" si="402">X22</f>
        <v>0</v>
      </c>
      <c r="AP24" s="106">
        <f t="shared" si="25"/>
        <v>0.16682211364717764</v>
      </c>
      <c r="AQ24" s="106">
        <f t="shared" si="25"/>
        <v>0</v>
      </c>
      <c r="AR24" s="106" t="e">
        <f t="shared" si="25"/>
        <v>#DIV/0!</v>
      </c>
      <c r="AS24" s="106" t="e">
        <f t="shared" si="25"/>
        <v>#DIV/0!</v>
      </c>
      <c r="AT24" s="106">
        <f t="shared" si="25"/>
        <v>0</v>
      </c>
      <c r="AU24" s="106" t="e">
        <f t="shared" si="25"/>
        <v>#DIV/0!</v>
      </c>
      <c r="AV24" s="106">
        <f t="shared" si="25"/>
        <v>0.23429881851333853</v>
      </c>
      <c r="AW24" s="106">
        <f t="shared" si="25"/>
        <v>0.25516349324610443</v>
      </c>
      <c r="AX24" s="106" t="e">
        <f t="shared" si="25"/>
        <v>#DIV/0!</v>
      </c>
      <c r="AY24" s="106" t="e">
        <f t="shared" si="25"/>
        <v>#DIV/0!</v>
      </c>
      <c r="AZ24" s="106" t="e">
        <f t="shared" si="25"/>
        <v>#DIV/0!</v>
      </c>
      <c r="BA24" s="106" t="e">
        <f t="shared" si="25"/>
        <v>#DIV/0!</v>
      </c>
      <c r="BB24" s="106">
        <f t="shared" si="25"/>
        <v>4.1842505622000231E-2</v>
      </c>
      <c r="BC24" s="106" t="e">
        <f t="shared" si="25"/>
        <v>#DIV/0!</v>
      </c>
      <c r="BD24" s="106" t="e">
        <f t="shared" si="25"/>
        <v>#DIV/0!</v>
      </c>
      <c r="BE24" s="106">
        <f t="shared" si="25"/>
        <v>0</v>
      </c>
      <c r="BF24" s="106">
        <f t="shared" si="267"/>
        <v>0</v>
      </c>
      <c r="BG24" s="107">
        <f t="shared" si="26"/>
        <v>3.1201352540956399E-2</v>
      </c>
      <c r="BH24" s="107">
        <f t="shared" si="27"/>
        <v>0</v>
      </c>
      <c r="BI24" s="107">
        <f t="shared" si="28"/>
        <v>0</v>
      </c>
      <c r="BJ24" s="107">
        <f t="shared" si="29"/>
        <v>0</v>
      </c>
      <c r="BK24" s="107">
        <f t="shared" si="30"/>
        <v>0</v>
      </c>
      <c r="BL24" s="107">
        <f t="shared" si="31"/>
        <v>0</v>
      </c>
      <c r="BM24" s="107">
        <f t="shared" si="32"/>
        <v>1.5644205618341772E-3</v>
      </c>
      <c r="BN24" s="107">
        <f t="shared" si="33"/>
        <v>1.1132542219627081E-2</v>
      </c>
      <c r="BO24" s="107">
        <f t="shared" si="34"/>
        <v>0</v>
      </c>
      <c r="BP24" s="107">
        <f t="shared" si="35"/>
        <v>0</v>
      </c>
      <c r="BQ24" s="107">
        <f t="shared" si="36"/>
        <v>0</v>
      </c>
      <c r="BR24" s="107">
        <f t="shared" si="37"/>
        <v>0</v>
      </c>
      <c r="BS24" s="107">
        <f t="shared" si="38"/>
        <v>0.19879076715969615</v>
      </c>
      <c r="BT24" s="107">
        <f t="shared" si="39"/>
        <v>0</v>
      </c>
      <c r="BU24" s="107">
        <f t="shared" si="40"/>
        <v>0</v>
      </c>
      <c r="BV24" s="107">
        <f t="shared" si="41"/>
        <v>0</v>
      </c>
      <c r="BW24" s="107">
        <f t="shared" si="42"/>
        <v>0</v>
      </c>
      <c r="BX24" s="108">
        <f t="shared" si="3"/>
        <v>0.46802028811434598</v>
      </c>
      <c r="BY24" s="108">
        <f t="shared" si="4"/>
        <v>0</v>
      </c>
      <c r="BZ24" s="108">
        <f t="shared" si="5"/>
        <v>0</v>
      </c>
      <c r="CA24" s="108">
        <f t="shared" si="6"/>
        <v>0</v>
      </c>
      <c r="CB24" s="108">
        <f t="shared" si="7"/>
        <v>0</v>
      </c>
      <c r="CC24" s="108">
        <f t="shared" si="8"/>
        <v>0</v>
      </c>
      <c r="CD24" s="108">
        <f t="shared" si="9"/>
        <v>2.3466308427512659E-2</v>
      </c>
      <c r="CE24" s="108">
        <f t="shared" si="10"/>
        <v>0.1669881332944062</v>
      </c>
      <c r="CF24" s="108">
        <f t="shared" si="11"/>
        <v>0</v>
      </c>
      <c r="CG24" s="108">
        <f t="shared" si="12"/>
        <v>0</v>
      </c>
      <c r="CH24" s="108">
        <f t="shared" si="13"/>
        <v>0</v>
      </c>
      <c r="CI24" s="108">
        <f t="shared" si="14"/>
        <v>0</v>
      </c>
      <c r="CJ24" s="108">
        <f t="shared" si="15"/>
        <v>2.9818615073954424</v>
      </c>
      <c r="CK24" s="108">
        <f t="shared" si="16"/>
        <v>0</v>
      </c>
      <c r="CL24" s="108">
        <f t="shared" si="17"/>
        <v>0</v>
      </c>
      <c r="CM24" s="108">
        <f t="shared" si="18"/>
        <v>0</v>
      </c>
      <c r="CN24" s="108">
        <f t="shared" si="19"/>
        <v>0</v>
      </c>
      <c r="CO24" s="109">
        <f t="shared" si="43"/>
        <v>14.026571392028504</v>
      </c>
      <c r="CP24" s="109">
        <f t="shared" si="44"/>
        <v>0</v>
      </c>
      <c r="CQ24" s="109">
        <f t="shared" si="45"/>
        <v>0</v>
      </c>
      <c r="CR24" s="109">
        <f t="shared" si="46"/>
        <v>0</v>
      </c>
      <c r="CS24" s="109">
        <f t="shared" si="47"/>
        <v>0</v>
      </c>
      <c r="CT24" s="109">
        <f t="shared" si="48"/>
        <v>0</v>
      </c>
      <c r="CU24" s="109">
        <f t="shared" si="49"/>
        <v>0.22773041461106022</v>
      </c>
      <c r="CV24" s="109">
        <f t="shared" si="50"/>
        <v>5.0874556377414599</v>
      </c>
      <c r="CW24" s="109">
        <f t="shared" si="51"/>
        <v>0</v>
      </c>
      <c r="CX24" s="109">
        <f t="shared" si="52"/>
        <v>0</v>
      </c>
      <c r="CY24" s="109">
        <f t="shared" si="53"/>
        <v>0</v>
      </c>
      <c r="CZ24" s="109">
        <f t="shared" si="54"/>
        <v>0</v>
      </c>
      <c r="DA24" s="109">
        <f t="shared" si="61"/>
        <v>104.39134605334779</v>
      </c>
      <c r="DB24" s="109">
        <f t="shared" si="55"/>
        <v>0</v>
      </c>
      <c r="DC24" s="109">
        <f t="shared" si="56"/>
        <v>0</v>
      </c>
      <c r="DD24" s="109">
        <f t="shared" si="57"/>
        <v>0</v>
      </c>
      <c r="DE24" s="109">
        <f t="shared" si="58"/>
        <v>0</v>
      </c>
      <c r="DF24" s="110">
        <f t="shared" si="59"/>
        <v>2.7668003665760277E-2</v>
      </c>
      <c r="DG24" s="110">
        <f t="shared" si="286"/>
        <v>0</v>
      </c>
      <c r="DH24" s="110" t="e">
        <f t="shared" si="287"/>
        <v>#DIV/0!</v>
      </c>
      <c r="DI24" s="110" t="e">
        <f t="shared" si="288"/>
        <v>#DIV/0!</v>
      </c>
      <c r="DJ24" s="110">
        <f t="shared" si="289"/>
        <v>0</v>
      </c>
      <c r="DK24" s="110" t="e">
        <f t="shared" si="290"/>
        <v>#DIV/0!</v>
      </c>
      <c r="DL24" s="110">
        <f t="shared" si="291"/>
        <v>1.8461676713477579E-2</v>
      </c>
      <c r="DM24" s="110">
        <f t="shared" si="292"/>
        <v>4.0845352927947533E-2</v>
      </c>
      <c r="DN24" s="110" t="e">
        <f t="shared" si="293"/>
        <v>#DIV/0!</v>
      </c>
      <c r="DO24" s="110" t="e">
        <f t="shared" si="294"/>
        <v>#DIV/0!</v>
      </c>
      <c r="DP24" s="110" t="e">
        <f t="shared" si="295"/>
        <v>#DIV/0!</v>
      </c>
      <c r="DQ24" s="110" t="e">
        <f t="shared" si="296"/>
        <v>#DIV/0!</v>
      </c>
      <c r="DR24" s="110">
        <f t="shared" si="297"/>
        <v>1.5171947309100415E-2</v>
      </c>
      <c r="DS24" s="110" t="e">
        <f t="shared" si="298"/>
        <v>#DIV/0!</v>
      </c>
      <c r="DT24" s="110" t="e">
        <f t="shared" si="299"/>
        <v>#DIV/0!</v>
      </c>
      <c r="DU24" s="110">
        <f t="shared" si="300"/>
        <v>0</v>
      </c>
      <c r="DV24" s="110">
        <f t="shared" si="268"/>
        <v>0</v>
      </c>
    </row>
    <row r="25" spans="1:126" s="117" customFormat="1" x14ac:dyDescent="0.2">
      <c r="A25" s="117" t="s">
        <v>90</v>
      </c>
      <c r="B25" s="118"/>
      <c r="C25" s="118">
        <v>44496.739583333336</v>
      </c>
      <c r="D25" s="117">
        <v>2.12</v>
      </c>
      <c r="E25" s="102">
        <f t="shared" si="22"/>
        <v>6.00172E-2</v>
      </c>
      <c r="F25" s="102">
        <f>(E25-$E$25)*15*60</f>
        <v>0</v>
      </c>
      <c r="G25" s="103">
        <f t="shared" si="23"/>
        <v>0</v>
      </c>
      <c r="Y25" s="105">
        <f t="shared" ref="Y25" si="403">H22</f>
        <v>7.6536933702648255</v>
      </c>
      <c r="Z25" s="105">
        <f t="shared" ref="Z25" si="404">I22</f>
        <v>0</v>
      </c>
      <c r="AA25" s="105">
        <f t="shared" ref="AA25" si="405">J22</f>
        <v>0</v>
      </c>
      <c r="AB25" s="105">
        <f t="shared" ref="AB25" si="406">K22</f>
        <v>0</v>
      </c>
      <c r="AC25" s="105">
        <f t="shared" ref="AC25" si="407">L22</f>
        <v>0</v>
      </c>
      <c r="AD25" s="105">
        <f t="shared" ref="AD25" si="408">M22</f>
        <v>0</v>
      </c>
      <c r="AE25" s="105">
        <f t="shared" ref="AE25" si="409">N22</f>
        <v>0.38375244363843203</v>
      </c>
      <c r="AF25" s="105">
        <f t="shared" ref="AF25" si="410">O22</f>
        <v>2.7308131744836635</v>
      </c>
      <c r="AG25" s="105">
        <f t="shared" ref="AG25" si="411">P22</f>
        <v>0</v>
      </c>
      <c r="AH25" s="105">
        <f t="shared" ref="AH25" si="412">Q22</f>
        <v>0</v>
      </c>
      <c r="AI25" s="105">
        <f t="shared" ref="AI25" si="413">R22</f>
        <v>0</v>
      </c>
      <c r="AJ25" s="105">
        <f t="shared" ref="AJ25" si="414">S22</f>
        <v>0</v>
      </c>
      <c r="AK25" s="105">
        <f t="shared" ref="AK25" si="415">T22</f>
        <v>48.76338532705762</v>
      </c>
      <c r="AL25" s="105">
        <f t="shared" ref="AL25" si="416">U22</f>
        <v>0</v>
      </c>
      <c r="AM25" s="105">
        <f t="shared" ref="AM25" si="417">V22</f>
        <v>0</v>
      </c>
      <c r="AN25" s="105">
        <f t="shared" ref="AN25" si="418">W22</f>
        <v>0</v>
      </c>
      <c r="AO25" s="105">
        <f t="shared" ref="AO25" si="419">X22</f>
        <v>0</v>
      </c>
      <c r="AP25" s="106">
        <f t="shared" si="25"/>
        <v>0.16682211364717764</v>
      </c>
      <c r="AQ25" s="106">
        <f t="shared" si="25"/>
        <v>0</v>
      </c>
      <c r="AR25" s="106" t="e">
        <f t="shared" si="25"/>
        <v>#DIV/0!</v>
      </c>
      <c r="AS25" s="106" t="e">
        <f t="shared" si="25"/>
        <v>#DIV/0!</v>
      </c>
      <c r="AT25" s="106">
        <f t="shared" si="25"/>
        <v>0</v>
      </c>
      <c r="AU25" s="106" t="e">
        <f t="shared" si="25"/>
        <v>#DIV/0!</v>
      </c>
      <c r="AV25" s="106">
        <f t="shared" si="25"/>
        <v>0.23429881851333853</v>
      </c>
      <c r="AW25" s="106">
        <f t="shared" si="25"/>
        <v>0.25516349324610443</v>
      </c>
      <c r="AX25" s="106" t="e">
        <f t="shared" si="25"/>
        <v>#DIV/0!</v>
      </c>
      <c r="AY25" s="106" t="e">
        <f t="shared" si="25"/>
        <v>#DIV/0!</v>
      </c>
      <c r="AZ25" s="106" t="e">
        <f t="shared" si="25"/>
        <v>#DIV/0!</v>
      </c>
      <c r="BA25" s="106" t="e">
        <f t="shared" si="25"/>
        <v>#DIV/0!</v>
      </c>
      <c r="BB25" s="106">
        <f t="shared" si="25"/>
        <v>4.1842505622000231E-2</v>
      </c>
      <c r="BC25" s="106" t="e">
        <f t="shared" si="25"/>
        <v>#DIV/0!</v>
      </c>
      <c r="BD25" s="106" t="e">
        <f t="shared" si="25"/>
        <v>#DIV/0!</v>
      </c>
      <c r="BE25" s="106">
        <f t="shared" si="25"/>
        <v>0</v>
      </c>
      <c r="BF25" s="106">
        <f t="shared" si="267"/>
        <v>0</v>
      </c>
      <c r="BG25" s="107">
        <f t="shared" si="26"/>
        <v>2.7561194744511484E-2</v>
      </c>
      <c r="BH25" s="107">
        <f t="shared" si="27"/>
        <v>0</v>
      </c>
      <c r="BI25" s="107">
        <f t="shared" si="28"/>
        <v>0</v>
      </c>
      <c r="BJ25" s="107">
        <f t="shared" si="29"/>
        <v>0</v>
      </c>
      <c r="BK25" s="107">
        <f t="shared" si="30"/>
        <v>0</v>
      </c>
      <c r="BL25" s="107">
        <f t="shared" si="31"/>
        <v>0</v>
      </c>
      <c r="BM25" s="107">
        <f t="shared" si="32"/>
        <v>1.3819048296201902E-3</v>
      </c>
      <c r="BN25" s="107">
        <f t="shared" si="33"/>
        <v>9.8337456273372564E-3</v>
      </c>
      <c r="BO25" s="107">
        <f t="shared" si="34"/>
        <v>0</v>
      </c>
      <c r="BP25" s="107">
        <f t="shared" si="35"/>
        <v>0</v>
      </c>
      <c r="BQ25" s="107">
        <f t="shared" si="36"/>
        <v>0</v>
      </c>
      <c r="BR25" s="107">
        <f t="shared" si="37"/>
        <v>0</v>
      </c>
      <c r="BS25" s="107">
        <f t="shared" si="38"/>
        <v>0.17559851099106494</v>
      </c>
      <c r="BT25" s="107">
        <f t="shared" si="39"/>
        <v>0</v>
      </c>
      <c r="BU25" s="107">
        <f t="shared" si="40"/>
        <v>0</v>
      </c>
      <c r="BV25" s="107">
        <f t="shared" si="41"/>
        <v>0</v>
      </c>
      <c r="BW25" s="107">
        <f t="shared" si="42"/>
        <v>0</v>
      </c>
      <c r="BX25" s="108">
        <f t="shared" si="3"/>
        <v>0.41341792116767229</v>
      </c>
      <c r="BY25" s="108">
        <f t="shared" si="4"/>
        <v>0</v>
      </c>
      <c r="BZ25" s="108">
        <f t="shared" si="5"/>
        <v>0</v>
      </c>
      <c r="CA25" s="108">
        <f t="shared" si="6"/>
        <v>0</v>
      </c>
      <c r="CB25" s="108">
        <f t="shared" si="7"/>
        <v>0</v>
      </c>
      <c r="CC25" s="108">
        <f t="shared" si="8"/>
        <v>0</v>
      </c>
      <c r="CD25" s="108">
        <f t="shared" si="9"/>
        <v>2.0728572444302852E-2</v>
      </c>
      <c r="CE25" s="108">
        <f t="shared" si="10"/>
        <v>0.14750618441005886</v>
      </c>
      <c r="CF25" s="108">
        <f t="shared" si="11"/>
        <v>0</v>
      </c>
      <c r="CG25" s="108">
        <f t="shared" si="12"/>
        <v>0</v>
      </c>
      <c r="CH25" s="108">
        <f t="shared" si="13"/>
        <v>0</v>
      </c>
      <c r="CI25" s="108">
        <f t="shared" si="14"/>
        <v>0</v>
      </c>
      <c r="CJ25" s="108">
        <f t="shared" si="15"/>
        <v>2.6339776648659741</v>
      </c>
      <c r="CK25" s="108">
        <f t="shared" si="16"/>
        <v>0</v>
      </c>
      <c r="CL25" s="108">
        <f t="shared" si="17"/>
        <v>0</v>
      </c>
      <c r="CM25" s="108">
        <f t="shared" si="18"/>
        <v>0</v>
      </c>
      <c r="CN25" s="108">
        <f t="shared" si="19"/>
        <v>0</v>
      </c>
      <c r="CO25" s="109">
        <f t="shared" si="43"/>
        <v>14.439989313196177</v>
      </c>
      <c r="CP25" s="109">
        <f t="shared" si="44"/>
        <v>0</v>
      </c>
      <c r="CQ25" s="109">
        <f t="shared" si="45"/>
        <v>0</v>
      </c>
      <c r="CR25" s="109">
        <f t="shared" si="46"/>
        <v>0</v>
      </c>
      <c r="CS25" s="109">
        <f t="shared" si="47"/>
        <v>0</v>
      </c>
      <c r="CT25" s="109">
        <f t="shared" si="48"/>
        <v>0</v>
      </c>
      <c r="CU25" s="109">
        <f t="shared" si="49"/>
        <v>0.24845898705536307</v>
      </c>
      <c r="CV25" s="109">
        <f t="shared" si="50"/>
        <v>5.2349618221515186</v>
      </c>
      <c r="CW25" s="109">
        <f t="shared" si="51"/>
        <v>0</v>
      </c>
      <c r="CX25" s="109">
        <f t="shared" si="52"/>
        <v>0</v>
      </c>
      <c r="CY25" s="109">
        <f t="shared" si="53"/>
        <v>0</v>
      </c>
      <c r="CZ25" s="109">
        <f t="shared" si="54"/>
        <v>0</v>
      </c>
      <c r="DA25" s="109">
        <f t="shared" si="61"/>
        <v>107.02532371821377</v>
      </c>
      <c r="DB25" s="109">
        <f t="shared" si="55"/>
        <v>0</v>
      </c>
      <c r="DC25" s="109">
        <f t="shared" si="56"/>
        <v>0</v>
      </c>
      <c r="DD25" s="109">
        <f t="shared" si="57"/>
        <v>0</v>
      </c>
      <c r="DE25" s="109">
        <f t="shared" si="58"/>
        <v>0</v>
      </c>
      <c r="DF25" s="110">
        <f t="shared" si="59"/>
        <v>2.84834879518816E-2</v>
      </c>
      <c r="DG25" s="110">
        <f t="shared" si="286"/>
        <v>0</v>
      </c>
      <c r="DH25" s="110" t="e">
        <f t="shared" si="287"/>
        <v>#DIV/0!</v>
      </c>
      <c r="DI25" s="110" t="e">
        <f t="shared" si="288"/>
        <v>#DIV/0!</v>
      </c>
      <c r="DJ25" s="110">
        <f t="shared" si="289"/>
        <v>0</v>
      </c>
      <c r="DK25" s="110" t="e">
        <f t="shared" si="290"/>
        <v>#DIV/0!</v>
      </c>
      <c r="DL25" s="110">
        <f t="shared" si="291"/>
        <v>2.0142103124030617E-2</v>
      </c>
      <c r="DM25" s="110">
        <f t="shared" si="292"/>
        <v>4.2029627070131206E-2</v>
      </c>
      <c r="DN25" s="110" t="e">
        <f t="shared" si="293"/>
        <v>#DIV/0!</v>
      </c>
      <c r="DO25" s="110" t="e">
        <f t="shared" si="294"/>
        <v>#DIV/0!</v>
      </c>
      <c r="DP25" s="110" t="e">
        <f t="shared" si="295"/>
        <v>#DIV/0!</v>
      </c>
      <c r="DQ25" s="110" t="e">
        <f t="shared" si="296"/>
        <v>#DIV/0!</v>
      </c>
      <c r="DR25" s="110">
        <f t="shared" si="297"/>
        <v>1.5554762282328863E-2</v>
      </c>
      <c r="DS25" s="110" t="e">
        <f t="shared" si="298"/>
        <v>#DIV/0!</v>
      </c>
      <c r="DT25" s="110" t="e">
        <f t="shared" si="299"/>
        <v>#DIV/0!</v>
      </c>
      <c r="DU25" s="110">
        <f t="shared" si="300"/>
        <v>0</v>
      </c>
      <c r="DV25" s="110">
        <f t="shared" si="268"/>
        <v>0</v>
      </c>
    </row>
    <row r="26" spans="1:126" s="117" customFormat="1" x14ac:dyDescent="0.2">
      <c r="A26" s="117" t="s">
        <v>90</v>
      </c>
      <c r="B26" s="118">
        <f>'Data Final'!C159</f>
        <v>44496.770833333336</v>
      </c>
      <c r="C26" s="118">
        <v>44496.75</v>
      </c>
      <c r="D26" s="117">
        <v>2.12</v>
      </c>
      <c r="E26" s="102">
        <f t="shared" si="22"/>
        <v>6.00172E-2</v>
      </c>
      <c r="F26" s="102">
        <f t="shared" ref="F26:F36" si="420">(E26-$E$25)*15*60</f>
        <v>0</v>
      </c>
      <c r="G26" s="103">
        <f t="shared" si="23"/>
        <v>0</v>
      </c>
      <c r="H26" s="117">
        <f>'Data Final'!F159</f>
        <v>7.4363449239216504</v>
      </c>
      <c r="I26" s="104">
        <v>0</v>
      </c>
      <c r="J26" s="104">
        <v>0</v>
      </c>
      <c r="K26" s="104">
        <v>0</v>
      </c>
      <c r="L26" s="104">
        <v>0</v>
      </c>
      <c r="M26" s="104">
        <v>0</v>
      </c>
      <c r="N26" s="117">
        <f>'Data Final'!L159</f>
        <v>5.9176690904454501E-2</v>
      </c>
      <c r="O26" s="117">
        <f>'Data Final'!M159</f>
        <v>2.6372614057149177</v>
      </c>
      <c r="P26" s="104">
        <v>0</v>
      </c>
      <c r="Q26" s="104">
        <v>0</v>
      </c>
      <c r="R26" s="104">
        <v>0</v>
      </c>
      <c r="S26" s="104">
        <v>0</v>
      </c>
      <c r="T26" s="117">
        <f>'Data Final'!R159</f>
        <v>56.886482861665641</v>
      </c>
      <c r="U26" s="117">
        <f>'Data Final'!S159</f>
        <v>0</v>
      </c>
      <c r="V26" s="104">
        <v>0</v>
      </c>
      <c r="W26" s="117">
        <f>'Data Final'!U159</f>
        <v>0</v>
      </c>
      <c r="X26" s="117">
        <f>'Data Final'!V159</f>
        <v>0</v>
      </c>
      <c r="Y26" s="105">
        <f t="shared" ref="Y26" si="421">H26</f>
        <v>7.4363449239216504</v>
      </c>
      <c r="Z26" s="105">
        <f t="shared" ref="Z26" si="422">I26</f>
        <v>0</v>
      </c>
      <c r="AA26" s="105">
        <f t="shared" ref="AA26" si="423">J26</f>
        <v>0</v>
      </c>
      <c r="AB26" s="105">
        <f t="shared" ref="AB26" si="424">K26</f>
        <v>0</v>
      </c>
      <c r="AC26" s="105">
        <f t="shared" ref="AC26" si="425">L26</f>
        <v>0</v>
      </c>
      <c r="AD26" s="105">
        <f t="shared" ref="AD26" si="426">M26</f>
        <v>0</v>
      </c>
      <c r="AE26" s="105">
        <f t="shared" ref="AE26" si="427">N26</f>
        <v>5.9176690904454501E-2</v>
      </c>
      <c r="AF26" s="105">
        <f t="shared" ref="AF26" si="428">O26</f>
        <v>2.6372614057149177</v>
      </c>
      <c r="AG26" s="105">
        <f t="shared" ref="AG26" si="429">P26</f>
        <v>0</v>
      </c>
      <c r="AH26" s="105">
        <f t="shared" ref="AH26" si="430">Q26</f>
        <v>0</v>
      </c>
      <c r="AI26" s="105">
        <f t="shared" ref="AI26" si="431">R26</f>
        <v>0</v>
      </c>
      <c r="AJ26" s="105">
        <f t="shared" ref="AJ26" si="432">S26</f>
        <v>0</v>
      </c>
      <c r="AK26" s="105">
        <f t="shared" ref="AK26" si="433">T26</f>
        <v>56.886482861665641</v>
      </c>
      <c r="AL26" s="105">
        <f t="shared" ref="AL26" si="434">U26</f>
        <v>0</v>
      </c>
      <c r="AM26" s="105">
        <f t="shared" ref="AM26" si="435">V26</f>
        <v>0</v>
      </c>
      <c r="AN26" s="105">
        <f t="shared" ref="AN26" si="436">W26</f>
        <v>0</v>
      </c>
      <c r="AO26" s="105">
        <f t="shared" ref="AO26" si="437">X26</f>
        <v>0</v>
      </c>
      <c r="AP26" s="106">
        <f t="shared" si="25"/>
        <v>0.1620847240676884</v>
      </c>
      <c r="AQ26" s="106">
        <f t="shared" si="25"/>
        <v>0</v>
      </c>
      <c r="AR26" s="106" t="e">
        <f t="shared" si="25"/>
        <v>#DIV/0!</v>
      </c>
      <c r="AS26" s="106" t="e">
        <f t="shared" si="25"/>
        <v>#DIV/0!</v>
      </c>
      <c r="AT26" s="106">
        <f t="shared" si="25"/>
        <v>0</v>
      </c>
      <c r="AU26" s="106" t="e">
        <f t="shared" si="25"/>
        <v>#DIV/0!</v>
      </c>
      <c r="AV26" s="106">
        <f t="shared" si="25"/>
        <v>3.6130138041560504E-2</v>
      </c>
      <c r="AW26" s="106">
        <f t="shared" si="25"/>
        <v>0.24642214237617596</v>
      </c>
      <c r="AX26" s="106" t="e">
        <f t="shared" si="25"/>
        <v>#DIV/0!</v>
      </c>
      <c r="AY26" s="106" t="e">
        <f t="shared" si="25"/>
        <v>#DIV/0!</v>
      </c>
      <c r="AZ26" s="106" t="e">
        <f t="shared" si="25"/>
        <v>#DIV/0!</v>
      </c>
      <c r="BA26" s="106" t="e">
        <f t="shared" si="25"/>
        <v>#DIV/0!</v>
      </c>
      <c r="BB26" s="106">
        <f t="shared" si="25"/>
        <v>4.8812709843471608E-2</v>
      </c>
      <c r="BC26" s="106" t="e">
        <f t="shared" si="25"/>
        <v>#DIV/0!</v>
      </c>
      <c r="BD26" s="106" t="e">
        <f t="shared" si="25"/>
        <v>#DIV/0!</v>
      </c>
      <c r="BE26" s="106">
        <f t="shared" si="25"/>
        <v>0</v>
      </c>
      <c r="BF26" s="106">
        <f t="shared" si="267"/>
        <v>0</v>
      </c>
      <c r="BG26" s="107">
        <f t="shared" si="26"/>
        <v>2.6778516034079429E-2</v>
      </c>
      <c r="BH26" s="107">
        <f t="shared" si="27"/>
        <v>0</v>
      </c>
      <c r="BI26" s="107">
        <f t="shared" si="28"/>
        <v>0</v>
      </c>
      <c r="BJ26" s="107">
        <f t="shared" si="29"/>
        <v>0</v>
      </c>
      <c r="BK26" s="107">
        <f t="shared" si="30"/>
        <v>0</v>
      </c>
      <c r="BL26" s="107">
        <f t="shared" si="31"/>
        <v>0</v>
      </c>
      <c r="BM26" s="107">
        <f t="shared" si="32"/>
        <v>2.130971576010496E-4</v>
      </c>
      <c r="BN26" s="107">
        <f t="shared" si="33"/>
        <v>9.4968627143444031E-3</v>
      </c>
      <c r="BO26" s="107">
        <f t="shared" si="34"/>
        <v>0</v>
      </c>
      <c r="BP26" s="107">
        <f t="shared" si="35"/>
        <v>0</v>
      </c>
      <c r="BQ26" s="107">
        <f t="shared" si="36"/>
        <v>0</v>
      </c>
      <c r="BR26" s="107">
        <f t="shared" si="37"/>
        <v>0</v>
      </c>
      <c r="BS26" s="107">
        <f t="shared" si="38"/>
        <v>0.20485004515230956</v>
      </c>
      <c r="BT26" s="107">
        <f t="shared" si="39"/>
        <v>0</v>
      </c>
      <c r="BU26" s="107">
        <f t="shared" si="40"/>
        <v>0</v>
      </c>
      <c r="BV26" s="107">
        <f t="shared" si="41"/>
        <v>0</v>
      </c>
      <c r="BW26" s="107">
        <f t="shared" si="42"/>
        <v>0</v>
      </c>
      <c r="BX26" s="108">
        <f t="shared" si="3"/>
        <v>0.40167774051119143</v>
      </c>
      <c r="BY26" s="108">
        <f t="shared" si="4"/>
        <v>0</v>
      </c>
      <c r="BZ26" s="108">
        <f t="shared" si="5"/>
        <v>0</v>
      </c>
      <c r="CA26" s="108">
        <f t="shared" si="6"/>
        <v>0</v>
      </c>
      <c r="CB26" s="108">
        <f t="shared" si="7"/>
        <v>0</v>
      </c>
      <c r="CC26" s="108">
        <f t="shared" si="8"/>
        <v>0</v>
      </c>
      <c r="CD26" s="108">
        <f t="shared" si="9"/>
        <v>3.196457364015744E-3</v>
      </c>
      <c r="CE26" s="108">
        <f t="shared" si="10"/>
        <v>0.14245294071516604</v>
      </c>
      <c r="CF26" s="108">
        <f t="shared" si="11"/>
        <v>0</v>
      </c>
      <c r="CG26" s="108">
        <f t="shared" si="12"/>
        <v>0</v>
      </c>
      <c r="CH26" s="108">
        <f t="shared" si="13"/>
        <v>0</v>
      </c>
      <c r="CI26" s="108">
        <f t="shared" si="14"/>
        <v>0</v>
      </c>
      <c r="CJ26" s="108">
        <f t="shared" si="15"/>
        <v>3.0727506772846436</v>
      </c>
      <c r="CK26" s="108">
        <f t="shared" si="16"/>
        <v>0</v>
      </c>
      <c r="CL26" s="108">
        <f t="shared" si="17"/>
        <v>0</v>
      </c>
      <c r="CM26" s="108">
        <f t="shared" si="18"/>
        <v>0</v>
      </c>
      <c r="CN26" s="108">
        <f t="shared" si="19"/>
        <v>0</v>
      </c>
      <c r="CO26" s="109">
        <f t="shared" si="43"/>
        <v>14.841667053707368</v>
      </c>
      <c r="CP26" s="109">
        <f t="shared" si="44"/>
        <v>0</v>
      </c>
      <c r="CQ26" s="109">
        <f t="shared" si="45"/>
        <v>0</v>
      </c>
      <c r="CR26" s="109">
        <f t="shared" si="46"/>
        <v>0</v>
      </c>
      <c r="CS26" s="109">
        <f t="shared" si="47"/>
        <v>0</v>
      </c>
      <c r="CT26" s="109">
        <f t="shared" si="48"/>
        <v>0</v>
      </c>
      <c r="CU26" s="109">
        <f t="shared" si="49"/>
        <v>0.25165544441937882</v>
      </c>
      <c r="CV26" s="109">
        <f t="shared" si="50"/>
        <v>5.3774147628666844</v>
      </c>
      <c r="CW26" s="109">
        <f t="shared" si="51"/>
        <v>0</v>
      </c>
      <c r="CX26" s="109">
        <f t="shared" si="52"/>
        <v>0</v>
      </c>
      <c r="CY26" s="109">
        <f t="shared" si="53"/>
        <v>0</v>
      </c>
      <c r="CZ26" s="109">
        <f t="shared" si="54"/>
        <v>0</v>
      </c>
      <c r="DA26" s="109">
        <f t="shared" si="61"/>
        <v>110.09807439549841</v>
      </c>
      <c r="DB26" s="109">
        <f t="shared" si="55"/>
        <v>0</v>
      </c>
      <c r="DC26" s="109">
        <f t="shared" si="56"/>
        <v>0</v>
      </c>
      <c r="DD26" s="109">
        <f t="shared" si="57"/>
        <v>0</v>
      </c>
      <c r="DE26" s="109">
        <f t="shared" si="58"/>
        <v>0</v>
      </c>
      <c r="DF26" s="110">
        <f t="shared" si="59"/>
        <v>2.9275814236495529E-2</v>
      </c>
      <c r="DG26" s="110">
        <f t="shared" si="286"/>
        <v>0</v>
      </c>
      <c r="DH26" s="110" t="e">
        <f t="shared" si="287"/>
        <v>#DIV/0!</v>
      </c>
      <c r="DI26" s="110" t="e">
        <f t="shared" si="288"/>
        <v>#DIV/0!</v>
      </c>
      <c r="DJ26" s="110">
        <f t="shared" si="289"/>
        <v>0</v>
      </c>
      <c r="DK26" s="110" t="e">
        <f t="shared" si="290"/>
        <v>#DIV/0!</v>
      </c>
      <c r="DL26" s="110">
        <f t="shared" si="291"/>
        <v>2.0401233915074316E-2</v>
      </c>
      <c r="DM26" s="110">
        <f t="shared" si="292"/>
        <v>4.3173330534780584E-2</v>
      </c>
      <c r="DN26" s="110" t="e">
        <f t="shared" si="293"/>
        <v>#DIV/0!</v>
      </c>
      <c r="DO26" s="110" t="e">
        <f t="shared" si="294"/>
        <v>#DIV/0!</v>
      </c>
      <c r="DP26" s="110" t="e">
        <f t="shared" si="295"/>
        <v>#DIV/0!</v>
      </c>
      <c r="DQ26" s="110" t="e">
        <f t="shared" si="296"/>
        <v>#DIV/0!</v>
      </c>
      <c r="DR26" s="110">
        <f t="shared" si="297"/>
        <v>1.6001347302373924E-2</v>
      </c>
      <c r="DS26" s="110" t="e">
        <f t="shared" si="298"/>
        <v>#DIV/0!</v>
      </c>
      <c r="DT26" s="110" t="e">
        <f t="shared" si="299"/>
        <v>#DIV/0!</v>
      </c>
      <c r="DU26" s="110">
        <f t="shared" si="300"/>
        <v>0</v>
      </c>
      <c r="DV26" s="110">
        <f t="shared" si="268"/>
        <v>0</v>
      </c>
    </row>
    <row r="27" spans="1:126" s="117" customFormat="1" x14ac:dyDescent="0.2">
      <c r="A27" s="117" t="s">
        <v>90</v>
      </c>
      <c r="B27" s="118"/>
      <c r="C27" s="118">
        <v>44496.760416666664</v>
      </c>
      <c r="D27" s="117">
        <v>2.12</v>
      </c>
      <c r="E27" s="102">
        <f t="shared" si="22"/>
        <v>6.00172E-2</v>
      </c>
      <c r="F27" s="102">
        <f t="shared" si="420"/>
        <v>0</v>
      </c>
      <c r="G27" s="103">
        <f t="shared" si="23"/>
        <v>0</v>
      </c>
      <c r="Y27" s="105">
        <f t="shared" ref="Y27" si="438">H26</f>
        <v>7.4363449239216504</v>
      </c>
      <c r="Z27" s="105">
        <f t="shared" ref="Z27" si="439">I26</f>
        <v>0</v>
      </c>
      <c r="AA27" s="105">
        <f t="shared" ref="AA27" si="440">J26</f>
        <v>0</v>
      </c>
      <c r="AB27" s="105">
        <f t="shared" ref="AB27" si="441">K26</f>
        <v>0</v>
      </c>
      <c r="AC27" s="105">
        <f t="shared" ref="AC27" si="442">L26</f>
        <v>0</v>
      </c>
      <c r="AD27" s="105">
        <f t="shared" ref="AD27" si="443">M26</f>
        <v>0</v>
      </c>
      <c r="AE27" s="105">
        <f t="shared" ref="AE27" si="444">N26</f>
        <v>5.9176690904454501E-2</v>
      </c>
      <c r="AF27" s="105">
        <f t="shared" ref="AF27" si="445">O26</f>
        <v>2.6372614057149177</v>
      </c>
      <c r="AG27" s="105">
        <f t="shared" ref="AG27" si="446">P26</f>
        <v>0</v>
      </c>
      <c r="AH27" s="105">
        <f t="shared" ref="AH27" si="447">Q26</f>
        <v>0</v>
      </c>
      <c r="AI27" s="105">
        <f t="shared" ref="AI27" si="448">R26</f>
        <v>0</v>
      </c>
      <c r="AJ27" s="105">
        <f t="shared" ref="AJ27" si="449">S26</f>
        <v>0</v>
      </c>
      <c r="AK27" s="105">
        <f t="shared" ref="AK27" si="450">T26</f>
        <v>56.886482861665641</v>
      </c>
      <c r="AL27" s="105">
        <f t="shared" ref="AL27" si="451">U26</f>
        <v>0</v>
      </c>
      <c r="AM27" s="105">
        <f t="shared" ref="AM27" si="452">V26</f>
        <v>0</v>
      </c>
      <c r="AN27" s="105">
        <f t="shared" ref="AN27" si="453">W26</f>
        <v>0</v>
      </c>
      <c r="AO27" s="105">
        <f t="shared" ref="AO27" si="454">X26</f>
        <v>0</v>
      </c>
      <c r="AP27" s="106">
        <f t="shared" si="25"/>
        <v>0.1620847240676884</v>
      </c>
      <c r="AQ27" s="106">
        <f t="shared" si="25"/>
        <v>0</v>
      </c>
      <c r="AR27" s="106" t="e">
        <f t="shared" si="25"/>
        <v>#DIV/0!</v>
      </c>
      <c r="AS27" s="106" t="e">
        <f t="shared" si="25"/>
        <v>#DIV/0!</v>
      </c>
      <c r="AT27" s="106">
        <f t="shared" si="25"/>
        <v>0</v>
      </c>
      <c r="AU27" s="106" t="e">
        <f t="shared" si="25"/>
        <v>#DIV/0!</v>
      </c>
      <c r="AV27" s="106">
        <f t="shared" si="25"/>
        <v>3.6130138041560504E-2</v>
      </c>
      <c r="AW27" s="106">
        <f t="shared" si="25"/>
        <v>0.24642214237617596</v>
      </c>
      <c r="AX27" s="106" t="e">
        <f t="shared" si="25"/>
        <v>#DIV/0!</v>
      </c>
      <c r="AY27" s="106" t="e">
        <f t="shared" si="25"/>
        <v>#DIV/0!</v>
      </c>
      <c r="AZ27" s="106" t="e">
        <f t="shared" si="25"/>
        <v>#DIV/0!</v>
      </c>
      <c r="BA27" s="106" t="e">
        <f t="shared" si="25"/>
        <v>#DIV/0!</v>
      </c>
      <c r="BB27" s="106">
        <f t="shared" si="25"/>
        <v>4.8812709843471608E-2</v>
      </c>
      <c r="BC27" s="106" t="e">
        <f t="shared" si="25"/>
        <v>#DIV/0!</v>
      </c>
      <c r="BD27" s="106" t="e">
        <f t="shared" si="25"/>
        <v>#DIV/0!</v>
      </c>
      <c r="BE27" s="106">
        <f t="shared" si="25"/>
        <v>0</v>
      </c>
      <c r="BF27" s="106">
        <f t="shared" si="267"/>
        <v>0</v>
      </c>
      <c r="BG27" s="107">
        <f t="shared" si="26"/>
        <v>2.6778516034079429E-2</v>
      </c>
      <c r="BH27" s="107">
        <f t="shared" si="27"/>
        <v>0</v>
      </c>
      <c r="BI27" s="107">
        <f t="shared" si="28"/>
        <v>0</v>
      </c>
      <c r="BJ27" s="107">
        <f t="shared" si="29"/>
        <v>0</v>
      </c>
      <c r="BK27" s="107">
        <f t="shared" si="30"/>
        <v>0</v>
      </c>
      <c r="BL27" s="107">
        <f t="shared" si="31"/>
        <v>0</v>
      </c>
      <c r="BM27" s="107">
        <f t="shared" si="32"/>
        <v>2.130971576010496E-4</v>
      </c>
      <c r="BN27" s="107">
        <f t="shared" si="33"/>
        <v>9.4968627143444031E-3</v>
      </c>
      <c r="BO27" s="107">
        <f t="shared" si="34"/>
        <v>0</v>
      </c>
      <c r="BP27" s="107">
        <f t="shared" si="35"/>
        <v>0</v>
      </c>
      <c r="BQ27" s="107">
        <f t="shared" si="36"/>
        <v>0</v>
      </c>
      <c r="BR27" s="107">
        <f t="shared" si="37"/>
        <v>0</v>
      </c>
      <c r="BS27" s="107">
        <f t="shared" si="38"/>
        <v>0.20485004515230956</v>
      </c>
      <c r="BT27" s="107">
        <f t="shared" si="39"/>
        <v>0</v>
      </c>
      <c r="BU27" s="107">
        <f t="shared" si="40"/>
        <v>0</v>
      </c>
      <c r="BV27" s="107">
        <f t="shared" si="41"/>
        <v>0</v>
      </c>
      <c r="BW27" s="107">
        <f t="shared" si="42"/>
        <v>0</v>
      </c>
      <c r="BX27" s="108">
        <f t="shared" si="3"/>
        <v>0.40167774051119143</v>
      </c>
      <c r="BY27" s="108">
        <f t="shared" si="4"/>
        <v>0</v>
      </c>
      <c r="BZ27" s="108">
        <f t="shared" si="5"/>
        <v>0</v>
      </c>
      <c r="CA27" s="108">
        <f t="shared" si="6"/>
        <v>0</v>
      </c>
      <c r="CB27" s="108">
        <f t="shared" si="7"/>
        <v>0</v>
      </c>
      <c r="CC27" s="108">
        <f t="shared" si="8"/>
        <v>0</v>
      </c>
      <c r="CD27" s="108">
        <f t="shared" si="9"/>
        <v>3.196457364015744E-3</v>
      </c>
      <c r="CE27" s="108">
        <f t="shared" si="10"/>
        <v>0.14245294071516604</v>
      </c>
      <c r="CF27" s="108">
        <f t="shared" si="11"/>
        <v>0</v>
      </c>
      <c r="CG27" s="108">
        <f t="shared" si="12"/>
        <v>0</v>
      </c>
      <c r="CH27" s="108">
        <f t="shared" si="13"/>
        <v>0</v>
      </c>
      <c r="CI27" s="108">
        <f t="shared" si="14"/>
        <v>0</v>
      </c>
      <c r="CJ27" s="108">
        <f t="shared" si="15"/>
        <v>3.0727506772846436</v>
      </c>
      <c r="CK27" s="108">
        <f t="shared" si="16"/>
        <v>0</v>
      </c>
      <c r="CL27" s="108">
        <f t="shared" si="17"/>
        <v>0</v>
      </c>
      <c r="CM27" s="108">
        <f t="shared" si="18"/>
        <v>0</v>
      </c>
      <c r="CN27" s="108">
        <f t="shared" si="19"/>
        <v>0</v>
      </c>
      <c r="CO27" s="109">
        <f t="shared" si="43"/>
        <v>15.24334479421856</v>
      </c>
      <c r="CP27" s="109">
        <f t="shared" si="44"/>
        <v>0</v>
      </c>
      <c r="CQ27" s="109">
        <f t="shared" si="45"/>
        <v>0</v>
      </c>
      <c r="CR27" s="109">
        <f t="shared" si="46"/>
        <v>0</v>
      </c>
      <c r="CS27" s="109">
        <f t="shared" si="47"/>
        <v>0</v>
      </c>
      <c r="CT27" s="109">
        <f t="shared" si="48"/>
        <v>0</v>
      </c>
      <c r="CU27" s="109">
        <f t="shared" si="49"/>
        <v>0.25485190178339456</v>
      </c>
      <c r="CV27" s="109">
        <f t="shared" si="50"/>
        <v>5.5198677035818502</v>
      </c>
      <c r="CW27" s="109">
        <f t="shared" si="51"/>
        <v>0</v>
      </c>
      <c r="CX27" s="109">
        <f t="shared" si="52"/>
        <v>0</v>
      </c>
      <c r="CY27" s="109">
        <f t="shared" si="53"/>
        <v>0</v>
      </c>
      <c r="CZ27" s="109">
        <f t="shared" si="54"/>
        <v>0</v>
      </c>
      <c r="DA27" s="109">
        <f t="shared" si="61"/>
        <v>113.17082507278306</v>
      </c>
      <c r="DB27" s="109">
        <f t="shared" si="55"/>
        <v>0</v>
      </c>
      <c r="DC27" s="109">
        <f t="shared" si="56"/>
        <v>0</v>
      </c>
      <c r="DD27" s="109">
        <f t="shared" si="57"/>
        <v>0</v>
      </c>
      <c r="DE27" s="109">
        <f t="shared" si="58"/>
        <v>0</v>
      </c>
      <c r="DF27" s="110">
        <f t="shared" si="59"/>
        <v>3.0068140521109454E-2</v>
      </c>
      <c r="DG27" s="110">
        <f t="shared" si="286"/>
        <v>0</v>
      </c>
      <c r="DH27" s="110" t="e">
        <f t="shared" si="287"/>
        <v>#DIV/0!</v>
      </c>
      <c r="DI27" s="110" t="e">
        <f t="shared" si="288"/>
        <v>#DIV/0!</v>
      </c>
      <c r="DJ27" s="110">
        <f t="shared" si="289"/>
        <v>0</v>
      </c>
      <c r="DK27" s="110" t="e">
        <f t="shared" si="290"/>
        <v>#DIV/0!</v>
      </c>
      <c r="DL27" s="110">
        <f t="shared" si="291"/>
        <v>2.0660364706118015E-2</v>
      </c>
      <c r="DM27" s="110">
        <f t="shared" si="292"/>
        <v>4.4317033999429968E-2</v>
      </c>
      <c r="DN27" s="110" t="e">
        <f t="shared" si="293"/>
        <v>#DIV/0!</v>
      </c>
      <c r="DO27" s="110" t="e">
        <f t="shared" si="294"/>
        <v>#DIV/0!</v>
      </c>
      <c r="DP27" s="110" t="e">
        <f t="shared" si="295"/>
        <v>#DIV/0!</v>
      </c>
      <c r="DQ27" s="110" t="e">
        <f t="shared" si="296"/>
        <v>#DIV/0!</v>
      </c>
      <c r="DR27" s="110">
        <f t="shared" si="297"/>
        <v>1.6447932322418986E-2</v>
      </c>
      <c r="DS27" s="110" t="e">
        <f t="shared" si="298"/>
        <v>#DIV/0!</v>
      </c>
      <c r="DT27" s="110" t="e">
        <f t="shared" si="299"/>
        <v>#DIV/0!</v>
      </c>
      <c r="DU27" s="110">
        <f t="shared" si="300"/>
        <v>0</v>
      </c>
      <c r="DV27" s="110">
        <f t="shared" si="268"/>
        <v>0</v>
      </c>
    </row>
    <row r="28" spans="1:126" s="117" customFormat="1" x14ac:dyDescent="0.2">
      <c r="A28" s="117" t="s">
        <v>90</v>
      </c>
      <c r="B28" s="118"/>
      <c r="C28" s="118">
        <v>44496.770833333336</v>
      </c>
      <c r="D28" s="117">
        <v>2.12</v>
      </c>
      <c r="E28" s="102">
        <f t="shared" si="22"/>
        <v>6.00172E-2</v>
      </c>
      <c r="F28" s="102">
        <f t="shared" si="420"/>
        <v>0</v>
      </c>
      <c r="G28" s="103">
        <f t="shared" si="23"/>
        <v>0</v>
      </c>
      <c r="Y28" s="105">
        <f t="shared" ref="Y28" si="455">H26</f>
        <v>7.4363449239216504</v>
      </c>
      <c r="Z28" s="105">
        <f t="shared" ref="Z28" si="456">I26</f>
        <v>0</v>
      </c>
      <c r="AA28" s="105">
        <f t="shared" ref="AA28" si="457">J26</f>
        <v>0</v>
      </c>
      <c r="AB28" s="105">
        <f t="shared" ref="AB28" si="458">K26</f>
        <v>0</v>
      </c>
      <c r="AC28" s="105">
        <f t="shared" ref="AC28" si="459">L26</f>
        <v>0</v>
      </c>
      <c r="AD28" s="105">
        <f t="shared" ref="AD28" si="460">M26</f>
        <v>0</v>
      </c>
      <c r="AE28" s="105">
        <f t="shared" ref="AE28" si="461">N26</f>
        <v>5.9176690904454501E-2</v>
      </c>
      <c r="AF28" s="105">
        <f t="shared" ref="AF28" si="462">O26</f>
        <v>2.6372614057149177</v>
      </c>
      <c r="AG28" s="105">
        <f t="shared" ref="AG28" si="463">P26</f>
        <v>0</v>
      </c>
      <c r="AH28" s="105">
        <f t="shared" ref="AH28" si="464">Q26</f>
        <v>0</v>
      </c>
      <c r="AI28" s="105">
        <f t="shared" ref="AI28" si="465">R26</f>
        <v>0</v>
      </c>
      <c r="AJ28" s="105">
        <f t="shared" ref="AJ28" si="466">S26</f>
        <v>0</v>
      </c>
      <c r="AK28" s="105">
        <f t="shared" ref="AK28" si="467">T26</f>
        <v>56.886482861665641</v>
      </c>
      <c r="AL28" s="105">
        <f t="shared" ref="AL28" si="468">U26</f>
        <v>0</v>
      </c>
      <c r="AM28" s="105">
        <f t="shared" ref="AM28" si="469">V26</f>
        <v>0</v>
      </c>
      <c r="AN28" s="105">
        <f t="shared" ref="AN28" si="470">W26</f>
        <v>0</v>
      </c>
      <c r="AO28" s="105">
        <f t="shared" ref="AO28" si="471">X26</f>
        <v>0</v>
      </c>
      <c r="AP28" s="106">
        <f t="shared" si="25"/>
        <v>0.1620847240676884</v>
      </c>
      <c r="AQ28" s="106">
        <f t="shared" si="25"/>
        <v>0</v>
      </c>
      <c r="AR28" s="106" t="e">
        <f t="shared" si="25"/>
        <v>#DIV/0!</v>
      </c>
      <c r="AS28" s="106" t="e">
        <f t="shared" si="25"/>
        <v>#DIV/0!</v>
      </c>
      <c r="AT28" s="106">
        <f t="shared" si="25"/>
        <v>0</v>
      </c>
      <c r="AU28" s="106" t="e">
        <f t="shared" si="25"/>
        <v>#DIV/0!</v>
      </c>
      <c r="AV28" s="106">
        <f t="shared" si="25"/>
        <v>3.6130138041560504E-2</v>
      </c>
      <c r="AW28" s="106">
        <f t="shared" si="25"/>
        <v>0.24642214237617596</v>
      </c>
      <c r="AX28" s="106" t="e">
        <f t="shared" si="25"/>
        <v>#DIV/0!</v>
      </c>
      <c r="AY28" s="106" t="e">
        <f t="shared" si="25"/>
        <v>#DIV/0!</v>
      </c>
      <c r="AZ28" s="106" t="e">
        <f t="shared" si="25"/>
        <v>#DIV/0!</v>
      </c>
      <c r="BA28" s="106" t="e">
        <f t="shared" si="25"/>
        <v>#DIV/0!</v>
      </c>
      <c r="BB28" s="106">
        <f t="shared" si="25"/>
        <v>4.8812709843471608E-2</v>
      </c>
      <c r="BC28" s="106" t="e">
        <f t="shared" si="25"/>
        <v>#DIV/0!</v>
      </c>
      <c r="BD28" s="106" t="e">
        <f t="shared" si="25"/>
        <v>#DIV/0!</v>
      </c>
      <c r="BE28" s="106">
        <f t="shared" si="25"/>
        <v>0</v>
      </c>
      <c r="BF28" s="106">
        <f t="shared" si="267"/>
        <v>0</v>
      </c>
      <c r="BG28" s="107">
        <f t="shared" si="26"/>
        <v>2.6778516034079429E-2</v>
      </c>
      <c r="BH28" s="107">
        <f t="shared" si="27"/>
        <v>0</v>
      </c>
      <c r="BI28" s="107">
        <f t="shared" si="28"/>
        <v>0</v>
      </c>
      <c r="BJ28" s="107">
        <f t="shared" si="29"/>
        <v>0</v>
      </c>
      <c r="BK28" s="107">
        <f t="shared" si="30"/>
        <v>0</v>
      </c>
      <c r="BL28" s="107">
        <f t="shared" si="31"/>
        <v>0</v>
      </c>
      <c r="BM28" s="107">
        <f t="shared" si="32"/>
        <v>2.130971576010496E-4</v>
      </c>
      <c r="BN28" s="107">
        <f t="shared" si="33"/>
        <v>9.4968627143444031E-3</v>
      </c>
      <c r="BO28" s="107">
        <f t="shared" si="34"/>
        <v>0</v>
      </c>
      <c r="BP28" s="107">
        <f t="shared" si="35"/>
        <v>0</v>
      </c>
      <c r="BQ28" s="107">
        <f t="shared" si="36"/>
        <v>0</v>
      </c>
      <c r="BR28" s="107">
        <f t="shared" si="37"/>
        <v>0</v>
      </c>
      <c r="BS28" s="107">
        <f t="shared" si="38"/>
        <v>0.20485004515230956</v>
      </c>
      <c r="BT28" s="107">
        <f t="shared" si="39"/>
        <v>0</v>
      </c>
      <c r="BU28" s="107">
        <f t="shared" si="40"/>
        <v>0</v>
      </c>
      <c r="BV28" s="107">
        <f t="shared" si="41"/>
        <v>0</v>
      </c>
      <c r="BW28" s="107">
        <f t="shared" si="42"/>
        <v>0</v>
      </c>
      <c r="BX28" s="108">
        <f t="shared" si="3"/>
        <v>0.40167774051119143</v>
      </c>
      <c r="BY28" s="108">
        <f t="shared" si="4"/>
        <v>0</v>
      </c>
      <c r="BZ28" s="108">
        <f t="shared" si="5"/>
        <v>0</v>
      </c>
      <c r="CA28" s="108">
        <f t="shared" si="6"/>
        <v>0</v>
      </c>
      <c r="CB28" s="108">
        <f t="shared" si="7"/>
        <v>0</v>
      </c>
      <c r="CC28" s="108">
        <f t="shared" si="8"/>
        <v>0</v>
      </c>
      <c r="CD28" s="108">
        <f t="shared" si="9"/>
        <v>3.196457364015744E-3</v>
      </c>
      <c r="CE28" s="108">
        <f t="shared" si="10"/>
        <v>0.14245294071516604</v>
      </c>
      <c r="CF28" s="108">
        <f t="shared" si="11"/>
        <v>0</v>
      </c>
      <c r="CG28" s="108">
        <f t="shared" si="12"/>
        <v>0</v>
      </c>
      <c r="CH28" s="108">
        <f t="shared" si="13"/>
        <v>0</v>
      </c>
      <c r="CI28" s="108">
        <f t="shared" si="14"/>
        <v>0</v>
      </c>
      <c r="CJ28" s="108">
        <f t="shared" si="15"/>
        <v>3.0727506772846436</v>
      </c>
      <c r="CK28" s="108">
        <f t="shared" si="16"/>
        <v>0</v>
      </c>
      <c r="CL28" s="108">
        <f t="shared" si="17"/>
        <v>0</v>
      </c>
      <c r="CM28" s="108">
        <f t="shared" si="18"/>
        <v>0</v>
      </c>
      <c r="CN28" s="108">
        <f t="shared" si="19"/>
        <v>0</v>
      </c>
      <c r="CO28" s="109">
        <f t="shared" si="43"/>
        <v>15.645022534729751</v>
      </c>
      <c r="CP28" s="109">
        <f t="shared" si="44"/>
        <v>0</v>
      </c>
      <c r="CQ28" s="109">
        <f t="shared" si="45"/>
        <v>0</v>
      </c>
      <c r="CR28" s="109">
        <f t="shared" si="46"/>
        <v>0</v>
      </c>
      <c r="CS28" s="109">
        <f t="shared" si="47"/>
        <v>0</v>
      </c>
      <c r="CT28" s="109">
        <f t="shared" si="48"/>
        <v>0</v>
      </c>
      <c r="CU28" s="109">
        <f t="shared" si="49"/>
        <v>0.25804835914741031</v>
      </c>
      <c r="CV28" s="109">
        <f t="shared" si="50"/>
        <v>5.662320644297016</v>
      </c>
      <c r="CW28" s="109">
        <f t="shared" si="51"/>
        <v>0</v>
      </c>
      <c r="CX28" s="109">
        <f t="shared" si="52"/>
        <v>0</v>
      </c>
      <c r="CY28" s="109">
        <f t="shared" si="53"/>
        <v>0</v>
      </c>
      <c r="CZ28" s="109">
        <f t="shared" si="54"/>
        <v>0</v>
      </c>
      <c r="DA28" s="109">
        <f t="shared" si="61"/>
        <v>116.24357575006771</v>
      </c>
      <c r="DB28" s="109">
        <f t="shared" si="55"/>
        <v>0</v>
      </c>
      <c r="DC28" s="109">
        <f t="shared" si="56"/>
        <v>0</v>
      </c>
      <c r="DD28" s="109">
        <f t="shared" si="57"/>
        <v>0</v>
      </c>
      <c r="DE28" s="109">
        <f t="shared" si="58"/>
        <v>0</v>
      </c>
      <c r="DF28" s="110">
        <f t="shared" si="59"/>
        <v>3.086046680572338E-2</v>
      </c>
      <c r="DG28" s="110">
        <f t="shared" si="286"/>
        <v>0</v>
      </c>
      <c r="DH28" s="110" t="e">
        <f t="shared" si="287"/>
        <v>#DIV/0!</v>
      </c>
      <c r="DI28" s="110" t="e">
        <f t="shared" si="288"/>
        <v>#DIV/0!</v>
      </c>
      <c r="DJ28" s="110">
        <f t="shared" si="289"/>
        <v>0</v>
      </c>
      <c r="DK28" s="110" t="e">
        <f t="shared" si="290"/>
        <v>#DIV/0!</v>
      </c>
      <c r="DL28" s="110">
        <f t="shared" si="291"/>
        <v>2.0919495497161711E-2</v>
      </c>
      <c r="DM28" s="110">
        <f t="shared" si="292"/>
        <v>4.5460737464079345E-2</v>
      </c>
      <c r="DN28" s="110" t="e">
        <f t="shared" si="293"/>
        <v>#DIV/0!</v>
      </c>
      <c r="DO28" s="110" t="e">
        <f t="shared" si="294"/>
        <v>#DIV/0!</v>
      </c>
      <c r="DP28" s="110" t="e">
        <f t="shared" si="295"/>
        <v>#DIV/0!</v>
      </c>
      <c r="DQ28" s="110" t="e">
        <f t="shared" si="296"/>
        <v>#DIV/0!</v>
      </c>
      <c r="DR28" s="110">
        <f t="shared" si="297"/>
        <v>1.6894517342464048E-2</v>
      </c>
      <c r="DS28" s="110" t="e">
        <f t="shared" si="298"/>
        <v>#DIV/0!</v>
      </c>
      <c r="DT28" s="110" t="e">
        <f t="shared" si="299"/>
        <v>#DIV/0!</v>
      </c>
      <c r="DU28" s="110">
        <f t="shared" si="300"/>
        <v>0</v>
      </c>
      <c r="DV28" s="110">
        <f t="shared" si="268"/>
        <v>0</v>
      </c>
    </row>
    <row r="29" spans="1:126" s="117" customFormat="1" x14ac:dyDescent="0.2">
      <c r="A29" s="117" t="s">
        <v>90</v>
      </c>
      <c r="B29" s="118"/>
      <c r="C29" s="118">
        <v>44496.78125</v>
      </c>
      <c r="D29" s="117">
        <v>2.12</v>
      </c>
      <c r="E29" s="102">
        <f t="shared" si="22"/>
        <v>6.00172E-2</v>
      </c>
      <c r="F29" s="102">
        <f t="shared" si="420"/>
        <v>0</v>
      </c>
      <c r="G29" s="103">
        <f t="shared" si="23"/>
        <v>0</v>
      </c>
      <c r="Y29" s="105">
        <f t="shared" ref="Y29" si="472">H26</f>
        <v>7.4363449239216504</v>
      </c>
      <c r="Z29" s="105">
        <f t="shared" ref="Z29" si="473">I26</f>
        <v>0</v>
      </c>
      <c r="AA29" s="105">
        <f t="shared" ref="AA29" si="474">J26</f>
        <v>0</v>
      </c>
      <c r="AB29" s="105">
        <f t="shared" ref="AB29" si="475">K26</f>
        <v>0</v>
      </c>
      <c r="AC29" s="105">
        <f t="shared" ref="AC29" si="476">L26</f>
        <v>0</v>
      </c>
      <c r="AD29" s="105">
        <f t="shared" ref="AD29" si="477">M26</f>
        <v>0</v>
      </c>
      <c r="AE29" s="105">
        <f t="shared" ref="AE29" si="478">N26</f>
        <v>5.9176690904454501E-2</v>
      </c>
      <c r="AF29" s="105">
        <f t="shared" ref="AF29" si="479">O26</f>
        <v>2.6372614057149177</v>
      </c>
      <c r="AG29" s="105">
        <f t="shared" ref="AG29" si="480">P26</f>
        <v>0</v>
      </c>
      <c r="AH29" s="105">
        <f t="shared" ref="AH29" si="481">Q26</f>
        <v>0</v>
      </c>
      <c r="AI29" s="105">
        <f t="shared" ref="AI29" si="482">R26</f>
        <v>0</v>
      </c>
      <c r="AJ29" s="105">
        <f t="shared" ref="AJ29" si="483">S26</f>
        <v>0</v>
      </c>
      <c r="AK29" s="105">
        <f t="shared" ref="AK29" si="484">T26</f>
        <v>56.886482861665641</v>
      </c>
      <c r="AL29" s="105">
        <f t="shared" ref="AL29" si="485">U26</f>
        <v>0</v>
      </c>
      <c r="AM29" s="105">
        <f t="shared" ref="AM29" si="486">V26</f>
        <v>0</v>
      </c>
      <c r="AN29" s="105">
        <f t="shared" ref="AN29" si="487">W26</f>
        <v>0</v>
      </c>
      <c r="AO29" s="105">
        <f t="shared" ref="AO29" si="488">X26</f>
        <v>0</v>
      </c>
      <c r="AP29" s="106">
        <f t="shared" si="25"/>
        <v>0.1620847240676884</v>
      </c>
      <c r="AQ29" s="106">
        <f t="shared" si="25"/>
        <v>0</v>
      </c>
      <c r="AR29" s="106" t="e">
        <f t="shared" si="25"/>
        <v>#DIV/0!</v>
      </c>
      <c r="AS29" s="106" t="e">
        <f t="shared" si="25"/>
        <v>#DIV/0!</v>
      </c>
      <c r="AT29" s="106">
        <f t="shared" si="25"/>
        <v>0</v>
      </c>
      <c r="AU29" s="106" t="e">
        <f t="shared" si="25"/>
        <v>#DIV/0!</v>
      </c>
      <c r="AV29" s="106">
        <f t="shared" si="25"/>
        <v>3.6130138041560504E-2</v>
      </c>
      <c r="AW29" s="106">
        <f t="shared" si="25"/>
        <v>0.24642214237617596</v>
      </c>
      <c r="AX29" s="106" t="e">
        <f t="shared" si="25"/>
        <v>#DIV/0!</v>
      </c>
      <c r="AY29" s="106" t="e">
        <f t="shared" si="25"/>
        <v>#DIV/0!</v>
      </c>
      <c r="AZ29" s="106" t="e">
        <f t="shared" si="25"/>
        <v>#DIV/0!</v>
      </c>
      <c r="BA29" s="106" t="e">
        <f t="shared" si="25"/>
        <v>#DIV/0!</v>
      </c>
      <c r="BB29" s="106">
        <f t="shared" si="25"/>
        <v>4.8812709843471608E-2</v>
      </c>
      <c r="BC29" s="106" t="e">
        <f t="shared" si="25"/>
        <v>#DIV/0!</v>
      </c>
      <c r="BD29" s="106" t="e">
        <f t="shared" si="25"/>
        <v>#DIV/0!</v>
      </c>
      <c r="BE29" s="106">
        <f t="shared" si="25"/>
        <v>0</v>
      </c>
      <c r="BF29" s="106">
        <f t="shared" si="267"/>
        <v>0</v>
      </c>
      <c r="BG29" s="107">
        <f t="shared" si="26"/>
        <v>2.6778516034079429E-2</v>
      </c>
      <c r="BH29" s="107">
        <f t="shared" si="27"/>
        <v>0</v>
      </c>
      <c r="BI29" s="107">
        <f t="shared" si="28"/>
        <v>0</v>
      </c>
      <c r="BJ29" s="107">
        <f t="shared" si="29"/>
        <v>0</v>
      </c>
      <c r="BK29" s="107">
        <f t="shared" si="30"/>
        <v>0</v>
      </c>
      <c r="BL29" s="107">
        <f t="shared" si="31"/>
        <v>0</v>
      </c>
      <c r="BM29" s="107">
        <f t="shared" si="32"/>
        <v>2.130971576010496E-4</v>
      </c>
      <c r="BN29" s="107">
        <f t="shared" si="33"/>
        <v>9.4968627143444031E-3</v>
      </c>
      <c r="BO29" s="107">
        <f t="shared" si="34"/>
        <v>0</v>
      </c>
      <c r="BP29" s="107">
        <f t="shared" si="35"/>
        <v>0</v>
      </c>
      <c r="BQ29" s="107">
        <f t="shared" si="36"/>
        <v>0</v>
      </c>
      <c r="BR29" s="107">
        <f t="shared" si="37"/>
        <v>0</v>
      </c>
      <c r="BS29" s="107">
        <f t="shared" si="38"/>
        <v>0.20485004515230956</v>
      </c>
      <c r="BT29" s="107">
        <f t="shared" si="39"/>
        <v>0</v>
      </c>
      <c r="BU29" s="107">
        <f t="shared" si="40"/>
        <v>0</v>
      </c>
      <c r="BV29" s="107">
        <f t="shared" si="41"/>
        <v>0</v>
      </c>
      <c r="BW29" s="107">
        <f t="shared" si="42"/>
        <v>0</v>
      </c>
      <c r="BX29" s="108">
        <f t="shared" si="3"/>
        <v>0.40167774051119143</v>
      </c>
      <c r="BY29" s="108">
        <f t="shared" si="4"/>
        <v>0</v>
      </c>
      <c r="BZ29" s="108">
        <f t="shared" si="5"/>
        <v>0</v>
      </c>
      <c r="CA29" s="108">
        <f t="shared" si="6"/>
        <v>0</v>
      </c>
      <c r="CB29" s="108">
        <f t="shared" si="7"/>
        <v>0</v>
      </c>
      <c r="CC29" s="108">
        <f t="shared" si="8"/>
        <v>0</v>
      </c>
      <c r="CD29" s="108">
        <f t="shared" si="9"/>
        <v>3.196457364015744E-3</v>
      </c>
      <c r="CE29" s="108">
        <f t="shared" si="10"/>
        <v>0.14245294071516604</v>
      </c>
      <c r="CF29" s="108">
        <f t="shared" si="11"/>
        <v>0</v>
      </c>
      <c r="CG29" s="108">
        <f t="shared" si="12"/>
        <v>0</v>
      </c>
      <c r="CH29" s="108">
        <f t="shared" si="13"/>
        <v>0</v>
      </c>
      <c r="CI29" s="108">
        <f t="shared" si="14"/>
        <v>0</v>
      </c>
      <c r="CJ29" s="108">
        <f t="shared" si="15"/>
        <v>3.0727506772846436</v>
      </c>
      <c r="CK29" s="108">
        <f t="shared" si="16"/>
        <v>0</v>
      </c>
      <c r="CL29" s="108">
        <f t="shared" si="17"/>
        <v>0</v>
      </c>
      <c r="CM29" s="108">
        <f t="shared" si="18"/>
        <v>0</v>
      </c>
      <c r="CN29" s="108">
        <f t="shared" si="19"/>
        <v>0</v>
      </c>
      <c r="CO29" s="109">
        <f t="shared" si="43"/>
        <v>16.046700275240944</v>
      </c>
      <c r="CP29" s="109">
        <f t="shared" si="44"/>
        <v>0</v>
      </c>
      <c r="CQ29" s="109">
        <f t="shared" si="45"/>
        <v>0</v>
      </c>
      <c r="CR29" s="109">
        <f t="shared" si="46"/>
        <v>0</v>
      </c>
      <c r="CS29" s="109">
        <f t="shared" si="47"/>
        <v>0</v>
      </c>
      <c r="CT29" s="109">
        <f t="shared" si="48"/>
        <v>0</v>
      </c>
      <c r="CU29" s="109">
        <f t="shared" si="49"/>
        <v>0.26124481651142606</v>
      </c>
      <c r="CV29" s="109">
        <f t="shared" si="50"/>
        <v>5.8047735850121818</v>
      </c>
      <c r="CW29" s="109">
        <f t="shared" si="51"/>
        <v>0</v>
      </c>
      <c r="CX29" s="109">
        <f t="shared" si="52"/>
        <v>0</v>
      </c>
      <c r="CY29" s="109">
        <f t="shared" si="53"/>
        <v>0</v>
      </c>
      <c r="CZ29" s="109">
        <f t="shared" si="54"/>
        <v>0</v>
      </c>
      <c r="DA29" s="109">
        <f t="shared" si="61"/>
        <v>119.31632642735235</v>
      </c>
      <c r="DB29" s="109">
        <f t="shared" si="55"/>
        <v>0</v>
      </c>
      <c r="DC29" s="109">
        <f t="shared" si="56"/>
        <v>0</v>
      </c>
      <c r="DD29" s="109">
        <f t="shared" si="57"/>
        <v>0</v>
      </c>
      <c r="DE29" s="109">
        <f t="shared" si="58"/>
        <v>0</v>
      </c>
      <c r="DF29" s="110">
        <f t="shared" si="59"/>
        <v>3.1652793090337313E-2</v>
      </c>
      <c r="DG29" s="110">
        <f t="shared" si="286"/>
        <v>0</v>
      </c>
      <c r="DH29" s="110" t="e">
        <f t="shared" si="287"/>
        <v>#DIV/0!</v>
      </c>
      <c r="DI29" s="110" t="e">
        <f t="shared" si="288"/>
        <v>#DIV/0!</v>
      </c>
      <c r="DJ29" s="110">
        <f t="shared" si="289"/>
        <v>0</v>
      </c>
      <c r="DK29" s="110" t="e">
        <f t="shared" si="290"/>
        <v>#DIV/0!</v>
      </c>
      <c r="DL29" s="110">
        <f t="shared" si="291"/>
        <v>2.117862628820541E-2</v>
      </c>
      <c r="DM29" s="110">
        <f t="shared" si="292"/>
        <v>4.660444092872873E-2</v>
      </c>
      <c r="DN29" s="110" t="e">
        <f t="shared" si="293"/>
        <v>#DIV/0!</v>
      </c>
      <c r="DO29" s="110" t="e">
        <f t="shared" si="294"/>
        <v>#DIV/0!</v>
      </c>
      <c r="DP29" s="110" t="e">
        <f t="shared" si="295"/>
        <v>#DIV/0!</v>
      </c>
      <c r="DQ29" s="110" t="e">
        <f t="shared" si="296"/>
        <v>#DIV/0!</v>
      </c>
      <c r="DR29" s="110">
        <f t="shared" si="297"/>
        <v>1.734110236250911E-2</v>
      </c>
      <c r="DS29" s="110" t="e">
        <f t="shared" si="298"/>
        <v>#DIV/0!</v>
      </c>
      <c r="DT29" s="110" t="e">
        <f t="shared" si="299"/>
        <v>#DIV/0!</v>
      </c>
      <c r="DU29" s="110">
        <f t="shared" si="300"/>
        <v>0</v>
      </c>
      <c r="DV29" s="110">
        <f t="shared" si="268"/>
        <v>0</v>
      </c>
    </row>
    <row r="30" spans="1:126" s="117" customFormat="1" x14ac:dyDescent="0.2">
      <c r="A30" s="117" t="s">
        <v>90</v>
      </c>
      <c r="B30" s="118">
        <f>'Data Final'!C160</f>
        <v>44496.8125</v>
      </c>
      <c r="C30" s="118">
        <v>44496.791666666664</v>
      </c>
      <c r="D30" s="117">
        <v>2.12</v>
      </c>
      <c r="E30" s="102">
        <f t="shared" si="22"/>
        <v>6.00172E-2</v>
      </c>
      <c r="F30" s="102">
        <f t="shared" si="420"/>
        <v>0</v>
      </c>
      <c r="G30" s="103">
        <f t="shared" si="23"/>
        <v>0</v>
      </c>
      <c r="H30" s="117">
        <f>'Data Final'!F160</f>
        <v>7.1833727024164</v>
      </c>
      <c r="I30" s="104">
        <v>0</v>
      </c>
      <c r="J30" s="104">
        <v>0</v>
      </c>
      <c r="K30" s="104">
        <v>0</v>
      </c>
      <c r="L30" s="104">
        <v>0</v>
      </c>
      <c r="M30" s="104">
        <v>0</v>
      </c>
      <c r="N30" s="117">
        <f>'Data Final'!L160</f>
        <v>1.6378761364372187</v>
      </c>
      <c r="O30" s="117">
        <f>'Data Final'!M160</f>
        <v>2.5177083943075078</v>
      </c>
      <c r="P30" s="104">
        <v>0</v>
      </c>
      <c r="Q30" s="104">
        <v>0</v>
      </c>
      <c r="R30" s="104">
        <v>0</v>
      </c>
      <c r="S30" s="104">
        <v>0</v>
      </c>
      <c r="T30" s="117">
        <f>'Data Final'!R160</f>
        <v>48.785807470252124</v>
      </c>
      <c r="U30" s="117">
        <f>'Data Final'!S160</f>
        <v>0</v>
      </c>
      <c r="V30" s="104">
        <v>0</v>
      </c>
      <c r="W30" s="117">
        <f>'Data Final'!U160</f>
        <v>0</v>
      </c>
      <c r="X30" s="117">
        <f>'Data Final'!V160</f>
        <v>0</v>
      </c>
      <c r="Y30" s="105">
        <f t="shared" ref="Y30" si="489">H30</f>
        <v>7.1833727024164</v>
      </c>
      <c r="Z30" s="105">
        <f t="shared" ref="Z30" si="490">I30</f>
        <v>0</v>
      </c>
      <c r="AA30" s="105">
        <f t="shared" ref="AA30" si="491">J30</f>
        <v>0</v>
      </c>
      <c r="AB30" s="105">
        <f t="shared" ref="AB30" si="492">K30</f>
        <v>0</v>
      </c>
      <c r="AC30" s="105">
        <f t="shared" ref="AC30" si="493">L30</f>
        <v>0</v>
      </c>
      <c r="AD30" s="105">
        <f t="shared" ref="AD30" si="494">M30</f>
        <v>0</v>
      </c>
      <c r="AE30" s="105">
        <f t="shared" ref="AE30" si="495">N30</f>
        <v>1.6378761364372187</v>
      </c>
      <c r="AF30" s="105">
        <f t="shared" ref="AF30" si="496">O30</f>
        <v>2.5177083943075078</v>
      </c>
      <c r="AG30" s="105">
        <f t="shared" ref="AG30" si="497">P30</f>
        <v>0</v>
      </c>
      <c r="AH30" s="105">
        <f t="shared" ref="AH30" si="498">Q30</f>
        <v>0</v>
      </c>
      <c r="AI30" s="105">
        <f t="shared" ref="AI30" si="499">R30</f>
        <v>0</v>
      </c>
      <c r="AJ30" s="105">
        <f t="shared" ref="AJ30" si="500">S30</f>
        <v>0</v>
      </c>
      <c r="AK30" s="105">
        <f t="shared" ref="AK30" si="501">T30</f>
        <v>48.785807470252124</v>
      </c>
      <c r="AL30" s="105">
        <f t="shared" ref="AL30" si="502">U30</f>
        <v>0</v>
      </c>
      <c r="AM30" s="105">
        <f t="shared" ref="AM30" si="503">V30</f>
        <v>0</v>
      </c>
      <c r="AN30" s="105">
        <f t="shared" ref="AN30" si="504">W30</f>
        <v>0</v>
      </c>
      <c r="AO30" s="105">
        <f t="shared" ref="AO30" si="505">X30</f>
        <v>0</v>
      </c>
      <c r="AP30" s="106">
        <f t="shared" si="25"/>
        <v>0.15657086838469442</v>
      </c>
      <c r="AQ30" s="106">
        <f t="shared" si="25"/>
        <v>0</v>
      </c>
      <c r="AR30" s="106" t="e">
        <f t="shared" si="25"/>
        <v>#DIV/0!</v>
      </c>
      <c r="AS30" s="106" t="e">
        <f t="shared" si="25"/>
        <v>#DIV/0!</v>
      </c>
      <c r="AT30" s="106">
        <f t="shared" si="25"/>
        <v>0</v>
      </c>
      <c r="AU30" s="106" t="e">
        <f t="shared" si="25"/>
        <v>#DIV/0!</v>
      </c>
      <c r="AV30" s="106">
        <f t="shared" si="25"/>
        <v>1</v>
      </c>
      <c r="AW30" s="106">
        <f t="shared" si="25"/>
        <v>0.23525127052604508</v>
      </c>
      <c r="AX30" s="106" t="e">
        <f t="shared" si="25"/>
        <v>#DIV/0!</v>
      </c>
      <c r="AY30" s="106" t="e">
        <f t="shared" si="25"/>
        <v>#DIV/0!</v>
      </c>
      <c r="AZ30" s="106" t="e">
        <f t="shared" si="25"/>
        <v>#DIV/0!</v>
      </c>
      <c r="BA30" s="106" t="e">
        <f t="shared" si="25"/>
        <v>#DIV/0!</v>
      </c>
      <c r="BB30" s="106">
        <f t="shared" si="25"/>
        <v>4.1861745439875482E-2</v>
      </c>
      <c r="BC30" s="106" t="e">
        <f t="shared" si="25"/>
        <v>#DIV/0!</v>
      </c>
      <c r="BD30" s="106" t="e">
        <f t="shared" si="25"/>
        <v>#DIV/0!</v>
      </c>
      <c r="BE30" s="106">
        <f t="shared" si="25"/>
        <v>0</v>
      </c>
      <c r="BF30" s="106">
        <f t="shared" si="267"/>
        <v>0</v>
      </c>
      <c r="BG30" s="107">
        <f t="shared" si="26"/>
        <v>2.5867554969327935E-2</v>
      </c>
      <c r="BH30" s="107">
        <f t="shared" si="27"/>
        <v>0</v>
      </c>
      <c r="BI30" s="107">
        <f t="shared" si="28"/>
        <v>0</v>
      </c>
      <c r="BJ30" s="107">
        <f t="shared" si="29"/>
        <v>0</v>
      </c>
      <c r="BK30" s="107">
        <f t="shared" si="30"/>
        <v>0</v>
      </c>
      <c r="BL30" s="107">
        <f t="shared" si="31"/>
        <v>0</v>
      </c>
      <c r="BM30" s="107">
        <f t="shared" si="32"/>
        <v>5.8980443793467908E-3</v>
      </c>
      <c r="BN30" s="107">
        <f t="shared" si="33"/>
        <v>9.0663484945699545E-3</v>
      </c>
      <c r="BO30" s="107">
        <f t="shared" si="34"/>
        <v>0</v>
      </c>
      <c r="BP30" s="107">
        <f t="shared" si="35"/>
        <v>0</v>
      </c>
      <c r="BQ30" s="107">
        <f t="shared" si="36"/>
        <v>0</v>
      </c>
      <c r="BR30" s="107">
        <f t="shared" si="37"/>
        <v>0</v>
      </c>
      <c r="BS30" s="107">
        <f t="shared" si="38"/>
        <v>0.17567925384621694</v>
      </c>
      <c r="BT30" s="107">
        <f t="shared" si="39"/>
        <v>0</v>
      </c>
      <c r="BU30" s="107">
        <f t="shared" si="40"/>
        <v>0</v>
      </c>
      <c r="BV30" s="107">
        <f t="shared" si="41"/>
        <v>0</v>
      </c>
      <c r="BW30" s="107">
        <f t="shared" si="42"/>
        <v>0</v>
      </c>
      <c r="BX30" s="108">
        <f t="shared" si="3"/>
        <v>0.38801332453991905</v>
      </c>
      <c r="BY30" s="108">
        <f t="shared" si="4"/>
        <v>0</v>
      </c>
      <c r="BZ30" s="108">
        <f t="shared" si="5"/>
        <v>0</v>
      </c>
      <c r="CA30" s="108">
        <f t="shared" si="6"/>
        <v>0</v>
      </c>
      <c r="CB30" s="108">
        <f t="shared" si="7"/>
        <v>0</v>
      </c>
      <c r="CC30" s="108">
        <f t="shared" si="8"/>
        <v>0</v>
      </c>
      <c r="CD30" s="108">
        <f t="shared" si="9"/>
        <v>8.8470665690201858E-2</v>
      </c>
      <c r="CE30" s="108">
        <f t="shared" si="10"/>
        <v>0.13599522741854933</v>
      </c>
      <c r="CF30" s="108">
        <f t="shared" si="11"/>
        <v>0</v>
      </c>
      <c r="CG30" s="108">
        <f t="shared" si="12"/>
        <v>0</v>
      </c>
      <c r="CH30" s="108">
        <f t="shared" si="13"/>
        <v>0</v>
      </c>
      <c r="CI30" s="108">
        <f t="shared" si="14"/>
        <v>0</v>
      </c>
      <c r="CJ30" s="108">
        <f t="shared" si="15"/>
        <v>2.6351888076932539</v>
      </c>
      <c r="CK30" s="108">
        <f t="shared" si="16"/>
        <v>0</v>
      </c>
      <c r="CL30" s="108">
        <f t="shared" si="17"/>
        <v>0</v>
      </c>
      <c r="CM30" s="108">
        <f t="shared" si="18"/>
        <v>0</v>
      </c>
      <c r="CN30" s="108">
        <f t="shared" si="19"/>
        <v>0</v>
      </c>
      <c r="CO30" s="109">
        <f t="shared" si="43"/>
        <v>16.434713599780864</v>
      </c>
      <c r="CP30" s="109">
        <f t="shared" si="44"/>
        <v>0</v>
      </c>
      <c r="CQ30" s="109">
        <f t="shared" si="45"/>
        <v>0</v>
      </c>
      <c r="CR30" s="109">
        <f t="shared" si="46"/>
        <v>0</v>
      </c>
      <c r="CS30" s="109">
        <f t="shared" si="47"/>
        <v>0</v>
      </c>
      <c r="CT30" s="109">
        <f t="shared" si="48"/>
        <v>0</v>
      </c>
      <c r="CU30" s="109">
        <f t="shared" si="49"/>
        <v>0.3497154822016279</v>
      </c>
      <c r="CV30" s="109">
        <f t="shared" si="50"/>
        <v>5.940768812430731</v>
      </c>
      <c r="CW30" s="109">
        <f t="shared" si="51"/>
        <v>0</v>
      </c>
      <c r="CX30" s="109">
        <f t="shared" si="52"/>
        <v>0</v>
      </c>
      <c r="CY30" s="109">
        <f t="shared" si="53"/>
        <v>0</v>
      </c>
      <c r="CZ30" s="109">
        <f t="shared" si="54"/>
        <v>0</v>
      </c>
      <c r="DA30" s="109">
        <f t="shared" si="61"/>
        <v>121.9515152350456</v>
      </c>
      <c r="DB30" s="109">
        <f t="shared" si="55"/>
        <v>0</v>
      </c>
      <c r="DC30" s="109">
        <f t="shared" si="56"/>
        <v>0</v>
      </c>
      <c r="DD30" s="109">
        <f t="shared" si="57"/>
        <v>0</v>
      </c>
      <c r="DE30" s="109">
        <f t="shared" si="58"/>
        <v>0</v>
      </c>
      <c r="DF30" s="110">
        <f t="shared" si="59"/>
        <v>3.2418165738127454E-2</v>
      </c>
      <c r="DG30" s="110">
        <f t="shared" si="286"/>
        <v>0</v>
      </c>
      <c r="DH30" s="110" t="e">
        <f t="shared" si="287"/>
        <v>#DIV/0!</v>
      </c>
      <c r="DI30" s="110" t="e">
        <f t="shared" si="288"/>
        <v>#DIV/0!</v>
      </c>
      <c r="DJ30" s="110">
        <f t="shared" si="289"/>
        <v>0</v>
      </c>
      <c r="DK30" s="110" t="e">
        <f t="shared" si="290"/>
        <v>#DIV/0!</v>
      </c>
      <c r="DL30" s="110">
        <f t="shared" si="291"/>
        <v>2.8350776882969813E-2</v>
      </c>
      <c r="DM30" s="110">
        <f t="shared" si="292"/>
        <v>4.7696297734165782E-2</v>
      </c>
      <c r="DN30" s="110" t="e">
        <f t="shared" si="293"/>
        <v>#DIV/0!</v>
      </c>
      <c r="DO30" s="110" t="e">
        <f t="shared" si="294"/>
        <v>#DIV/0!</v>
      </c>
      <c r="DP30" s="110" t="e">
        <f t="shared" si="295"/>
        <v>#DIV/0!</v>
      </c>
      <c r="DQ30" s="110" t="e">
        <f t="shared" si="296"/>
        <v>#DIV/0!</v>
      </c>
      <c r="DR30" s="110">
        <f t="shared" si="297"/>
        <v>1.7724093359860763E-2</v>
      </c>
      <c r="DS30" s="110" t="e">
        <f t="shared" si="298"/>
        <v>#DIV/0!</v>
      </c>
      <c r="DT30" s="110" t="e">
        <f t="shared" si="299"/>
        <v>#DIV/0!</v>
      </c>
      <c r="DU30" s="110">
        <f t="shared" si="300"/>
        <v>0</v>
      </c>
      <c r="DV30" s="110">
        <f t="shared" si="268"/>
        <v>0</v>
      </c>
    </row>
    <row r="31" spans="1:126" s="117" customFormat="1" x14ac:dyDescent="0.2">
      <c r="A31" s="117" t="s">
        <v>90</v>
      </c>
      <c r="B31" s="118"/>
      <c r="C31" s="118">
        <v>44496.802083333336</v>
      </c>
      <c r="D31" s="117">
        <v>2.12</v>
      </c>
      <c r="E31" s="102">
        <f t="shared" si="22"/>
        <v>6.00172E-2</v>
      </c>
      <c r="F31" s="102">
        <f t="shared" si="420"/>
        <v>0</v>
      </c>
      <c r="G31" s="103">
        <f t="shared" si="23"/>
        <v>0</v>
      </c>
      <c r="Y31" s="105">
        <f t="shared" ref="Y31" si="506">H30</f>
        <v>7.1833727024164</v>
      </c>
      <c r="Z31" s="105">
        <f t="shared" ref="Z31" si="507">I30</f>
        <v>0</v>
      </c>
      <c r="AA31" s="105">
        <f t="shared" ref="AA31" si="508">J30</f>
        <v>0</v>
      </c>
      <c r="AB31" s="105">
        <f t="shared" ref="AB31" si="509">K30</f>
        <v>0</v>
      </c>
      <c r="AC31" s="105">
        <f t="shared" ref="AC31" si="510">L30</f>
        <v>0</v>
      </c>
      <c r="AD31" s="105">
        <f t="shared" ref="AD31" si="511">M30</f>
        <v>0</v>
      </c>
      <c r="AE31" s="105">
        <f t="shared" ref="AE31" si="512">N30</f>
        <v>1.6378761364372187</v>
      </c>
      <c r="AF31" s="105">
        <f t="shared" ref="AF31" si="513">O30</f>
        <v>2.5177083943075078</v>
      </c>
      <c r="AG31" s="105">
        <f t="shared" ref="AG31" si="514">P30</f>
        <v>0</v>
      </c>
      <c r="AH31" s="105">
        <f t="shared" ref="AH31" si="515">Q30</f>
        <v>0</v>
      </c>
      <c r="AI31" s="105">
        <f t="shared" ref="AI31" si="516">R30</f>
        <v>0</v>
      </c>
      <c r="AJ31" s="105">
        <f t="shared" ref="AJ31" si="517">S30</f>
        <v>0</v>
      </c>
      <c r="AK31" s="105">
        <f t="shared" ref="AK31" si="518">T30</f>
        <v>48.785807470252124</v>
      </c>
      <c r="AL31" s="105">
        <f t="shared" ref="AL31" si="519">U30</f>
        <v>0</v>
      </c>
      <c r="AM31" s="105">
        <f t="shared" ref="AM31" si="520">V30</f>
        <v>0</v>
      </c>
      <c r="AN31" s="105">
        <f t="shared" ref="AN31" si="521">W30</f>
        <v>0</v>
      </c>
      <c r="AO31" s="105">
        <f t="shared" ref="AO31" si="522">X30</f>
        <v>0</v>
      </c>
      <c r="AP31" s="106">
        <f t="shared" si="25"/>
        <v>0.15657086838469442</v>
      </c>
      <c r="AQ31" s="106">
        <f t="shared" si="25"/>
        <v>0</v>
      </c>
      <c r="AR31" s="106" t="e">
        <f t="shared" si="25"/>
        <v>#DIV/0!</v>
      </c>
      <c r="AS31" s="106" t="e">
        <f t="shared" si="25"/>
        <v>#DIV/0!</v>
      </c>
      <c r="AT31" s="106">
        <f t="shared" si="25"/>
        <v>0</v>
      </c>
      <c r="AU31" s="106" t="e">
        <f t="shared" si="25"/>
        <v>#DIV/0!</v>
      </c>
      <c r="AV31" s="106">
        <f t="shared" si="25"/>
        <v>1</v>
      </c>
      <c r="AW31" s="106">
        <f t="shared" si="25"/>
        <v>0.23525127052604508</v>
      </c>
      <c r="AX31" s="106" t="e">
        <f t="shared" si="25"/>
        <v>#DIV/0!</v>
      </c>
      <c r="AY31" s="106" t="e">
        <f t="shared" si="25"/>
        <v>#DIV/0!</v>
      </c>
      <c r="AZ31" s="106" t="e">
        <f t="shared" si="25"/>
        <v>#DIV/0!</v>
      </c>
      <c r="BA31" s="106" t="e">
        <f t="shared" si="25"/>
        <v>#DIV/0!</v>
      </c>
      <c r="BB31" s="106">
        <f t="shared" si="25"/>
        <v>4.1861745439875482E-2</v>
      </c>
      <c r="BC31" s="106" t="e">
        <f t="shared" si="25"/>
        <v>#DIV/0!</v>
      </c>
      <c r="BD31" s="106" t="e">
        <f t="shared" si="25"/>
        <v>#DIV/0!</v>
      </c>
      <c r="BE31" s="106">
        <f t="shared" si="25"/>
        <v>0</v>
      </c>
      <c r="BF31" s="106">
        <f t="shared" si="267"/>
        <v>0</v>
      </c>
      <c r="BG31" s="107">
        <f t="shared" si="26"/>
        <v>2.5867554969327935E-2</v>
      </c>
      <c r="BH31" s="107">
        <f t="shared" si="27"/>
        <v>0</v>
      </c>
      <c r="BI31" s="107">
        <f t="shared" si="28"/>
        <v>0</v>
      </c>
      <c r="BJ31" s="107">
        <f t="shared" si="29"/>
        <v>0</v>
      </c>
      <c r="BK31" s="107">
        <f t="shared" si="30"/>
        <v>0</v>
      </c>
      <c r="BL31" s="107">
        <f t="shared" si="31"/>
        <v>0</v>
      </c>
      <c r="BM31" s="107">
        <f t="shared" si="32"/>
        <v>5.8980443793467908E-3</v>
      </c>
      <c r="BN31" s="107">
        <f t="shared" si="33"/>
        <v>9.0663484945699545E-3</v>
      </c>
      <c r="BO31" s="107">
        <f t="shared" si="34"/>
        <v>0</v>
      </c>
      <c r="BP31" s="107">
        <f t="shared" si="35"/>
        <v>0</v>
      </c>
      <c r="BQ31" s="107">
        <f t="shared" si="36"/>
        <v>0</v>
      </c>
      <c r="BR31" s="107">
        <f t="shared" si="37"/>
        <v>0</v>
      </c>
      <c r="BS31" s="107">
        <f t="shared" si="38"/>
        <v>0.17567925384621694</v>
      </c>
      <c r="BT31" s="107">
        <f t="shared" si="39"/>
        <v>0</v>
      </c>
      <c r="BU31" s="107">
        <f t="shared" si="40"/>
        <v>0</v>
      </c>
      <c r="BV31" s="107">
        <f t="shared" si="41"/>
        <v>0</v>
      </c>
      <c r="BW31" s="107">
        <f t="shared" si="42"/>
        <v>0</v>
      </c>
      <c r="BX31" s="108">
        <f t="shared" si="3"/>
        <v>0.38801332453991905</v>
      </c>
      <c r="BY31" s="108">
        <f t="shared" si="4"/>
        <v>0</v>
      </c>
      <c r="BZ31" s="108">
        <f t="shared" si="5"/>
        <v>0</v>
      </c>
      <c r="CA31" s="108">
        <f t="shared" si="6"/>
        <v>0</v>
      </c>
      <c r="CB31" s="108">
        <f t="shared" si="7"/>
        <v>0</v>
      </c>
      <c r="CC31" s="108">
        <f t="shared" si="8"/>
        <v>0</v>
      </c>
      <c r="CD31" s="108">
        <f t="shared" si="9"/>
        <v>8.8470665690201858E-2</v>
      </c>
      <c r="CE31" s="108">
        <f t="shared" si="10"/>
        <v>0.13599522741854933</v>
      </c>
      <c r="CF31" s="108">
        <f t="shared" si="11"/>
        <v>0</v>
      </c>
      <c r="CG31" s="108">
        <f t="shared" si="12"/>
        <v>0</v>
      </c>
      <c r="CH31" s="108">
        <f t="shared" si="13"/>
        <v>0</v>
      </c>
      <c r="CI31" s="108">
        <f t="shared" si="14"/>
        <v>0</v>
      </c>
      <c r="CJ31" s="108">
        <f t="shared" si="15"/>
        <v>2.6351888076932539</v>
      </c>
      <c r="CK31" s="108">
        <f t="shared" si="16"/>
        <v>0</v>
      </c>
      <c r="CL31" s="108">
        <f t="shared" si="17"/>
        <v>0</v>
      </c>
      <c r="CM31" s="108">
        <f t="shared" si="18"/>
        <v>0</v>
      </c>
      <c r="CN31" s="108">
        <f t="shared" si="19"/>
        <v>0</v>
      </c>
      <c r="CO31" s="109">
        <f t="shared" si="43"/>
        <v>16.822726924320783</v>
      </c>
      <c r="CP31" s="109">
        <f t="shared" si="44"/>
        <v>0</v>
      </c>
      <c r="CQ31" s="109">
        <f t="shared" si="45"/>
        <v>0</v>
      </c>
      <c r="CR31" s="109">
        <f t="shared" si="46"/>
        <v>0</v>
      </c>
      <c r="CS31" s="109">
        <f t="shared" si="47"/>
        <v>0</v>
      </c>
      <c r="CT31" s="109">
        <f t="shared" si="48"/>
        <v>0</v>
      </c>
      <c r="CU31" s="109">
        <f t="shared" si="49"/>
        <v>0.43818614789182975</v>
      </c>
      <c r="CV31" s="109">
        <f t="shared" si="50"/>
        <v>6.0767640398492802</v>
      </c>
      <c r="CW31" s="109">
        <f t="shared" si="51"/>
        <v>0</v>
      </c>
      <c r="CX31" s="109">
        <f t="shared" si="52"/>
        <v>0</v>
      </c>
      <c r="CY31" s="109">
        <f t="shared" si="53"/>
        <v>0</v>
      </c>
      <c r="CZ31" s="109">
        <f t="shared" si="54"/>
        <v>0</v>
      </c>
      <c r="DA31" s="109">
        <f t="shared" si="61"/>
        <v>124.58670404273886</v>
      </c>
      <c r="DB31" s="109">
        <f t="shared" si="55"/>
        <v>0</v>
      </c>
      <c r="DC31" s="109">
        <f t="shared" si="56"/>
        <v>0</v>
      </c>
      <c r="DD31" s="109">
        <f t="shared" si="57"/>
        <v>0</v>
      </c>
      <c r="DE31" s="109">
        <f t="shared" si="58"/>
        <v>0</v>
      </c>
      <c r="DF31" s="110">
        <f t="shared" si="59"/>
        <v>3.3183538385917595E-2</v>
      </c>
      <c r="DG31" s="110">
        <f t="shared" si="286"/>
        <v>0</v>
      </c>
      <c r="DH31" s="110" t="e">
        <f t="shared" si="287"/>
        <v>#DIV/0!</v>
      </c>
      <c r="DI31" s="110" t="e">
        <f t="shared" si="288"/>
        <v>#DIV/0!</v>
      </c>
      <c r="DJ31" s="110">
        <f t="shared" si="289"/>
        <v>0</v>
      </c>
      <c r="DK31" s="110" t="e">
        <f t="shared" si="290"/>
        <v>#DIV/0!</v>
      </c>
      <c r="DL31" s="110">
        <f t="shared" si="291"/>
        <v>3.5522927477734216E-2</v>
      </c>
      <c r="DM31" s="110">
        <f t="shared" si="292"/>
        <v>4.8788154539602842E-2</v>
      </c>
      <c r="DN31" s="110" t="e">
        <f t="shared" si="293"/>
        <v>#DIV/0!</v>
      </c>
      <c r="DO31" s="110" t="e">
        <f t="shared" si="294"/>
        <v>#DIV/0!</v>
      </c>
      <c r="DP31" s="110" t="e">
        <f t="shared" si="295"/>
        <v>#DIV/0!</v>
      </c>
      <c r="DQ31" s="110" t="e">
        <f t="shared" si="296"/>
        <v>#DIV/0!</v>
      </c>
      <c r="DR31" s="110">
        <f t="shared" si="297"/>
        <v>1.8107084357212415E-2</v>
      </c>
      <c r="DS31" s="110" t="e">
        <f t="shared" si="298"/>
        <v>#DIV/0!</v>
      </c>
      <c r="DT31" s="110" t="e">
        <f t="shared" si="299"/>
        <v>#DIV/0!</v>
      </c>
      <c r="DU31" s="110">
        <f t="shared" si="300"/>
        <v>0</v>
      </c>
      <c r="DV31" s="110">
        <f t="shared" si="268"/>
        <v>0</v>
      </c>
    </row>
    <row r="32" spans="1:126" s="117" customFormat="1" x14ac:dyDescent="0.2">
      <c r="A32" s="117" t="s">
        <v>90</v>
      </c>
      <c r="B32" s="118"/>
      <c r="C32" s="118">
        <v>44496.8125</v>
      </c>
      <c r="D32" s="117">
        <v>2.12</v>
      </c>
      <c r="E32" s="102">
        <f t="shared" si="22"/>
        <v>6.00172E-2</v>
      </c>
      <c r="F32" s="102">
        <f t="shared" si="420"/>
        <v>0</v>
      </c>
      <c r="G32" s="103">
        <f t="shared" si="23"/>
        <v>0</v>
      </c>
      <c r="Y32" s="105">
        <f t="shared" ref="Y32" si="523">H30</f>
        <v>7.1833727024164</v>
      </c>
      <c r="Z32" s="105">
        <f t="shared" ref="Z32" si="524">I30</f>
        <v>0</v>
      </c>
      <c r="AA32" s="105">
        <f t="shared" ref="AA32" si="525">J30</f>
        <v>0</v>
      </c>
      <c r="AB32" s="105">
        <f t="shared" ref="AB32" si="526">K30</f>
        <v>0</v>
      </c>
      <c r="AC32" s="105">
        <f t="shared" ref="AC32" si="527">L30</f>
        <v>0</v>
      </c>
      <c r="AD32" s="105">
        <f t="shared" ref="AD32" si="528">M30</f>
        <v>0</v>
      </c>
      <c r="AE32" s="105">
        <f t="shared" ref="AE32" si="529">N30</f>
        <v>1.6378761364372187</v>
      </c>
      <c r="AF32" s="105">
        <f t="shared" ref="AF32" si="530">O30</f>
        <v>2.5177083943075078</v>
      </c>
      <c r="AG32" s="105">
        <f t="shared" ref="AG32" si="531">P30</f>
        <v>0</v>
      </c>
      <c r="AH32" s="105">
        <f t="shared" ref="AH32" si="532">Q30</f>
        <v>0</v>
      </c>
      <c r="AI32" s="105">
        <f t="shared" ref="AI32" si="533">R30</f>
        <v>0</v>
      </c>
      <c r="AJ32" s="105">
        <f t="shared" ref="AJ32" si="534">S30</f>
        <v>0</v>
      </c>
      <c r="AK32" s="105">
        <f t="shared" ref="AK32" si="535">T30</f>
        <v>48.785807470252124</v>
      </c>
      <c r="AL32" s="105">
        <f t="shared" ref="AL32" si="536">U30</f>
        <v>0</v>
      </c>
      <c r="AM32" s="105">
        <f t="shared" ref="AM32" si="537">V30</f>
        <v>0</v>
      </c>
      <c r="AN32" s="105">
        <f t="shared" ref="AN32" si="538">W30</f>
        <v>0</v>
      </c>
      <c r="AO32" s="105">
        <f t="shared" ref="AO32" si="539">X30</f>
        <v>0</v>
      </c>
      <c r="AP32" s="106">
        <f t="shared" si="25"/>
        <v>0.15657086838469442</v>
      </c>
      <c r="AQ32" s="106">
        <f t="shared" si="25"/>
        <v>0</v>
      </c>
      <c r="AR32" s="106" t="e">
        <f t="shared" si="25"/>
        <v>#DIV/0!</v>
      </c>
      <c r="AS32" s="106" t="e">
        <f t="shared" si="25"/>
        <v>#DIV/0!</v>
      </c>
      <c r="AT32" s="106">
        <f t="shared" si="25"/>
        <v>0</v>
      </c>
      <c r="AU32" s="106" t="e">
        <f t="shared" si="25"/>
        <v>#DIV/0!</v>
      </c>
      <c r="AV32" s="106">
        <f t="shared" si="25"/>
        <v>1</v>
      </c>
      <c r="AW32" s="106">
        <f t="shared" si="25"/>
        <v>0.23525127052604508</v>
      </c>
      <c r="AX32" s="106" t="e">
        <f t="shared" si="25"/>
        <v>#DIV/0!</v>
      </c>
      <c r="AY32" s="106" t="e">
        <f t="shared" si="25"/>
        <v>#DIV/0!</v>
      </c>
      <c r="AZ32" s="106" t="e">
        <f t="shared" si="25"/>
        <v>#DIV/0!</v>
      </c>
      <c r="BA32" s="106" t="e">
        <f t="shared" si="25"/>
        <v>#DIV/0!</v>
      </c>
      <c r="BB32" s="106">
        <f t="shared" si="25"/>
        <v>4.1861745439875482E-2</v>
      </c>
      <c r="BC32" s="106" t="e">
        <f t="shared" si="25"/>
        <v>#DIV/0!</v>
      </c>
      <c r="BD32" s="106" t="e">
        <f t="shared" si="25"/>
        <v>#DIV/0!</v>
      </c>
      <c r="BE32" s="106">
        <f t="shared" si="25"/>
        <v>0</v>
      </c>
      <c r="BF32" s="106">
        <f t="shared" si="267"/>
        <v>0</v>
      </c>
      <c r="BG32" s="107">
        <f t="shared" si="26"/>
        <v>2.5867554969327935E-2</v>
      </c>
      <c r="BH32" s="107">
        <f t="shared" si="27"/>
        <v>0</v>
      </c>
      <c r="BI32" s="107">
        <f t="shared" si="28"/>
        <v>0</v>
      </c>
      <c r="BJ32" s="107">
        <f t="shared" si="29"/>
        <v>0</v>
      </c>
      <c r="BK32" s="107">
        <f t="shared" si="30"/>
        <v>0</v>
      </c>
      <c r="BL32" s="107">
        <f t="shared" si="31"/>
        <v>0</v>
      </c>
      <c r="BM32" s="107">
        <f t="shared" si="32"/>
        <v>5.8980443793467908E-3</v>
      </c>
      <c r="BN32" s="107">
        <f t="shared" si="33"/>
        <v>9.0663484945699545E-3</v>
      </c>
      <c r="BO32" s="107">
        <f t="shared" si="34"/>
        <v>0</v>
      </c>
      <c r="BP32" s="107">
        <f t="shared" si="35"/>
        <v>0</v>
      </c>
      <c r="BQ32" s="107">
        <f t="shared" si="36"/>
        <v>0</v>
      </c>
      <c r="BR32" s="107">
        <f t="shared" si="37"/>
        <v>0</v>
      </c>
      <c r="BS32" s="107">
        <f t="shared" si="38"/>
        <v>0.17567925384621694</v>
      </c>
      <c r="BT32" s="107">
        <f t="shared" si="39"/>
        <v>0</v>
      </c>
      <c r="BU32" s="107">
        <f t="shared" si="40"/>
        <v>0</v>
      </c>
      <c r="BV32" s="107">
        <f t="shared" si="41"/>
        <v>0</v>
      </c>
      <c r="BW32" s="107">
        <f t="shared" si="42"/>
        <v>0</v>
      </c>
      <c r="BX32" s="108">
        <f t="shared" si="3"/>
        <v>0.38801332453991905</v>
      </c>
      <c r="BY32" s="108">
        <f t="shared" si="4"/>
        <v>0</v>
      </c>
      <c r="BZ32" s="108">
        <f t="shared" si="5"/>
        <v>0</v>
      </c>
      <c r="CA32" s="108">
        <f t="shared" si="6"/>
        <v>0</v>
      </c>
      <c r="CB32" s="108">
        <f t="shared" si="7"/>
        <v>0</v>
      </c>
      <c r="CC32" s="108">
        <f t="shared" si="8"/>
        <v>0</v>
      </c>
      <c r="CD32" s="108">
        <f t="shared" si="9"/>
        <v>8.8470665690201858E-2</v>
      </c>
      <c r="CE32" s="108">
        <f t="shared" si="10"/>
        <v>0.13599522741854933</v>
      </c>
      <c r="CF32" s="108">
        <f t="shared" si="11"/>
        <v>0</v>
      </c>
      <c r="CG32" s="108">
        <f t="shared" si="12"/>
        <v>0</v>
      </c>
      <c r="CH32" s="108">
        <f t="shared" si="13"/>
        <v>0</v>
      </c>
      <c r="CI32" s="108">
        <f t="shared" si="14"/>
        <v>0</v>
      </c>
      <c r="CJ32" s="108">
        <f t="shared" si="15"/>
        <v>2.6351888076932539</v>
      </c>
      <c r="CK32" s="108">
        <f t="shared" si="16"/>
        <v>0</v>
      </c>
      <c r="CL32" s="108">
        <f t="shared" si="17"/>
        <v>0</v>
      </c>
      <c r="CM32" s="108">
        <f t="shared" si="18"/>
        <v>0</v>
      </c>
      <c r="CN32" s="108">
        <f t="shared" si="19"/>
        <v>0</v>
      </c>
      <c r="CO32" s="109">
        <f t="shared" si="43"/>
        <v>17.210740248860702</v>
      </c>
      <c r="CP32" s="109">
        <f t="shared" si="44"/>
        <v>0</v>
      </c>
      <c r="CQ32" s="109">
        <f t="shared" si="45"/>
        <v>0</v>
      </c>
      <c r="CR32" s="109">
        <f t="shared" si="46"/>
        <v>0</v>
      </c>
      <c r="CS32" s="109">
        <f t="shared" si="47"/>
        <v>0</v>
      </c>
      <c r="CT32" s="109">
        <f t="shared" si="48"/>
        <v>0</v>
      </c>
      <c r="CU32" s="109">
        <f t="shared" si="49"/>
        <v>0.52665681358203165</v>
      </c>
      <c r="CV32" s="109">
        <f t="shared" si="50"/>
        <v>6.2127592672678293</v>
      </c>
      <c r="CW32" s="109">
        <f t="shared" si="51"/>
        <v>0</v>
      </c>
      <c r="CX32" s="109">
        <f t="shared" si="52"/>
        <v>0</v>
      </c>
      <c r="CY32" s="109">
        <f t="shared" si="53"/>
        <v>0</v>
      </c>
      <c r="CZ32" s="109">
        <f t="shared" si="54"/>
        <v>0</v>
      </c>
      <c r="DA32" s="109">
        <f t="shared" si="61"/>
        <v>127.22189285043211</v>
      </c>
      <c r="DB32" s="109">
        <f t="shared" si="55"/>
        <v>0</v>
      </c>
      <c r="DC32" s="109">
        <f t="shared" si="56"/>
        <v>0</v>
      </c>
      <c r="DD32" s="109">
        <f t="shared" si="57"/>
        <v>0</v>
      </c>
      <c r="DE32" s="109">
        <f t="shared" si="58"/>
        <v>0</v>
      </c>
      <c r="DF32" s="110">
        <f t="shared" si="59"/>
        <v>3.3948911033707736E-2</v>
      </c>
      <c r="DG32" s="110">
        <f t="shared" si="286"/>
        <v>0</v>
      </c>
      <c r="DH32" s="110" t="e">
        <f t="shared" si="287"/>
        <v>#DIV/0!</v>
      </c>
      <c r="DI32" s="110" t="e">
        <f t="shared" si="288"/>
        <v>#DIV/0!</v>
      </c>
      <c r="DJ32" s="110">
        <f t="shared" si="289"/>
        <v>0</v>
      </c>
      <c r="DK32" s="110" t="e">
        <f t="shared" si="290"/>
        <v>#DIV/0!</v>
      </c>
      <c r="DL32" s="110">
        <f t="shared" si="291"/>
        <v>4.2695078072498616E-2</v>
      </c>
      <c r="DM32" s="110">
        <f t="shared" si="292"/>
        <v>4.9880011345039894E-2</v>
      </c>
      <c r="DN32" s="110" t="e">
        <f t="shared" si="293"/>
        <v>#DIV/0!</v>
      </c>
      <c r="DO32" s="110" t="e">
        <f t="shared" si="294"/>
        <v>#DIV/0!</v>
      </c>
      <c r="DP32" s="110" t="e">
        <f t="shared" si="295"/>
        <v>#DIV/0!</v>
      </c>
      <c r="DQ32" s="110" t="e">
        <f t="shared" si="296"/>
        <v>#DIV/0!</v>
      </c>
      <c r="DR32" s="110">
        <f t="shared" si="297"/>
        <v>1.8490075354564067E-2</v>
      </c>
      <c r="DS32" s="110" t="e">
        <f t="shared" si="298"/>
        <v>#DIV/0!</v>
      </c>
      <c r="DT32" s="110" t="e">
        <f t="shared" si="299"/>
        <v>#DIV/0!</v>
      </c>
      <c r="DU32" s="110">
        <f t="shared" si="300"/>
        <v>0</v>
      </c>
      <c r="DV32" s="110">
        <f t="shared" si="268"/>
        <v>0</v>
      </c>
    </row>
    <row r="33" spans="1:126" s="117" customFormat="1" x14ac:dyDescent="0.2">
      <c r="A33" s="117" t="s">
        <v>90</v>
      </c>
      <c r="B33" s="118"/>
      <c r="C33" s="118">
        <v>44496.822916666664</v>
      </c>
      <c r="D33" s="117">
        <v>2.12</v>
      </c>
      <c r="E33" s="102">
        <f t="shared" si="22"/>
        <v>6.00172E-2</v>
      </c>
      <c r="F33" s="102">
        <f t="shared" si="420"/>
        <v>0</v>
      </c>
      <c r="G33" s="103">
        <f t="shared" si="23"/>
        <v>0</v>
      </c>
      <c r="Y33" s="105">
        <f t="shared" ref="Y33" si="540">H30</f>
        <v>7.1833727024164</v>
      </c>
      <c r="Z33" s="105">
        <f t="shared" ref="Z33" si="541">I30</f>
        <v>0</v>
      </c>
      <c r="AA33" s="105">
        <f t="shared" ref="AA33" si="542">J30</f>
        <v>0</v>
      </c>
      <c r="AB33" s="105">
        <f t="shared" ref="AB33" si="543">K30</f>
        <v>0</v>
      </c>
      <c r="AC33" s="105">
        <f t="shared" ref="AC33" si="544">L30</f>
        <v>0</v>
      </c>
      <c r="AD33" s="105">
        <f t="shared" ref="AD33" si="545">M30</f>
        <v>0</v>
      </c>
      <c r="AE33" s="105">
        <f t="shared" ref="AE33" si="546">N30</f>
        <v>1.6378761364372187</v>
      </c>
      <c r="AF33" s="105">
        <f t="shared" ref="AF33" si="547">O30</f>
        <v>2.5177083943075078</v>
      </c>
      <c r="AG33" s="105">
        <f t="shared" ref="AG33" si="548">P30</f>
        <v>0</v>
      </c>
      <c r="AH33" s="105">
        <f t="shared" ref="AH33" si="549">Q30</f>
        <v>0</v>
      </c>
      <c r="AI33" s="105">
        <f t="shared" ref="AI33" si="550">R30</f>
        <v>0</v>
      </c>
      <c r="AJ33" s="105">
        <f t="shared" ref="AJ33" si="551">S30</f>
        <v>0</v>
      </c>
      <c r="AK33" s="105">
        <f t="shared" ref="AK33" si="552">T30</f>
        <v>48.785807470252124</v>
      </c>
      <c r="AL33" s="105">
        <f t="shared" ref="AL33" si="553">U30</f>
        <v>0</v>
      </c>
      <c r="AM33" s="105">
        <f t="shared" ref="AM33" si="554">V30</f>
        <v>0</v>
      </c>
      <c r="AN33" s="105">
        <f t="shared" ref="AN33" si="555">W30</f>
        <v>0</v>
      </c>
      <c r="AO33" s="105">
        <f t="shared" ref="AO33" si="556">X30</f>
        <v>0</v>
      </c>
      <c r="AP33" s="106">
        <f t="shared" si="25"/>
        <v>0.15657086838469442</v>
      </c>
      <c r="AQ33" s="106">
        <f t="shared" ref="AQ33:BE49" si="557">Z33/MAX(Z$2:Z$98)</f>
        <v>0</v>
      </c>
      <c r="AR33" s="106" t="e">
        <f t="shared" si="557"/>
        <v>#DIV/0!</v>
      </c>
      <c r="AS33" s="106" t="e">
        <f t="shared" si="557"/>
        <v>#DIV/0!</v>
      </c>
      <c r="AT33" s="106">
        <f t="shared" si="557"/>
        <v>0</v>
      </c>
      <c r="AU33" s="106" t="e">
        <f t="shared" si="557"/>
        <v>#DIV/0!</v>
      </c>
      <c r="AV33" s="106">
        <f t="shared" si="557"/>
        <v>1</v>
      </c>
      <c r="AW33" s="106">
        <f t="shared" si="557"/>
        <v>0.23525127052604508</v>
      </c>
      <c r="AX33" s="106" t="e">
        <f t="shared" si="557"/>
        <v>#DIV/0!</v>
      </c>
      <c r="AY33" s="106" t="e">
        <f t="shared" si="557"/>
        <v>#DIV/0!</v>
      </c>
      <c r="AZ33" s="106" t="e">
        <f t="shared" si="557"/>
        <v>#DIV/0!</v>
      </c>
      <c r="BA33" s="106" t="e">
        <f t="shared" si="557"/>
        <v>#DIV/0!</v>
      </c>
      <c r="BB33" s="106">
        <f t="shared" si="557"/>
        <v>4.1861745439875482E-2</v>
      </c>
      <c r="BC33" s="106" t="e">
        <f t="shared" si="557"/>
        <v>#DIV/0!</v>
      </c>
      <c r="BD33" s="106" t="e">
        <f t="shared" si="557"/>
        <v>#DIV/0!</v>
      </c>
      <c r="BE33" s="106">
        <f t="shared" si="557"/>
        <v>0</v>
      </c>
      <c r="BF33" s="106">
        <f t="shared" si="267"/>
        <v>0</v>
      </c>
      <c r="BG33" s="107">
        <f t="shared" si="26"/>
        <v>2.5867554969327935E-2</v>
      </c>
      <c r="BH33" s="107">
        <f t="shared" si="27"/>
        <v>0</v>
      </c>
      <c r="BI33" s="107">
        <f t="shared" si="28"/>
        <v>0</v>
      </c>
      <c r="BJ33" s="107">
        <f t="shared" si="29"/>
        <v>0</v>
      </c>
      <c r="BK33" s="107">
        <f t="shared" si="30"/>
        <v>0</v>
      </c>
      <c r="BL33" s="107">
        <f t="shared" si="31"/>
        <v>0</v>
      </c>
      <c r="BM33" s="107">
        <f t="shared" si="32"/>
        <v>5.8980443793467908E-3</v>
      </c>
      <c r="BN33" s="107">
        <f t="shared" si="33"/>
        <v>9.0663484945699545E-3</v>
      </c>
      <c r="BO33" s="107">
        <f t="shared" si="34"/>
        <v>0</v>
      </c>
      <c r="BP33" s="107">
        <f t="shared" si="35"/>
        <v>0</v>
      </c>
      <c r="BQ33" s="107">
        <f t="shared" si="36"/>
        <v>0</v>
      </c>
      <c r="BR33" s="107">
        <f t="shared" si="37"/>
        <v>0</v>
      </c>
      <c r="BS33" s="107">
        <f t="shared" si="38"/>
        <v>0.17567925384621694</v>
      </c>
      <c r="BT33" s="107">
        <f t="shared" si="39"/>
        <v>0</v>
      </c>
      <c r="BU33" s="107">
        <f t="shared" si="40"/>
        <v>0</v>
      </c>
      <c r="BV33" s="107">
        <f t="shared" si="41"/>
        <v>0</v>
      </c>
      <c r="BW33" s="107">
        <f t="shared" si="42"/>
        <v>0</v>
      </c>
      <c r="BX33" s="108">
        <f t="shared" si="3"/>
        <v>0.38801332453991905</v>
      </c>
      <c r="BY33" s="108">
        <f t="shared" si="4"/>
        <v>0</v>
      </c>
      <c r="BZ33" s="108">
        <f t="shared" si="5"/>
        <v>0</v>
      </c>
      <c r="CA33" s="108">
        <f t="shared" si="6"/>
        <v>0</v>
      </c>
      <c r="CB33" s="108">
        <f t="shared" si="7"/>
        <v>0</v>
      </c>
      <c r="CC33" s="108">
        <f t="shared" si="8"/>
        <v>0</v>
      </c>
      <c r="CD33" s="108">
        <f t="shared" si="9"/>
        <v>8.8470665690201858E-2</v>
      </c>
      <c r="CE33" s="108">
        <f t="shared" si="10"/>
        <v>0.13599522741854933</v>
      </c>
      <c r="CF33" s="108">
        <f t="shared" si="11"/>
        <v>0</v>
      </c>
      <c r="CG33" s="108">
        <f t="shared" si="12"/>
        <v>0</v>
      </c>
      <c r="CH33" s="108">
        <f t="shared" si="13"/>
        <v>0</v>
      </c>
      <c r="CI33" s="108">
        <f t="shared" si="14"/>
        <v>0</v>
      </c>
      <c r="CJ33" s="108">
        <f t="shared" si="15"/>
        <v>2.6351888076932539</v>
      </c>
      <c r="CK33" s="108">
        <f t="shared" si="16"/>
        <v>0</v>
      </c>
      <c r="CL33" s="108">
        <f t="shared" si="17"/>
        <v>0</v>
      </c>
      <c r="CM33" s="108">
        <f t="shared" si="18"/>
        <v>0</v>
      </c>
      <c r="CN33" s="108">
        <f t="shared" si="19"/>
        <v>0</v>
      </c>
      <c r="CO33" s="109">
        <f t="shared" si="43"/>
        <v>17.598753573400622</v>
      </c>
      <c r="CP33" s="109">
        <f t="shared" si="44"/>
        <v>0</v>
      </c>
      <c r="CQ33" s="109">
        <f t="shared" si="45"/>
        <v>0</v>
      </c>
      <c r="CR33" s="109">
        <f t="shared" si="46"/>
        <v>0</v>
      </c>
      <c r="CS33" s="109">
        <f t="shared" si="47"/>
        <v>0</v>
      </c>
      <c r="CT33" s="109">
        <f t="shared" si="48"/>
        <v>0</v>
      </c>
      <c r="CU33" s="109">
        <f t="shared" si="49"/>
        <v>0.61512747927223355</v>
      </c>
      <c r="CV33" s="109">
        <f t="shared" si="50"/>
        <v>6.3487544946863785</v>
      </c>
      <c r="CW33" s="109">
        <f t="shared" si="51"/>
        <v>0</v>
      </c>
      <c r="CX33" s="109">
        <f t="shared" si="52"/>
        <v>0</v>
      </c>
      <c r="CY33" s="109">
        <f t="shared" si="53"/>
        <v>0</v>
      </c>
      <c r="CZ33" s="109">
        <f t="shared" si="54"/>
        <v>0</v>
      </c>
      <c r="DA33" s="109">
        <f t="shared" si="61"/>
        <v>129.85708165812537</v>
      </c>
      <c r="DB33" s="109">
        <f t="shared" si="55"/>
        <v>0</v>
      </c>
      <c r="DC33" s="109">
        <f t="shared" si="56"/>
        <v>0</v>
      </c>
      <c r="DD33" s="109">
        <f t="shared" si="57"/>
        <v>0</v>
      </c>
      <c r="DE33" s="109">
        <f t="shared" si="58"/>
        <v>0</v>
      </c>
      <c r="DF33" s="110">
        <f t="shared" si="59"/>
        <v>3.4714283681497884E-2</v>
      </c>
      <c r="DG33" s="110">
        <f t="shared" si="286"/>
        <v>0</v>
      </c>
      <c r="DH33" s="110" t="e">
        <f t="shared" si="287"/>
        <v>#DIV/0!</v>
      </c>
      <c r="DI33" s="110" t="e">
        <f t="shared" si="288"/>
        <v>#DIV/0!</v>
      </c>
      <c r="DJ33" s="110">
        <f t="shared" si="289"/>
        <v>0</v>
      </c>
      <c r="DK33" s="110" t="e">
        <f t="shared" si="290"/>
        <v>#DIV/0!</v>
      </c>
      <c r="DL33" s="110">
        <f t="shared" si="291"/>
        <v>4.9867228667263022E-2</v>
      </c>
      <c r="DM33" s="110">
        <f t="shared" si="292"/>
        <v>5.0971868150476954E-2</v>
      </c>
      <c r="DN33" s="110" t="e">
        <f t="shared" si="293"/>
        <v>#DIV/0!</v>
      </c>
      <c r="DO33" s="110" t="e">
        <f t="shared" si="294"/>
        <v>#DIV/0!</v>
      </c>
      <c r="DP33" s="110" t="e">
        <f t="shared" si="295"/>
        <v>#DIV/0!</v>
      </c>
      <c r="DQ33" s="110" t="e">
        <f t="shared" si="296"/>
        <v>#DIV/0!</v>
      </c>
      <c r="DR33" s="110">
        <f t="shared" si="297"/>
        <v>1.887306635191572E-2</v>
      </c>
      <c r="DS33" s="110" t="e">
        <f t="shared" si="298"/>
        <v>#DIV/0!</v>
      </c>
      <c r="DT33" s="110" t="e">
        <f t="shared" si="299"/>
        <v>#DIV/0!</v>
      </c>
      <c r="DU33" s="110">
        <f t="shared" si="300"/>
        <v>0</v>
      </c>
      <c r="DV33" s="110">
        <f t="shared" si="268"/>
        <v>0</v>
      </c>
    </row>
    <row r="34" spans="1:126" s="117" customFormat="1" x14ac:dyDescent="0.2">
      <c r="A34" s="117" t="s">
        <v>90</v>
      </c>
      <c r="B34" s="118">
        <f>'Data Final'!C161</f>
        <v>44496.854166666664</v>
      </c>
      <c r="C34" s="118">
        <v>44496.833333333336</v>
      </c>
      <c r="D34" s="117">
        <v>2.12</v>
      </c>
      <c r="E34" s="102">
        <f t="shared" si="22"/>
        <v>6.00172E-2</v>
      </c>
      <c r="F34" s="102">
        <f t="shared" si="420"/>
        <v>0</v>
      </c>
      <c r="G34" s="103">
        <f t="shared" si="23"/>
        <v>0</v>
      </c>
      <c r="H34" s="117">
        <f>'Data Final'!F161</f>
        <v>7.3267475847681247</v>
      </c>
      <c r="I34" s="104">
        <v>0</v>
      </c>
      <c r="J34" s="104">
        <v>0</v>
      </c>
      <c r="K34" s="104">
        <v>0</v>
      </c>
      <c r="L34" s="104">
        <v>0</v>
      </c>
      <c r="M34" s="104">
        <v>0</v>
      </c>
      <c r="N34" s="119">
        <f>'Data Final'!L161</f>
        <v>0</v>
      </c>
      <c r="O34" s="117">
        <f>'Data Final'!M161</f>
        <v>2.6062400747543029</v>
      </c>
      <c r="P34" s="104">
        <v>0</v>
      </c>
      <c r="Q34" s="104">
        <v>0</v>
      </c>
      <c r="R34" s="104">
        <v>0</v>
      </c>
      <c r="S34" s="104">
        <v>0</v>
      </c>
      <c r="T34" s="117">
        <f>'Data Final'!R161</f>
        <v>47.057716589246624</v>
      </c>
      <c r="U34" s="117">
        <f>'Data Final'!S161</f>
        <v>0</v>
      </c>
      <c r="V34" s="104">
        <v>0</v>
      </c>
      <c r="W34" s="117">
        <f>'Data Final'!U161</f>
        <v>0</v>
      </c>
      <c r="X34" s="117">
        <f>'Data Final'!V161</f>
        <v>0</v>
      </c>
      <c r="Y34" s="105">
        <f t="shared" ref="Y34" si="558">H34</f>
        <v>7.3267475847681247</v>
      </c>
      <c r="Z34" s="105">
        <f t="shared" ref="Z34" si="559">I34</f>
        <v>0</v>
      </c>
      <c r="AA34" s="105">
        <f t="shared" ref="AA34" si="560">J34</f>
        <v>0</v>
      </c>
      <c r="AB34" s="105">
        <f t="shared" ref="AB34" si="561">K34</f>
        <v>0</v>
      </c>
      <c r="AC34" s="105">
        <f t="shared" ref="AC34" si="562">L34</f>
        <v>0</v>
      </c>
      <c r="AD34" s="105">
        <f t="shared" ref="AD34" si="563">M34</f>
        <v>0</v>
      </c>
      <c r="AE34" s="105">
        <f t="shared" ref="AE34" si="564">N34</f>
        <v>0</v>
      </c>
      <c r="AF34" s="105">
        <f t="shared" ref="AF34" si="565">O34</f>
        <v>2.6062400747543029</v>
      </c>
      <c r="AG34" s="105">
        <f t="shared" ref="AG34" si="566">P34</f>
        <v>0</v>
      </c>
      <c r="AH34" s="105">
        <f t="shared" ref="AH34" si="567">Q34</f>
        <v>0</v>
      </c>
      <c r="AI34" s="105">
        <f t="shared" ref="AI34" si="568">R34</f>
        <v>0</v>
      </c>
      <c r="AJ34" s="105">
        <f t="shared" ref="AJ34" si="569">S34</f>
        <v>0</v>
      </c>
      <c r="AK34" s="105">
        <f t="shared" ref="AK34" si="570">T34</f>
        <v>47.057716589246624</v>
      </c>
      <c r="AL34" s="105">
        <f t="shared" ref="AL34" si="571">U34</f>
        <v>0</v>
      </c>
      <c r="AM34" s="105">
        <f t="shared" ref="AM34" si="572">V34</f>
        <v>0</v>
      </c>
      <c r="AN34" s="105">
        <f t="shared" ref="AN34" si="573">W34</f>
        <v>0</v>
      </c>
      <c r="AO34" s="105">
        <f t="shared" ref="AO34" si="574">X34</f>
        <v>0</v>
      </c>
      <c r="AP34" s="106">
        <f t="shared" ref="AP34:BE64" si="575">Y34/MAX(Y$2:Y$98)</f>
        <v>0.15969590877509651</v>
      </c>
      <c r="AQ34" s="106">
        <f t="shared" si="557"/>
        <v>0</v>
      </c>
      <c r="AR34" s="106" t="e">
        <f t="shared" si="557"/>
        <v>#DIV/0!</v>
      </c>
      <c r="AS34" s="106" t="e">
        <f t="shared" si="557"/>
        <v>#DIV/0!</v>
      </c>
      <c r="AT34" s="106">
        <f t="shared" si="557"/>
        <v>0</v>
      </c>
      <c r="AU34" s="106" t="e">
        <f t="shared" si="557"/>
        <v>#DIV/0!</v>
      </c>
      <c r="AV34" s="106">
        <f t="shared" si="557"/>
        <v>0</v>
      </c>
      <c r="AW34" s="106">
        <f t="shared" si="557"/>
        <v>0.24352355112613533</v>
      </c>
      <c r="AX34" s="106" t="e">
        <f t="shared" si="557"/>
        <v>#DIV/0!</v>
      </c>
      <c r="AY34" s="106" t="e">
        <f t="shared" si="557"/>
        <v>#DIV/0!</v>
      </c>
      <c r="AZ34" s="106" t="e">
        <f t="shared" si="557"/>
        <v>#DIV/0!</v>
      </c>
      <c r="BA34" s="106" t="e">
        <f t="shared" si="557"/>
        <v>#DIV/0!</v>
      </c>
      <c r="BB34" s="106">
        <f t="shared" si="557"/>
        <v>4.0378918685358131E-2</v>
      </c>
      <c r="BC34" s="106" t="e">
        <f t="shared" si="557"/>
        <v>#DIV/0!</v>
      </c>
      <c r="BD34" s="106" t="e">
        <f t="shared" si="557"/>
        <v>#DIV/0!</v>
      </c>
      <c r="BE34" s="106">
        <f t="shared" si="557"/>
        <v>0</v>
      </c>
      <c r="BF34" s="106">
        <f t="shared" si="267"/>
        <v>0</v>
      </c>
      <c r="BG34" s="107">
        <f t="shared" si="26"/>
        <v>2.6383852508672732E-2</v>
      </c>
      <c r="BH34" s="107">
        <f t="shared" si="27"/>
        <v>0</v>
      </c>
      <c r="BI34" s="107">
        <f t="shared" si="28"/>
        <v>0</v>
      </c>
      <c r="BJ34" s="107">
        <f t="shared" si="29"/>
        <v>0</v>
      </c>
      <c r="BK34" s="107">
        <f t="shared" si="30"/>
        <v>0</v>
      </c>
      <c r="BL34" s="107">
        <f t="shared" si="31"/>
        <v>0</v>
      </c>
      <c r="BM34" s="107">
        <f t="shared" si="32"/>
        <v>0</v>
      </c>
      <c r="BN34" s="107">
        <f t="shared" si="33"/>
        <v>9.3851539088726389E-3</v>
      </c>
      <c r="BO34" s="107">
        <f t="shared" si="34"/>
        <v>0</v>
      </c>
      <c r="BP34" s="107">
        <f t="shared" si="35"/>
        <v>0</v>
      </c>
      <c r="BQ34" s="107">
        <f t="shared" si="36"/>
        <v>0</v>
      </c>
      <c r="BR34" s="107">
        <f t="shared" si="37"/>
        <v>0</v>
      </c>
      <c r="BS34" s="107">
        <f t="shared" si="38"/>
        <v>0.16945634328480796</v>
      </c>
      <c r="BT34" s="107">
        <f t="shared" si="39"/>
        <v>0</v>
      </c>
      <c r="BU34" s="107">
        <f t="shared" si="40"/>
        <v>0</v>
      </c>
      <c r="BV34" s="107">
        <f t="shared" si="41"/>
        <v>0</v>
      </c>
      <c r="BW34" s="107">
        <f t="shared" si="42"/>
        <v>0</v>
      </c>
      <c r="BX34" s="108">
        <f t="shared" ref="BX34:BX65" si="576">BG34*15</f>
        <v>0.39575778763009095</v>
      </c>
      <c r="BY34" s="108">
        <f t="shared" si="4"/>
        <v>0</v>
      </c>
      <c r="BZ34" s="108">
        <f t="shared" si="5"/>
        <v>0</v>
      </c>
      <c r="CA34" s="108">
        <f t="shared" si="6"/>
        <v>0</v>
      </c>
      <c r="CB34" s="108">
        <f t="shared" si="7"/>
        <v>0</v>
      </c>
      <c r="CC34" s="108">
        <f t="shared" si="8"/>
        <v>0</v>
      </c>
      <c r="CD34" s="108">
        <f t="shared" si="9"/>
        <v>0</v>
      </c>
      <c r="CE34" s="108">
        <f t="shared" si="10"/>
        <v>0.14077730863308957</v>
      </c>
      <c r="CF34" s="108">
        <f t="shared" si="11"/>
        <v>0</v>
      </c>
      <c r="CG34" s="108">
        <f t="shared" si="12"/>
        <v>0</v>
      </c>
      <c r="CH34" s="108">
        <f t="shared" si="13"/>
        <v>0</v>
      </c>
      <c r="CI34" s="108">
        <f t="shared" si="14"/>
        <v>0</v>
      </c>
      <c r="CJ34" s="108">
        <f t="shared" si="15"/>
        <v>2.5418451492721195</v>
      </c>
      <c r="CK34" s="108">
        <f t="shared" si="16"/>
        <v>0</v>
      </c>
      <c r="CL34" s="108">
        <f t="shared" si="17"/>
        <v>0</v>
      </c>
      <c r="CM34" s="108">
        <f t="shared" si="18"/>
        <v>0</v>
      </c>
      <c r="CN34" s="108">
        <f t="shared" si="19"/>
        <v>0</v>
      </c>
      <c r="CO34" s="109">
        <f t="shared" si="43"/>
        <v>17.994511361030714</v>
      </c>
      <c r="CP34" s="109">
        <f t="shared" si="44"/>
        <v>0</v>
      </c>
      <c r="CQ34" s="109">
        <f t="shared" si="45"/>
        <v>0</v>
      </c>
      <c r="CR34" s="109">
        <f t="shared" si="46"/>
        <v>0</v>
      </c>
      <c r="CS34" s="109">
        <f t="shared" si="47"/>
        <v>0</v>
      </c>
      <c r="CT34" s="109">
        <f t="shared" si="48"/>
        <v>0</v>
      </c>
      <c r="CU34" s="109">
        <f t="shared" si="49"/>
        <v>0.61512747927223355</v>
      </c>
      <c r="CV34" s="109">
        <f t="shared" si="50"/>
        <v>6.4895318033194682</v>
      </c>
      <c r="CW34" s="109">
        <f t="shared" si="51"/>
        <v>0</v>
      </c>
      <c r="CX34" s="109">
        <f t="shared" si="52"/>
        <v>0</v>
      </c>
      <c r="CY34" s="109">
        <f t="shared" si="53"/>
        <v>0</v>
      </c>
      <c r="CZ34" s="109">
        <f t="shared" si="54"/>
        <v>0</v>
      </c>
      <c r="DA34" s="109">
        <f t="shared" si="61"/>
        <v>132.39892680739749</v>
      </c>
      <c r="DB34" s="109">
        <f t="shared" si="55"/>
        <v>0</v>
      </c>
      <c r="DC34" s="109">
        <f t="shared" si="56"/>
        <v>0</v>
      </c>
      <c r="DD34" s="109">
        <f t="shared" si="57"/>
        <v>0</v>
      </c>
      <c r="DE34" s="109">
        <f t="shared" si="58"/>
        <v>0</v>
      </c>
      <c r="DF34" s="110">
        <f t="shared" si="59"/>
        <v>3.5494932609369555E-2</v>
      </c>
      <c r="DG34" s="110">
        <f t="shared" si="286"/>
        <v>0</v>
      </c>
      <c r="DH34" s="110" t="e">
        <f t="shared" si="287"/>
        <v>#DIV/0!</v>
      </c>
      <c r="DI34" s="110" t="e">
        <f t="shared" si="288"/>
        <v>#DIV/0!</v>
      </c>
      <c r="DJ34" s="110">
        <f t="shared" si="289"/>
        <v>0</v>
      </c>
      <c r="DK34" s="110" t="e">
        <f t="shared" si="290"/>
        <v>#DIV/0!</v>
      </c>
      <c r="DL34" s="110">
        <f t="shared" si="291"/>
        <v>4.9867228667263022E-2</v>
      </c>
      <c r="DM34" s="110">
        <f t="shared" si="292"/>
        <v>5.2102118567346999E-2</v>
      </c>
      <c r="DN34" s="110" t="e">
        <f t="shared" si="293"/>
        <v>#DIV/0!</v>
      </c>
      <c r="DO34" s="110" t="e">
        <f t="shared" si="294"/>
        <v>#DIV/0!</v>
      </c>
      <c r="DP34" s="110" t="e">
        <f t="shared" si="295"/>
        <v>#DIV/0!</v>
      </c>
      <c r="DQ34" s="110" t="e">
        <f t="shared" si="296"/>
        <v>#DIV/0!</v>
      </c>
      <c r="DR34" s="110">
        <f t="shared" si="297"/>
        <v>1.9242491042090144E-2</v>
      </c>
      <c r="DS34" s="110" t="e">
        <f t="shared" si="298"/>
        <v>#DIV/0!</v>
      </c>
      <c r="DT34" s="110" t="e">
        <f t="shared" si="299"/>
        <v>#DIV/0!</v>
      </c>
      <c r="DU34" s="110">
        <f t="shared" si="300"/>
        <v>0</v>
      </c>
      <c r="DV34" s="110">
        <f t="shared" si="268"/>
        <v>0</v>
      </c>
    </row>
    <row r="35" spans="1:126" s="117" customFormat="1" x14ac:dyDescent="0.2">
      <c r="A35" s="117" t="s">
        <v>90</v>
      </c>
      <c r="B35" s="118"/>
      <c r="C35" s="118">
        <v>44496.84375</v>
      </c>
      <c r="D35" s="117">
        <v>2.12</v>
      </c>
      <c r="E35" s="102">
        <f t="shared" si="22"/>
        <v>6.00172E-2</v>
      </c>
      <c r="F35" s="102">
        <f t="shared" si="420"/>
        <v>0</v>
      </c>
      <c r="G35" s="103">
        <f t="shared" si="23"/>
        <v>0</v>
      </c>
      <c r="Y35" s="105">
        <f t="shared" ref="Y35" si="577">H34</f>
        <v>7.3267475847681247</v>
      </c>
      <c r="Z35" s="105">
        <f t="shared" ref="Z35" si="578">I34</f>
        <v>0</v>
      </c>
      <c r="AA35" s="105">
        <f t="shared" ref="AA35" si="579">J34</f>
        <v>0</v>
      </c>
      <c r="AB35" s="105">
        <f t="shared" ref="AB35" si="580">K34</f>
        <v>0</v>
      </c>
      <c r="AC35" s="105">
        <f t="shared" ref="AC35" si="581">L34</f>
        <v>0</v>
      </c>
      <c r="AD35" s="105">
        <f t="shared" ref="AD35" si="582">M34</f>
        <v>0</v>
      </c>
      <c r="AE35" s="105">
        <f t="shared" ref="AE35" si="583">N34</f>
        <v>0</v>
      </c>
      <c r="AF35" s="105">
        <f t="shared" ref="AF35" si="584">O34</f>
        <v>2.6062400747543029</v>
      </c>
      <c r="AG35" s="105">
        <f t="shared" ref="AG35" si="585">P34</f>
        <v>0</v>
      </c>
      <c r="AH35" s="105">
        <f t="shared" ref="AH35" si="586">Q34</f>
        <v>0</v>
      </c>
      <c r="AI35" s="105">
        <f t="shared" ref="AI35" si="587">R34</f>
        <v>0</v>
      </c>
      <c r="AJ35" s="105">
        <f t="shared" ref="AJ35" si="588">S34</f>
        <v>0</v>
      </c>
      <c r="AK35" s="105">
        <f t="shared" ref="AK35" si="589">T34</f>
        <v>47.057716589246624</v>
      </c>
      <c r="AL35" s="105">
        <f t="shared" ref="AL35" si="590">U34</f>
        <v>0</v>
      </c>
      <c r="AM35" s="105">
        <f t="shared" ref="AM35" si="591">V34</f>
        <v>0</v>
      </c>
      <c r="AN35" s="105">
        <f t="shared" ref="AN35" si="592">W34</f>
        <v>0</v>
      </c>
      <c r="AO35" s="105">
        <f t="shared" ref="AO35" si="593">X34</f>
        <v>0</v>
      </c>
      <c r="AP35" s="106">
        <f t="shared" si="575"/>
        <v>0.15969590877509651</v>
      </c>
      <c r="AQ35" s="106">
        <f t="shared" si="557"/>
        <v>0</v>
      </c>
      <c r="AR35" s="106" t="e">
        <f t="shared" si="557"/>
        <v>#DIV/0!</v>
      </c>
      <c r="AS35" s="106" t="e">
        <f t="shared" si="557"/>
        <v>#DIV/0!</v>
      </c>
      <c r="AT35" s="106">
        <f t="shared" si="557"/>
        <v>0</v>
      </c>
      <c r="AU35" s="106" t="e">
        <f t="shared" si="557"/>
        <v>#DIV/0!</v>
      </c>
      <c r="AV35" s="106">
        <f t="shared" si="557"/>
        <v>0</v>
      </c>
      <c r="AW35" s="106">
        <f t="shared" si="557"/>
        <v>0.24352355112613533</v>
      </c>
      <c r="AX35" s="106" t="e">
        <f t="shared" si="557"/>
        <v>#DIV/0!</v>
      </c>
      <c r="AY35" s="106" t="e">
        <f t="shared" si="557"/>
        <v>#DIV/0!</v>
      </c>
      <c r="AZ35" s="106" t="e">
        <f t="shared" si="557"/>
        <v>#DIV/0!</v>
      </c>
      <c r="BA35" s="106" t="e">
        <f t="shared" si="557"/>
        <v>#DIV/0!</v>
      </c>
      <c r="BB35" s="106">
        <f t="shared" si="557"/>
        <v>4.0378918685358131E-2</v>
      </c>
      <c r="BC35" s="106" t="e">
        <f t="shared" si="557"/>
        <v>#DIV/0!</v>
      </c>
      <c r="BD35" s="106" t="e">
        <f t="shared" si="557"/>
        <v>#DIV/0!</v>
      </c>
      <c r="BE35" s="106">
        <f t="shared" si="557"/>
        <v>0</v>
      </c>
      <c r="BF35" s="106">
        <f t="shared" si="267"/>
        <v>0</v>
      </c>
      <c r="BG35" s="107">
        <f t="shared" si="26"/>
        <v>2.6383852508672732E-2</v>
      </c>
      <c r="BH35" s="107">
        <f t="shared" si="27"/>
        <v>0</v>
      </c>
      <c r="BI35" s="107">
        <f t="shared" si="28"/>
        <v>0</v>
      </c>
      <c r="BJ35" s="107">
        <f t="shared" si="29"/>
        <v>0</v>
      </c>
      <c r="BK35" s="107">
        <f t="shared" si="30"/>
        <v>0</v>
      </c>
      <c r="BL35" s="107">
        <f t="shared" si="31"/>
        <v>0</v>
      </c>
      <c r="BM35" s="107">
        <f t="shared" si="32"/>
        <v>0</v>
      </c>
      <c r="BN35" s="107">
        <f t="shared" si="33"/>
        <v>9.3851539088726389E-3</v>
      </c>
      <c r="BO35" s="107">
        <f t="shared" si="34"/>
        <v>0</v>
      </c>
      <c r="BP35" s="107">
        <f t="shared" si="35"/>
        <v>0</v>
      </c>
      <c r="BQ35" s="107">
        <f t="shared" si="36"/>
        <v>0</v>
      </c>
      <c r="BR35" s="107">
        <f t="shared" si="37"/>
        <v>0</v>
      </c>
      <c r="BS35" s="107">
        <f t="shared" si="38"/>
        <v>0.16945634328480796</v>
      </c>
      <c r="BT35" s="107">
        <f t="shared" si="39"/>
        <v>0</v>
      </c>
      <c r="BU35" s="107">
        <f t="shared" si="40"/>
        <v>0</v>
      </c>
      <c r="BV35" s="107">
        <f t="shared" si="41"/>
        <v>0</v>
      </c>
      <c r="BW35" s="107">
        <f t="shared" si="42"/>
        <v>0</v>
      </c>
      <c r="BX35" s="108">
        <f t="shared" si="576"/>
        <v>0.39575778763009095</v>
      </c>
      <c r="BY35" s="108">
        <f t="shared" si="4"/>
        <v>0</v>
      </c>
      <c r="BZ35" s="108">
        <f t="shared" si="5"/>
        <v>0</v>
      </c>
      <c r="CA35" s="108">
        <f t="shared" si="6"/>
        <v>0</v>
      </c>
      <c r="CB35" s="108">
        <f t="shared" si="7"/>
        <v>0</v>
      </c>
      <c r="CC35" s="108">
        <f t="shared" si="8"/>
        <v>0</v>
      </c>
      <c r="CD35" s="108">
        <f t="shared" si="9"/>
        <v>0</v>
      </c>
      <c r="CE35" s="108">
        <f t="shared" si="10"/>
        <v>0.14077730863308957</v>
      </c>
      <c r="CF35" s="108">
        <f t="shared" si="11"/>
        <v>0</v>
      </c>
      <c r="CG35" s="108">
        <f t="shared" si="12"/>
        <v>0</v>
      </c>
      <c r="CH35" s="108">
        <f t="shared" si="13"/>
        <v>0</v>
      </c>
      <c r="CI35" s="108">
        <f t="shared" si="14"/>
        <v>0</v>
      </c>
      <c r="CJ35" s="108">
        <f t="shared" si="15"/>
        <v>2.5418451492721195</v>
      </c>
      <c r="CK35" s="108">
        <f t="shared" si="16"/>
        <v>0</v>
      </c>
      <c r="CL35" s="108">
        <f t="shared" si="17"/>
        <v>0</v>
      </c>
      <c r="CM35" s="108">
        <f t="shared" si="18"/>
        <v>0</v>
      </c>
      <c r="CN35" s="108">
        <f t="shared" si="19"/>
        <v>0</v>
      </c>
      <c r="CO35" s="109">
        <f t="shared" ref="CO35:CO66" si="594">CO34+BX35</f>
        <v>18.390269148660806</v>
      </c>
      <c r="CP35" s="109">
        <f t="shared" si="44"/>
        <v>0</v>
      </c>
      <c r="CQ35" s="109">
        <f t="shared" si="45"/>
        <v>0</v>
      </c>
      <c r="CR35" s="109">
        <f t="shared" si="46"/>
        <v>0</v>
      </c>
      <c r="CS35" s="109">
        <f t="shared" si="47"/>
        <v>0</v>
      </c>
      <c r="CT35" s="109">
        <f t="shared" si="48"/>
        <v>0</v>
      </c>
      <c r="CU35" s="109">
        <f t="shared" si="49"/>
        <v>0.61512747927223355</v>
      </c>
      <c r="CV35" s="109">
        <f t="shared" si="50"/>
        <v>6.6303091119525579</v>
      </c>
      <c r="CW35" s="109">
        <f t="shared" si="51"/>
        <v>0</v>
      </c>
      <c r="CX35" s="109">
        <f t="shared" si="52"/>
        <v>0</v>
      </c>
      <c r="CY35" s="109">
        <f t="shared" si="53"/>
        <v>0</v>
      </c>
      <c r="CZ35" s="109">
        <f t="shared" si="54"/>
        <v>0</v>
      </c>
      <c r="DA35" s="109">
        <f t="shared" si="61"/>
        <v>134.94077195666961</v>
      </c>
      <c r="DB35" s="109">
        <f t="shared" si="55"/>
        <v>0</v>
      </c>
      <c r="DC35" s="109">
        <f t="shared" si="56"/>
        <v>0</v>
      </c>
      <c r="DD35" s="109">
        <f t="shared" si="57"/>
        <v>0</v>
      </c>
      <c r="DE35" s="109">
        <f t="shared" si="58"/>
        <v>0</v>
      </c>
      <c r="DF35" s="110">
        <f t="shared" si="59"/>
        <v>3.6275581537241232E-2</v>
      </c>
      <c r="DG35" s="110">
        <f t="shared" si="286"/>
        <v>0</v>
      </c>
      <c r="DH35" s="110" t="e">
        <f t="shared" si="287"/>
        <v>#DIV/0!</v>
      </c>
      <c r="DI35" s="110" t="e">
        <f t="shared" si="288"/>
        <v>#DIV/0!</v>
      </c>
      <c r="DJ35" s="110">
        <f t="shared" si="289"/>
        <v>0</v>
      </c>
      <c r="DK35" s="110" t="e">
        <f t="shared" si="290"/>
        <v>#DIV/0!</v>
      </c>
      <c r="DL35" s="110">
        <f t="shared" si="291"/>
        <v>4.9867228667263022E-2</v>
      </c>
      <c r="DM35" s="110">
        <f t="shared" si="292"/>
        <v>5.3232368984217043E-2</v>
      </c>
      <c r="DN35" s="110" t="e">
        <f t="shared" si="293"/>
        <v>#DIV/0!</v>
      </c>
      <c r="DO35" s="110" t="e">
        <f t="shared" si="294"/>
        <v>#DIV/0!</v>
      </c>
      <c r="DP35" s="110" t="e">
        <f t="shared" si="295"/>
        <v>#DIV/0!</v>
      </c>
      <c r="DQ35" s="110" t="e">
        <f t="shared" si="296"/>
        <v>#DIV/0!</v>
      </c>
      <c r="DR35" s="110">
        <f t="shared" si="297"/>
        <v>1.9611915732264569E-2</v>
      </c>
      <c r="DS35" s="110" t="e">
        <f t="shared" si="298"/>
        <v>#DIV/0!</v>
      </c>
      <c r="DT35" s="110" t="e">
        <f t="shared" si="299"/>
        <v>#DIV/0!</v>
      </c>
      <c r="DU35" s="110">
        <f t="shared" si="300"/>
        <v>0</v>
      </c>
      <c r="DV35" s="110">
        <f t="shared" si="268"/>
        <v>0</v>
      </c>
    </row>
    <row r="36" spans="1:126" s="117" customFormat="1" x14ac:dyDescent="0.2">
      <c r="A36" s="117" t="s">
        <v>90</v>
      </c>
      <c r="B36" s="118"/>
      <c r="C36" s="118">
        <v>44496.854166666664</v>
      </c>
      <c r="D36" s="117">
        <v>2.12</v>
      </c>
      <c r="E36" s="102">
        <f t="shared" si="22"/>
        <v>6.00172E-2</v>
      </c>
      <c r="F36" s="102">
        <f t="shared" si="420"/>
        <v>0</v>
      </c>
      <c r="G36" s="103">
        <f t="shared" si="23"/>
        <v>0</v>
      </c>
      <c r="Y36" s="105">
        <f t="shared" ref="Y36" si="595">H34</f>
        <v>7.3267475847681247</v>
      </c>
      <c r="Z36" s="105">
        <f t="shared" ref="Z36" si="596">I34</f>
        <v>0</v>
      </c>
      <c r="AA36" s="105">
        <f t="shared" ref="AA36" si="597">J34</f>
        <v>0</v>
      </c>
      <c r="AB36" s="105">
        <f t="shared" ref="AB36" si="598">K34</f>
        <v>0</v>
      </c>
      <c r="AC36" s="105">
        <f t="shared" ref="AC36" si="599">L34</f>
        <v>0</v>
      </c>
      <c r="AD36" s="105">
        <f t="shared" ref="AD36" si="600">M34</f>
        <v>0</v>
      </c>
      <c r="AE36" s="105">
        <f t="shared" ref="AE36" si="601">N34</f>
        <v>0</v>
      </c>
      <c r="AF36" s="105">
        <f t="shared" ref="AF36" si="602">O34</f>
        <v>2.6062400747543029</v>
      </c>
      <c r="AG36" s="105">
        <f t="shared" ref="AG36" si="603">P34</f>
        <v>0</v>
      </c>
      <c r="AH36" s="105">
        <f t="shared" ref="AH36" si="604">Q34</f>
        <v>0</v>
      </c>
      <c r="AI36" s="105">
        <f t="shared" ref="AI36" si="605">R34</f>
        <v>0</v>
      </c>
      <c r="AJ36" s="105">
        <f t="shared" ref="AJ36" si="606">S34</f>
        <v>0</v>
      </c>
      <c r="AK36" s="105">
        <f t="shared" ref="AK36" si="607">T34</f>
        <v>47.057716589246624</v>
      </c>
      <c r="AL36" s="105">
        <f t="shared" ref="AL36" si="608">U34</f>
        <v>0</v>
      </c>
      <c r="AM36" s="105">
        <f t="shared" ref="AM36" si="609">V34</f>
        <v>0</v>
      </c>
      <c r="AN36" s="105">
        <f t="shared" ref="AN36" si="610">W34</f>
        <v>0</v>
      </c>
      <c r="AO36" s="105">
        <f t="shared" ref="AO36" si="611">X34</f>
        <v>0</v>
      </c>
      <c r="AP36" s="106">
        <f t="shared" si="575"/>
        <v>0.15969590877509651</v>
      </c>
      <c r="AQ36" s="106">
        <f t="shared" si="557"/>
        <v>0</v>
      </c>
      <c r="AR36" s="106" t="e">
        <f t="shared" si="557"/>
        <v>#DIV/0!</v>
      </c>
      <c r="AS36" s="106" t="e">
        <f t="shared" si="557"/>
        <v>#DIV/0!</v>
      </c>
      <c r="AT36" s="106">
        <f t="shared" si="557"/>
        <v>0</v>
      </c>
      <c r="AU36" s="106" t="e">
        <f t="shared" si="557"/>
        <v>#DIV/0!</v>
      </c>
      <c r="AV36" s="106">
        <f t="shared" si="557"/>
        <v>0</v>
      </c>
      <c r="AW36" s="106">
        <f t="shared" si="557"/>
        <v>0.24352355112613533</v>
      </c>
      <c r="AX36" s="106" t="e">
        <f t="shared" si="557"/>
        <v>#DIV/0!</v>
      </c>
      <c r="AY36" s="106" t="e">
        <f t="shared" si="557"/>
        <v>#DIV/0!</v>
      </c>
      <c r="AZ36" s="106" t="e">
        <f t="shared" si="557"/>
        <v>#DIV/0!</v>
      </c>
      <c r="BA36" s="106" t="e">
        <f t="shared" si="557"/>
        <v>#DIV/0!</v>
      </c>
      <c r="BB36" s="106">
        <f t="shared" si="557"/>
        <v>4.0378918685358131E-2</v>
      </c>
      <c r="BC36" s="106" t="e">
        <f t="shared" si="557"/>
        <v>#DIV/0!</v>
      </c>
      <c r="BD36" s="106" t="e">
        <f t="shared" si="557"/>
        <v>#DIV/0!</v>
      </c>
      <c r="BE36" s="106">
        <f t="shared" si="557"/>
        <v>0</v>
      </c>
      <c r="BF36" s="106">
        <f t="shared" si="267"/>
        <v>0</v>
      </c>
      <c r="BG36" s="107">
        <f t="shared" si="26"/>
        <v>2.6383852508672732E-2</v>
      </c>
      <c r="BH36" s="107">
        <f t="shared" si="27"/>
        <v>0</v>
      </c>
      <c r="BI36" s="107">
        <f t="shared" si="28"/>
        <v>0</v>
      </c>
      <c r="BJ36" s="107">
        <f t="shared" si="29"/>
        <v>0</v>
      </c>
      <c r="BK36" s="107">
        <f t="shared" si="30"/>
        <v>0</v>
      </c>
      <c r="BL36" s="107">
        <f t="shared" si="31"/>
        <v>0</v>
      </c>
      <c r="BM36" s="107">
        <f t="shared" si="32"/>
        <v>0</v>
      </c>
      <c r="BN36" s="107">
        <f t="shared" si="33"/>
        <v>9.3851539088726389E-3</v>
      </c>
      <c r="BO36" s="107">
        <f t="shared" si="34"/>
        <v>0</v>
      </c>
      <c r="BP36" s="107">
        <f t="shared" si="35"/>
        <v>0</v>
      </c>
      <c r="BQ36" s="107">
        <f t="shared" si="36"/>
        <v>0</v>
      </c>
      <c r="BR36" s="107">
        <f t="shared" si="37"/>
        <v>0</v>
      </c>
      <c r="BS36" s="107">
        <f t="shared" si="38"/>
        <v>0.16945634328480796</v>
      </c>
      <c r="BT36" s="107">
        <f t="shared" si="39"/>
        <v>0</v>
      </c>
      <c r="BU36" s="107">
        <f t="shared" si="40"/>
        <v>0</v>
      </c>
      <c r="BV36" s="107">
        <f t="shared" si="41"/>
        <v>0</v>
      </c>
      <c r="BW36" s="107">
        <f t="shared" si="42"/>
        <v>0</v>
      </c>
      <c r="BX36" s="108">
        <f t="shared" si="576"/>
        <v>0.39575778763009095</v>
      </c>
      <c r="BY36" s="108">
        <f t="shared" si="4"/>
        <v>0</v>
      </c>
      <c r="BZ36" s="108">
        <f t="shared" si="5"/>
        <v>0</v>
      </c>
      <c r="CA36" s="108">
        <f t="shared" si="6"/>
        <v>0</v>
      </c>
      <c r="CB36" s="108">
        <f t="shared" si="7"/>
        <v>0</v>
      </c>
      <c r="CC36" s="108">
        <f t="shared" si="8"/>
        <v>0</v>
      </c>
      <c r="CD36" s="108">
        <f t="shared" si="9"/>
        <v>0</v>
      </c>
      <c r="CE36" s="108">
        <f t="shared" si="10"/>
        <v>0.14077730863308957</v>
      </c>
      <c r="CF36" s="108">
        <f t="shared" si="11"/>
        <v>0</v>
      </c>
      <c r="CG36" s="108">
        <f t="shared" si="12"/>
        <v>0</v>
      </c>
      <c r="CH36" s="108">
        <f t="shared" si="13"/>
        <v>0</v>
      </c>
      <c r="CI36" s="108">
        <f t="shared" si="14"/>
        <v>0</v>
      </c>
      <c r="CJ36" s="108">
        <f t="shared" si="15"/>
        <v>2.5418451492721195</v>
      </c>
      <c r="CK36" s="108">
        <f t="shared" si="16"/>
        <v>0</v>
      </c>
      <c r="CL36" s="108">
        <f t="shared" si="17"/>
        <v>0</v>
      </c>
      <c r="CM36" s="108">
        <f t="shared" si="18"/>
        <v>0</v>
      </c>
      <c r="CN36" s="108">
        <f t="shared" si="19"/>
        <v>0</v>
      </c>
      <c r="CO36" s="109">
        <f t="shared" si="594"/>
        <v>18.786026936290899</v>
      </c>
      <c r="CP36" s="109">
        <f t="shared" si="44"/>
        <v>0</v>
      </c>
      <c r="CQ36" s="109">
        <f t="shared" si="45"/>
        <v>0</v>
      </c>
      <c r="CR36" s="109">
        <f t="shared" si="46"/>
        <v>0</v>
      </c>
      <c r="CS36" s="109">
        <f t="shared" si="47"/>
        <v>0</v>
      </c>
      <c r="CT36" s="109">
        <f t="shared" si="48"/>
        <v>0</v>
      </c>
      <c r="CU36" s="109">
        <f t="shared" si="49"/>
        <v>0.61512747927223355</v>
      </c>
      <c r="CV36" s="109">
        <f t="shared" si="50"/>
        <v>6.7710864205856476</v>
      </c>
      <c r="CW36" s="109">
        <f t="shared" si="51"/>
        <v>0</v>
      </c>
      <c r="CX36" s="109">
        <f t="shared" si="52"/>
        <v>0</v>
      </c>
      <c r="CY36" s="109">
        <f t="shared" si="53"/>
        <v>0</v>
      </c>
      <c r="CZ36" s="109">
        <f t="shared" si="54"/>
        <v>0</v>
      </c>
      <c r="DA36" s="109">
        <f t="shared" si="61"/>
        <v>137.48261710594173</v>
      </c>
      <c r="DB36" s="109">
        <f t="shared" si="55"/>
        <v>0</v>
      </c>
      <c r="DC36" s="109">
        <f t="shared" si="56"/>
        <v>0</v>
      </c>
      <c r="DD36" s="109">
        <f t="shared" si="57"/>
        <v>0</v>
      </c>
      <c r="DE36" s="109">
        <f t="shared" si="58"/>
        <v>0</v>
      </c>
      <c r="DF36" s="110">
        <f t="shared" si="59"/>
        <v>3.7056230465112909E-2</v>
      </c>
      <c r="DG36" s="110">
        <f t="shared" si="286"/>
        <v>0</v>
      </c>
      <c r="DH36" s="110" t="e">
        <f t="shared" si="287"/>
        <v>#DIV/0!</v>
      </c>
      <c r="DI36" s="110" t="e">
        <f t="shared" si="288"/>
        <v>#DIV/0!</v>
      </c>
      <c r="DJ36" s="110">
        <f t="shared" si="289"/>
        <v>0</v>
      </c>
      <c r="DK36" s="110" t="e">
        <f t="shared" si="290"/>
        <v>#DIV/0!</v>
      </c>
      <c r="DL36" s="110">
        <f t="shared" si="291"/>
        <v>4.9867228667263022E-2</v>
      </c>
      <c r="DM36" s="110">
        <f t="shared" si="292"/>
        <v>5.4362619401087088E-2</v>
      </c>
      <c r="DN36" s="110" t="e">
        <f t="shared" si="293"/>
        <v>#DIV/0!</v>
      </c>
      <c r="DO36" s="110" t="e">
        <f t="shared" si="294"/>
        <v>#DIV/0!</v>
      </c>
      <c r="DP36" s="110" t="e">
        <f t="shared" si="295"/>
        <v>#DIV/0!</v>
      </c>
      <c r="DQ36" s="110" t="e">
        <f t="shared" si="296"/>
        <v>#DIV/0!</v>
      </c>
      <c r="DR36" s="110">
        <f t="shared" si="297"/>
        <v>1.9981340422438994E-2</v>
      </c>
      <c r="DS36" s="110" t="e">
        <f t="shared" si="298"/>
        <v>#DIV/0!</v>
      </c>
      <c r="DT36" s="110" t="e">
        <f t="shared" si="299"/>
        <v>#DIV/0!</v>
      </c>
      <c r="DU36" s="110">
        <f t="shared" si="300"/>
        <v>0</v>
      </c>
      <c r="DV36" s="110">
        <f t="shared" si="268"/>
        <v>0</v>
      </c>
    </row>
    <row r="37" spans="1:126" s="117" customFormat="1" x14ac:dyDescent="0.2">
      <c r="A37" s="117" t="s">
        <v>90</v>
      </c>
      <c r="B37" s="118"/>
      <c r="C37" s="118">
        <v>44496.864583333336</v>
      </c>
      <c r="D37" s="117">
        <v>2.4</v>
      </c>
      <c r="E37" s="102">
        <f t="shared" si="22"/>
        <v>6.7943999999999991E-2</v>
      </c>
      <c r="F37" s="102">
        <f>(E37-$E$25)*15*60+F36</f>
        <v>7.1341199999999922</v>
      </c>
      <c r="G37" s="103">
        <f t="shared" si="23"/>
        <v>6.4999883928778645E-4</v>
      </c>
      <c r="Y37" s="105">
        <f t="shared" ref="Y37" si="612">H34</f>
        <v>7.3267475847681247</v>
      </c>
      <c r="Z37" s="105">
        <f t="shared" ref="Z37" si="613">I34</f>
        <v>0</v>
      </c>
      <c r="AA37" s="105">
        <f t="shared" ref="AA37" si="614">J34</f>
        <v>0</v>
      </c>
      <c r="AB37" s="105">
        <f t="shared" ref="AB37" si="615">K34</f>
        <v>0</v>
      </c>
      <c r="AC37" s="105">
        <f t="shared" ref="AC37" si="616">L34</f>
        <v>0</v>
      </c>
      <c r="AD37" s="105">
        <f t="shared" ref="AD37" si="617">M34</f>
        <v>0</v>
      </c>
      <c r="AE37" s="105">
        <f t="shared" ref="AE37" si="618">N34</f>
        <v>0</v>
      </c>
      <c r="AF37" s="105">
        <f t="shared" ref="AF37" si="619">O34</f>
        <v>2.6062400747543029</v>
      </c>
      <c r="AG37" s="105">
        <f t="shared" ref="AG37" si="620">P34</f>
        <v>0</v>
      </c>
      <c r="AH37" s="105">
        <f t="shared" ref="AH37" si="621">Q34</f>
        <v>0</v>
      </c>
      <c r="AI37" s="105">
        <f t="shared" ref="AI37" si="622">R34</f>
        <v>0</v>
      </c>
      <c r="AJ37" s="105">
        <f t="shared" ref="AJ37" si="623">S34</f>
        <v>0</v>
      </c>
      <c r="AK37" s="105">
        <f t="shared" ref="AK37" si="624">T34</f>
        <v>47.057716589246624</v>
      </c>
      <c r="AL37" s="105">
        <f t="shared" ref="AL37" si="625">U34</f>
        <v>0</v>
      </c>
      <c r="AM37" s="105">
        <f t="shared" ref="AM37" si="626">V34</f>
        <v>0</v>
      </c>
      <c r="AN37" s="105">
        <f t="shared" ref="AN37" si="627">W34</f>
        <v>0</v>
      </c>
      <c r="AO37" s="105">
        <f t="shared" ref="AO37" si="628">X34</f>
        <v>0</v>
      </c>
      <c r="AP37" s="106">
        <f t="shared" si="575"/>
        <v>0.15969590877509651</v>
      </c>
      <c r="AQ37" s="106">
        <f t="shared" si="557"/>
        <v>0</v>
      </c>
      <c r="AR37" s="106" t="e">
        <f t="shared" si="557"/>
        <v>#DIV/0!</v>
      </c>
      <c r="AS37" s="106" t="e">
        <f t="shared" si="557"/>
        <v>#DIV/0!</v>
      </c>
      <c r="AT37" s="106">
        <f t="shared" si="557"/>
        <v>0</v>
      </c>
      <c r="AU37" s="106" t="e">
        <f t="shared" si="557"/>
        <v>#DIV/0!</v>
      </c>
      <c r="AV37" s="106">
        <f t="shared" si="557"/>
        <v>0</v>
      </c>
      <c r="AW37" s="106">
        <f t="shared" si="557"/>
        <v>0.24352355112613533</v>
      </c>
      <c r="AX37" s="106" t="e">
        <f t="shared" si="557"/>
        <v>#DIV/0!</v>
      </c>
      <c r="AY37" s="106" t="e">
        <f t="shared" si="557"/>
        <v>#DIV/0!</v>
      </c>
      <c r="AZ37" s="106" t="e">
        <f t="shared" si="557"/>
        <v>#DIV/0!</v>
      </c>
      <c r="BA37" s="106" t="e">
        <f t="shared" si="557"/>
        <v>#DIV/0!</v>
      </c>
      <c r="BB37" s="106">
        <f t="shared" si="557"/>
        <v>4.0378918685358131E-2</v>
      </c>
      <c r="BC37" s="106" t="e">
        <f t="shared" si="557"/>
        <v>#DIV/0!</v>
      </c>
      <c r="BD37" s="106" t="e">
        <f t="shared" si="557"/>
        <v>#DIV/0!</v>
      </c>
      <c r="BE37" s="106">
        <f t="shared" si="557"/>
        <v>0</v>
      </c>
      <c r="BF37" s="106">
        <f t="shared" si="267"/>
        <v>0</v>
      </c>
      <c r="BG37" s="107">
        <f t="shared" si="26"/>
        <v>2.9868512273969122E-2</v>
      </c>
      <c r="BH37" s="107">
        <f t="shared" si="27"/>
        <v>0</v>
      </c>
      <c r="BI37" s="107">
        <f t="shared" si="28"/>
        <v>0</v>
      </c>
      <c r="BJ37" s="107">
        <f t="shared" si="29"/>
        <v>0</v>
      </c>
      <c r="BK37" s="107">
        <f t="shared" si="30"/>
        <v>0</v>
      </c>
      <c r="BL37" s="107">
        <f t="shared" si="31"/>
        <v>0</v>
      </c>
      <c r="BM37" s="107">
        <f t="shared" si="32"/>
        <v>0</v>
      </c>
      <c r="BN37" s="107">
        <f t="shared" si="33"/>
        <v>1.0624702538346379E-2</v>
      </c>
      <c r="BO37" s="107">
        <f t="shared" si="34"/>
        <v>0</v>
      </c>
      <c r="BP37" s="107">
        <f t="shared" si="35"/>
        <v>0</v>
      </c>
      <c r="BQ37" s="107">
        <f t="shared" si="36"/>
        <v>0</v>
      </c>
      <c r="BR37" s="107">
        <f t="shared" si="37"/>
        <v>0</v>
      </c>
      <c r="BS37" s="107">
        <f t="shared" si="38"/>
        <v>0.19183736975638629</v>
      </c>
      <c r="BT37" s="107">
        <f t="shared" si="39"/>
        <v>0</v>
      </c>
      <c r="BU37" s="107">
        <f t="shared" si="40"/>
        <v>0</v>
      </c>
      <c r="BV37" s="107">
        <f t="shared" si="41"/>
        <v>0</v>
      </c>
      <c r="BW37" s="107">
        <f t="shared" si="42"/>
        <v>0</v>
      </c>
      <c r="BX37" s="108">
        <f t="shared" si="576"/>
        <v>0.44802768410953681</v>
      </c>
      <c r="BY37" s="108">
        <f t="shared" si="4"/>
        <v>0</v>
      </c>
      <c r="BZ37" s="108">
        <f t="shared" si="5"/>
        <v>0</v>
      </c>
      <c r="CA37" s="108">
        <f t="shared" si="6"/>
        <v>0</v>
      </c>
      <c r="CB37" s="108">
        <f t="shared" si="7"/>
        <v>0</v>
      </c>
      <c r="CC37" s="108">
        <f t="shared" si="8"/>
        <v>0</v>
      </c>
      <c r="CD37" s="108">
        <f t="shared" si="9"/>
        <v>0</v>
      </c>
      <c r="CE37" s="108">
        <f t="shared" si="10"/>
        <v>0.15937053807519569</v>
      </c>
      <c r="CF37" s="108">
        <f t="shared" si="11"/>
        <v>0</v>
      </c>
      <c r="CG37" s="108">
        <f t="shared" si="12"/>
        <v>0</v>
      </c>
      <c r="CH37" s="108">
        <f t="shared" si="13"/>
        <v>0</v>
      </c>
      <c r="CI37" s="108">
        <f t="shared" si="14"/>
        <v>0</v>
      </c>
      <c r="CJ37" s="108">
        <f t="shared" si="15"/>
        <v>2.8775605463457943</v>
      </c>
      <c r="CK37" s="108">
        <f t="shared" si="16"/>
        <v>0</v>
      </c>
      <c r="CL37" s="108">
        <f t="shared" si="17"/>
        <v>0</v>
      </c>
      <c r="CM37" s="108">
        <f t="shared" si="18"/>
        <v>0</v>
      </c>
      <c r="CN37" s="108">
        <f t="shared" si="19"/>
        <v>0</v>
      </c>
      <c r="CO37" s="109">
        <f t="shared" si="594"/>
        <v>19.234054620400435</v>
      </c>
      <c r="CP37" s="109">
        <f t="shared" si="44"/>
        <v>0</v>
      </c>
      <c r="CQ37" s="109">
        <f t="shared" si="45"/>
        <v>0</v>
      </c>
      <c r="CR37" s="109">
        <f t="shared" si="46"/>
        <v>0</v>
      </c>
      <c r="CS37" s="109">
        <f t="shared" si="47"/>
        <v>0</v>
      </c>
      <c r="CT37" s="109">
        <f t="shared" si="48"/>
        <v>0</v>
      </c>
      <c r="CU37" s="109">
        <f t="shared" si="49"/>
        <v>0.61512747927223355</v>
      </c>
      <c r="CV37" s="109">
        <f t="shared" si="50"/>
        <v>6.9304569586608435</v>
      </c>
      <c r="CW37" s="109">
        <f t="shared" si="51"/>
        <v>0</v>
      </c>
      <c r="CX37" s="109">
        <f t="shared" si="52"/>
        <v>0</v>
      </c>
      <c r="CY37" s="109">
        <f t="shared" si="53"/>
        <v>0</v>
      </c>
      <c r="CZ37" s="109">
        <f t="shared" si="54"/>
        <v>0</v>
      </c>
      <c r="DA37" s="109">
        <f t="shared" si="61"/>
        <v>140.36017765228752</v>
      </c>
      <c r="DB37" s="109">
        <f t="shared" si="55"/>
        <v>0</v>
      </c>
      <c r="DC37" s="109">
        <f t="shared" si="56"/>
        <v>0</v>
      </c>
      <c r="DD37" s="109">
        <f t="shared" si="57"/>
        <v>0</v>
      </c>
      <c r="DE37" s="109">
        <f t="shared" si="58"/>
        <v>0</v>
      </c>
      <c r="DF37" s="110">
        <f t="shared" si="59"/>
        <v>3.7939983968363858E-2</v>
      </c>
      <c r="DG37" s="110">
        <f t="shared" si="286"/>
        <v>0</v>
      </c>
      <c r="DH37" s="110" t="e">
        <f t="shared" si="287"/>
        <v>#DIV/0!</v>
      </c>
      <c r="DI37" s="110" t="e">
        <f t="shared" si="288"/>
        <v>#DIV/0!</v>
      </c>
      <c r="DJ37" s="110">
        <f t="shared" si="289"/>
        <v>0</v>
      </c>
      <c r="DK37" s="110" t="e">
        <f t="shared" si="290"/>
        <v>#DIV/0!</v>
      </c>
      <c r="DL37" s="110">
        <f t="shared" si="291"/>
        <v>4.9867228667263022E-2</v>
      </c>
      <c r="DM37" s="110">
        <f t="shared" si="292"/>
        <v>5.5642148174902227E-2</v>
      </c>
      <c r="DN37" s="110" t="e">
        <f t="shared" si="293"/>
        <v>#DIV/0!</v>
      </c>
      <c r="DO37" s="110" t="e">
        <f t="shared" si="294"/>
        <v>#DIV/0!</v>
      </c>
      <c r="DP37" s="110" t="e">
        <f t="shared" si="295"/>
        <v>#DIV/0!</v>
      </c>
      <c r="DQ37" s="110" t="e">
        <f t="shared" si="296"/>
        <v>#DIV/0!</v>
      </c>
      <c r="DR37" s="110">
        <f t="shared" si="297"/>
        <v>2.0399557052825132E-2</v>
      </c>
      <c r="DS37" s="110" t="e">
        <f t="shared" si="298"/>
        <v>#DIV/0!</v>
      </c>
      <c r="DT37" s="110" t="e">
        <f t="shared" si="299"/>
        <v>#DIV/0!</v>
      </c>
      <c r="DU37" s="110">
        <f t="shared" si="300"/>
        <v>0</v>
      </c>
      <c r="DV37" s="110">
        <f t="shared" si="268"/>
        <v>0</v>
      </c>
    </row>
    <row r="38" spans="1:126" s="117" customFormat="1" x14ac:dyDescent="0.2">
      <c r="A38" s="117" t="s">
        <v>90</v>
      </c>
      <c r="B38" s="118">
        <f>'Data Final'!C162</f>
        <v>44496.895833333336</v>
      </c>
      <c r="C38" s="118">
        <v>44496.875</v>
      </c>
      <c r="D38" s="117">
        <v>2.4</v>
      </c>
      <c r="E38" s="102">
        <f t="shared" si="22"/>
        <v>6.7943999999999991E-2</v>
      </c>
      <c r="F38" s="102">
        <f t="shared" ref="F38:F98" si="629">(E38-$E$25)*15*60+F37</f>
        <v>14.268239999999984</v>
      </c>
      <c r="G38" s="103">
        <f t="shared" si="23"/>
        <v>1.2999976785755729E-3</v>
      </c>
      <c r="H38" s="117">
        <f>'Data Final'!F162</f>
        <v>7.0081746567569505</v>
      </c>
      <c r="I38" s="104">
        <v>0</v>
      </c>
      <c r="J38" s="104">
        <v>0</v>
      </c>
      <c r="K38" s="104">
        <v>0</v>
      </c>
      <c r="L38" s="104">
        <v>0</v>
      </c>
      <c r="M38" s="104">
        <v>0</v>
      </c>
      <c r="N38" s="117">
        <f>'Data Final'!L162</f>
        <v>4.4226949767045998E-2</v>
      </c>
      <c r="O38" s="117">
        <f>'Data Final'!M162</f>
        <v>2.8037474860962575</v>
      </c>
      <c r="P38" s="104">
        <v>0</v>
      </c>
      <c r="Q38" s="104">
        <v>0</v>
      </c>
      <c r="R38" s="104">
        <v>0</v>
      </c>
      <c r="S38" s="117">
        <f>'Data Final'!Q162</f>
        <v>0</v>
      </c>
      <c r="T38" s="117">
        <f>'Data Final'!R162</f>
        <v>45.399040891645626</v>
      </c>
      <c r="U38" s="117">
        <f>'Data Final'!S162</f>
        <v>0</v>
      </c>
      <c r="V38" s="104">
        <v>0</v>
      </c>
      <c r="W38" s="117">
        <f>'Data Final'!U162</f>
        <v>0</v>
      </c>
      <c r="X38" s="117">
        <f>'Data Final'!V162</f>
        <v>0</v>
      </c>
      <c r="Y38" s="105">
        <f t="shared" ref="Y38" si="630">H38</f>
        <v>7.0081746567569505</v>
      </c>
      <c r="Z38" s="105">
        <f t="shared" ref="Z38" si="631">I38</f>
        <v>0</v>
      </c>
      <c r="AA38" s="105">
        <f t="shared" ref="AA38" si="632">J38</f>
        <v>0</v>
      </c>
      <c r="AB38" s="105">
        <f t="shared" ref="AB38" si="633">K38</f>
        <v>0</v>
      </c>
      <c r="AC38" s="105">
        <f t="shared" ref="AC38" si="634">L38</f>
        <v>0</v>
      </c>
      <c r="AD38" s="105">
        <f t="shared" ref="AD38" si="635">M38</f>
        <v>0</v>
      </c>
      <c r="AE38" s="105">
        <f t="shared" ref="AE38" si="636">N38</f>
        <v>4.4226949767045998E-2</v>
      </c>
      <c r="AF38" s="105">
        <f t="shared" ref="AF38" si="637">O38</f>
        <v>2.8037474860962575</v>
      </c>
      <c r="AG38" s="105">
        <f t="shared" ref="AG38" si="638">P38</f>
        <v>0</v>
      </c>
      <c r="AH38" s="105">
        <f t="shared" ref="AH38" si="639">Q38</f>
        <v>0</v>
      </c>
      <c r="AI38" s="105">
        <f t="shared" ref="AI38" si="640">R38</f>
        <v>0</v>
      </c>
      <c r="AJ38" s="105">
        <f t="shared" ref="AJ38" si="641">S38</f>
        <v>0</v>
      </c>
      <c r="AK38" s="105">
        <f t="shared" ref="AK38" si="642">T38</f>
        <v>45.399040891645626</v>
      </c>
      <c r="AL38" s="105">
        <f t="shared" ref="AL38" si="643">U38</f>
        <v>0</v>
      </c>
      <c r="AM38" s="105">
        <f t="shared" ref="AM38" si="644">V38</f>
        <v>0</v>
      </c>
      <c r="AN38" s="105">
        <f t="shared" ref="AN38" si="645">W38</f>
        <v>0</v>
      </c>
      <c r="AO38" s="105">
        <f t="shared" ref="AO38" si="646">X38</f>
        <v>0</v>
      </c>
      <c r="AP38" s="106">
        <f t="shared" si="575"/>
        <v>0.15275220112565413</v>
      </c>
      <c r="AQ38" s="106">
        <f t="shared" si="557"/>
        <v>0</v>
      </c>
      <c r="AR38" s="106" t="e">
        <f t="shared" si="557"/>
        <v>#DIV/0!</v>
      </c>
      <c r="AS38" s="106" t="e">
        <f t="shared" si="557"/>
        <v>#DIV/0!</v>
      </c>
      <c r="AT38" s="106">
        <f t="shared" si="557"/>
        <v>0</v>
      </c>
      <c r="AU38" s="106" t="e">
        <f t="shared" si="557"/>
        <v>#DIV/0!</v>
      </c>
      <c r="AV38" s="106">
        <f t="shared" si="557"/>
        <v>2.700262173869291E-2</v>
      </c>
      <c r="AW38" s="106">
        <f t="shared" si="557"/>
        <v>0.26197837677693703</v>
      </c>
      <c r="AX38" s="106" t="e">
        <f t="shared" si="557"/>
        <v>#DIV/0!</v>
      </c>
      <c r="AY38" s="106" t="e">
        <f t="shared" si="557"/>
        <v>#DIV/0!</v>
      </c>
      <c r="AZ38" s="106" t="e">
        <f t="shared" si="557"/>
        <v>#DIV/0!</v>
      </c>
      <c r="BA38" s="106" t="e">
        <f t="shared" si="557"/>
        <v>#DIV/0!</v>
      </c>
      <c r="BB38" s="106">
        <f t="shared" si="557"/>
        <v>3.8955655170397965E-2</v>
      </c>
      <c r="BC38" s="106" t="e">
        <f t="shared" si="557"/>
        <v>#DIV/0!</v>
      </c>
      <c r="BD38" s="106" t="e">
        <f t="shared" si="557"/>
        <v>#DIV/0!</v>
      </c>
      <c r="BE38" s="106">
        <f t="shared" si="557"/>
        <v>0</v>
      </c>
      <c r="BF38" s="106">
        <f t="shared" si="267"/>
        <v>0</v>
      </c>
      <c r="BG38" s="107">
        <f t="shared" si="26"/>
        <v>2.8569805132721653E-2</v>
      </c>
      <c r="BH38" s="107">
        <f t="shared" si="27"/>
        <v>0</v>
      </c>
      <c r="BI38" s="107">
        <f t="shared" si="28"/>
        <v>0</v>
      </c>
      <c r="BJ38" s="107">
        <f t="shared" si="29"/>
        <v>0</v>
      </c>
      <c r="BK38" s="107">
        <f t="shared" si="30"/>
        <v>0</v>
      </c>
      <c r="BL38" s="107">
        <f t="shared" si="31"/>
        <v>0</v>
      </c>
      <c r="BM38" s="107">
        <f t="shared" si="32"/>
        <v>1.8029735249833036E-4</v>
      </c>
      <c r="BN38" s="107">
        <f t="shared" si="33"/>
        <v>1.1429869151719445E-2</v>
      </c>
      <c r="BO38" s="107">
        <f t="shared" si="34"/>
        <v>0</v>
      </c>
      <c r="BP38" s="107">
        <f t="shared" si="35"/>
        <v>0</v>
      </c>
      <c r="BQ38" s="107">
        <f t="shared" si="36"/>
        <v>0</v>
      </c>
      <c r="BR38" s="107">
        <f t="shared" si="37"/>
        <v>0</v>
      </c>
      <c r="BS38" s="107">
        <f t="shared" si="38"/>
        <v>0.18507554606051821</v>
      </c>
      <c r="BT38" s="107">
        <f t="shared" si="39"/>
        <v>0</v>
      </c>
      <c r="BU38" s="107">
        <f t="shared" si="40"/>
        <v>0</v>
      </c>
      <c r="BV38" s="107">
        <f t="shared" si="41"/>
        <v>0</v>
      </c>
      <c r="BW38" s="107">
        <f t="shared" si="42"/>
        <v>0</v>
      </c>
      <c r="BX38" s="108">
        <f t="shared" si="576"/>
        <v>0.42854707699082478</v>
      </c>
      <c r="BY38" s="108">
        <f t="shared" si="4"/>
        <v>0</v>
      </c>
      <c r="BZ38" s="108">
        <f t="shared" si="5"/>
        <v>0</v>
      </c>
      <c r="CA38" s="108">
        <f t="shared" si="6"/>
        <v>0</v>
      </c>
      <c r="CB38" s="108">
        <f t="shared" si="7"/>
        <v>0</v>
      </c>
      <c r="CC38" s="108">
        <f t="shared" si="8"/>
        <v>0</v>
      </c>
      <c r="CD38" s="108">
        <f t="shared" si="9"/>
        <v>2.7044602874749554E-3</v>
      </c>
      <c r="CE38" s="108">
        <f t="shared" si="10"/>
        <v>0.17144803727579166</v>
      </c>
      <c r="CF38" s="108">
        <f t="shared" si="11"/>
        <v>0</v>
      </c>
      <c r="CG38" s="108">
        <f t="shared" si="12"/>
        <v>0</v>
      </c>
      <c r="CH38" s="108">
        <f t="shared" si="13"/>
        <v>0</v>
      </c>
      <c r="CI38" s="108">
        <f t="shared" si="14"/>
        <v>0</v>
      </c>
      <c r="CJ38" s="108">
        <f t="shared" si="15"/>
        <v>2.7761331909077733</v>
      </c>
      <c r="CK38" s="108">
        <f t="shared" si="16"/>
        <v>0</v>
      </c>
      <c r="CL38" s="108">
        <f t="shared" si="17"/>
        <v>0</v>
      </c>
      <c r="CM38" s="108">
        <f t="shared" si="18"/>
        <v>0</v>
      </c>
      <c r="CN38" s="108">
        <f t="shared" si="19"/>
        <v>0</v>
      </c>
      <c r="CO38" s="109">
        <f t="shared" si="594"/>
        <v>19.66260169739126</v>
      </c>
      <c r="CP38" s="109">
        <f t="shared" si="44"/>
        <v>0</v>
      </c>
      <c r="CQ38" s="109">
        <f t="shared" si="45"/>
        <v>0</v>
      </c>
      <c r="CR38" s="109">
        <f t="shared" si="46"/>
        <v>0</v>
      </c>
      <c r="CS38" s="109">
        <f t="shared" si="47"/>
        <v>0</v>
      </c>
      <c r="CT38" s="109">
        <f t="shared" si="48"/>
        <v>0</v>
      </c>
      <c r="CU38" s="109">
        <f t="shared" si="49"/>
        <v>0.6178319395597085</v>
      </c>
      <c r="CV38" s="109">
        <f t="shared" si="50"/>
        <v>7.1019049959366356</v>
      </c>
      <c r="CW38" s="109">
        <f t="shared" si="51"/>
        <v>0</v>
      </c>
      <c r="CX38" s="109">
        <f t="shared" si="52"/>
        <v>0</v>
      </c>
      <c r="CY38" s="109">
        <f t="shared" si="53"/>
        <v>0</v>
      </c>
      <c r="CZ38" s="109">
        <f t="shared" si="54"/>
        <v>0</v>
      </c>
      <c r="DA38" s="109">
        <f t="shared" si="61"/>
        <v>143.1363108431953</v>
      </c>
      <c r="DB38" s="109">
        <f t="shared" si="55"/>
        <v>0</v>
      </c>
      <c r="DC38" s="109">
        <f t="shared" si="56"/>
        <v>0</v>
      </c>
      <c r="DD38" s="109">
        <f t="shared" si="57"/>
        <v>0</v>
      </c>
      <c r="DE38" s="109">
        <f t="shared" si="58"/>
        <v>0</v>
      </c>
      <c r="DF38" s="110">
        <f t="shared" si="59"/>
        <v>3.8785311152444747E-2</v>
      </c>
      <c r="DG38" s="110">
        <f t="shared" si="286"/>
        <v>0</v>
      </c>
      <c r="DH38" s="110" t="e">
        <f t="shared" si="287"/>
        <v>#DIV/0!</v>
      </c>
      <c r="DI38" s="110" t="e">
        <f t="shared" si="288"/>
        <v>#DIV/0!</v>
      </c>
      <c r="DJ38" s="110">
        <f t="shared" si="289"/>
        <v>0</v>
      </c>
      <c r="DK38" s="110" t="e">
        <f t="shared" si="290"/>
        <v>#DIV/0!</v>
      </c>
      <c r="DL38" s="110">
        <f t="shared" si="291"/>
        <v>5.0086474179976269E-2</v>
      </c>
      <c r="DM38" s="110">
        <f t="shared" si="292"/>
        <v>5.7018642849250387E-2</v>
      </c>
      <c r="DN38" s="110" t="e">
        <f t="shared" si="293"/>
        <v>#DIV/0!</v>
      </c>
      <c r="DO38" s="110" t="e">
        <f t="shared" si="294"/>
        <v>#DIV/0!</v>
      </c>
      <c r="DP38" s="110" t="e">
        <f t="shared" si="295"/>
        <v>#DIV/0!</v>
      </c>
      <c r="DQ38" s="110" t="e">
        <f t="shared" si="296"/>
        <v>#DIV/0!</v>
      </c>
      <c r="DR38" s="110">
        <f t="shared" si="297"/>
        <v>2.0803032514037915E-2</v>
      </c>
      <c r="DS38" s="110" t="e">
        <f t="shared" si="298"/>
        <v>#DIV/0!</v>
      </c>
      <c r="DT38" s="110" t="e">
        <f t="shared" si="299"/>
        <v>#DIV/0!</v>
      </c>
      <c r="DU38" s="110">
        <f t="shared" si="300"/>
        <v>0</v>
      </c>
      <c r="DV38" s="110">
        <f t="shared" si="268"/>
        <v>0</v>
      </c>
    </row>
    <row r="39" spans="1:126" s="117" customFormat="1" x14ac:dyDescent="0.2">
      <c r="A39" s="117" t="s">
        <v>90</v>
      </c>
      <c r="B39" s="118"/>
      <c r="C39" s="118">
        <v>44496.885416666664</v>
      </c>
      <c r="D39" s="117">
        <v>2.4</v>
      </c>
      <c r="E39" s="102">
        <f t="shared" si="22"/>
        <v>6.7943999999999991E-2</v>
      </c>
      <c r="F39" s="102">
        <f t="shared" si="629"/>
        <v>21.402359999999977</v>
      </c>
      <c r="G39" s="103">
        <f t="shared" si="23"/>
        <v>1.9499965178633595E-3</v>
      </c>
      <c r="Y39" s="105">
        <f t="shared" ref="Y39" si="647">H38</f>
        <v>7.0081746567569505</v>
      </c>
      <c r="Z39" s="105">
        <f t="shared" ref="Z39" si="648">I38</f>
        <v>0</v>
      </c>
      <c r="AA39" s="105">
        <f t="shared" ref="AA39" si="649">J38</f>
        <v>0</v>
      </c>
      <c r="AB39" s="105">
        <f t="shared" ref="AB39" si="650">K38</f>
        <v>0</v>
      </c>
      <c r="AC39" s="105">
        <f t="shared" ref="AC39" si="651">L38</f>
        <v>0</v>
      </c>
      <c r="AD39" s="105">
        <f t="shared" ref="AD39" si="652">M38</f>
        <v>0</v>
      </c>
      <c r="AE39" s="105">
        <f t="shared" ref="AE39" si="653">N38</f>
        <v>4.4226949767045998E-2</v>
      </c>
      <c r="AF39" s="105">
        <f t="shared" ref="AF39" si="654">O38</f>
        <v>2.8037474860962575</v>
      </c>
      <c r="AG39" s="105">
        <f t="shared" ref="AG39" si="655">P38</f>
        <v>0</v>
      </c>
      <c r="AH39" s="105">
        <f t="shared" ref="AH39" si="656">Q38</f>
        <v>0</v>
      </c>
      <c r="AI39" s="105">
        <f t="shared" ref="AI39" si="657">R38</f>
        <v>0</v>
      </c>
      <c r="AJ39" s="105">
        <f t="shared" ref="AJ39" si="658">S38</f>
        <v>0</v>
      </c>
      <c r="AK39" s="105">
        <f t="shared" ref="AK39" si="659">T38</f>
        <v>45.399040891645626</v>
      </c>
      <c r="AL39" s="105">
        <f t="shared" ref="AL39" si="660">U38</f>
        <v>0</v>
      </c>
      <c r="AM39" s="105">
        <f t="shared" ref="AM39" si="661">V38</f>
        <v>0</v>
      </c>
      <c r="AN39" s="105">
        <f t="shared" ref="AN39" si="662">W38</f>
        <v>0</v>
      </c>
      <c r="AO39" s="105">
        <f t="shared" ref="AO39" si="663">X38</f>
        <v>0</v>
      </c>
      <c r="AP39" s="106">
        <f t="shared" si="575"/>
        <v>0.15275220112565413</v>
      </c>
      <c r="AQ39" s="106">
        <f t="shared" si="557"/>
        <v>0</v>
      </c>
      <c r="AR39" s="106" t="e">
        <f t="shared" si="557"/>
        <v>#DIV/0!</v>
      </c>
      <c r="AS39" s="106" t="e">
        <f t="shared" si="557"/>
        <v>#DIV/0!</v>
      </c>
      <c r="AT39" s="106">
        <f t="shared" si="557"/>
        <v>0</v>
      </c>
      <c r="AU39" s="106" t="e">
        <f t="shared" si="557"/>
        <v>#DIV/0!</v>
      </c>
      <c r="AV39" s="106">
        <f t="shared" si="557"/>
        <v>2.700262173869291E-2</v>
      </c>
      <c r="AW39" s="106">
        <f t="shared" si="557"/>
        <v>0.26197837677693703</v>
      </c>
      <c r="AX39" s="106" t="e">
        <f t="shared" si="557"/>
        <v>#DIV/0!</v>
      </c>
      <c r="AY39" s="106" t="e">
        <f t="shared" si="557"/>
        <v>#DIV/0!</v>
      </c>
      <c r="AZ39" s="106" t="e">
        <f t="shared" si="557"/>
        <v>#DIV/0!</v>
      </c>
      <c r="BA39" s="106" t="e">
        <f t="shared" si="557"/>
        <v>#DIV/0!</v>
      </c>
      <c r="BB39" s="106">
        <f t="shared" si="557"/>
        <v>3.8955655170397965E-2</v>
      </c>
      <c r="BC39" s="106" t="e">
        <f t="shared" si="557"/>
        <v>#DIV/0!</v>
      </c>
      <c r="BD39" s="106" t="e">
        <f t="shared" si="557"/>
        <v>#DIV/0!</v>
      </c>
      <c r="BE39" s="106">
        <f t="shared" si="557"/>
        <v>0</v>
      </c>
      <c r="BF39" s="106">
        <f t="shared" si="267"/>
        <v>0</v>
      </c>
      <c r="BG39" s="107">
        <f t="shared" si="26"/>
        <v>2.8569805132721653E-2</v>
      </c>
      <c r="BH39" s="107">
        <f t="shared" si="27"/>
        <v>0</v>
      </c>
      <c r="BI39" s="107">
        <f t="shared" si="28"/>
        <v>0</v>
      </c>
      <c r="BJ39" s="107">
        <f t="shared" si="29"/>
        <v>0</v>
      </c>
      <c r="BK39" s="107">
        <f t="shared" si="30"/>
        <v>0</v>
      </c>
      <c r="BL39" s="107">
        <f t="shared" si="31"/>
        <v>0</v>
      </c>
      <c r="BM39" s="107">
        <f t="shared" si="32"/>
        <v>1.8029735249833036E-4</v>
      </c>
      <c r="BN39" s="107">
        <f t="shared" si="33"/>
        <v>1.1429869151719445E-2</v>
      </c>
      <c r="BO39" s="107">
        <f t="shared" si="34"/>
        <v>0</v>
      </c>
      <c r="BP39" s="107">
        <f t="shared" si="35"/>
        <v>0</v>
      </c>
      <c r="BQ39" s="107">
        <f t="shared" si="36"/>
        <v>0</v>
      </c>
      <c r="BR39" s="107">
        <f t="shared" si="37"/>
        <v>0</v>
      </c>
      <c r="BS39" s="107">
        <f t="shared" si="38"/>
        <v>0.18507554606051821</v>
      </c>
      <c r="BT39" s="107">
        <f t="shared" si="39"/>
        <v>0</v>
      </c>
      <c r="BU39" s="107">
        <f t="shared" si="40"/>
        <v>0</v>
      </c>
      <c r="BV39" s="107">
        <f t="shared" si="41"/>
        <v>0</v>
      </c>
      <c r="BW39" s="107">
        <f t="shared" si="42"/>
        <v>0</v>
      </c>
      <c r="BX39" s="108">
        <f t="shared" si="576"/>
        <v>0.42854707699082478</v>
      </c>
      <c r="BY39" s="108">
        <f t="shared" si="4"/>
        <v>0</v>
      </c>
      <c r="BZ39" s="108">
        <f t="shared" si="5"/>
        <v>0</v>
      </c>
      <c r="CA39" s="108">
        <f t="shared" si="6"/>
        <v>0</v>
      </c>
      <c r="CB39" s="108">
        <f t="shared" si="7"/>
        <v>0</v>
      </c>
      <c r="CC39" s="108">
        <f t="shared" si="8"/>
        <v>0</v>
      </c>
      <c r="CD39" s="108">
        <f t="shared" si="9"/>
        <v>2.7044602874749554E-3</v>
      </c>
      <c r="CE39" s="108">
        <f t="shared" si="10"/>
        <v>0.17144803727579166</v>
      </c>
      <c r="CF39" s="108">
        <f t="shared" si="11"/>
        <v>0</v>
      </c>
      <c r="CG39" s="108">
        <f t="shared" si="12"/>
        <v>0</v>
      </c>
      <c r="CH39" s="108">
        <f t="shared" si="13"/>
        <v>0</v>
      </c>
      <c r="CI39" s="108">
        <f t="shared" si="14"/>
        <v>0</v>
      </c>
      <c r="CJ39" s="108">
        <f t="shared" si="15"/>
        <v>2.7761331909077733</v>
      </c>
      <c r="CK39" s="108">
        <f t="shared" si="16"/>
        <v>0</v>
      </c>
      <c r="CL39" s="108">
        <f t="shared" si="17"/>
        <v>0</v>
      </c>
      <c r="CM39" s="108">
        <f t="shared" si="18"/>
        <v>0</v>
      </c>
      <c r="CN39" s="108">
        <f t="shared" si="19"/>
        <v>0</v>
      </c>
      <c r="CO39" s="109">
        <f t="shared" si="594"/>
        <v>20.091148774382084</v>
      </c>
      <c r="CP39" s="109">
        <f t="shared" si="44"/>
        <v>0</v>
      </c>
      <c r="CQ39" s="109">
        <f t="shared" si="45"/>
        <v>0</v>
      </c>
      <c r="CR39" s="109">
        <f t="shared" si="46"/>
        <v>0</v>
      </c>
      <c r="CS39" s="109">
        <f t="shared" si="47"/>
        <v>0</v>
      </c>
      <c r="CT39" s="109">
        <f t="shared" si="48"/>
        <v>0</v>
      </c>
      <c r="CU39" s="109">
        <f t="shared" si="49"/>
        <v>0.62053639984718345</v>
      </c>
      <c r="CV39" s="109">
        <f t="shared" si="50"/>
        <v>7.2733530332124277</v>
      </c>
      <c r="CW39" s="109">
        <f t="shared" si="51"/>
        <v>0</v>
      </c>
      <c r="CX39" s="109">
        <f t="shared" si="52"/>
        <v>0</v>
      </c>
      <c r="CY39" s="109">
        <f t="shared" si="53"/>
        <v>0</v>
      </c>
      <c r="CZ39" s="109">
        <f t="shared" si="54"/>
        <v>0</v>
      </c>
      <c r="DA39" s="109">
        <f t="shared" si="61"/>
        <v>145.91244403410309</v>
      </c>
      <c r="DB39" s="109">
        <f t="shared" si="55"/>
        <v>0</v>
      </c>
      <c r="DC39" s="109">
        <f t="shared" si="56"/>
        <v>0</v>
      </c>
      <c r="DD39" s="109">
        <f t="shared" si="57"/>
        <v>0</v>
      </c>
      <c r="DE39" s="109">
        <f t="shared" si="58"/>
        <v>0</v>
      </c>
      <c r="DF39" s="110">
        <f t="shared" si="59"/>
        <v>3.9630638336525637E-2</v>
      </c>
      <c r="DG39" s="110">
        <f t="shared" si="286"/>
        <v>0</v>
      </c>
      <c r="DH39" s="110" t="e">
        <f t="shared" si="287"/>
        <v>#DIV/0!</v>
      </c>
      <c r="DI39" s="110" t="e">
        <f t="shared" si="288"/>
        <v>#DIV/0!</v>
      </c>
      <c r="DJ39" s="110">
        <f t="shared" si="289"/>
        <v>0</v>
      </c>
      <c r="DK39" s="110" t="e">
        <f t="shared" si="290"/>
        <v>#DIV/0!</v>
      </c>
      <c r="DL39" s="110">
        <f t="shared" si="291"/>
        <v>5.0305719692689509E-2</v>
      </c>
      <c r="DM39" s="110">
        <f t="shared" si="292"/>
        <v>5.8395137523598546E-2</v>
      </c>
      <c r="DN39" s="110" t="e">
        <f t="shared" si="293"/>
        <v>#DIV/0!</v>
      </c>
      <c r="DO39" s="110" t="e">
        <f t="shared" si="294"/>
        <v>#DIV/0!</v>
      </c>
      <c r="DP39" s="110" t="e">
        <f t="shared" si="295"/>
        <v>#DIV/0!</v>
      </c>
      <c r="DQ39" s="110" t="e">
        <f t="shared" si="296"/>
        <v>#DIV/0!</v>
      </c>
      <c r="DR39" s="110">
        <f t="shared" si="297"/>
        <v>2.1206507975250699E-2</v>
      </c>
      <c r="DS39" s="110" t="e">
        <f t="shared" si="298"/>
        <v>#DIV/0!</v>
      </c>
      <c r="DT39" s="110" t="e">
        <f t="shared" si="299"/>
        <v>#DIV/0!</v>
      </c>
      <c r="DU39" s="110">
        <f t="shared" si="300"/>
        <v>0</v>
      </c>
      <c r="DV39" s="110">
        <f t="shared" si="268"/>
        <v>0</v>
      </c>
    </row>
    <row r="40" spans="1:126" s="117" customFormat="1" x14ac:dyDescent="0.2">
      <c r="A40" s="117" t="s">
        <v>90</v>
      </c>
      <c r="B40" s="118"/>
      <c r="C40" s="118">
        <v>44496.895833333336</v>
      </c>
      <c r="D40" s="117">
        <v>3.03</v>
      </c>
      <c r="E40" s="102">
        <f t="shared" si="22"/>
        <v>8.5779299999999989E-2</v>
      </c>
      <c r="F40" s="102">
        <f t="shared" si="629"/>
        <v>44.588249999999967</v>
      </c>
      <c r="G40" s="103">
        <f t="shared" si="23"/>
        <v>4.0624927455486671E-3</v>
      </c>
      <c r="Y40" s="105">
        <f t="shared" ref="Y40" si="664">H38</f>
        <v>7.0081746567569505</v>
      </c>
      <c r="Z40" s="105">
        <f t="shared" ref="Z40" si="665">I38</f>
        <v>0</v>
      </c>
      <c r="AA40" s="105">
        <f t="shared" ref="AA40" si="666">J38</f>
        <v>0</v>
      </c>
      <c r="AB40" s="105">
        <f t="shared" ref="AB40" si="667">K38</f>
        <v>0</v>
      </c>
      <c r="AC40" s="105">
        <f t="shared" ref="AC40" si="668">L38</f>
        <v>0</v>
      </c>
      <c r="AD40" s="105">
        <f t="shared" ref="AD40" si="669">M38</f>
        <v>0</v>
      </c>
      <c r="AE40" s="105">
        <f t="shared" ref="AE40" si="670">N38</f>
        <v>4.4226949767045998E-2</v>
      </c>
      <c r="AF40" s="105">
        <f t="shared" ref="AF40" si="671">O38</f>
        <v>2.8037474860962575</v>
      </c>
      <c r="AG40" s="105">
        <f t="shared" ref="AG40" si="672">P38</f>
        <v>0</v>
      </c>
      <c r="AH40" s="105">
        <f t="shared" ref="AH40" si="673">Q38</f>
        <v>0</v>
      </c>
      <c r="AI40" s="105">
        <f t="shared" ref="AI40" si="674">R38</f>
        <v>0</v>
      </c>
      <c r="AJ40" s="105">
        <f t="shared" ref="AJ40" si="675">S38</f>
        <v>0</v>
      </c>
      <c r="AK40" s="105">
        <f t="shared" ref="AK40" si="676">T38</f>
        <v>45.399040891645626</v>
      </c>
      <c r="AL40" s="105">
        <f t="shared" ref="AL40" si="677">U38</f>
        <v>0</v>
      </c>
      <c r="AM40" s="105">
        <f t="shared" ref="AM40" si="678">V38</f>
        <v>0</v>
      </c>
      <c r="AN40" s="105">
        <f t="shared" ref="AN40" si="679">W38</f>
        <v>0</v>
      </c>
      <c r="AO40" s="105">
        <f t="shared" ref="AO40" si="680">X38</f>
        <v>0</v>
      </c>
      <c r="AP40" s="106">
        <f t="shared" si="575"/>
        <v>0.15275220112565413</v>
      </c>
      <c r="AQ40" s="106">
        <f t="shared" si="557"/>
        <v>0</v>
      </c>
      <c r="AR40" s="106" t="e">
        <f t="shared" si="557"/>
        <v>#DIV/0!</v>
      </c>
      <c r="AS40" s="106" t="e">
        <f t="shared" si="557"/>
        <v>#DIV/0!</v>
      </c>
      <c r="AT40" s="106">
        <f t="shared" si="557"/>
        <v>0</v>
      </c>
      <c r="AU40" s="106" t="e">
        <f t="shared" si="557"/>
        <v>#DIV/0!</v>
      </c>
      <c r="AV40" s="106">
        <f t="shared" si="557"/>
        <v>2.700262173869291E-2</v>
      </c>
      <c r="AW40" s="106">
        <f t="shared" si="557"/>
        <v>0.26197837677693703</v>
      </c>
      <c r="AX40" s="106" t="e">
        <f t="shared" si="557"/>
        <v>#DIV/0!</v>
      </c>
      <c r="AY40" s="106" t="e">
        <f t="shared" si="557"/>
        <v>#DIV/0!</v>
      </c>
      <c r="AZ40" s="106" t="e">
        <f t="shared" si="557"/>
        <v>#DIV/0!</v>
      </c>
      <c r="BA40" s="106" t="e">
        <f t="shared" si="557"/>
        <v>#DIV/0!</v>
      </c>
      <c r="BB40" s="106">
        <f t="shared" si="557"/>
        <v>3.8955655170397965E-2</v>
      </c>
      <c r="BC40" s="106" t="e">
        <f t="shared" si="557"/>
        <v>#DIV/0!</v>
      </c>
      <c r="BD40" s="106" t="e">
        <f t="shared" si="557"/>
        <v>#DIV/0!</v>
      </c>
      <c r="BE40" s="106">
        <f t="shared" si="557"/>
        <v>0</v>
      </c>
      <c r="BF40" s="106">
        <f t="shared" si="267"/>
        <v>0</v>
      </c>
      <c r="BG40" s="107">
        <f t="shared" si="26"/>
        <v>3.6069378980061087E-2</v>
      </c>
      <c r="BH40" s="107">
        <f t="shared" si="27"/>
        <v>0</v>
      </c>
      <c r="BI40" s="107">
        <f t="shared" si="28"/>
        <v>0</v>
      </c>
      <c r="BJ40" s="107">
        <f t="shared" si="29"/>
        <v>0</v>
      </c>
      <c r="BK40" s="107">
        <f t="shared" si="30"/>
        <v>0</v>
      </c>
      <c r="BL40" s="107">
        <f t="shared" si="31"/>
        <v>0</v>
      </c>
      <c r="BM40" s="107">
        <f t="shared" si="32"/>
        <v>2.276254075291421E-4</v>
      </c>
      <c r="BN40" s="107">
        <f t="shared" si="33"/>
        <v>1.4430209804045798E-2</v>
      </c>
      <c r="BO40" s="107">
        <f t="shared" si="34"/>
        <v>0</v>
      </c>
      <c r="BP40" s="107">
        <f t="shared" si="35"/>
        <v>0</v>
      </c>
      <c r="BQ40" s="107">
        <f t="shared" si="36"/>
        <v>0</v>
      </c>
      <c r="BR40" s="107">
        <f t="shared" si="37"/>
        <v>0</v>
      </c>
      <c r="BS40" s="107">
        <f t="shared" si="38"/>
        <v>0.23365787690140422</v>
      </c>
      <c r="BT40" s="107">
        <f t="shared" si="39"/>
        <v>0</v>
      </c>
      <c r="BU40" s="107">
        <f t="shared" si="40"/>
        <v>0</v>
      </c>
      <c r="BV40" s="107">
        <f t="shared" si="41"/>
        <v>0</v>
      </c>
      <c r="BW40" s="107">
        <f t="shared" si="42"/>
        <v>0</v>
      </c>
      <c r="BX40" s="108">
        <f t="shared" si="576"/>
        <v>0.54104068470091626</v>
      </c>
      <c r="BY40" s="108">
        <f t="shared" si="4"/>
        <v>0</v>
      </c>
      <c r="BZ40" s="108">
        <f t="shared" si="5"/>
        <v>0</v>
      </c>
      <c r="CA40" s="108">
        <f t="shared" si="6"/>
        <v>0</v>
      </c>
      <c r="CB40" s="108">
        <f t="shared" si="7"/>
        <v>0</v>
      </c>
      <c r="CC40" s="108">
        <f t="shared" si="8"/>
        <v>0</v>
      </c>
      <c r="CD40" s="108">
        <f t="shared" si="9"/>
        <v>3.4143811129371316E-3</v>
      </c>
      <c r="CE40" s="108">
        <f t="shared" si="10"/>
        <v>0.21645314706068697</v>
      </c>
      <c r="CF40" s="108">
        <f t="shared" si="11"/>
        <v>0</v>
      </c>
      <c r="CG40" s="108">
        <f t="shared" si="12"/>
        <v>0</v>
      </c>
      <c r="CH40" s="108">
        <f t="shared" si="13"/>
        <v>0</v>
      </c>
      <c r="CI40" s="108">
        <f t="shared" si="14"/>
        <v>0</v>
      </c>
      <c r="CJ40" s="108">
        <f t="shared" si="15"/>
        <v>3.5048681535210631</v>
      </c>
      <c r="CK40" s="108">
        <f t="shared" si="16"/>
        <v>0</v>
      </c>
      <c r="CL40" s="108">
        <f t="shared" si="17"/>
        <v>0</v>
      </c>
      <c r="CM40" s="108">
        <f t="shared" si="18"/>
        <v>0</v>
      </c>
      <c r="CN40" s="108">
        <f t="shared" si="19"/>
        <v>0</v>
      </c>
      <c r="CO40" s="109">
        <f t="shared" si="594"/>
        <v>20.632189459083001</v>
      </c>
      <c r="CP40" s="109">
        <f t="shared" si="44"/>
        <v>0</v>
      </c>
      <c r="CQ40" s="109">
        <f t="shared" si="45"/>
        <v>0</v>
      </c>
      <c r="CR40" s="109">
        <f t="shared" si="46"/>
        <v>0</v>
      </c>
      <c r="CS40" s="109">
        <f t="shared" si="47"/>
        <v>0</v>
      </c>
      <c r="CT40" s="109">
        <f t="shared" si="48"/>
        <v>0</v>
      </c>
      <c r="CU40" s="109">
        <f t="shared" si="49"/>
        <v>0.62395078096012058</v>
      </c>
      <c r="CV40" s="109">
        <f t="shared" si="50"/>
        <v>7.4898061802731144</v>
      </c>
      <c r="CW40" s="109">
        <f t="shared" si="51"/>
        <v>0</v>
      </c>
      <c r="CX40" s="109">
        <f t="shared" si="52"/>
        <v>0</v>
      </c>
      <c r="CY40" s="109">
        <f t="shared" si="53"/>
        <v>0</v>
      </c>
      <c r="CZ40" s="109">
        <f t="shared" si="54"/>
        <v>0</v>
      </c>
      <c r="DA40" s="109">
        <f t="shared" si="61"/>
        <v>149.41731218762416</v>
      </c>
      <c r="DB40" s="109">
        <f t="shared" si="55"/>
        <v>0</v>
      </c>
      <c r="DC40" s="109">
        <f t="shared" si="56"/>
        <v>0</v>
      </c>
      <c r="DD40" s="109">
        <f t="shared" si="57"/>
        <v>0</v>
      </c>
      <c r="DE40" s="109">
        <f t="shared" si="58"/>
        <v>0</v>
      </c>
      <c r="DF40" s="110">
        <f t="shared" si="59"/>
        <v>4.0697863906427753E-2</v>
      </c>
      <c r="DG40" s="110">
        <f t="shared" si="286"/>
        <v>0</v>
      </c>
      <c r="DH40" s="110" t="e">
        <f t="shared" si="287"/>
        <v>#DIV/0!</v>
      </c>
      <c r="DI40" s="110" t="e">
        <f t="shared" si="288"/>
        <v>#DIV/0!</v>
      </c>
      <c r="DJ40" s="110">
        <f t="shared" si="289"/>
        <v>0</v>
      </c>
      <c r="DK40" s="110" t="e">
        <f t="shared" si="290"/>
        <v>#DIV/0!</v>
      </c>
      <c r="DL40" s="110">
        <f t="shared" si="291"/>
        <v>5.0582517152489979E-2</v>
      </c>
      <c r="DM40" s="110">
        <f t="shared" si="292"/>
        <v>6.0132962049963087E-2</v>
      </c>
      <c r="DN40" s="110" t="e">
        <f t="shared" si="293"/>
        <v>#DIV/0!</v>
      </c>
      <c r="DO40" s="110" t="e">
        <f t="shared" si="294"/>
        <v>#DIV/0!</v>
      </c>
      <c r="DP40" s="110" t="e">
        <f t="shared" si="295"/>
        <v>#DIV/0!</v>
      </c>
      <c r="DQ40" s="110" t="e">
        <f t="shared" si="296"/>
        <v>#DIV/0!</v>
      </c>
      <c r="DR40" s="110">
        <f t="shared" si="297"/>
        <v>2.1715895745031834E-2</v>
      </c>
      <c r="DS40" s="110" t="e">
        <f t="shared" si="298"/>
        <v>#DIV/0!</v>
      </c>
      <c r="DT40" s="110" t="e">
        <f t="shared" si="299"/>
        <v>#DIV/0!</v>
      </c>
      <c r="DU40" s="110">
        <f t="shared" si="300"/>
        <v>0</v>
      </c>
      <c r="DV40" s="110">
        <f t="shared" si="268"/>
        <v>0</v>
      </c>
    </row>
    <row r="41" spans="1:126" s="117" customFormat="1" x14ac:dyDescent="0.2">
      <c r="A41" s="117" t="s">
        <v>90</v>
      </c>
      <c r="B41" s="118"/>
      <c r="C41" s="118">
        <v>44496.90625</v>
      </c>
      <c r="D41" s="117">
        <v>3.76</v>
      </c>
      <c r="E41" s="102">
        <f t="shared" si="22"/>
        <v>0.10644559999999999</v>
      </c>
      <c r="F41" s="102">
        <f t="shared" si="629"/>
        <v>86.373809999999963</v>
      </c>
      <c r="G41" s="103">
        <f t="shared" si="23"/>
        <v>7.8696288042342764E-3</v>
      </c>
      <c r="Y41" s="105">
        <f t="shared" ref="Y41" si="681">H38</f>
        <v>7.0081746567569505</v>
      </c>
      <c r="Z41" s="105">
        <f t="shared" ref="Z41" si="682">I38</f>
        <v>0</v>
      </c>
      <c r="AA41" s="105">
        <f t="shared" ref="AA41" si="683">J38</f>
        <v>0</v>
      </c>
      <c r="AB41" s="105">
        <f t="shared" ref="AB41" si="684">K38</f>
        <v>0</v>
      </c>
      <c r="AC41" s="105">
        <f t="shared" ref="AC41" si="685">L38</f>
        <v>0</v>
      </c>
      <c r="AD41" s="105">
        <f t="shared" ref="AD41" si="686">M38</f>
        <v>0</v>
      </c>
      <c r="AE41" s="105">
        <f t="shared" ref="AE41" si="687">N38</f>
        <v>4.4226949767045998E-2</v>
      </c>
      <c r="AF41" s="105">
        <f t="shared" ref="AF41" si="688">O38</f>
        <v>2.8037474860962575</v>
      </c>
      <c r="AG41" s="105">
        <f t="shared" ref="AG41" si="689">P38</f>
        <v>0</v>
      </c>
      <c r="AH41" s="105">
        <f t="shared" ref="AH41" si="690">Q38</f>
        <v>0</v>
      </c>
      <c r="AI41" s="105">
        <f t="shared" ref="AI41" si="691">R38</f>
        <v>0</v>
      </c>
      <c r="AJ41" s="105">
        <f t="shared" ref="AJ41" si="692">S38</f>
        <v>0</v>
      </c>
      <c r="AK41" s="105">
        <f t="shared" ref="AK41" si="693">T38</f>
        <v>45.399040891645626</v>
      </c>
      <c r="AL41" s="105">
        <f t="shared" ref="AL41" si="694">U38</f>
        <v>0</v>
      </c>
      <c r="AM41" s="105">
        <f t="shared" ref="AM41" si="695">V38</f>
        <v>0</v>
      </c>
      <c r="AN41" s="105">
        <f t="shared" ref="AN41" si="696">W38</f>
        <v>0</v>
      </c>
      <c r="AO41" s="105">
        <f t="shared" ref="AO41" si="697">X38</f>
        <v>0</v>
      </c>
      <c r="AP41" s="106">
        <f t="shared" si="575"/>
        <v>0.15275220112565413</v>
      </c>
      <c r="AQ41" s="106">
        <f t="shared" si="557"/>
        <v>0</v>
      </c>
      <c r="AR41" s="106" t="e">
        <f t="shared" si="557"/>
        <v>#DIV/0!</v>
      </c>
      <c r="AS41" s="106" t="e">
        <f t="shared" si="557"/>
        <v>#DIV/0!</v>
      </c>
      <c r="AT41" s="106">
        <f t="shared" si="557"/>
        <v>0</v>
      </c>
      <c r="AU41" s="106" t="e">
        <f t="shared" si="557"/>
        <v>#DIV/0!</v>
      </c>
      <c r="AV41" s="106">
        <f t="shared" si="557"/>
        <v>2.700262173869291E-2</v>
      </c>
      <c r="AW41" s="106">
        <f t="shared" si="557"/>
        <v>0.26197837677693703</v>
      </c>
      <c r="AX41" s="106" t="e">
        <f t="shared" si="557"/>
        <v>#DIV/0!</v>
      </c>
      <c r="AY41" s="106" t="e">
        <f t="shared" si="557"/>
        <v>#DIV/0!</v>
      </c>
      <c r="AZ41" s="106" t="e">
        <f t="shared" si="557"/>
        <v>#DIV/0!</v>
      </c>
      <c r="BA41" s="106" t="e">
        <f t="shared" si="557"/>
        <v>#DIV/0!</v>
      </c>
      <c r="BB41" s="106">
        <f t="shared" si="557"/>
        <v>3.8955655170397965E-2</v>
      </c>
      <c r="BC41" s="106" t="e">
        <f t="shared" si="557"/>
        <v>#DIV/0!</v>
      </c>
      <c r="BD41" s="106" t="e">
        <f t="shared" si="557"/>
        <v>#DIV/0!</v>
      </c>
      <c r="BE41" s="106">
        <f t="shared" si="557"/>
        <v>0</v>
      </c>
      <c r="BF41" s="106">
        <f t="shared" si="267"/>
        <v>0</v>
      </c>
      <c r="BG41" s="107">
        <f t="shared" si="26"/>
        <v>4.4759361374597254E-2</v>
      </c>
      <c r="BH41" s="107">
        <f t="shared" si="27"/>
        <v>0</v>
      </c>
      <c r="BI41" s="107">
        <f t="shared" si="28"/>
        <v>0</v>
      </c>
      <c r="BJ41" s="107">
        <f t="shared" si="29"/>
        <v>0</v>
      </c>
      <c r="BK41" s="107">
        <f t="shared" si="30"/>
        <v>0</v>
      </c>
      <c r="BL41" s="107">
        <f t="shared" si="31"/>
        <v>0</v>
      </c>
      <c r="BM41" s="107">
        <f t="shared" si="32"/>
        <v>2.8246585224738424E-4</v>
      </c>
      <c r="BN41" s="107">
        <f t="shared" si="33"/>
        <v>1.790679500436047E-2</v>
      </c>
      <c r="BO41" s="107">
        <f t="shared" si="34"/>
        <v>0</v>
      </c>
      <c r="BP41" s="107">
        <f t="shared" si="35"/>
        <v>0</v>
      </c>
      <c r="BQ41" s="107">
        <f t="shared" si="36"/>
        <v>0</v>
      </c>
      <c r="BR41" s="107">
        <f t="shared" si="37"/>
        <v>0</v>
      </c>
      <c r="BS41" s="107">
        <f t="shared" si="38"/>
        <v>0.28995168882814515</v>
      </c>
      <c r="BT41" s="107">
        <f t="shared" si="39"/>
        <v>0</v>
      </c>
      <c r="BU41" s="107">
        <f t="shared" si="40"/>
        <v>0</v>
      </c>
      <c r="BV41" s="107">
        <f t="shared" si="41"/>
        <v>0</v>
      </c>
      <c r="BW41" s="107">
        <f t="shared" si="42"/>
        <v>0</v>
      </c>
      <c r="BX41" s="108">
        <f t="shared" si="576"/>
        <v>0.67139042061895882</v>
      </c>
      <c r="BY41" s="108">
        <f t="shared" si="4"/>
        <v>0</v>
      </c>
      <c r="BZ41" s="108">
        <f t="shared" si="5"/>
        <v>0</v>
      </c>
      <c r="CA41" s="108">
        <f t="shared" si="6"/>
        <v>0</v>
      </c>
      <c r="CB41" s="108">
        <f t="shared" si="7"/>
        <v>0</v>
      </c>
      <c r="CC41" s="108">
        <f t="shared" si="8"/>
        <v>0</v>
      </c>
      <c r="CD41" s="108">
        <f t="shared" si="9"/>
        <v>4.2369877837107632E-3</v>
      </c>
      <c r="CE41" s="108">
        <f t="shared" si="10"/>
        <v>0.26860192506540703</v>
      </c>
      <c r="CF41" s="108">
        <f t="shared" si="11"/>
        <v>0</v>
      </c>
      <c r="CG41" s="108">
        <f t="shared" si="12"/>
        <v>0</v>
      </c>
      <c r="CH41" s="108">
        <f t="shared" si="13"/>
        <v>0</v>
      </c>
      <c r="CI41" s="108">
        <f t="shared" si="14"/>
        <v>0</v>
      </c>
      <c r="CJ41" s="108">
        <f t="shared" si="15"/>
        <v>4.3492753324221773</v>
      </c>
      <c r="CK41" s="108">
        <f t="shared" si="16"/>
        <v>0</v>
      </c>
      <c r="CL41" s="108">
        <f t="shared" si="17"/>
        <v>0</v>
      </c>
      <c r="CM41" s="108">
        <f t="shared" si="18"/>
        <v>0</v>
      </c>
      <c r="CN41" s="108">
        <f t="shared" si="19"/>
        <v>0</v>
      </c>
      <c r="CO41" s="109">
        <f t="shared" si="594"/>
        <v>21.30357987970196</v>
      </c>
      <c r="CP41" s="109">
        <f t="shared" si="44"/>
        <v>0</v>
      </c>
      <c r="CQ41" s="109">
        <f t="shared" si="45"/>
        <v>0</v>
      </c>
      <c r="CR41" s="109">
        <f t="shared" si="46"/>
        <v>0</v>
      </c>
      <c r="CS41" s="109">
        <f t="shared" si="47"/>
        <v>0</v>
      </c>
      <c r="CT41" s="109">
        <f t="shared" si="48"/>
        <v>0</v>
      </c>
      <c r="CU41" s="109">
        <f t="shared" si="49"/>
        <v>0.62818776874383131</v>
      </c>
      <c r="CV41" s="109">
        <f t="shared" si="50"/>
        <v>7.7584081053385212</v>
      </c>
      <c r="CW41" s="109">
        <f t="shared" si="51"/>
        <v>0</v>
      </c>
      <c r="CX41" s="109">
        <f t="shared" si="52"/>
        <v>0</v>
      </c>
      <c r="CY41" s="109">
        <f t="shared" si="53"/>
        <v>0</v>
      </c>
      <c r="CZ41" s="109">
        <f t="shared" si="54"/>
        <v>0</v>
      </c>
      <c r="DA41" s="109">
        <f t="shared" si="61"/>
        <v>153.76658752004633</v>
      </c>
      <c r="DB41" s="109">
        <f t="shared" si="55"/>
        <v>0</v>
      </c>
      <c r="DC41" s="109">
        <f t="shared" si="56"/>
        <v>0</v>
      </c>
      <c r="DD41" s="109">
        <f t="shared" si="57"/>
        <v>0</v>
      </c>
      <c r="DE41" s="109">
        <f t="shared" si="58"/>
        <v>0</v>
      </c>
      <c r="DF41" s="110">
        <f t="shared" si="59"/>
        <v>4.202220982815448E-2</v>
      </c>
      <c r="DG41" s="110">
        <f t="shared" si="286"/>
        <v>0</v>
      </c>
      <c r="DH41" s="110" t="e">
        <f t="shared" si="287"/>
        <v>#DIV/0!</v>
      </c>
      <c r="DI41" s="110" t="e">
        <f t="shared" si="288"/>
        <v>#DIV/0!</v>
      </c>
      <c r="DJ41" s="110">
        <f t="shared" si="289"/>
        <v>0</v>
      </c>
      <c r="DK41" s="110" t="e">
        <f t="shared" si="290"/>
        <v>#DIV/0!</v>
      </c>
      <c r="DL41" s="110">
        <f t="shared" si="291"/>
        <v>5.0926001789074055E-2</v>
      </c>
      <c r="DM41" s="110">
        <f t="shared" si="292"/>
        <v>6.228947037310853E-2</v>
      </c>
      <c r="DN41" s="110" t="e">
        <f t="shared" si="293"/>
        <v>#DIV/0!</v>
      </c>
      <c r="DO41" s="110" t="e">
        <f t="shared" si="294"/>
        <v>#DIV/0!</v>
      </c>
      <c r="DP41" s="110" t="e">
        <f t="shared" si="295"/>
        <v>#DIV/0!</v>
      </c>
      <c r="DQ41" s="110" t="e">
        <f t="shared" si="296"/>
        <v>#DIV/0!</v>
      </c>
      <c r="DR41" s="110">
        <f t="shared" si="297"/>
        <v>2.2348007300931859E-2</v>
      </c>
      <c r="DS41" s="110" t="e">
        <f t="shared" si="298"/>
        <v>#DIV/0!</v>
      </c>
      <c r="DT41" s="110" t="e">
        <f t="shared" si="299"/>
        <v>#DIV/0!</v>
      </c>
      <c r="DU41" s="110">
        <f t="shared" si="300"/>
        <v>0</v>
      </c>
      <c r="DV41" s="110">
        <f t="shared" si="268"/>
        <v>0</v>
      </c>
    </row>
    <row r="42" spans="1:126" s="117" customFormat="1" x14ac:dyDescent="0.2">
      <c r="A42" s="117" t="s">
        <v>90</v>
      </c>
      <c r="B42" s="118">
        <f>'Data Final'!C163</f>
        <v>44496.9375</v>
      </c>
      <c r="C42" s="118">
        <v>44496.916666666664</v>
      </c>
      <c r="D42" s="117">
        <v>4.5999999999999996</v>
      </c>
      <c r="E42" s="102">
        <f t="shared" si="22"/>
        <v>0.13022599999999998</v>
      </c>
      <c r="F42" s="102">
        <f t="shared" si="629"/>
        <v>149.56172999999995</v>
      </c>
      <c r="G42" s="103">
        <f t="shared" si="23"/>
        <v>1.3626761380783248E-2</v>
      </c>
      <c r="H42" s="117">
        <f>'Data Final'!F163</f>
        <v>8.6851493717817743</v>
      </c>
      <c r="I42" s="104">
        <v>0</v>
      </c>
      <c r="J42" s="104">
        <v>0</v>
      </c>
      <c r="K42" s="104">
        <v>0</v>
      </c>
      <c r="L42" s="104">
        <v>0</v>
      </c>
      <c r="M42" s="104">
        <v>0</v>
      </c>
      <c r="N42" s="117">
        <f>'Data Final'!L163</f>
        <v>0.27643559810652951</v>
      </c>
      <c r="O42" s="117">
        <f>'Data Final'!M163</f>
        <v>2.7224040041129829</v>
      </c>
      <c r="P42" s="104">
        <v>0</v>
      </c>
      <c r="Q42" s="104">
        <v>0</v>
      </c>
      <c r="R42" s="104">
        <v>0</v>
      </c>
      <c r="S42" s="104">
        <v>0</v>
      </c>
      <c r="T42" s="117">
        <f>'Data Final'!R163</f>
        <v>68.173157311538631</v>
      </c>
      <c r="U42" s="117">
        <f>'Data Final'!S163</f>
        <v>0</v>
      </c>
      <c r="V42" s="104">
        <v>0</v>
      </c>
      <c r="W42" s="117">
        <f>'Data Final'!U163</f>
        <v>0</v>
      </c>
      <c r="X42" s="117">
        <f>'Data Final'!V163</f>
        <v>0</v>
      </c>
      <c r="Y42" s="105">
        <f t="shared" ref="Y42" si="698">H42</f>
        <v>8.6851493717817743</v>
      </c>
      <c r="Z42" s="105">
        <f t="shared" ref="Z42" si="699">I42</f>
        <v>0</v>
      </c>
      <c r="AA42" s="105">
        <f t="shared" ref="AA42" si="700">J42</f>
        <v>0</v>
      </c>
      <c r="AB42" s="105">
        <f t="shared" ref="AB42" si="701">K42</f>
        <v>0</v>
      </c>
      <c r="AC42" s="105">
        <f t="shared" ref="AC42" si="702">L42</f>
        <v>0</v>
      </c>
      <c r="AD42" s="105">
        <f t="shared" ref="AD42" si="703">M42</f>
        <v>0</v>
      </c>
      <c r="AE42" s="105">
        <f t="shared" ref="AE42" si="704">N42</f>
        <v>0.27643559810652951</v>
      </c>
      <c r="AF42" s="105">
        <f t="shared" ref="AF42" si="705">O42</f>
        <v>2.7224040041129829</v>
      </c>
      <c r="AG42" s="105">
        <f t="shared" ref="AG42" si="706">P42</f>
        <v>0</v>
      </c>
      <c r="AH42" s="105">
        <f t="shared" ref="AH42" si="707">Q42</f>
        <v>0</v>
      </c>
      <c r="AI42" s="105">
        <f t="shared" ref="AI42" si="708">R42</f>
        <v>0</v>
      </c>
      <c r="AJ42" s="105">
        <f t="shared" ref="AJ42" si="709">S42</f>
        <v>0</v>
      </c>
      <c r="AK42" s="105">
        <f t="shared" ref="AK42" si="710">T42</f>
        <v>68.173157311538631</v>
      </c>
      <c r="AL42" s="105">
        <f t="shared" ref="AL42" si="711">U42</f>
        <v>0</v>
      </c>
      <c r="AM42" s="105">
        <f t="shared" ref="AM42" si="712">V42</f>
        <v>0</v>
      </c>
      <c r="AN42" s="105">
        <f t="shared" ref="AN42" si="713">W42</f>
        <v>0</v>
      </c>
      <c r="AO42" s="105">
        <f t="shared" ref="AO42" si="714">X42</f>
        <v>0</v>
      </c>
      <c r="AP42" s="106">
        <f t="shared" si="575"/>
        <v>0.18930402688603662</v>
      </c>
      <c r="AQ42" s="106">
        <f t="shared" si="557"/>
        <v>0</v>
      </c>
      <c r="AR42" s="106" t="e">
        <f t="shared" si="557"/>
        <v>#DIV/0!</v>
      </c>
      <c r="AS42" s="106" t="e">
        <f t="shared" si="557"/>
        <v>#DIV/0!</v>
      </c>
      <c r="AT42" s="106">
        <f t="shared" si="557"/>
        <v>0</v>
      </c>
      <c r="AU42" s="106" t="e">
        <f t="shared" si="557"/>
        <v>#DIV/0!</v>
      </c>
      <c r="AV42" s="106">
        <f t="shared" si="557"/>
        <v>0.1687768641088114</v>
      </c>
      <c r="AW42" s="106">
        <f t="shared" si="557"/>
        <v>0.25437775172884003</v>
      </c>
      <c r="AX42" s="106" t="e">
        <f t="shared" si="557"/>
        <v>#DIV/0!</v>
      </c>
      <c r="AY42" s="106" t="e">
        <f t="shared" si="557"/>
        <v>#DIV/0!</v>
      </c>
      <c r="AZ42" s="106" t="e">
        <f t="shared" si="557"/>
        <v>#DIV/0!</v>
      </c>
      <c r="BA42" s="106" t="e">
        <f t="shared" si="557"/>
        <v>#DIV/0!</v>
      </c>
      <c r="BB42" s="106">
        <f t="shared" si="557"/>
        <v>5.8497491487629727E-2</v>
      </c>
      <c r="BC42" s="106" t="e">
        <f t="shared" si="557"/>
        <v>#DIV/0!</v>
      </c>
      <c r="BD42" s="106" t="e">
        <f t="shared" si="557"/>
        <v>#DIV/0!</v>
      </c>
      <c r="BE42" s="106">
        <f t="shared" si="557"/>
        <v>0</v>
      </c>
      <c r="BF42" s="106">
        <f t="shared" si="267"/>
        <v>0</v>
      </c>
      <c r="BG42" s="107">
        <f t="shared" si="26"/>
        <v>6.7861935725379186E-2</v>
      </c>
      <c r="BH42" s="107">
        <f t="shared" si="27"/>
        <v>0</v>
      </c>
      <c r="BI42" s="107">
        <f t="shared" si="28"/>
        <v>0</v>
      </c>
      <c r="BJ42" s="107">
        <f t="shared" si="29"/>
        <v>0</v>
      </c>
      <c r="BK42" s="107">
        <f t="shared" si="30"/>
        <v>0</v>
      </c>
      <c r="BL42" s="107">
        <f t="shared" si="31"/>
        <v>0</v>
      </c>
      <c r="BM42" s="107">
        <f t="shared" si="32"/>
        <v>2.1599461319412551E-3</v>
      </c>
      <c r="BN42" s="107">
        <f t="shared" si="33"/>
        <v>2.1271667030377039E-2</v>
      </c>
      <c r="BO42" s="107">
        <f t="shared" si="34"/>
        <v>0</v>
      </c>
      <c r="BP42" s="107">
        <f t="shared" si="35"/>
        <v>0</v>
      </c>
      <c r="BQ42" s="107">
        <f t="shared" si="36"/>
        <v>0</v>
      </c>
      <c r="BR42" s="107">
        <f t="shared" si="37"/>
        <v>0</v>
      </c>
      <c r="BS42" s="107">
        <f t="shared" si="38"/>
        <v>0.53267505504314572</v>
      </c>
      <c r="BT42" s="107">
        <f t="shared" si="39"/>
        <v>0</v>
      </c>
      <c r="BU42" s="107">
        <f t="shared" si="40"/>
        <v>0</v>
      </c>
      <c r="BV42" s="107">
        <f t="shared" si="41"/>
        <v>0</v>
      </c>
      <c r="BW42" s="107">
        <f t="shared" si="42"/>
        <v>0</v>
      </c>
      <c r="BX42" s="108">
        <f t="shared" si="576"/>
        <v>1.0179290358806878</v>
      </c>
      <c r="BY42" s="108">
        <f t="shared" si="4"/>
        <v>0</v>
      </c>
      <c r="BZ42" s="108">
        <f t="shared" si="5"/>
        <v>0</v>
      </c>
      <c r="CA42" s="108">
        <f t="shared" si="6"/>
        <v>0</v>
      </c>
      <c r="CB42" s="108">
        <f t="shared" si="7"/>
        <v>0</v>
      </c>
      <c r="CC42" s="108">
        <f t="shared" si="8"/>
        <v>0</v>
      </c>
      <c r="CD42" s="108">
        <f t="shared" si="9"/>
        <v>3.2399191979118828E-2</v>
      </c>
      <c r="CE42" s="108">
        <f t="shared" si="10"/>
        <v>0.31907500545565559</v>
      </c>
      <c r="CF42" s="108">
        <f t="shared" si="11"/>
        <v>0</v>
      </c>
      <c r="CG42" s="108">
        <f t="shared" si="12"/>
        <v>0</v>
      </c>
      <c r="CH42" s="108">
        <f t="shared" si="13"/>
        <v>0</v>
      </c>
      <c r="CI42" s="108">
        <f t="shared" si="14"/>
        <v>0</v>
      </c>
      <c r="CJ42" s="108">
        <f t="shared" si="15"/>
        <v>7.9901258256471861</v>
      </c>
      <c r="CK42" s="108">
        <f t="shared" si="16"/>
        <v>0</v>
      </c>
      <c r="CL42" s="108">
        <f t="shared" si="17"/>
        <v>0</v>
      </c>
      <c r="CM42" s="108">
        <f t="shared" si="18"/>
        <v>0</v>
      </c>
      <c r="CN42" s="108">
        <f t="shared" si="19"/>
        <v>0</v>
      </c>
      <c r="CO42" s="109">
        <f t="shared" si="594"/>
        <v>22.321508915582648</v>
      </c>
      <c r="CP42" s="109">
        <f t="shared" si="44"/>
        <v>0</v>
      </c>
      <c r="CQ42" s="109">
        <f t="shared" si="45"/>
        <v>0</v>
      </c>
      <c r="CR42" s="109">
        <f t="shared" si="46"/>
        <v>0</v>
      </c>
      <c r="CS42" s="109">
        <f t="shared" si="47"/>
        <v>0</v>
      </c>
      <c r="CT42" s="109">
        <f t="shared" si="48"/>
        <v>0</v>
      </c>
      <c r="CU42" s="109">
        <f t="shared" si="49"/>
        <v>0.66058696072295009</v>
      </c>
      <c r="CV42" s="109">
        <f t="shared" si="50"/>
        <v>8.0774831107941765</v>
      </c>
      <c r="CW42" s="109">
        <f t="shared" si="51"/>
        <v>0</v>
      </c>
      <c r="CX42" s="109">
        <f t="shared" si="52"/>
        <v>0</v>
      </c>
      <c r="CY42" s="109">
        <f t="shared" si="53"/>
        <v>0</v>
      </c>
      <c r="CZ42" s="109">
        <f t="shared" si="54"/>
        <v>0</v>
      </c>
      <c r="DA42" s="109">
        <f t="shared" si="61"/>
        <v>161.75671334569353</v>
      </c>
      <c r="DB42" s="109">
        <f t="shared" si="55"/>
        <v>0</v>
      </c>
      <c r="DC42" s="109">
        <f t="shared" si="56"/>
        <v>0</v>
      </c>
      <c r="DD42" s="109">
        <f t="shared" si="57"/>
        <v>0</v>
      </c>
      <c r="DE42" s="109">
        <f t="shared" si="58"/>
        <v>0</v>
      </c>
      <c r="DF42" s="110">
        <f t="shared" si="59"/>
        <v>4.4030117784352292E-2</v>
      </c>
      <c r="DG42" s="110">
        <f t="shared" si="286"/>
        <v>0</v>
      </c>
      <c r="DH42" s="110" t="e">
        <f t="shared" si="287"/>
        <v>#DIV/0!</v>
      </c>
      <c r="DI42" s="110" t="e">
        <f t="shared" si="288"/>
        <v>#DIV/0!</v>
      </c>
      <c r="DJ42" s="110">
        <f t="shared" si="289"/>
        <v>0</v>
      </c>
      <c r="DK42" s="110" t="e">
        <f t="shared" si="290"/>
        <v>#DIV/0!</v>
      </c>
      <c r="DL42" s="110">
        <f t="shared" si="291"/>
        <v>5.3552543391424158E-2</v>
      </c>
      <c r="DM42" s="110">
        <f t="shared" si="292"/>
        <v>6.4851208919119482E-2</v>
      </c>
      <c r="DN42" s="110" t="e">
        <f t="shared" si="293"/>
        <v>#DIV/0!</v>
      </c>
      <c r="DO42" s="110" t="e">
        <f t="shared" si="294"/>
        <v>#DIV/0!</v>
      </c>
      <c r="DP42" s="110" t="e">
        <f t="shared" si="295"/>
        <v>#DIV/0!</v>
      </c>
      <c r="DQ42" s="110" t="e">
        <f t="shared" si="296"/>
        <v>#DIV/0!</v>
      </c>
      <c r="DR42" s="110">
        <f t="shared" si="297"/>
        <v>2.3509269920898947E-2</v>
      </c>
      <c r="DS42" s="110" t="e">
        <f t="shared" si="298"/>
        <v>#DIV/0!</v>
      </c>
      <c r="DT42" s="110" t="e">
        <f t="shared" si="299"/>
        <v>#DIV/0!</v>
      </c>
      <c r="DU42" s="110">
        <f t="shared" si="300"/>
        <v>0</v>
      </c>
      <c r="DV42" s="110">
        <f t="shared" si="268"/>
        <v>0</v>
      </c>
    </row>
    <row r="43" spans="1:126" s="117" customFormat="1" x14ac:dyDescent="0.2">
      <c r="A43" s="117" t="s">
        <v>90</v>
      </c>
      <c r="B43" s="118"/>
      <c r="C43" s="118">
        <v>44496.927083333336</v>
      </c>
      <c r="D43" s="117">
        <v>5.05</v>
      </c>
      <c r="E43" s="102">
        <f t="shared" si="22"/>
        <v>0.1429655</v>
      </c>
      <c r="F43" s="102">
        <f t="shared" si="629"/>
        <v>224.21519999999995</v>
      </c>
      <c r="G43" s="103">
        <f t="shared" si="23"/>
        <v>2.0428534949044737E-2</v>
      </c>
      <c r="Y43" s="105">
        <f t="shared" ref="Y43" si="715">H42</f>
        <v>8.6851493717817743</v>
      </c>
      <c r="Z43" s="105">
        <f t="shared" ref="Z43" si="716">I42</f>
        <v>0</v>
      </c>
      <c r="AA43" s="105">
        <f t="shared" ref="AA43" si="717">J42</f>
        <v>0</v>
      </c>
      <c r="AB43" s="105">
        <f t="shared" ref="AB43" si="718">K42</f>
        <v>0</v>
      </c>
      <c r="AC43" s="105">
        <f t="shared" ref="AC43" si="719">L42</f>
        <v>0</v>
      </c>
      <c r="AD43" s="105">
        <f t="shared" ref="AD43" si="720">M42</f>
        <v>0</v>
      </c>
      <c r="AE43" s="105">
        <f t="shared" ref="AE43" si="721">N42</f>
        <v>0.27643559810652951</v>
      </c>
      <c r="AF43" s="105">
        <f t="shared" ref="AF43" si="722">O42</f>
        <v>2.7224040041129829</v>
      </c>
      <c r="AG43" s="105">
        <f t="shared" ref="AG43" si="723">P42</f>
        <v>0</v>
      </c>
      <c r="AH43" s="105">
        <f t="shared" ref="AH43" si="724">Q42</f>
        <v>0</v>
      </c>
      <c r="AI43" s="105">
        <f t="shared" ref="AI43" si="725">R42</f>
        <v>0</v>
      </c>
      <c r="AJ43" s="105">
        <f t="shared" ref="AJ43" si="726">S42</f>
        <v>0</v>
      </c>
      <c r="AK43" s="105">
        <f t="shared" ref="AK43" si="727">T42</f>
        <v>68.173157311538631</v>
      </c>
      <c r="AL43" s="105">
        <f t="shared" ref="AL43" si="728">U42</f>
        <v>0</v>
      </c>
      <c r="AM43" s="105">
        <f t="shared" ref="AM43" si="729">V42</f>
        <v>0</v>
      </c>
      <c r="AN43" s="105">
        <f t="shared" ref="AN43" si="730">W42</f>
        <v>0</v>
      </c>
      <c r="AO43" s="105">
        <f t="shared" ref="AO43" si="731">X42</f>
        <v>0</v>
      </c>
      <c r="AP43" s="106">
        <f t="shared" si="575"/>
        <v>0.18930402688603662</v>
      </c>
      <c r="AQ43" s="106">
        <f t="shared" si="557"/>
        <v>0</v>
      </c>
      <c r="AR43" s="106" t="e">
        <f t="shared" si="557"/>
        <v>#DIV/0!</v>
      </c>
      <c r="AS43" s="106" t="e">
        <f t="shared" si="557"/>
        <v>#DIV/0!</v>
      </c>
      <c r="AT43" s="106">
        <f t="shared" si="557"/>
        <v>0</v>
      </c>
      <c r="AU43" s="106" t="e">
        <f t="shared" si="557"/>
        <v>#DIV/0!</v>
      </c>
      <c r="AV43" s="106">
        <f t="shared" si="557"/>
        <v>0.1687768641088114</v>
      </c>
      <c r="AW43" s="106">
        <f t="shared" si="557"/>
        <v>0.25437775172884003</v>
      </c>
      <c r="AX43" s="106" t="e">
        <f t="shared" si="557"/>
        <v>#DIV/0!</v>
      </c>
      <c r="AY43" s="106" t="e">
        <f t="shared" si="557"/>
        <v>#DIV/0!</v>
      </c>
      <c r="AZ43" s="106" t="e">
        <f t="shared" si="557"/>
        <v>#DIV/0!</v>
      </c>
      <c r="BA43" s="106" t="e">
        <f t="shared" si="557"/>
        <v>#DIV/0!</v>
      </c>
      <c r="BB43" s="106">
        <f t="shared" si="557"/>
        <v>5.8497491487629727E-2</v>
      </c>
      <c r="BC43" s="106" t="e">
        <f t="shared" si="557"/>
        <v>#DIV/0!</v>
      </c>
      <c r="BD43" s="106" t="e">
        <f t="shared" si="557"/>
        <v>#DIV/0!</v>
      </c>
      <c r="BE43" s="106">
        <f t="shared" si="557"/>
        <v>0</v>
      </c>
      <c r="BF43" s="106">
        <f t="shared" si="267"/>
        <v>0</v>
      </c>
      <c r="BG43" s="107">
        <f t="shared" si="26"/>
        <v>7.4500603350688019E-2</v>
      </c>
      <c r="BH43" s="107">
        <f t="shared" si="27"/>
        <v>0</v>
      </c>
      <c r="BI43" s="107">
        <f t="shared" si="28"/>
        <v>0</v>
      </c>
      <c r="BJ43" s="107">
        <f t="shared" si="29"/>
        <v>0</v>
      </c>
      <c r="BK43" s="107">
        <f t="shared" si="30"/>
        <v>0</v>
      </c>
      <c r="BL43" s="107">
        <f t="shared" si="31"/>
        <v>0</v>
      </c>
      <c r="BM43" s="107">
        <f t="shared" si="32"/>
        <v>2.3712452100659426E-3</v>
      </c>
      <c r="BN43" s="107">
        <f t="shared" si="33"/>
        <v>2.3352590979000876E-2</v>
      </c>
      <c r="BO43" s="107">
        <f t="shared" si="34"/>
        <v>0</v>
      </c>
      <c r="BP43" s="107">
        <f t="shared" si="35"/>
        <v>0</v>
      </c>
      <c r="BQ43" s="107">
        <f t="shared" si="36"/>
        <v>0</v>
      </c>
      <c r="BR43" s="107">
        <f t="shared" si="37"/>
        <v>0</v>
      </c>
      <c r="BS43" s="107">
        <f t="shared" si="38"/>
        <v>0.58478457129736638</v>
      </c>
      <c r="BT43" s="107">
        <f t="shared" si="39"/>
        <v>0</v>
      </c>
      <c r="BU43" s="107">
        <f t="shared" si="40"/>
        <v>0</v>
      </c>
      <c r="BV43" s="107">
        <f t="shared" si="41"/>
        <v>0</v>
      </c>
      <c r="BW43" s="107">
        <f t="shared" si="42"/>
        <v>0</v>
      </c>
      <c r="BX43" s="108">
        <f t="shared" si="576"/>
        <v>1.1175090502603202</v>
      </c>
      <c r="BY43" s="108">
        <f t="shared" si="4"/>
        <v>0</v>
      </c>
      <c r="BZ43" s="108">
        <f t="shared" si="5"/>
        <v>0</v>
      </c>
      <c r="CA43" s="108">
        <f t="shared" si="6"/>
        <v>0</v>
      </c>
      <c r="CB43" s="108">
        <f t="shared" si="7"/>
        <v>0</v>
      </c>
      <c r="CC43" s="108">
        <f t="shared" si="8"/>
        <v>0</v>
      </c>
      <c r="CD43" s="108">
        <f t="shared" si="9"/>
        <v>3.5568678150989137E-2</v>
      </c>
      <c r="CE43" s="108">
        <f t="shared" si="10"/>
        <v>0.35028886468501313</v>
      </c>
      <c r="CF43" s="108">
        <f t="shared" si="11"/>
        <v>0</v>
      </c>
      <c r="CG43" s="108">
        <f t="shared" si="12"/>
        <v>0</v>
      </c>
      <c r="CH43" s="108">
        <f t="shared" si="13"/>
        <v>0</v>
      </c>
      <c r="CI43" s="108">
        <f t="shared" si="14"/>
        <v>0</v>
      </c>
      <c r="CJ43" s="108">
        <f t="shared" si="15"/>
        <v>8.7717685694604963</v>
      </c>
      <c r="CK43" s="108">
        <f t="shared" si="16"/>
        <v>0</v>
      </c>
      <c r="CL43" s="108">
        <f t="shared" si="17"/>
        <v>0</v>
      </c>
      <c r="CM43" s="108">
        <f t="shared" si="18"/>
        <v>0</v>
      </c>
      <c r="CN43" s="108">
        <f t="shared" si="19"/>
        <v>0</v>
      </c>
      <c r="CO43" s="109">
        <f t="shared" si="594"/>
        <v>23.439017965842968</v>
      </c>
      <c r="CP43" s="109">
        <f t="shared" si="44"/>
        <v>0</v>
      </c>
      <c r="CQ43" s="109">
        <f t="shared" si="45"/>
        <v>0</v>
      </c>
      <c r="CR43" s="109">
        <f t="shared" si="46"/>
        <v>0</v>
      </c>
      <c r="CS43" s="109">
        <f t="shared" si="47"/>
        <v>0</v>
      </c>
      <c r="CT43" s="109">
        <f t="shared" si="48"/>
        <v>0</v>
      </c>
      <c r="CU43" s="109">
        <f t="shared" si="49"/>
        <v>0.69615563887393928</v>
      </c>
      <c r="CV43" s="109">
        <f t="shared" si="50"/>
        <v>8.4277719754791889</v>
      </c>
      <c r="CW43" s="109">
        <f t="shared" si="51"/>
        <v>0</v>
      </c>
      <c r="CX43" s="109">
        <f t="shared" si="52"/>
        <v>0</v>
      </c>
      <c r="CY43" s="109">
        <f t="shared" si="53"/>
        <v>0</v>
      </c>
      <c r="CZ43" s="109">
        <f t="shared" si="54"/>
        <v>0</v>
      </c>
      <c r="DA43" s="109">
        <f t="shared" si="61"/>
        <v>170.52848191515403</v>
      </c>
      <c r="DB43" s="109">
        <f t="shared" si="55"/>
        <v>0</v>
      </c>
      <c r="DC43" s="109">
        <f t="shared" si="56"/>
        <v>0</v>
      </c>
      <c r="DD43" s="109">
        <f t="shared" si="57"/>
        <v>0</v>
      </c>
      <c r="DE43" s="109">
        <f t="shared" si="58"/>
        <v>0</v>
      </c>
      <c r="DF43" s="110">
        <f t="shared" si="59"/>
        <v>4.6234451518873808E-2</v>
      </c>
      <c r="DG43" s="110">
        <f t="shared" si="286"/>
        <v>0</v>
      </c>
      <c r="DH43" s="110" t="e">
        <f t="shared" si="287"/>
        <v>#DIV/0!</v>
      </c>
      <c r="DI43" s="110" t="e">
        <f t="shared" si="288"/>
        <v>#DIV/0!</v>
      </c>
      <c r="DJ43" s="110">
        <f t="shared" si="289"/>
        <v>0</v>
      </c>
      <c r="DK43" s="110" t="e">
        <f t="shared" si="290"/>
        <v>#DIV/0!</v>
      </c>
      <c r="DL43" s="110">
        <f t="shared" si="291"/>
        <v>5.6436029280960684E-2</v>
      </c>
      <c r="DM43" s="110">
        <f t="shared" si="292"/>
        <v>6.7663552322892367E-2</v>
      </c>
      <c r="DN43" s="110" t="e">
        <f t="shared" si="293"/>
        <v>#DIV/0!</v>
      </c>
      <c r="DO43" s="110" t="e">
        <f t="shared" si="294"/>
        <v>#DIV/0!</v>
      </c>
      <c r="DP43" s="110" t="e">
        <f t="shared" si="295"/>
        <v>#DIV/0!</v>
      </c>
      <c r="DQ43" s="110" t="e">
        <f t="shared" si="296"/>
        <v>#DIV/0!</v>
      </c>
      <c r="DR43" s="110">
        <f t="shared" si="297"/>
        <v>2.4784134318906293E-2</v>
      </c>
      <c r="DS43" s="110" t="e">
        <f t="shared" si="298"/>
        <v>#DIV/0!</v>
      </c>
      <c r="DT43" s="110" t="e">
        <f t="shared" si="299"/>
        <v>#DIV/0!</v>
      </c>
      <c r="DU43" s="110">
        <f t="shared" si="300"/>
        <v>0</v>
      </c>
      <c r="DV43" s="110">
        <f t="shared" si="268"/>
        <v>0</v>
      </c>
    </row>
    <row r="44" spans="1:126" s="117" customFormat="1" x14ac:dyDescent="0.2">
      <c r="A44" s="117" t="s">
        <v>90</v>
      </c>
      <c r="B44" s="118"/>
      <c r="C44" s="118">
        <v>44496.9375</v>
      </c>
      <c r="D44" s="117">
        <v>4.5999999999999996</v>
      </c>
      <c r="E44" s="102">
        <f t="shared" si="22"/>
        <v>0.13022599999999998</v>
      </c>
      <c r="F44" s="102">
        <f t="shared" si="629"/>
        <v>287.40311999999994</v>
      </c>
      <c r="G44" s="103">
        <f t="shared" si="23"/>
        <v>2.6185667525593707E-2</v>
      </c>
      <c r="Y44" s="105">
        <f t="shared" ref="Y44" si="732">H42</f>
        <v>8.6851493717817743</v>
      </c>
      <c r="Z44" s="105">
        <f t="shared" ref="Z44" si="733">I42</f>
        <v>0</v>
      </c>
      <c r="AA44" s="105">
        <f t="shared" ref="AA44" si="734">J42</f>
        <v>0</v>
      </c>
      <c r="AB44" s="105">
        <f t="shared" ref="AB44" si="735">K42</f>
        <v>0</v>
      </c>
      <c r="AC44" s="105">
        <f t="shared" ref="AC44" si="736">L42</f>
        <v>0</v>
      </c>
      <c r="AD44" s="105">
        <f t="shared" ref="AD44" si="737">M42</f>
        <v>0</v>
      </c>
      <c r="AE44" s="105">
        <f t="shared" ref="AE44" si="738">N42</f>
        <v>0.27643559810652951</v>
      </c>
      <c r="AF44" s="105">
        <f t="shared" ref="AF44" si="739">O42</f>
        <v>2.7224040041129829</v>
      </c>
      <c r="AG44" s="105">
        <f t="shared" ref="AG44" si="740">P42</f>
        <v>0</v>
      </c>
      <c r="AH44" s="105">
        <f t="shared" ref="AH44" si="741">Q42</f>
        <v>0</v>
      </c>
      <c r="AI44" s="105">
        <f t="shared" ref="AI44" si="742">R42</f>
        <v>0</v>
      </c>
      <c r="AJ44" s="105">
        <f t="shared" ref="AJ44" si="743">S42</f>
        <v>0</v>
      </c>
      <c r="AK44" s="105">
        <f t="shared" ref="AK44" si="744">T42</f>
        <v>68.173157311538631</v>
      </c>
      <c r="AL44" s="105">
        <f t="shared" ref="AL44" si="745">U42</f>
        <v>0</v>
      </c>
      <c r="AM44" s="105">
        <f t="shared" ref="AM44" si="746">V42</f>
        <v>0</v>
      </c>
      <c r="AN44" s="105">
        <f t="shared" ref="AN44" si="747">W42</f>
        <v>0</v>
      </c>
      <c r="AO44" s="105">
        <f t="shared" ref="AO44" si="748">X42</f>
        <v>0</v>
      </c>
      <c r="AP44" s="106">
        <f t="shared" si="575"/>
        <v>0.18930402688603662</v>
      </c>
      <c r="AQ44" s="106">
        <f t="shared" si="557"/>
        <v>0</v>
      </c>
      <c r="AR44" s="106" t="e">
        <f t="shared" si="557"/>
        <v>#DIV/0!</v>
      </c>
      <c r="AS44" s="106" t="e">
        <f t="shared" si="557"/>
        <v>#DIV/0!</v>
      </c>
      <c r="AT44" s="106">
        <f t="shared" si="557"/>
        <v>0</v>
      </c>
      <c r="AU44" s="106" t="e">
        <f t="shared" si="557"/>
        <v>#DIV/0!</v>
      </c>
      <c r="AV44" s="106">
        <f t="shared" si="557"/>
        <v>0.1687768641088114</v>
      </c>
      <c r="AW44" s="106">
        <f t="shared" si="557"/>
        <v>0.25437775172884003</v>
      </c>
      <c r="AX44" s="106" t="e">
        <f t="shared" si="557"/>
        <v>#DIV/0!</v>
      </c>
      <c r="AY44" s="106" t="e">
        <f t="shared" si="557"/>
        <v>#DIV/0!</v>
      </c>
      <c r="AZ44" s="106" t="e">
        <f t="shared" si="557"/>
        <v>#DIV/0!</v>
      </c>
      <c r="BA44" s="106" t="e">
        <f t="shared" si="557"/>
        <v>#DIV/0!</v>
      </c>
      <c r="BB44" s="106">
        <f t="shared" si="557"/>
        <v>5.8497491487629727E-2</v>
      </c>
      <c r="BC44" s="106" t="e">
        <f t="shared" si="557"/>
        <v>#DIV/0!</v>
      </c>
      <c r="BD44" s="106" t="e">
        <f t="shared" si="557"/>
        <v>#DIV/0!</v>
      </c>
      <c r="BE44" s="106">
        <f t="shared" si="557"/>
        <v>0</v>
      </c>
      <c r="BF44" s="106">
        <f t="shared" si="267"/>
        <v>0</v>
      </c>
      <c r="BG44" s="107">
        <f t="shared" si="26"/>
        <v>6.7861935725379186E-2</v>
      </c>
      <c r="BH44" s="107">
        <f t="shared" si="27"/>
        <v>0</v>
      </c>
      <c r="BI44" s="107">
        <f t="shared" si="28"/>
        <v>0</v>
      </c>
      <c r="BJ44" s="107">
        <f t="shared" si="29"/>
        <v>0</v>
      </c>
      <c r="BK44" s="107">
        <f t="shared" si="30"/>
        <v>0</v>
      </c>
      <c r="BL44" s="107">
        <f t="shared" si="31"/>
        <v>0</v>
      </c>
      <c r="BM44" s="107">
        <f t="shared" si="32"/>
        <v>2.1599461319412551E-3</v>
      </c>
      <c r="BN44" s="107">
        <f t="shared" si="33"/>
        <v>2.1271667030377039E-2</v>
      </c>
      <c r="BO44" s="107">
        <f t="shared" si="34"/>
        <v>0</v>
      </c>
      <c r="BP44" s="107">
        <f t="shared" si="35"/>
        <v>0</v>
      </c>
      <c r="BQ44" s="107">
        <f t="shared" si="36"/>
        <v>0</v>
      </c>
      <c r="BR44" s="107">
        <f t="shared" si="37"/>
        <v>0</v>
      </c>
      <c r="BS44" s="107">
        <f t="shared" si="38"/>
        <v>0.53267505504314572</v>
      </c>
      <c r="BT44" s="107">
        <f t="shared" si="39"/>
        <v>0</v>
      </c>
      <c r="BU44" s="107">
        <f t="shared" si="40"/>
        <v>0</v>
      </c>
      <c r="BV44" s="107">
        <f t="shared" si="41"/>
        <v>0</v>
      </c>
      <c r="BW44" s="107">
        <f t="shared" si="42"/>
        <v>0</v>
      </c>
      <c r="BX44" s="108">
        <f t="shared" si="576"/>
        <v>1.0179290358806878</v>
      </c>
      <c r="BY44" s="108">
        <f t="shared" si="4"/>
        <v>0</v>
      </c>
      <c r="BZ44" s="108">
        <f t="shared" si="5"/>
        <v>0</v>
      </c>
      <c r="CA44" s="108">
        <f t="shared" si="6"/>
        <v>0</v>
      </c>
      <c r="CB44" s="108">
        <f t="shared" si="7"/>
        <v>0</v>
      </c>
      <c r="CC44" s="108">
        <f t="shared" si="8"/>
        <v>0</v>
      </c>
      <c r="CD44" s="108">
        <f t="shared" si="9"/>
        <v>3.2399191979118828E-2</v>
      </c>
      <c r="CE44" s="108">
        <f t="shared" si="10"/>
        <v>0.31907500545565559</v>
      </c>
      <c r="CF44" s="108">
        <f t="shared" si="11"/>
        <v>0</v>
      </c>
      <c r="CG44" s="108">
        <f t="shared" si="12"/>
        <v>0</v>
      </c>
      <c r="CH44" s="108">
        <f t="shared" si="13"/>
        <v>0</v>
      </c>
      <c r="CI44" s="108">
        <f t="shared" si="14"/>
        <v>0</v>
      </c>
      <c r="CJ44" s="108">
        <f t="shared" si="15"/>
        <v>7.9901258256471861</v>
      </c>
      <c r="CK44" s="108">
        <f t="shared" si="16"/>
        <v>0</v>
      </c>
      <c r="CL44" s="108">
        <f t="shared" si="17"/>
        <v>0</v>
      </c>
      <c r="CM44" s="108">
        <f t="shared" si="18"/>
        <v>0</v>
      </c>
      <c r="CN44" s="108">
        <f t="shared" si="19"/>
        <v>0</v>
      </c>
      <c r="CO44" s="109">
        <f t="shared" si="594"/>
        <v>24.456947001723655</v>
      </c>
      <c r="CP44" s="109">
        <f t="shared" si="44"/>
        <v>0</v>
      </c>
      <c r="CQ44" s="109">
        <f t="shared" si="45"/>
        <v>0</v>
      </c>
      <c r="CR44" s="109">
        <f t="shared" si="46"/>
        <v>0</v>
      </c>
      <c r="CS44" s="109">
        <f t="shared" si="47"/>
        <v>0</v>
      </c>
      <c r="CT44" s="109">
        <f t="shared" si="48"/>
        <v>0</v>
      </c>
      <c r="CU44" s="109">
        <f t="shared" si="49"/>
        <v>0.72855483085305806</v>
      </c>
      <c r="CV44" s="109">
        <f t="shared" si="50"/>
        <v>8.7468469809348441</v>
      </c>
      <c r="CW44" s="109">
        <f t="shared" si="51"/>
        <v>0</v>
      </c>
      <c r="CX44" s="109">
        <f t="shared" si="52"/>
        <v>0</v>
      </c>
      <c r="CY44" s="109">
        <f t="shared" si="53"/>
        <v>0</v>
      </c>
      <c r="CZ44" s="109">
        <f t="shared" si="54"/>
        <v>0</v>
      </c>
      <c r="DA44" s="109">
        <f t="shared" si="61"/>
        <v>178.51860774080123</v>
      </c>
      <c r="DB44" s="109">
        <f t="shared" si="55"/>
        <v>0</v>
      </c>
      <c r="DC44" s="109">
        <f t="shared" si="56"/>
        <v>0</v>
      </c>
      <c r="DD44" s="109">
        <f t="shared" si="57"/>
        <v>0</v>
      </c>
      <c r="DE44" s="109">
        <f t="shared" si="58"/>
        <v>0</v>
      </c>
      <c r="DF44" s="110">
        <f t="shared" si="59"/>
        <v>4.8242359475071619E-2</v>
      </c>
      <c r="DG44" s="110">
        <f t="shared" si="286"/>
        <v>0</v>
      </c>
      <c r="DH44" s="110" t="e">
        <f t="shared" si="287"/>
        <v>#DIV/0!</v>
      </c>
      <c r="DI44" s="110" t="e">
        <f t="shared" si="288"/>
        <v>#DIV/0!</v>
      </c>
      <c r="DJ44" s="110">
        <f t="shared" si="289"/>
        <v>0</v>
      </c>
      <c r="DK44" s="110" t="e">
        <f t="shared" si="290"/>
        <v>#DIV/0!</v>
      </c>
      <c r="DL44" s="110">
        <f t="shared" si="291"/>
        <v>5.9062570883310787E-2</v>
      </c>
      <c r="DM44" s="110">
        <f t="shared" si="292"/>
        <v>7.022529086890332E-2</v>
      </c>
      <c r="DN44" s="110" t="e">
        <f t="shared" si="293"/>
        <v>#DIV/0!</v>
      </c>
      <c r="DO44" s="110" t="e">
        <f t="shared" si="294"/>
        <v>#DIV/0!</v>
      </c>
      <c r="DP44" s="110" t="e">
        <f t="shared" si="295"/>
        <v>#DIV/0!</v>
      </c>
      <c r="DQ44" s="110" t="e">
        <f t="shared" si="296"/>
        <v>#DIV/0!</v>
      </c>
      <c r="DR44" s="110">
        <f t="shared" si="297"/>
        <v>2.5945396938873384E-2</v>
      </c>
      <c r="DS44" s="110" t="e">
        <f t="shared" si="298"/>
        <v>#DIV/0!</v>
      </c>
      <c r="DT44" s="110" t="e">
        <f t="shared" si="299"/>
        <v>#DIV/0!</v>
      </c>
      <c r="DU44" s="110">
        <f t="shared" si="300"/>
        <v>0</v>
      </c>
      <c r="DV44" s="110">
        <f t="shared" si="268"/>
        <v>0</v>
      </c>
    </row>
    <row r="45" spans="1:126" s="117" customFormat="1" x14ac:dyDescent="0.2">
      <c r="A45" s="117" t="s">
        <v>90</v>
      </c>
      <c r="B45" s="118"/>
      <c r="C45" s="118">
        <v>44496.947916666664</v>
      </c>
      <c r="D45" s="117">
        <v>4.5999999999999996</v>
      </c>
      <c r="E45" s="102">
        <f t="shared" si="22"/>
        <v>0.13022599999999998</v>
      </c>
      <c r="F45" s="102">
        <f t="shared" si="629"/>
        <v>350.59103999999991</v>
      </c>
      <c r="G45" s="103">
        <f t="shared" si="23"/>
        <v>3.1942800102142677E-2</v>
      </c>
      <c r="Y45" s="105">
        <f t="shared" ref="Y45" si="749">H42</f>
        <v>8.6851493717817743</v>
      </c>
      <c r="Z45" s="105">
        <f t="shared" ref="Z45" si="750">I42</f>
        <v>0</v>
      </c>
      <c r="AA45" s="105">
        <f t="shared" ref="AA45" si="751">J42</f>
        <v>0</v>
      </c>
      <c r="AB45" s="105">
        <f t="shared" ref="AB45" si="752">K42</f>
        <v>0</v>
      </c>
      <c r="AC45" s="105">
        <f t="shared" ref="AC45" si="753">L42</f>
        <v>0</v>
      </c>
      <c r="AD45" s="105">
        <f t="shared" ref="AD45" si="754">M42</f>
        <v>0</v>
      </c>
      <c r="AE45" s="105">
        <f t="shared" ref="AE45" si="755">N42</f>
        <v>0.27643559810652951</v>
      </c>
      <c r="AF45" s="105">
        <f t="shared" ref="AF45" si="756">O42</f>
        <v>2.7224040041129829</v>
      </c>
      <c r="AG45" s="105">
        <f t="shared" ref="AG45" si="757">P42</f>
        <v>0</v>
      </c>
      <c r="AH45" s="105">
        <f t="shared" ref="AH45" si="758">Q42</f>
        <v>0</v>
      </c>
      <c r="AI45" s="105">
        <f t="shared" ref="AI45" si="759">R42</f>
        <v>0</v>
      </c>
      <c r="AJ45" s="105">
        <f t="shared" ref="AJ45" si="760">S42</f>
        <v>0</v>
      </c>
      <c r="AK45" s="105">
        <f t="shared" ref="AK45" si="761">T42</f>
        <v>68.173157311538631</v>
      </c>
      <c r="AL45" s="105">
        <f t="shared" ref="AL45" si="762">U42</f>
        <v>0</v>
      </c>
      <c r="AM45" s="105">
        <f t="shared" ref="AM45" si="763">V42</f>
        <v>0</v>
      </c>
      <c r="AN45" s="105">
        <f t="shared" ref="AN45" si="764">W42</f>
        <v>0</v>
      </c>
      <c r="AO45" s="105">
        <f t="shared" ref="AO45" si="765">X42</f>
        <v>0</v>
      </c>
      <c r="AP45" s="106">
        <f t="shared" si="575"/>
        <v>0.18930402688603662</v>
      </c>
      <c r="AQ45" s="106">
        <f t="shared" si="557"/>
        <v>0</v>
      </c>
      <c r="AR45" s="106" t="e">
        <f t="shared" si="557"/>
        <v>#DIV/0!</v>
      </c>
      <c r="AS45" s="106" t="e">
        <f t="shared" si="557"/>
        <v>#DIV/0!</v>
      </c>
      <c r="AT45" s="106">
        <f t="shared" si="557"/>
        <v>0</v>
      </c>
      <c r="AU45" s="106" t="e">
        <f t="shared" si="557"/>
        <v>#DIV/0!</v>
      </c>
      <c r="AV45" s="106">
        <f t="shared" si="557"/>
        <v>0.1687768641088114</v>
      </c>
      <c r="AW45" s="106">
        <f t="shared" si="557"/>
        <v>0.25437775172884003</v>
      </c>
      <c r="AX45" s="106" t="e">
        <f t="shared" si="557"/>
        <v>#DIV/0!</v>
      </c>
      <c r="AY45" s="106" t="e">
        <f t="shared" si="557"/>
        <v>#DIV/0!</v>
      </c>
      <c r="AZ45" s="106" t="e">
        <f t="shared" si="557"/>
        <v>#DIV/0!</v>
      </c>
      <c r="BA45" s="106" t="e">
        <f t="shared" si="557"/>
        <v>#DIV/0!</v>
      </c>
      <c r="BB45" s="106">
        <f t="shared" si="557"/>
        <v>5.8497491487629727E-2</v>
      </c>
      <c r="BC45" s="106" t="e">
        <f t="shared" si="557"/>
        <v>#DIV/0!</v>
      </c>
      <c r="BD45" s="106" t="e">
        <f t="shared" si="557"/>
        <v>#DIV/0!</v>
      </c>
      <c r="BE45" s="106">
        <f t="shared" si="557"/>
        <v>0</v>
      </c>
      <c r="BF45" s="106">
        <f t="shared" si="267"/>
        <v>0</v>
      </c>
      <c r="BG45" s="107">
        <f t="shared" si="26"/>
        <v>6.7861935725379186E-2</v>
      </c>
      <c r="BH45" s="107">
        <f t="shared" si="27"/>
        <v>0</v>
      </c>
      <c r="BI45" s="107">
        <f t="shared" si="28"/>
        <v>0</v>
      </c>
      <c r="BJ45" s="107">
        <f t="shared" si="29"/>
        <v>0</v>
      </c>
      <c r="BK45" s="107">
        <f t="shared" si="30"/>
        <v>0</v>
      </c>
      <c r="BL45" s="107">
        <f t="shared" si="31"/>
        <v>0</v>
      </c>
      <c r="BM45" s="107">
        <f t="shared" si="32"/>
        <v>2.1599461319412551E-3</v>
      </c>
      <c r="BN45" s="107">
        <f t="shared" si="33"/>
        <v>2.1271667030377039E-2</v>
      </c>
      <c r="BO45" s="107">
        <f t="shared" si="34"/>
        <v>0</v>
      </c>
      <c r="BP45" s="107">
        <f t="shared" si="35"/>
        <v>0</v>
      </c>
      <c r="BQ45" s="107">
        <f t="shared" si="36"/>
        <v>0</v>
      </c>
      <c r="BR45" s="107">
        <f t="shared" si="37"/>
        <v>0</v>
      </c>
      <c r="BS45" s="107">
        <f t="shared" si="38"/>
        <v>0.53267505504314572</v>
      </c>
      <c r="BT45" s="107">
        <f t="shared" si="39"/>
        <v>0</v>
      </c>
      <c r="BU45" s="107">
        <f t="shared" si="40"/>
        <v>0</v>
      </c>
      <c r="BV45" s="107">
        <f t="shared" si="41"/>
        <v>0</v>
      </c>
      <c r="BW45" s="107">
        <f t="shared" si="42"/>
        <v>0</v>
      </c>
      <c r="BX45" s="108">
        <f t="shared" si="576"/>
        <v>1.0179290358806878</v>
      </c>
      <c r="BY45" s="108">
        <f t="shared" si="4"/>
        <v>0</v>
      </c>
      <c r="BZ45" s="108">
        <f t="shared" si="5"/>
        <v>0</v>
      </c>
      <c r="CA45" s="108">
        <f t="shared" si="6"/>
        <v>0</v>
      </c>
      <c r="CB45" s="108">
        <f t="shared" si="7"/>
        <v>0</v>
      </c>
      <c r="CC45" s="108">
        <f t="shared" si="8"/>
        <v>0</v>
      </c>
      <c r="CD45" s="108">
        <f t="shared" si="9"/>
        <v>3.2399191979118828E-2</v>
      </c>
      <c r="CE45" s="108">
        <f t="shared" si="10"/>
        <v>0.31907500545565559</v>
      </c>
      <c r="CF45" s="108">
        <f t="shared" si="11"/>
        <v>0</v>
      </c>
      <c r="CG45" s="108">
        <f t="shared" si="12"/>
        <v>0</v>
      </c>
      <c r="CH45" s="108">
        <f t="shared" si="13"/>
        <v>0</v>
      </c>
      <c r="CI45" s="108">
        <f t="shared" si="14"/>
        <v>0</v>
      </c>
      <c r="CJ45" s="108">
        <f t="shared" si="15"/>
        <v>7.9901258256471861</v>
      </c>
      <c r="CK45" s="108">
        <f t="shared" si="16"/>
        <v>0</v>
      </c>
      <c r="CL45" s="108">
        <f t="shared" si="17"/>
        <v>0</v>
      </c>
      <c r="CM45" s="108">
        <f t="shared" si="18"/>
        <v>0</v>
      </c>
      <c r="CN45" s="108">
        <f t="shared" si="19"/>
        <v>0</v>
      </c>
      <c r="CO45" s="109">
        <f t="shared" si="594"/>
        <v>25.474876037604343</v>
      </c>
      <c r="CP45" s="109">
        <f t="shared" si="44"/>
        <v>0</v>
      </c>
      <c r="CQ45" s="109">
        <f t="shared" si="45"/>
        <v>0</v>
      </c>
      <c r="CR45" s="109">
        <f t="shared" si="46"/>
        <v>0</v>
      </c>
      <c r="CS45" s="109">
        <f t="shared" si="47"/>
        <v>0</v>
      </c>
      <c r="CT45" s="109">
        <f t="shared" si="48"/>
        <v>0</v>
      </c>
      <c r="CU45" s="109">
        <f t="shared" si="49"/>
        <v>0.76095402283217684</v>
      </c>
      <c r="CV45" s="109">
        <f t="shared" si="50"/>
        <v>9.0659219863904994</v>
      </c>
      <c r="CW45" s="109">
        <f t="shared" si="51"/>
        <v>0</v>
      </c>
      <c r="CX45" s="109">
        <f t="shared" si="52"/>
        <v>0</v>
      </c>
      <c r="CY45" s="109">
        <f t="shared" si="53"/>
        <v>0</v>
      </c>
      <c r="CZ45" s="109">
        <f t="shared" si="54"/>
        <v>0</v>
      </c>
      <c r="DA45" s="109">
        <f t="shared" si="61"/>
        <v>186.50873356644843</v>
      </c>
      <c r="DB45" s="109">
        <f t="shared" si="55"/>
        <v>0</v>
      </c>
      <c r="DC45" s="109">
        <f t="shared" si="56"/>
        <v>0</v>
      </c>
      <c r="DD45" s="109">
        <f t="shared" si="57"/>
        <v>0</v>
      </c>
      <c r="DE45" s="109">
        <f t="shared" si="58"/>
        <v>0</v>
      </c>
      <c r="DF45" s="110">
        <f t="shared" si="59"/>
        <v>5.0250267431269438E-2</v>
      </c>
      <c r="DG45" s="110">
        <f t="shared" si="286"/>
        <v>0</v>
      </c>
      <c r="DH45" s="110" t="e">
        <f t="shared" si="287"/>
        <v>#DIV/0!</v>
      </c>
      <c r="DI45" s="110" t="e">
        <f t="shared" si="288"/>
        <v>#DIV/0!</v>
      </c>
      <c r="DJ45" s="110">
        <f t="shared" si="289"/>
        <v>0</v>
      </c>
      <c r="DK45" s="110" t="e">
        <f t="shared" si="290"/>
        <v>#DIV/0!</v>
      </c>
      <c r="DL45" s="110">
        <f t="shared" si="291"/>
        <v>6.1689112485660884E-2</v>
      </c>
      <c r="DM45" s="110">
        <f t="shared" si="292"/>
        <v>7.2787029414914273E-2</v>
      </c>
      <c r="DN45" s="110" t="e">
        <f t="shared" si="293"/>
        <v>#DIV/0!</v>
      </c>
      <c r="DO45" s="110" t="e">
        <f t="shared" si="294"/>
        <v>#DIV/0!</v>
      </c>
      <c r="DP45" s="110" t="e">
        <f t="shared" si="295"/>
        <v>#DIV/0!</v>
      </c>
      <c r="DQ45" s="110" t="e">
        <f t="shared" si="296"/>
        <v>#DIV/0!</v>
      </c>
      <c r="DR45" s="110">
        <f t="shared" si="297"/>
        <v>2.7106659558840472E-2</v>
      </c>
      <c r="DS45" s="110" t="e">
        <f t="shared" si="298"/>
        <v>#DIV/0!</v>
      </c>
      <c r="DT45" s="110" t="e">
        <f t="shared" si="299"/>
        <v>#DIV/0!</v>
      </c>
      <c r="DU45" s="110">
        <f t="shared" si="300"/>
        <v>0</v>
      </c>
      <c r="DV45" s="110">
        <f t="shared" si="268"/>
        <v>0</v>
      </c>
    </row>
    <row r="46" spans="1:126" s="117" customFormat="1" x14ac:dyDescent="0.2">
      <c r="A46" s="117" t="s">
        <v>90</v>
      </c>
      <c r="B46" s="118">
        <f>'Data Final'!C164</f>
        <v>44496.979166666664</v>
      </c>
      <c r="C46" s="118">
        <v>44496.958333333336</v>
      </c>
      <c r="D46" s="117">
        <v>4.5999999999999996</v>
      </c>
      <c r="E46" s="102">
        <f t="shared" si="22"/>
        <v>0.13022599999999998</v>
      </c>
      <c r="F46" s="102">
        <f t="shared" si="629"/>
        <v>413.77895999999987</v>
      </c>
      <c r="G46" s="103">
        <f t="shared" si="23"/>
        <v>3.7699932678691643E-2</v>
      </c>
      <c r="H46" s="117">
        <f>'Data Final'!F164</f>
        <v>24.829481743643022</v>
      </c>
      <c r="I46" s="117">
        <f>'Data Final'!G164</f>
        <v>36.321923520386704</v>
      </c>
      <c r="J46" s="104">
        <v>0</v>
      </c>
      <c r="K46" s="104">
        <v>0</v>
      </c>
      <c r="L46" s="104">
        <v>0</v>
      </c>
      <c r="M46" s="104">
        <v>0</v>
      </c>
      <c r="N46" s="117">
        <f>'Data Final'!L164</f>
        <v>0.8428750909081284</v>
      </c>
      <c r="O46" s="117">
        <f>'Data Final'!M164</f>
        <v>6.8208764923144782</v>
      </c>
      <c r="P46" s="104">
        <v>0</v>
      </c>
      <c r="Q46" s="104">
        <v>0</v>
      </c>
      <c r="R46" s="104">
        <v>0</v>
      </c>
      <c r="S46" s="117">
        <f>'Data Final'!Q164</f>
        <v>0</v>
      </c>
      <c r="T46" s="117">
        <f>'Data Final'!R164</f>
        <v>605.56275320011002</v>
      </c>
      <c r="U46" s="117">
        <f>'Data Final'!S164</f>
        <v>0</v>
      </c>
      <c r="V46" s="117">
        <f>'Data Final'!T164</f>
        <v>0</v>
      </c>
      <c r="W46" s="117">
        <f>'Data Final'!U164</f>
        <v>8.619911593784753</v>
      </c>
      <c r="X46" s="117">
        <f>'Data Final'!V164</f>
        <v>3.3200548992309495</v>
      </c>
      <c r="Y46" s="105">
        <f t="shared" ref="Y46" si="766">H46</f>
        <v>24.829481743643022</v>
      </c>
      <c r="Z46" s="105">
        <f t="shared" ref="Z46" si="767">I46</f>
        <v>36.321923520386704</v>
      </c>
      <c r="AA46" s="105">
        <f t="shared" ref="AA46" si="768">J46</f>
        <v>0</v>
      </c>
      <c r="AB46" s="105">
        <f t="shared" ref="AB46" si="769">K46</f>
        <v>0</v>
      </c>
      <c r="AC46" s="105">
        <f t="shared" ref="AC46" si="770">L46</f>
        <v>0</v>
      </c>
      <c r="AD46" s="105">
        <f t="shared" ref="AD46" si="771">M46</f>
        <v>0</v>
      </c>
      <c r="AE46" s="105">
        <f t="shared" ref="AE46" si="772">N46</f>
        <v>0.8428750909081284</v>
      </c>
      <c r="AF46" s="105">
        <f t="shared" ref="AF46" si="773">O46</f>
        <v>6.8208764923144782</v>
      </c>
      <c r="AG46" s="105">
        <f t="shared" ref="AG46" si="774">P46</f>
        <v>0</v>
      </c>
      <c r="AH46" s="105">
        <f t="shared" ref="AH46" si="775">Q46</f>
        <v>0</v>
      </c>
      <c r="AI46" s="105">
        <f t="shared" ref="AI46" si="776">R46</f>
        <v>0</v>
      </c>
      <c r="AJ46" s="105">
        <f t="shared" ref="AJ46" si="777">S46</f>
        <v>0</v>
      </c>
      <c r="AK46" s="105">
        <f t="shared" ref="AK46" si="778">T46</f>
        <v>605.56275320011002</v>
      </c>
      <c r="AL46" s="105">
        <f t="shared" ref="AL46" si="779">U46</f>
        <v>0</v>
      </c>
      <c r="AM46" s="105">
        <f t="shared" ref="AM46" si="780">V46</f>
        <v>0</v>
      </c>
      <c r="AN46" s="105">
        <f t="shared" ref="AN46" si="781">W46</f>
        <v>8.619911593784753</v>
      </c>
      <c r="AO46" s="105">
        <f t="shared" ref="AO46" si="782">X46</f>
        <v>3.3200548992309495</v>
      </c>
      <c r="AP46" s="106">
        <f t="shared" si="575"/>
        <v>0.54119056315097946</v>
      </c>
      <c r="AQ46" s="106">
        <f t="shared" si="557"/>
        <v>0.88557862355218708</v>
      </c>
      <c r="AR46" s="106" t="e">
        <f t="shared" si="557"/>
        <v>#DIV/0!</v>
      </c>
      <c r="AS46" s="106" t="e">
        <f t="shared" si="557"/>
        <v>#DIV/0!</v>
      </c>
      <c r="AT46" s="106">
        <f t="shared" si="557"/>
        <v>0</v>
      </c>
      <c r="AU46" s="106" t="e">
        <f t="shared" si="557"/>
        <v>#DIV/0!</v>
      </c>
      <c r="AV46" s="106">
        <f t="shared" si="557"/>
        <v>0.51461467210920353</v>
      </c>
      <c r="AW46" s="106">
        <f t="shared" si="557"/>
        <v>0.63733348331611028</v>
      </c>
      <c r="AX46" s="106" t="e">
        <f t="shared" si="557"/>
        <v>#DIV/0!</v>
      </c>
      <c r="AY46" s="106" t="e">
        <f t="shared" si="557"/>
        <v>#DIV/0!</v>
      </c>
      <c r="AZ46" s="106" t="e">
        <f t="shared" si="557"/>
        <v>#DIV/0!</v>
      </c>
      <c r="BA46" s="106" t="e">
        <f t="shared" si="557"/>
        <v>#DIV/0!</v>
      </c>
      <c r="BB46" s="106">
        <f t="shared" si="557"/>
        <v>0.51961656753945573</v>
      </c>
      <c r="BC46" s="106" t="e">
        <f t="shared" si="557"/>
        <v>#DIV/0!</v>
      </c>
      <c r="BD46" s="106" t="e">
        <f t="shared" si="557"/>
        <v>#DIV/0!</v>
      </c>
      <c r="BE46" s="106">
        <f t="shared" si="557"/>
        <v>0.57111427459035891</v>
      </c>
      <c r="BF46" s="106">
        <f t="shared" si="267"/>
        <v>0.39141718220765109</v>
      </c>
      <c r="BG46" s="107">
        <f t="shared" si="26"/>
        <v>0.19400664537285936</v>
      </c>
      <c r="BH46" s="107">
        <f t="shared" si="27"/>
        <v>0.28380352874195269</v>
      </c>
      <c r="BI46" s="107">
        <f t="shared" si="28"/>
        <v>0</v>
      </c>
      <c r="BJ46" s="107">
        <f t="shared" si="29"/>
        <v>0</v>
      </c>
      <c r="BK46" s="107">
        <f t="shared" si="30"/>
        <v>0</v>
      </c>
      <c r="BL46" s="107">
        <f t="shared" si="31"/>
        <v>0</v>
      </c>
      <c r="BM46" s="107">
        <f t="shared" si="32"/>
        <v>6.5858550953161151E-3</v>
      </c>
      <c r="BN46" s="107">
        <f t="shared" si="33"/>
        <v>5.3295327725288708E-2</v>
      </c>
      <c r="BO46" s="107">
        <f t="shared" si="34"/>
        <v>0</v>
      </c>
      <c r="BP46" s="107">
        <f t="shared" si="35"/>
        <v>0</v>
      </c>
      <c r="BQ46" s="107">
        <f t="shared" si="36"/>
        <v>0</v>
      </c>
      <c r="BR46" s="107">
        <f t="shared" si="37"/>
        <v>0</v>
      </c>
      <c r="BS46" s="107">
        <f t="shared" si="38"/>
        <v>4.7316009058942505</v>
      </c>
      <c r="BT46" s="107">
        <f t="shared" si="39"/>
        <v>0</v>
      </c>
      <c r="BU46" s="107">
        <f t="shared" si="40"/>
        <v>0</v>
      </c>
      <c r="BV46" s="107">
        <f t="shared" si="41"/>
        <v>6.7352196432732783E-2</v>
      </c>
      <c r="BW46" s="107">
        <f t="shared" si="42"/>
        <v>2.5941448158434976E-2</v>
      </c>
      <c r="BX46" s="108">
        <f t="shared" si="576"/>
        <v>2.9100996805928903</v>
      </c>
      <c r="BY46" s="108">
        <f t="shared" si="4"/>
        <v>4.2570529311292908</v>
      </c>
      <c r="BZ46" s="108">
        <f t="shared" si="5"/>
        <v>0</v>
      </c>
      <c r="CA46" s="108">
        <f t="shared" si="6"/>
        <v>0</v>
      </c>
      <c r="CB46" s="108">
        <f t="shared" si="7"/>
        <v>0</v>
      </c>
      <c r="CC46" s="108">
        <f t="shared" si="8"/>
        <v>0</v>
      </c>
      <c r="CD46" s="108">
        <f t="shared" si="9"/>
        <v>9.8787826429741724E-2</v>
      </c>
      <c r="CE46" s="108">
        <f t="shared" si="10"/>
        <v>0.79942991587933065</v>
      </c>
      <c r="CF46" s="108">
        <f t="shared" si="11"/>
        <v>0</v>
      </c>
      <c r="CG46" s="108">
        <f t="shared" si="12"/>
        <v>0</v>
      </c>
      <c r="CH46" s="108">
        <f t="shared" si="13"/>
        <v>0</v>
      </c>
      <c r="CI46" s="108">
        <f t="shared" si="14"/>
        <v>0</v>
      </c>
      <c r="CJ46" s="108">
        <f t="shared" si="15"/>
        <v>70.974013588413754</v>
      </c>
      <c r="CK46" s="108">
        <f t="shared" si="16"/>
        <v>0</v>
      </c>
      <c r="CL46" s="108">
        <f t="shared" si="17"/>
        <v>0</v>
      </c>
      <c r="CM46" s="108">
        <f t="shared" si="18"/>
        <v>1.0102829464909917</v>
      </c>
      <c r="CN46" s="108">
        <f t="shared" si="19"/>
        <v>0.38912172237652465</v>
      </c>
      <c r="CO46" s="109">
        <f t="shared" si="594"/>
        <v>28.384975718197232</v>
      </c>
      <c r="CP46" s="109">
        <f t="shared" si="44"/>
        <v>4.2570529311292908</v>
      </c>
      <c r="CQ46" s="109">
        <f t="shared" si="45"/>
        <v>0</v>
      </c>
      <c r="CR46" s="109">
        <f t="shared" si="46"/>
        <v>0</v>
      </c>
      <c r="CS46" s="109">
        <f t="shared" si="47"/>
        <v>0</v>
      </c>
      <c r="CT46" s="109">
        <f t="shared" si="48"/>
        <v>0</v>
      </c>
      <c r="CU46" s="109">
        <f t="shared" si="49"/>
        <v>0.85974184926191854</v>
      </c>
      <c r="CV46" s="109">
        <f t="shared" si="50"/>
        <v>9.8653519022698308</v>
      </c>
      <c r="CW46" s="109">
        <f t="shared" si="51"/>
        <v>0</v>
      </c>
      <c r="CX46" s="109">
        <f t="shared" si="52"/>
        <v>0</v>
      </c>
      <c r="CY46" s="109">
        <f t="shared" si="53"/>
        <v>0</v>
      </c>
      <c r="CZ46" s="109">
        <f t="shared" si="54"/>
        <v>0</v>
      </c>
      <c r="DA46" s="109">
        <f t="shared" si="61"/>
        <v>257.48274715486218</v>
      </c>
      <c r="DB46" s="109">
        <f t="shared" si="55"/>
        <v>0</v>
      </c>
      <c r="DC46" s="109">
        <f t="shared" si="56"/>
        <v>0</v>
      </c>
      <c r="DD46" s="109">
        <f t="shared" si="57"/>
        <v>1.0102829464909917</v>
      </c>
      <c r="DE46" s="109">
        <f t="shared" si="58"/>
        <v>0.38912172237652465</v>
      </c>
      <c r="DF46" s="110">
        <f t="shared" si="59"/>
        <v>5.5990561789741856E-2</v>
      </c>
      <c r="DG46" s="110">
        <f t="shared" si="286"/>
        <v>1.399922071284118E-2</v>
      </c>
      <c r="DH46" s="110" t="e">
        <f t="shared" si="287"/>
        <v>#DIV/0!</v>
      </c>
      <c r="DI46" s="110" t="e">
        <f t="shared" si="288"/>
        <v>#DIV/0!</v>
      </c>
      <c r="DJ46" s="110">
        <f t="shared" si="289"/>
        <v>0</v>
      </c>
      <c r="DK46" s="110" t="e">
        <f t="shared" si="290"/>
        <v>#DIV/0!</v>
      </c>
      <c r="DL46" s="110">
        <f t="shared" si="291"/>
        <v>6.9697655911394638E-2</v>
      </c>
      <c r="DM46" s="110">
        <f t="shared" si="292"/>
        <v>7.9205364901323891E-2</v>
      </c>
      <c r="DN46" s="110" t="e">
        <f t="shared" si="293"/>
        <v>#DIV/0!</v>
      </c>
      <c r="DO46" s="110" t="e">
        <f t="shared" si="294"/>
        <v>#DIV/0!</v>
      </c>
      <c r="DP46" s="110" t="e">
        <f t="shared" si="295"/>
        <v>#DIV/0!</v>
      </c>
      <c r="DQ46" s="110" t="e">
        <f t="shared" si="296"/>
        <v>#DIV/0!</v>
      </c>
      <c r="DR46" s="110">
        <f t="shared" si="297"/>
        <v>3.7421824897627264E-2</v>
      </c>
      <c r="DS46" s="110" t="e">
        <f t="shared" si="298"/>
        <v>#DIV/0!</v>
      </c>
      <c r="DT46" s="110" t="e">
        <f t="shared" si="299"/>
        <v>#DIV/0!</v>
      </c>
      <c r="DU46" s="110">
        <f t="shared" si="300"/>
        <v>8.5433580047528414E-3</v>
      </c>
      <c r="DV46" s="110">
        <f t="shared" si="268"/>
        <v>4.5698964669951504E-3</v>
      </c>
    </row>
    <row r="47" spans="1:126" s="117" customFormat="1" x14ac:dyDescent="0.2">
      <c r="A47" s="117" t="s">
        <v>90</v>
      </c>
      <c r="B47" s="118"/>
      <c r="C47" s="118">
        <v>44496.96875</v>
      </c>
      <c r="D47" s="117">
        <v>4.5999999999999996</v>
      </c>
      <c r="E47" s="102">
        <f t="shared" si="22"/>
        <v>0.13022599999999998</v>
      </c>
      <c r="F47" s="102">
        <f t="shared" si="629"/>
        <v>476.96687999999983</v>
      </c>
      <c r="G47" s="103">
        <f t="shared" si="23"/>
        <v>4.3457065255240609E-2</v>
      </c>
      <c r="Y47" s="105">
        <f t="shared" ref="Y47" si="783">H46</f>
        <v>24.829481743643022</v>
      </c>
      <c r="Z47" s="105">
        <f t="shared" ref="Z47" si="784">I46</f>
        <v>36.321923520386704</v>
      </c>
      <c r="AA47" s="105">
        <f t="shared" ref="AA47" si="785">J46</f>
        <v>0</v>
      </c>
      <c r="AB47" s="105">
        <f t="shared" ref="AB47" si="786">K46</f>
        <v>0</v>
      </c>
      <c r="AC47" s="105">
        <f t="shared" ref="AC47" si="787">L46</f>
        <v>0</v>
      </c>
      <c r="AD47" s="105">
        <f t="shared" ref="AD47" si="788">M46</f>
        <v>0</v>
      </c>
      <c r="AE47" s="105">
        <f t="shared" ref="AE47" si="789">N46</f>
        <v>0.8428750909081284</v>
      </c>
      <c r="AF47" s="105">
        <f t="shared" ref="AF47" si="790">O46</f>
        <v>6.8208764923144782</v>
      </c>
      <c r="AG47" s="105">
        <f t="shared" ref="AG47" si="791">P46</f>
        <v>0</v>
      </c>
      <c r="AH47" s="105">
        <f t="shared" ref="AH47" si="792">Q46</f>
        <v>0</v>
      </c>
      <c r="AI47" s="105">
        <f t="shared" ref="AI47" si="793">R46</f>
        <v>0</v>
      </c>
      <c r="AJ47" s="105">
        <f t="shared" ref="AJ47" si="794">S46</f>
        <v>0</v>
      </c>
      <c r="AK47" s="105">
        <f t="shared" ref="AK47" si="795">T46</f>
        <v>605.56275320011002</v>
      </c>
      <c r="AL47" s="105">
        <f t="shared" ref="AL47" si="796">U46</f>
        <v>0</v>
      </c>
      <c r="AM47" s="105">
        <f t="shared" ref="AM47" si="797">V46</f>
        <v>0</v>
      </c>
      <c r="AN47" s="105">
        <f t="shared" ref="AN47" si="798">W46</f>
        <v>8.619911593784753</v>
      </c>
      <c r="AO47" s="105">
        <f t="shared" ref="AO47" si="799">X46</f>
        <v>3.3200548992309495</v>
      </c>
      <c r="AP47" s="106">
        <f t="shared" si="575"/>
        <v>0.54119056315097946</v>
      </c>
      <c r="AQ47" s="106">
        <f t="shared" si="557"/>
        <v>0.88557862355218708</v>
      </c>
      <c r="AR47" s="106" t="e">
        <f t="shared" si="557"/>
        <v>#DIV/0!</v>
      </c>
      <c r="AS47" s="106" t="e">
        <f t="shared" si="557"/>
        <v>#DIV/0!</v>
      </c>
      <c r="AT47" s="106">
        <f t="shared" si="557"/>
        <v>0</v>
      </c>
      <c r="AU47" s="106" t="e">
        <f t="shared" si="557"/>
        <v>#DIV/0!</v>
      </c>
      <c r="AV47" s="106">
        <f t="shared" si="557"/>
        <v>0.51461467210920353</v>
      </c>
      <c r="AW47" s="106">
        <f t="shared" si="557"/>
        <v>0.63733348331611028</v>
      </c>
      <c r="AX47" s="106" t="e">
        <f t="shared" si="557"/>
        <v>#DIV/0!</v>
      </c>
      <c r="AY47" s="106" t="e">
        <f t="shared" si="557"/>
        <v>#DIV/0!</v>
      </c>
      <c r="AZ47" s="106" t="e">
        <f t="shared" si="557"/>
        <v>#DIV/0!</v>
      </c>
      <c r="BA47" s="106" t="e">
        <f t="shared" si="557"/>
        <v>#DIV/0!</v>
      </c>
      <c r="BB47" s="106">
        <f t="shared" si="557"/>
        <v>0.51961656753945573</v>
      </c>
      <c r="BC47" s="106" t="e">
        <f t="shared" si="557"/>
        <v>#DIV/0!</v>
      </c>
      <c r="BD47" s="106" t="e">
        <f t="shared" si="557"/>
        <v>#DIV/0!</v>
      </c>
      <c r="BE47" s="106">
        <f t="shared" si="557"/>
        <v>0.57111427459035891</v>
      </c>
      <c r="BF47" s="106">
        <f t="shared" si="267"/>
        <v>0.39141718220765109</v>
      </c>
      <c r="BG47" s="107">
        <f t="shared" si="26"/>
        <v>0.19400664537285936</v>
      </c>
      <c r="BH47" s="107">
        <f t="shared" si="27"/>
        <v>0.28380352874195269</v>
      </c>
      <c r="BI47" s="107">
        <f t="shared" si="28"/>
        <v>0</v>
      </c>
      <c r="BJ47" s="107">
        <f t="shared" si="29"/>
        <v>0</v>
      </c>
      <c r="BK47" s="107">
        <f t="shared" si="30"/>
        <v>0</v>
      </c>
      <c r="BL47" s="107">
        <f t="shared" si="31"/>
        <v>0</v>
      </c>
      <c r="BM47" s="107">
        <f t="shared" si="32"/>
        <v>6.5858550953161151E-3</v>
      </c>
      <c r="BN47" s="107">
        <f t="shared" si="33"/>
        <v>5.3295327725288708E-2</v>
      </c>
      <c r="BO47" s="107">
        <f t="shared" si="34"/>
        <v>0</v>
      </c>
      <c r="BP47" s="107">
        <f t="shared" si="35"/>
        <v>0</v>
      </c>
      <c r="BQ47" s="107">
        <f t="shared" si="36"/>
        <v>0</v>
      </c>
      <c r="BR47" s="107">
        <f t="shared" si="37"/>
        <v>0</v>
      </c>
      <c r="BS47" s="107">
        <f t="shared" si="38"/>
        <v>4.7316009058942505</v>
      </c>
      <c r="BT47" s="107">
        <f t="shared" si="39"/>
        <v>0</v>
      </c>
      <c r="BU47" s="107">
        <f t="shared" si="40"/>
        <v>0</v>
      </c>
      <c r="BV47" s="107">
        <f t="shared" si="41"/>
        <v>6.7352196432732783E-2</v>
      </c>
      <c r="BW47" s="107">
        <f t="shared" si="42"/>
        <v>2.5941448158434976E-2</v>
      </c>
      <c r="BX47" s="108">
        <f t="shared" si="576"/>
        <v>2.9100996805928903</v>
      </c>
      <c r="BY47" s="108">
        <f t="shared" si="4"/>
        <v>4.2570529311292908</v>
      </c>
      <c r="BZ47" s="108">
        <f t="shared" si="5"/>
        <v>0</v>
      </c>
      <c r="CA47" s="108">
        <f t="shared" si="6"/>
        <v>0</v>
      </c>
      <c r="CB47" s="108">
        <f t="shared" si="7"/>
        <v>0</v>
      </c>
      <c r="CC47" s="108">
        <f t="shared" si="8"/>
        <v>0</v>
      </c>
      <c r="CD47" s="108">
        <f t="shared" si="9"/>
        <v>9.8787826429741724E-2</v>
      </c>
      <c r="CE47" s="108">
        <f t="shared" si="10"/>
        <v>0.79942991587933065</v>
      </c>
      <c r="CF47" s="108">
        <f t="shared" si="11"/>
        <v>0</v>
      </c>
      <c r="CG47" s="108">
        <f t="shared" si="12"/>
        <v>0</v>
      </c>
      <c r="CH47" s="108">
        <f t="shared" si="13"/>
        <v>0</v>
      </c>
      <c r="CI47" s="108">
        <f t="shared" si="14"/>
        <v>0</v>
      </c>
      <c r="CJ47" s="108">
        <f t="shared" si="15"/>
        <v>70.974013588413754</v>
      </c>
      <c r="CK47" s="108">
        <f t="shared" si="16"/>
        <v>0</v>
      </c>
      <c r="CL47" s="108">
        <f t="shared" si="17"/>
        <v>0</v>
      </c>
      <c r="CM47" s="108">
        <f t="shared" si="18"/>
        <v>1.0102829464909917</v>
      </c>
      <c r="CN47" s="108">
        <f t="shared" si="19"/>
        <v>0.38912172237652465</v>
      </c>
      <c r="CO47" s="109">
        <f t="shared" si="594"/>
        <v>31.295075398790122</v>
      </c>
      <c r="CP47" s="109">
        <f t="shared" si="44"/>
        <v>8.5141058622585817</v>
      </c>
      <c r="CQ47" s="109">
        <f t="shared" si="45"/>
        <v>0</v>
      </c>
      <c r="CR47" s="109">
        <f t="shared" si="46"/>
        <v>0</v>
      </c>
      <c r="CS47" s="109">
        <f t="shared" si="47"/>
        <v>0</v>
      </c>
      <c r="CT47" s="109">
        <f t="shared" si="48"/>
        <v>0</v>
      </c>
      <c r="CU47" s="109">
        <f t="shared" si="49"/>
        <v>0.95852967569166025</v>
      </c>
      <c r="CV47" s="109">
        <f t="shared" si="50"/>
        <v>10.664781818149162</v>
      </c>
      <c r="CW47" s="109">
        <f t="shared" si="51"/>
        <v>0</v>
      </c>
      <c r="CX47" s="109">
        <f t="shared" si="52"/>
        <v>0</v>
      </c>
      <c r="CY47" s="109">
        <f t="shared" si="53"/>
        <v>0</v>
      </c>
      <c r="CZ47" s="109">
        <f t="shared" si="54"/>
        <v>0</v>
      </c>
      <c r="DA47" s="109">
        <f t="shared" si="61"/>
        <v>328.45676074327594</v>
      </c>
      <c r="DB47" s="109">
        <f t="shared" si="55"/>
        <v>0</v>
      </c>
      <c r="DC47" s="109">
        <f t="shared" si="56"/>
        <v>0</v>
      </c>
      <c r="DD47" s="109">
        <f t="shared" si="57"/>
        <v>2.0205658929819834</v>
      </c>
      <c r="DE47" s="109">
        <f t="shared" si="58"/>
        <v>0.7782434447530493</v>
      </c>
      <c r="DF47" s="110">
        <f t="shared" si="59"/>
        <v>6.1730856148214275E-2</v>
      </c>
      <c r="DG47" s="110">
        <f t="shared" si="286"/>
        <v>2.799844142568236E-2</v>
      </c>
      <c r="DH47" s="110" t="e">
        <f t="shared" si="287"/>
        <v>#DIV/0!</v>
      </c>
      <c r="DI47" s="110" t="e">
        <f t="shared" si="288"/>
        <v>#DIV/0!</v>
      </c>
      <c r="DJ47" s="110">
        <f t="shared" si="289"/>
        <v>0</v>
      </c>
      <c r="DK47" s="110" t="e">
        <f t="shared" si="290"/>
        <v>#DIV/0!</v>
      </c>
      <c r="DL47" s="110">
        <f t="shared" si="291"/>
        <v>7.7706199337128384E-2</v>
      </c>
      <c r="DM47" s="110">
        <f t="shared" si="292"/>
        <v>8.5623700387733509E-2</v>
      </c>
      <c r="DN47" s="110" t="e">
        <f t="shared" si="293"/>
        <v>#DIV/0!</v>
      </c>
      <c r="DO47" s="110" t="e">
        <f t="shared" si="294"/>
        <v>#DIV/0!</v>
      </c>
      <c r="DP47" s="110" t="e">
        <f t="shared" si="295"/>
        <v>#DIV/0!</v>
      </c>
      <c r="DQ47" s="110" t="e">
        <f t="shared" si="296"/>
        <v>#DIV/0!</v>
      </c>
      <c r="DR47" s="110">
        <f t="shared" si="297"/>
        <v>4.7736990236414055E-2</v>
      </c>
      <c r="DS47" s="110" t="e">
        <f t="shared" si="298"/>
        <v>#DIV/0!</v>
      </c>
      <c r="DT47" s="110" t="e">
        <f t="shared" si="299"/>
        <v>#DIV/0!</v>
      </c>
      <c r="DU47" s="110">
        <f t="shared" si="300"/>
        <v>1.7086716009505683E-2</v>
      </c>
      <c r="DV47" s="110">
        <f t="shared" si="268"/>
        <v>9.1397929339903008E-3</v>
      </c>
    </row>
    <row r="48" spans="1:126" s="117" customFormat="1" x14ac:dyDescent="0.2">
      <c r="A48" s="117" t="s">
        <v>90</v>
      </c>
      <c r="B48" s="118"/>
      <c r="C48" s="118">
        <v>44496.979166666664</v>
      </c>
      <c r="D48" s="117">
        <v>4.5999999999999996</v>
      </c>
      <c r="E48" s="102">
        <f t="shared" si="22"/>
        <v>0.13022599999999998</v>
      </c>
      <c r="F48" s="102">
        <f t="shared" si="629"/>
        <v>540.1547999999998</v>
      </c>
      <c r="G48" s="103">
        <f t="shared" si="23"/>
        <v>4.9214197831789583E-2</v>
      </c>
      <c r="Y48" s="105">
        <f t="shared" ref="Y48" si="800">H46</f>
        <v>24.829481743643022</v>
      </c>
      <c r="Z48" s="105">
        <f t="shared" ref="Z48" si="801">I46</f>
        <v>36.321923520386704</v>
      </c>
      <c r="AA48" s="105">
        <f t="shared" ref="AA48" si="802">J46</f>
        <v>0</v>
      </c>
      <c r="AB48" s="105">
        <f t="shared" ref="AB48" si="803">K46</f>
        <v>0</v>
      </c>
      <c r="AC48" s="105">
        <f t="shared" ref="AC48" si="804">L46</f>
        <v>0</v>
      </c>
      <c r="AD48" s="105">
        <f t="shared" ref="AD48" si="805">M46</f>
        <v>0</v>
      </c>
      <c r="AE48" s="105">
        <f t="shared" ref="AE48" si="806">N46</f>
        <v>0.8428750909081284</v>
      </c>
      <c r="AF48" s="105">
        <f t="shared" ref="AF48" si="807">O46</f>
        <v>6.8208764923144782</v>
      </c>
      <c r="AG48" s="105">
        <f t="shared" ref="AG48" si="808">P46</f>
        <v>0</v>
      </c>
      <c r="AH48" s="105">
        <f t="shared" ref="AH48" si="809">Q46</f>
        <v>0</v>
      </c>
      <c r="AI48" s="105">
        <f t="shared" ref="AI48" si="810">R46</f>
        <v>0</v>
      </c>
      <c r="AJ48" s="105">
        <f t="shared" ref="AJ48" si="811">S46</f>
        <v>0</v>
      </c>
      <c r="AK48" s="105">
        <f t="shared" ref="AK48" si="812">T46</f>
        <v>605.56275320011002</v>
      </c>
      <c r="AL48" s="105">
        <f t="shared" ref="AL48" si="813">U46</f>
        <v>0</v>
      </c>
      <c r="AM48" s="105">
        <f t="shared" ref="AM48" si="814">V46</f>
        <v>0</v>
      </c>
      <c r="AN48" s="105">
        <f t="shared" ref="AN48" si="815">W46</f>
        <v>8.619911593784753</v>
      </c>
      <c r="AO48" s="105">
        <f t="shared" ref="AO48" si="816">X46</f>
        <v>3.3200548992309495</v>
      </c>
      <c r="AP48" s="106">
        <f t="shared" si="575"/>
        <v>0.54119056315097946</v>
      </c>
      <c r="AQ48" s="106">
        <f t="shared" si="557"/>
        <v>0.88557862355218708</v>
      </c>
      <c r="AR48" s="106" t="e">
        <f t="shared" si="557"/>
        <v>#DIV/0!</v>
      </c>
      <c r="AS48" s="106" t="e">
        <f t="shared" si="557"/>
        <v>#DIV/0!</v>
      </c>
      <c r="AT48" s="106">
        <f t="shared" si="557"/>
        <v>0</v>
      </c>
      <c r="AU48" s="106" t="e">
        <f t="shared" si="557"/>
        <v>#DIV/0!</v>
      </c>
      <c r="AV48" s="106">
        <f t="shared" si="557"/>
        <v>0.51461467210920353</v>
      </c>
      <c r="AW48" s="106">
        <f t="shared" si="557"/>
        <v>0.63733348331611028</v>
      </c>
      <c r="AX48" s="106" t="e">
        <f t="shared" si="557"/>
        <v>#DIV/0!</v>
      </c>
      <c r="AY48" s="106" t="e">
        <f t="shared" si="557"/>
        <v>#DIV/0!</v>
      </c>
      <c r="AZ48" s="106" t="e">
        <f t="shared" si="557"/>
        <v>#DIV/0!</v>
      </c>
      <c r="BA48" s="106" t="e">
        <f t="shared" si="557"/>
        <v>#DIV/0!</v>
      </c>
      <c r="BB48" s="106">
        <f t="shared" si="557"/>
        <v>0.51961656753945573</v>
      </c>
      <c r="BC48" s="106" t="e">
        <f t="shared" si="557"/>
        <v>#DIV/0!</v>
      </c>
      <c r="BD48" s="106" t="e">
        <f t="shared" si="557"/>
        <v>#DIV/0!</v>
      </c>
      <c r="BE48" s="106">
        <f t="shared" si="557"/>
        <v>0.57111427459035891</v>
      </c>
      <c r="BF48" s="106">
        <f t="shared" si="267"/>
        <v>0.39141718220765109</v>
      </c>
      <c r="BG48" s="107">
        <f t="shared" si="26"/>
        <v>0.19400664537285936</v>
      </c>
      <c r="BH48" s="107">
        <f t="shared" si="27"/>
        <v>0.28380352874195269</v>
      </c>
      <c r="BI48" s="107">
        <f t="shared" si="28"/>
        <v>0</v>
      </c>
      <c r="BJ48" s="107">
        <f t="shared" si="29"/>
        <v>0</v>
      </c>
      <c r="BK48" s="107">
        <f t="shared" si="30"/>
        <v>0</v>
      </c>
      <c r="BL48" s="107">
        <f t="shared" si="31"/>
        <v>0</v>
      </c>
      <c r="BM48" s="107">
        <f t="shared" si="32"/>
        <v>6.5858550953161151E-3</v>
      </c>
      <c r="BN48" s="107">
        <f t="shared" si="33"/>
        <v>5.3295327725288708E-2</v>
      </c>
      <c r="BO48" s="107">
        <f t="shared" si="34"/>
        <v>0</v>
      </c>
      <c r="BP48" s="107">
        <f t="shared" si="35"/>
        <v>0</v>
      </c>
      <c r="BQ48" s="107">
        <f t="shared" si="36"/>
        <v>0</v>
      </c>
      <c r="BR48" s="107">
        <f t="shared" si="37"/>
        <v>0</v>
      </c>
      <c r="BS48" s="107">
        <f t="shared" si="38"/>
        <v>4.7316009058942505</v>
      </c>
      <c r="BT48" s="107">
        <f t="shared" si="39"/>
        <v>0</v>
      </c>
      <c r="BU48" s="107">
        <f t="shared" si="40"/>
        <v>0</v>
      </c>
      <c r="BV48" s="107">
        <f t="shared" si="41"/>
        <v>6.7352196432732783E-2</v>
      </c>
      <c r="BW48" s="107">
        <f t="shared" si="42"/>
        <v>2.5941448158434976E-2</v>
      </c>
      <c r="BX48" s="108">
        <f t="shared" si="576"/>
        <v>2.9100996805928903</v>
      </c>
      <c r="BY48" s="108">
        <f t="shared" si="4"/>
        <v>4.2570529311292908</v>
      </c>
      <c r="BZ48" s="108">
        <f t="shared" si="5"/>
        <v>0</v>
      </c>
      <c r="CA48" s="108">
        <f t="shared" si="6"/>
        <v>0</v>
      </c>
      <c r="CB48" s="108">
        <f t="shared" si="7"/>
        <v>0</v>
      </c>
      <c r="CC48" s="108">
        <f t="shared" si="8"/>
        <v>0</v>
      </c>
      <c r="CD48" s="108">
        <f t="shared" si="9"/>
        <v>9.8787826429741724E-2</v>
      </c>
      <c r="CE48" s="108">
        <f t="shared" si="10"/>
        <v>0.79942991587933065</v>
      </c>
      <c r="CF48" s="108">
        <f t="shared" si="11"/>
        <v>0</v>
      </c>
      <c r="CG48" s="108">
        <f t="shared" si="12"/>
        <v>0</v>
      </c>
      <c r="CH48" s="108">
        <f t="shared" si="13"/>
        <v>0</v>
      </c>
      <c r="CI48" s="108">
        <f t="shared" si="14"/>
        <v>0</v>
      </c>
      <c r="CJ48" s="108">
        <f t="shared" si="15"/>
        <v>70.974013588413754</v>
      </c>
      <c r="CK48" s="108">
        <f t="shared" si="16"/>
        <v>0</v>
      </c>
      <c r="CL48" s="108">
        <f t="shared" si="17"/>
        <v>0</v>
      </c>
      <c r="CM48" s="108">
        <f t="shared" si="18"/>
        <v>1.0102829464909917</v>
      </c>
      <c r="CN48" s="108">
        <f t="shared" si="19"/>
        <v>0.38912172237652465</v>
      </c>
      <c r="CO48" s="109">
        <f t="shared" si="594"/>
        <v>34.205175079383011</v>
      </c>
      <c r="CP48" s="109">
        <f t="shared" si="44"/>
        <v>12.771158793387873</v>
      </c>
      <c r="CQ48" s="109">
        <f t="shared" si="45"/>
        <v>0</v>
      </c>
      <c r="CR48" s="109">
        <f t="shared" si="46"/>
        <v>0</v>
      </c>
      <c r="CS48" s="109">
        <f t="shared" si="47"/>
        <v>0</v>
      </c>
      <c r="CT48" s="109">
        <f t="shared" si="48"/>
        <v>0</v>
      </c>
      <c r="CU48" s="109">
        <f t="shared" si="49"/>
        <v>1.0573175021214021</v>
      </c>
      <c r="CV48" s="109">
        <f t="shared" si="50"/>
        <v>11.464211734028494</v>
      </c>
      <c r="CW48" s="109">
        <f t="shared" si="51"/>
        <v>0</v>
      </c>
      <c r="CX48" s="109">
        <f t="shared" si="52"/>
        <v>0</v>
      </c>
      <c r="CY48" s="109">
        <f t="shared" si="53"/>
        <v>0</v>
      </c>
      <c r="CZ48" s="109">
        <f t="shared" si="54"/>
        <v>0</v>
      </c>
      <c r="DA48" s="109">
        <f t="shared" si="61"/>
        <v>399.43077433168969</v>
      </c>
      <c r="DB48" s="109">
        <f t="shared" si="55"/>
        <v>0</v>
      </c>
      <c r="DC48" s="109">
        <f t="shared" si="56"/>
        <v>0</v>
      </c>
      <c r="DD48" s="109">
        <f t="shared" si="57"/>
        <v>3.0308488394729753</v>
      </c>
      <c r="DE48" s="109">
        <f t="shared" si="58"/>
        <v>1.1673651671295739</v>
      </c>
      <c r="DF48" s="110">
        <f t="shared" si="59"/>
        <v>6.74711505066867E-2</v>
      </c>
      <c r="DG48" s="110">
        <f t="shared" si="286"/>
        <v>4.1997662138523538E-2</v>
      </c>
      <c r="DH48" s="110" t="e">
        <f t="shared" si="287"/>
        <v>#DIV/0!</v>
      </c>
      <c r="DI48" s="110" t="e">
        <f t="shared" si="288"/>
        <v>#DIV/0!</v>
      </c>
      <c r="DJ48" s="110">
        <f t="shared" si="289"/>
        <v>0</v>
      </c>
      <c r="DK48" s="110" t="e">
        <f t="shared" si="290"/>
        <v>#DIV/0!</v>
      </c>
      <c r="DL48" s="110">
        <f t="shared" si="291"/>
        <v>8.5714742762862145E-2</v>
      </c>
      <c r="DM48" s="110">
        <f t="shared" si="292"/>
        <v>9.2042035874143141E-2</v>
      </c>
      <c r="DN48" s="110" t="e">
        <f t="shared" si="293"/>
        <v>#DIV/0!</v>
      </c>
      <c r="DO48" s="110" t="e">
        <f t="shared" si="294"/>
        <v>#DIV/0!</v>
      </c>
      <c r="DP48" s="110" t="e">
        <f t="shared" si="295"/>
        <v>#DIV/0!</v>
      </c>
      <c r="DQ48" s="110" t="e">
        <f t="shared" si="296"/>
        <v>#DIV/0!</v>
      </c>
      <c r="DR48" s="110">
        <f t="shared" si="297"/>
        <v>5.8052155575200846E-2</v>
      </c>
      <c r="DS48" s="110" t="e">
        <f t="shared" si="298"/>
        <v>#DIV/0!</v>
      </c>
      <c r="DT48" s="110" t="e">
        <f t="shared" si="299"/>
        <v>#DIV/0!</v>
      </c>
      <c r="DU48" s="110">
        <f t="shared" si="300"/>
        <v>2.5630074014258528E-2</v>
      </c>
      <c r="DV48" s="110">
        <f t="shared" si="268"/>
        <v>1.3709689400985452E-2</v>
      </c>
    </row>
    <row r="49" spans="1:126" s="117" customFormat="1" x14ac:dyDescent="0.2">
      <c r="A49" s="117" t="s">
        <v>90</v>
      </c>
      <c r="B49" s="118"/>
      <c r="C49" s="118">
        <v>44496.989583333336</v>
      </c>
      <c r="D49" s="117">
        <v>5.05</v>
      </c>
      <c r="E49" s="102">
        <f t="shared" si="22"/>
        <v>0.1429655</v>
      </c>
      <c r="F49" s="102">
        <f t="shared" si="629"/>
        <v>614.80826999999977</v>
      </c>
      <c r="G49" s="103">
        <f t="shared" si="23"/>
        <v>5.6015971400051066E-2</v>
      </c>
      <c r="Y49" s="105">
        <f t="shared" ref="Y49" si="817">H46</f>
        <v>24.829481743643022</v>
      </c>
      <c r="Z49" s="105">
        <f t="shared" ref="Z49" si="818">I46</f>
        <v>36.321923520386704</v>
      </c>
      <c r="AA49" s="105">
        <f t="shared" ref="AA49" si="819">J46</f>
        <v>0</v>
      </c>
      <c r="AB49" s="105">
        <f t="shared" ref="AB49" si="820">K46</f>
        <v>0</v>
      </c>
      <c r="AC49" s="105">
        <f t="shared" ref="AC49" si="821">L46</f>
        <v>0</v>
      </c>
      <c r="AD49" s="105">
        <f t="shared" ref="AD49" si="822">M46</f>
        <v>0</v>
      </c>
      <c r="AE49" s="105">
        <f t="shared" ref="AE49" si="823">N46</f>
        <v>0.8428750909081284</v>
      </c>
      <c r="AF49" s="105">
        <f t="shared" ref="AF49" si="824">O46</f>
        <v>6.8208764923144782</v>
      </c>
      <c r="AG49" s="105">
        <f t="shared" ref="AG49" si="825">P46</f>
        <v>0</v>
      </c>
      <c r="AH49" s="105">
        <f t="shared" ref="AH49" si="826">Q46</f>
        <v>0</v>
      </c>
      <c r="AI49" s="105">
        <f t="shared" ref="AI49" si="827">R46</f>
        <v>0</v>
      </c>
      <c r="AJ49" s="105">
        <f t="shared" ref="AJ49" si="828">S46</f>
        <v>0</v>
      </c>
      <c r="AK49" s="105">
        <f t="shared" ref="AK49" si="829">T46</f>
        <v>605.56275320011002</v>
      </c>
      <c r="AL49" s="105">
        <f t="shared" ref="AL49" si="830">U46</f>
        <v>0</v>
      </c>
      <c r="AM49" s="105">
        <f t="shared" ref="AM49" si="831">V46</f>
        <v>0</v>
      </c>
      <c r="AN49" s="105">
        <f t="shared" ref="AN49" si="832">W46</f>
        <v>8.619911593784753</v>
      </c>
      <c r="AO49" s="105">
        <f t="shared" ref="AO49" si="833">X46</f>
        <v>3.3200548992309495</v>
      </c>
      <c r="AP49" s="106">
        <f t="shared" si="575"/>
        <v>0.54119056315097946</v>
      </c>
      <c r="AQ49" s="106">
        <f t="shared" si="557"/>
        <v>0.88557862355218708</v>
      </c>
      <c r="AR49" s="106" t="e">
        <f t="shared" si="557"/>
        <v>#DIV/0!</v>
      </c>
      <c r="AS49" s="106" t="e">
        <f t="shared" si="557"/>
        <v>#DIV/0!</v>
      </c>
      <c r="AT49" s="106">
        <f t="shared" si="557"/>
        <v>0</v>
      </c>
      <c r="AU49" s="106" t="e">
        <f t="shared" si="557"/>
        <v>#DIV/0!</v>
      </c>
      <c r="AV49" s="106">
        <f t="shared" si="557"/>
        <v>0.51461467210920353</v>
      </c>
      <c r="AW49" s="106">
        <f t="shared" si="557"/>
        <v>0.63733348331611028</v>
      </c>
      <c r="AX49" s="106" t="e">
        <f t="shared" si="557"/>
        <v>#DIV/0!</v>
      </c>
      <c r="AY49" s="106" t="e">
        <f t="shared" si="557"/>
        <v>#DIV/0!</v>
      </c>
      <c r="AZ49" s="106" t="e">
        <f t="shared" si="557"/>
        <v>#DIV/0!</v>
      </c>
      <c r="BA49" s="106" t="e">
        <f t="shared" si="557"/>
        <v>#DIV/0!</v>
      </c>
      <c r="BB49" s="106">
        <f t="shared" si="557"/>
        <v>0.51961656753945573</v>
      </c>
      <c r="BC49" s="106" t="e">
        <f t="shared" si="557"/>
        <v>#DIV/0!</v>
      </c>
      <c r="BD49" s="106" t="e">
        <f t="shared" si="557"/>
        <v>#DIV/0!</v>
      </c>
      <c r="BE49" s="106">
        <f t="shared" si="557"/>
        <v>0.57111427459035891</v>
      </c>
      <c r="BF49" s="106">
        <f t="shared" si="267"/>
        <v>0.39141718220765109</v>
      </c>
      <c r="BG49" s="107">
        <f t="shared" si="26"/>
        <v>0.21298555633324778</v>
      </c>
      <c r="BH49" s="107">
        <f t="shared" si="27"/>
        <v>0.31156691742323073</v>
      </c>
      <c r="BI49" s="107">
        <f t="shared" si="28"/>
        <v>0</v>
      </c>
      <c r="BJ49" s="107">
        <f t="shared" si="29"/>
        <v>0</v>
      </c>
      <c r="BK49" s="107">
        <f t="shared" si="30"/>
        <v>0</v>
      </c>
      <c r="BL49" s="107">
        <f t="shared" si="31"/>
        <v>0</v>
      </c>
      <c r="BM49" s="107">
        <f t="shared" si="32"/>
        <v>7.2301235285535609E-3</v>
      </c>
      <c r="BN49" s="107">
        <f t="shared" si="33"/>
        <v>5.850900108971914E-2</v>
      </c>
      <c r="BO49" s="107">
        <f t="shared" si="34"/>
        <v>0</v>
      </c>
      <c r="BP49" s="107">
        <f t="shared" si="35"/>
        <v>0</v>
      </c>
      <c r="BQ49" s="107">
        <f t="shared" si="36"/>
        <v>0</v>
      </c>
      <c r="BR49" s="107">
        <f t="shared" si="37"/>
        <v>0</v>
      </c>
      <c r="BS49" s="107">
        <f t="shared" si="38"/>
        <v>5.1944749075578196</v>
      </c>
      <c r="BT49" s="107">
        <f t="shared" si="39"/>
        <v>0</v>
      </c>
      <c r="BU49" s="107">
        <f t="shared" si="40"/>
        <v>0</v>
      </c>
      <c r="BV49" s="107">
        <f t="shared" si="41"/>
        <v>7.3940998257674043E-2</v>
      </c>
      <c r="BW49" s="107">
        <f t="shared" si="42"/>
        <v>2.8479198521760136E-2</v>
      </c>
      <c r="BX49" s="108">
        <f t="shared" si="576"/>
        <v>3.1947833449987169</v>
      </c>
      <c r="BY49" s="108">
        <f t="shared" si="4"/>
        <v>4.6735037613484609</v>
      </c>
      <c r="BZ49" s="108">
        <f t="shared" si="5"/>
        <v>0</v>
      </c>
      <c r="CA49" s="108">
        <f t="shared" si="6"/>
        <v>0</v>
      </c>
      <c r="CB49" s="108">
        <f t="shared" si="7"/>
        <v>0</v>
      </c>
      <c r="CC49" s="108">
        <f t="shared" si="8"/>
        <v>0</v>
      </c>
      <c r="CD49" s="108">
        <f t="shared" si="9"/>
        <v>0.10845185292830341</v>
      </c>
      <c r="CE49" s="108">
        <f t="shared" si="10"/>
        <v>0.87763501634578711</v>
      </c>
      <c r="CF49" s="108">
        <f t="shared" si="11"/>
        <v>0</v>
      </c>
      <c r="CG49" s="108">
        <f t="shared" si="12"/>
        <v>0</v>
      </c>
      <c r="CH49" s="108">
        <f t="shared" si="13"/>
        <v>0</v>
      </c>
      <c r="CI49" s="108">
        <f t="shared" si="14"/>
        <v>0</v>
      </c>
      <c r="CJ49" s="108">
        <f t="shared" si="15"/>
        <v>77.917123613367295</v>
      </c>
      <c r="CK49" s="108">
        <f t="shared" si="16"/>
        <v>0</v>
      </c>
      <c r="CL49" s="108">
        <f t="shared" si="17"/>
        <v>0</v>
      </c>
      <c r="CM49" s="108">
        <f t="shared" si="18"/>
        <v>1.1091149738651107</v>
      </c>
      <c r="CN49" s="108">
        <f t="shared" si="19"/>
        <v>0.42718797782640205</v>
      </c>
      <c r="CO49" s="109">
        <f t="shared" si="594"/>
        <v>37.39995842438173</v>
      </c>
      <c r="CP49" s="109">
        <f t="shared" si="44"/>
        <v>17.444662554736333</v>
      </c>
      <c r="CQ49" s="109">
        <f t="shared" si="45"/>
        <v>0</v>
      </c>
      <c r="CR49" s="109">
        <f t="shared" si="46"/>
        <v>0</v>
      </c>
      <c r="CS49" s="109">
        <f t="shared" si="47"/>
        <v>0</v>
      </c>
      <c r="CT49" s="109">
        <f t="shared" si="48"/>
        <v>0</v>
      </c>
      <c r="CU49" s="109">
        <f t="shared" si="49"/>
        <v>1.1657693550497055</v>
      </c>
      <c r="CV49" s="109">
        <f t="shared" si="50"/>
        <v>12.34184675037428</v>
      </c>
      <c r="CW49" s="109">
        <f t="shared" si="51"/>
        <v>0</v>
      </c>
      <c r="CX49" s="109">
        <f t="shared" si="52"/>
        <v>0</v>
      </c>
      <c r="CY49" s="109">
        <f t="shared" si="53"/>
        <v>0</v>
      </c>
      <c r="CZ49" s="109">
        <f t="shared" si="54"/>
        <v>0</v>
      </c>
      <c r="DA49" s="109">
        <f t="shared" si="61"/>
        <v>477.34789794505696</v>
      </c>
      <c r="DB49" s="109">
        <f t="shared" si="55"/>
        <v>0</v>
      </c>
      <c r="DC49" s="109">
        <f t="shared" si="56"/>
        <v>0</v>
      </c>
      <c r="DD49" s="109">
        <f t="shared" si="57"/>
        <v>4.1399638133380865</v>
      </c>
      <c r="DE49" s="109">
        <f t="shared" si="58"/>
        <v>1.594553144955976</v>
      </c>
      <c r="DF49" s="110">
        <f t="shared" si="59"/>
        <v>7.3772995400227082E-2</v>
      </c>
      <c r="DG49" s="110">
        <f t="shared" si="286"/>
        <v>5.7366371834142657E-2</v>
      </c>
      <c r="DH49" s="110" t="e">
        <f t="shared" si="287"/>
        <v>#DIV/0!</v>
      </c>
      <c r="DI49" s="110" t="e">
        <f t="shared" si="288"/>
        <v>#DIV/0!</v>
      </c>
      <c r="DJ49" s="110">
        <f t="shared" si="289"/>
        <v>0</v>
      </c>
      <c r="DK49" s="110" t="e">
        <f t="shared" si="290"/>
        <v>#DIV/0!</v>
      </c>
      <c r="DL49" s="110">
        <f t="shared" si="291"/>
        <v>9.4506730654156809E-2</v>
      </c>
      <c r="DM49" s="110">
        <f t="shared" si="292"/>
        <v>9.9088252005962385E-2</v>
      </c>
      <c r="DN49" s="110" t="e">
        <f t="shared" si="293"/>
        <v>#DIV/0!</v>
      </c>
      <c r="DO49" s="110" t="e">
        <f t="shared" si="294"/>
        <v>#DIV/0!</v>
      </c>
      <c r="DP49" s="110" t="e">
        <f t="shared" si="295"/>
        <v>#DIV/0!</v>
      </c>
      <c r="DQ49" s="110" t="e">
        <f t="shared" si="296"/>
        <v>#DIV/0!</v>
      </c>
      <c r="DR49" s="110">
        <f t="shared" si="297"/>
        <v>6.9376413175390686E-2</v>
      </c>
      <c r="DS49" s="110" t="e">
        <f t="shared" si="298"/>
        <v>#DIV/0!</v>
      </c>
      <c r="DT49" s="110" t="e">
        <f t="shared" si="299"/>
        <v>#DIV/0!</v>
      </c>
      <c r="DU49" s="110">
        <f t="shared" si="300"/>
        <v>3.5009195302085024E-2</v>
      </c>
      <c r="DV49" s="110">
        <f t="shared" si="268"/>
        <v>1.8726640957143173E-2</v>
      </c>
    </row>
    <row r="50" spans="1:126" s="117" customFormat="1" x14ac:dyDescent="0.2">
      <c r="A50" s="117" t="s">
        <v>90</v>
      </c>
      <c r="B50" s="118">
        <f>'Data Final'!C165</f>
        <v>44497.020833333336</v>
      </c>
      <c r="C50" s="118">
        <v>44497</v>
      </c>
      <c r="D50" s="117">
        <v>5.54</v>
      </c>
      <c r="E50" s="102">
        <f t="shared" si="22"/>
        <v>0.15683739999999999</v>
      </c>
      <c r="F50" s="102">
        <f t="shared" si="629"/>
        <v>701.9464499999998</v>
      </c>
      <c r="G50" s="103">
        <f t="shared" si="23"/>
        <v>6.3955242937066184E-2</v>
      </c>
      <c r="H50" s="117">
        <f>'Data Final'!F165</f>
        <v>34.891842573590225</v>
      </c>
      <c r="I50" s="117">
        <f>'Data Final'!G165</f>
        <v>41.014905457738003</v>
      </c>
      <c r="J50" s="117">
        <f>'Data Final'!H165</f>
        <v>0</v>
      </c>
      <c r="K50" s="117">
        <f>'Data Final'!I165</f>
        <v>0</v>
      </c>
      <c r="L50" s="104">
        <v>0</v>
      </c>
      <c r="M50" s="104">
        <v>0</v>
      </c>
      <c r="N50" s="117">
        <f>'Data Final'!L165</f>
        <v>1.1000374788475638</v>
      </c>
      <c r="O50" s="117">
        <f>'Data Final'!M165</f>
        <v>9.8249059745292779</v>
      </c>
      <c r="P50" s="104">
        <v>0</v>
      </c>
      <c r="Q50" s="104">
        <v>0</v>
      </c>
      <c r="R50" s="104">
        <v>0</v>
      </c>
      <c r="S50" s="117">
        <f>'Data Final'!Q165</f>
        <v>0</v>
      </c>
      <c r="T50" s="117">
        <f>'Data Final'!R165</f>
        <v>874.37595896614505</v>
      </c>
      <c r="U50" s="117">
        <f>'Data Final'!S165</f>
        <v>0</v>
      </c>
      <c r="V50" s="117">
        <f>'Data Final'!T165</f>
        <v>0</v>
      </c>
      <c r="W50" s="117">
        <f>'Data Final'!U165</f>
        <v>11.508963642114152</v>
      </c>
      <c r="X50" s="117">
        <f>'Data Final'!V165</f>
        <v>4.8104857810670758</v>
      </c>
      <c r="Y50" s="105">
        <f t="shared" ref="Y50" si="834">H50</f>
        <v>34.891842573590225</v>
      </c>
      <c r="Z50" s="105">
        <f t="shared" ref="Z50" si="835">I50</f>
        <v>41.014905457738003</v>
      </c>
      <c r="AA50" s="105">
        <f t="shared" ref="AA50" si="836">J50</f>
        <v>0</v>
      </c>
      <c r="AB50" s="105">
        <f t="shared" ref="AB50" si="837">K50</f>
        <v>0</v>
      </c>
      <c r="AC50" s="105">
        <f t="shared" ref="AC50" si="838">L50</f>
        <v>0</v>
      </c>
      <c r="AD50" s="105">
        <f t="shared" ref="AD50" si="839">M50</f>
        <v>0</v>
      </c>
      <c r="AE50" s="105">
        <f t="shared" ref="AE50" si="840">N50</f>
        <v>1.1000374788475638</v>
      </c>
      <c r="AF50" s="105">
        <f t="shared" ref="AF50" si="841">O50</f>
        <v>9.8249059745292779</v>
      </c>
      <c r="AG50" s="105">
        <f t="shared" ref="AG50" si="842">P50</f>
        <v>0</v>
      </c>
      <c r="AH50" s="105">
        <f t="shared" ref="AH50" si="843">Q50</f>
        <v>0</v>
      </c>
      <c r="AI50" s="105">
        <f t="shared" ref="AI50" si="844">R50</f>
        <v>0</v>
      </c>
      <c r="AJ50" s="105">
        <f t="shared" ref="AJ50" si="845">S50</f>
        <v>0</v>
      </c>
      <c r="AK50" s="105">
        <f t="shared" ref="AK50" si="846">T50</f>
        <v>874.37595896614505</v>
      </c>
      <c r="AL50" s="105">
        <f t="shared" ref="AL50" si="847">U50</f>
        <v>0</v>
      </c>
      <c r="AM50" s="105">
        <f t="shared" ref="AM50" si="848">V50</f>
        <v>0</v>
      </c>
      <c r="AN50" s="105">
        <f t="shared" ref="AN50" si="849">W50</f>
        <v>11.508963642114152</v>
      </c>
      <c r="AO50" s="105">
        <f t="shared" ref="AO50" si="850">X50</f>
        <v>4.8104857810670758</v>
      </c>
      <c r="AP50" s="106">
        <f t="shared" si="575"/>
        <v>0.76051268917891035</v>
      </c>
      <c r="AQ50" s="106">
        <f t="shared" si="575"/>
        <v>1</v>
      </c>
      <c r="AR50" s="106" t="e">
        <f t="shared" si="575"/>
        <v>#DIV/0!</v>
      </c>
      <c r="AS50" s="106" t="e">
        <f t="shared" si="575"/>
        <v>#DIV/0!</v>
      </c>
      <c r="AT50" s="106">
        <f t="shared" si="575"/>
        <v>0</v>
      </c>
      <c r="AU50" s="106" t="e">
        <f t="shared" si="575"/>
        <v>#DIV/0!</v>
      </c>
      <c r="AV50" s="106">
        <f t="shared" si="575"/>
        <v>0.67162433982365377</v>
      </c>
      <c r="AW50" s="106">
        <f t="shared" si="575"/>
        <v>0.91802593919645314</v>
      </c>
      <c r="AX50" s="106" t="e">
        <f t="shared" si="575"/>
        <v>#DIV/0!</v>
      </c>
      <c r="AY50" s="106" t="e">
        <f t="shared" si="575"/>
        <v>#DIV/0!</v>
      </c>
      <c r="AZ50" s="106" t="e">
        <f t="shared" si="575"/>
        <v>#DIV/0!</v>
      </c>
      <c r="BA50" s="106" t="e">
        <f t="shared" si="575"/>
        <v>#DIV/0!</v>
      </c>
      <c r="BB50" s="106">
        <f t="shared" si="575"/>
        <v>0.75027770802619065</v>
      </c>
      <c r="BC50" s="106" t="e">
        <f t="shared" si="575"/>
        <v>#DIV/0!</v>
      </c>
      <c r="BD50" s="106" t="e">
        <f t="shared" si="575"/>
        <v>#DIV/0!</v>
      </c>
      <c r="BE50" s="106">
        <f t="shared" si="575"/>
        <v>0.7625290990794088</v>
      </c>
      <c r="BF50" s="106">
        <f t="shared" si="267"/>
        <v>0.56713122120703452</v>
      </c>
      <c r="BG50" s="107">
        <f t="shared" si="26"/>
        <v>0.32834075222707193</v>
      </c>
      <c r="BH50" s="107">
        <f t="shared" si="27"/>
        <v>0.38596026799424626</v>
      </c>
      <c r="BI50" s="107">
        <f t="shared" si="28"/>
        <v>0</v>
      </c>
      <c r="BJ50" s="107">
        <f t="shared" si="29"/>
        <v>0</v>
      </c>
      <c r="BK50" s="107">
        <f t="shared" si="30"/>
        <v>0</v>
      </c>
      <c r="BL50" s="107">
        <f t="shared" si="31"/>
        <v>0</v>
      </c>
      <c r="BM50" s="107">
        <f t="shared" si="32"/>
        <v>1.0351621085100413E-2</v>
      </c>
      <c r="BN50" s="107">
        <f t="shared" si="33"/>
        <v>9.2454762497378301E-2</v>
      </c>
      <c r="BO50" s="107">
        <f t="shared" si="34"/>
        <v>0</v>
      </c>
      <c r="BP50" s="107">
        <f t="shared" si="35"/>
        <v>0</v>
      </c>
      <c r="BQ50" s="107">
        <f t="shared" si="36"/>
        <v>0</v>
      </c>
      <c r="BR50" s="107">
        <f t="shared" si="37"/>
        <v>0</v>
      </c>
      <c r="BS50" s="107">
        <f t="shared" si="38"/>
        <v>8.2280911216054129</v>
      </c>
      <c r="BT50" s="107">
        <f t="shared" si="39"/>
        <v>0</v>
      </c>
      <c r="BU50" s="107">
        <f t="shared" si="40"/>
        <v>0</v>
      </c>
      <c r="BV50" s="107">
        <f t="shared" si="41"/>
        <v>0.10830215605942284</v>
      </c>
      <c r="BW50" s="107">
        <f t="shared" si="42"/>
        <v>4.5267844958371758E-2</v>
      </c>
      <c r="BX50" s="108">
        <f t="shared" si="576"/>
        <v>4.9251112834060793</v>
      </c>
      <c r="BY50" s="108">
        <f t="shared" si="4"/>
        <v>5.789404019913694</v>
      </c>
      <c r="BZ50" s="108">
        <f t="shared" si="5"/>
        <v>0</v>
      </c>
      <c r="CA50" s="108">
        <f t="shared" si="6"/>
        <v>0</v>
      </c>
      <c r="CB50" s="108">
        <f t="shared" si="7"/>
        <v>0</v>
      </c>
      <c r="CC50" s="108">
        <f t="shared" si="8"/>
        <v>0</v>
      </c>
      <c r="CD50" s="108">
        <f t="shared" si="9"/>
        <v>0.1552743162765062</v>
      </c>
      <c r="CE50" s="108">
        <f t="shared" si="10"/>
        <v>1.3868214374606744</v>
      </c>
      <c r="CF50" s="108">
        <f t="shared" si="11"/>
        <v>0</v>
      </c>
      <c r="CG50" s="108">
        <f t="shared" si="12"/>
        <v>0</v>
      </c>
      <c r="CH50" s="108">
        <f t="shared" si="13"/>
        <v>0</v>
      </c>
      <c r="CI50" s="108">
        <f t="shared" si="14"/>
        <v>0</v>
      </c>
      <c r="CJ50" s="108">
        <f t="shared" si="15"/>
        <v>123.42136682408119</v>
      </c>
      <c r="CK50" s="108">
        <f t="shared" si="16"/>
        <v>0</v>
      </c>
      <c r="CL50" s="108">
        <f t="shared" si="17"/>
        <v>0</v>
      </c>
      <c r="CM50" s="108">
        <f t="shared" si="18"/>
        <v>1.6245323408913426</v>
      </c>
      <c r="CN50" s="108">
        <f t="shared" si="19"/>
        <v>0.67901767437557636</v>
      </c>
      <c r="CO50" s="109">
        <f t="shared" si="594"/>
        <v>42.325069707787812</v>
      </c>
      <c r="CP50" s="109">
        <f t="shared" si="44"/>
        <v>23.234066574650026</v>
      </c>
      <c r="CQ50" s="109">
        <f t="shared" si="45"/>
        <v>0</v>
      </c>
      <c r="CR50" s="109">
        <f t="shared" si="46"/>
        <v>0</v>
      </c>
      <c r="CS50" s="109">
        <f t="shared" si="47"/>
        <v>0</v>
      </c>
      <c r="CT50" s="109">
        <f t="shared" si="48"/>
        <v>0</v>
      </c>
      <c r="CU50" s="109">
        <f t="shared" si="49"/>
        <v>1.3210436713262117</v>
      </c>
      <c r="CV50" s="109">
        <f t="shared" si="50"/>
        <v>13.728668187834955</v>
      </c>
      <c r="CW50" s="109">
        <f t="shared" si="51"/>
        <v>0</v>
      </c>
      <c r="CX50" s="109">
        <f t="shared" si="52"/>
        <v>0</v>
      </c>
      <c r="CY50" s="109">
        <f t="shared" si="53"/>
        <v>0</v>
      </c>
      <c r="CZ50" s="109">
        <f t="shared" si="54"/>
        <v>0</v>
      </c>
      <c r="DA50" s="109">
        <f t="shared" si="61"/>
        <v>600.76926476913809</v>
      </c>
      <c r="DB50" s="109">
        <f t="shared" si="55"/>
        <v>0</v>
      </c>
      <c r="DC50" s="109">
        <f t="shared" si="56"/>
        <v>0</v>
      </c>
      <c r="DD50" s="109">
        <f t="shared" si="57"/>
        <v>5.7644961542294286</v>
      </c>
      <c r="DE50" s="109">
        <f t="shared" si="58"/>
        <v>2.2735708193315523</v>
      </c>
      <c r="DF50" s="110">
        <f t="shared" si="59"/>
        <v>8.3487985131858844E-2</v>
      </c>
      <c r="DG50" s="110">
        <f t="shared" si="286"/>
        <v>7.6404693880347971E-2</v>
      </c>
      <c r="DH50" s="110" t="e">
        <f t="shared" si="287"/>
        <v>#DIV/0!</v>
      </c>
      <c r="DI50" s="110" t="e">
        <f t="shared" si="288"/>
        <v>#DIV/0!</v>
      </c>
      <c r="DJ50" s="110">
        <f t="shared" si="289"/>
        <v>0</v>
      </c>
      <c r="DK50" s="110" t="e">
        <f t="shared" si="290"/>
        <v>#DIV/0!</v>
      </c>
      <c r="DL50" s="110">
        <f t="shared" si="291"/>
        <v>0.10709452765043867</v>
      </c>
      <c r="DM50" s="110">
        <f t="shared" si="292"/>
        <v>0.11022254291572489</v>
      </c>
      <c r="DN50" s="110" t="e">
        <f t="shared" si="293"/>
        <v>#DIV/0!</v>
      </c>
      <c r="DO50" s="110" t="e">
        <f t="shared" si="294"/>
        <v>#DIV/0!</v>
      </c>
      <c r="DP50" s="110" t="e">
        <f t="shared" si="295"/>
        <v>#DIV/0!</v>
      </c>
      <c r="DQ50" s="110" t="e">
        <f t="shared" si="296"/>
        <v>#DIV/0!</v>
      </c>
      <c r="DR50" s="110">
        <f t="shared" si="297"/>
        <v>8.7314130668899925E-2</v>
      </c>
      <c r="DS50" s="110" t="e">
        <f t="shared" si="298"/>
        <v>#DIV/0!</v>
      </c>
      <c r="DT50" s="110" t="e">
        <f t="shared" si="299"/>
        <v>#DIV/0!</v>
      </c>
      <c r="DU50" s="110">
        <f t="shared" si="300"/>
        <v>4.8746892673637826E-2</v>
      </c>
      <c r="DV50" s="110">
        <f t="shared" si="268"/>
        <v>2.6701113449207298E-2</v>
      </c>
    </row>
    <row r="51" spans="1:126" s="117" customFormat="1" x14ac:dyDescent="0.2">
      <c r="A51" s="117" t="s">
        <v>90</v>
      </c>
      <c r="B51" s="118"/>
      <c r="C51" s="118">
        <v>44497.010416666664</v>
      </c>
      <c r="D51" s="117">
        <v>6.06</v>
      </c>
      <c r="E51" s="102">
        <f t="shared" si="22"/>
        <v>0.17155859999999998</v>
      </c>
      <c r="F51" s="102">
        <f t="shared" si="629"/>
        <v>802.33370999999977</v>
      </c>
      <c r="G51" s="103">
        <f t="shared" si="23"/>
        <v>7.310165517561576E-2</v>
      </c>
      <c r="Y51" s="105">
        <f t="shared" ref="Y51" si="851">H50</f>
        <v>34.891842573590225</v>
      </c>
      <c r="Z51" s="105">
        <f t="shared" ref="Z51" si="852">I50</f>
        <v>41.014905457738003</v>
      </c>
      <c r="AA51" s="105">
        <f t="shared" ref="AA51" si="853">J50</f>
        <v>0</v>
      </c>
      <c r="AB51" s="105">
        <f t="shared" ref="AB51" si="854">K50</f>
        <v>0</v>
      </c>
      <c r="AC51" s="105">
        <f t="shared" ref="AC51" si="855">L50</f>
        <v>0</v>
      </c>
      <c r="AD51" s="105">
        <f t="shared" ref="AD51" si="856">M50</f>
        <v>0</v>
      </c>
      <c r="AE51" s="105">
        <f t="shared" ref="AE51" si="857">N50</f>
        <v>1.1000374788475638</v>
      </c>
      <c r="AF51" s="105">
        <f t="shared" ref="AF51" si="858">O50</f>
        <v>9.8249059745292779</v>
      </c>
      <c r="AG51" s="105">
        <f t="shared" ref="AG51" si="859">P50</f>
        <v>0</v>
      </c>
      <c r="AH51" s="105">
        <f t="shared" ref="AH51" si="860">Q50</f>
        <v>0</v>
      </c>
      <c r="AI51" s="105">
        <f t="shared" ref="AI51" si="861">R50</f>
        <v>0</v>
      </c>
      <c r="AJ51" s="105">
        <f t="shared" ref="AJ51" si="862">S50</f>
        <v>0</v>
      </c>
      <c r="AK51" s="105">
        <f t="shared" ref="AK51" si="863">T50</f>
        <v>874.37595896614505</v>
      </c>
      <c r="AL51" s="105">
        <f t="shared" ref="AL51" si="864">U50</f>
        <v>0</v>
      </c>
      <c r="AM51" s="105">
        <f t="shared" ref="AM51" si="865">V50</f>
        <v>0</v>
      </c>
      <c r="AN51" s="105">
        <f t="shared" ref="AN51" si="866">W50</f>
        <v>11.508963642114152</v>
      </c>
      <c r="AO51" s="105">
        <f t="shared" ref="AO51" si="867">X50</f>
        <v>4.8104857810670758</v>
      </c>
      <c r="AP51" s="106">
        <f t="shared" si="575"/>
        <v>0.76051268917891035</v>
      </c>
      <c r="AQ51" s="106">
        <f t="shared" si="575"/>
        <v>1</v>
      </c>
      <c r="AR51" s="106" t="e">
        <f t="shared" si="575"/>
        <v>#DIV/0!</v>
      </c>
      <c r="AS51" s="106" t="e">
        <f t="shared" si="575"/>
        <v>#DIV/0!</v>
      </c>
      <c r="AT51" s="106">
        <f t="shared" si="575"/>
        <v>0</v>
      </c>
      <c r="AU51" s="106" t="e">
        <f t="shared" si="575"/>
        <v>#DIV/0!</v>
      </c>
      <c r="AV51" s="106">
        <f t="shared" si="575"/>
        <v>0.67162433982365377</v>
      </c>
      <c r="AW51" s="106">
        <f t="shared" si="575"/>
        <v>0.91802593919645314</v>
      </c>
      <c r="AX51" s="106" t="e">
        <f t="shared" si="575"/>
        <v>#DIV/0!</v>
      </c>
      <c r="AY51" s="106" t="e">
        <f t="shared" si="575"/>
        <v>#DIV/0!</v>
      </c>
      <c r="AZ51" s="106" t="e">
        <f t="shared" si="575"/>
        <v>#DIV/0!</v>
      </c>
      <c r="BA51" s="106" t="e">
        <f t="shared" si="575"/>
        <v>#DIV/0!</v>
      </c>
      <c r="BB51" s="106">
        <f t="shared" si="575"/>
        <v>0.75027770802619065</v>
      </c>
      <c r="BC51" s="106" t="e">
        <f t="shared" si="575"/>
        <v>#DIV/0!</v>
      </c>
      <c r="BD51" s="106" t="e">
        <f t="shared" si="575"/>
        <v>#DIV/0!</v>
      </c>
      <c r="BE51" s="106">
        <f t="shared" si="575"/>
        <v>0.7625290990794088</v>
      </c>
      <c r="BF51" s="106">
        <f t="shared" si="267"/>
        <v>0.56713122120703452</v>
      </c>
      <c r="BG51" s="107">
        <f t="shared" si="26"/>
        <v>0.35915973980073213</v>
      </c>
      <c r="BH51" s="107">
        <f t="shared" si="27"/>
        <v>0.42218758556771335</v>
      </c>
      <c r="BI51" s="107">
        <f t="shared" si="28"/>
        <v>0</v>
      </c>
      <c r="BJ51" s="107">
        <f t="shared" si="29"/>
        <v>0</v>
      </c>
      <c r="BK51" s="107">
        <f t="shared" si="30"/>
        <v>0</v>
      </c>
      <c r="BL51" s="107">
        <f t="shared" si="31"/>
        <v>0</v>
      </c>
      <c r="BM51" s="107">
        <f t="shared" si="32"/>
        <v>1.1323253389117056E-2</v>
      </c>
      <c r="BN51" s="107">
        <f t="shared" si="33"/>
        <v>0.10113282684731272</v>
      </c>
      <c r="BO51" s="107">
        <f t="shared" si="34"/>
        <v>0</v>
      </c>
      <c r="BP51" s="107">
        <f t="shared" si="35"/>
        <v>0</v>
      </c>
      <c r="BQ51" s="107">
        <f t="shared" si="36"/>
        <v>0</v>
      </c>
      <c r="BR51" s="107">
        <f t="shared" si="37"/>
        <v>0</v>
      </c>
      <c r="BS51" s="107">
        <f t="shared" si="38"/>
        <v>9.0004029236333558</v>
      </c>
      <c r="BT51" s="107">
        <f t="shared" si="39"/>
        <v>0</v>
      </c>
      <c r="BU51" s="107">
        <f t="shared" si="40"/>
        <v>0</v>
      </c>
      <c r="BV51" s="107">
        <f t="shared" si="41"/>
        <v>0.11846770139352028</v>
      </c>
      <c r="BW51" s="107">
        <f t="shared" si="42"/>
        <v>4.9516812355186436E-2</v>
      </c>
      <c r="BX51" s="108">
        <f t="shared" si="576"/>
        <v>5.3873960970109822</v>
      </c>
      <c r="BY51" s="108">
        <f t="shared" si="4"/>
        <v>6.3328137835157001</v>
      </c>
      <c r="BZ51" s="108">
        <f t="shared" si="5"/>
        <v>0</v>
      </c>
      <c r="CA51" s="108">
        <f t="shared" si="6"/>
        <v>0</v>
      </c>
      <c r="CB51" s="108">
        <f t="shared" si="7"/>
        <v>0</v>
      </c>
      <c r="CC51" s="108">
        <f t="shared" si="8"/>
        <v>0</v>
      </c>
      <c r="CD51" s="108">
        <f t="shared" si="9"/>
        <v>0.16984880083675585</v>
      </c>
      <c r="CE51" s="108">
        <f t="shared" si="10"/>
        <v>1.5169924027096908</v>
      </c>
      <c r="CF51" s="108">
        <f t="shared" si="11"/>
        <v>0</v>
      </c>
      <c r="CG51" s="108">
        <f t="shared" si="12"/>
        <v>0</v>
      </c>
      <c r="CH51" s="108">
        <f t="shared" si="13"/>
        <v>0</v>
      </c>
      <c r="CI51" s="108">
        <f t="shared" si="14"/>
        <v>0</v>
      </c>
      <c r="CJ51" s="108">
        <f t="shared" si="15"/>
        <v>135.00604385450035</v>
      </c>
      <c r="CK51" s="108">
        <f t="shared" si="16"/>
        <v>0</v>
      </c>
      <c r="CL51" s="108">
        <f t="shared" si="17"/>
        <v>0</v>
      </c>
      <c r="CM51" s="108">
        <f t="shared" si="18"/>
        <v>1.7770155209028042</v>
      </c>
      <c r="CN51" s="108">
        <f t="shared" si="19"/>
        <v>0.74275218532779652</v>
      </c>
      <c r="CO51" s="109">
        <f t="shared" si="594"/>
        <v>47.712465804798796</v>
      </c>
      <c r="CP51" s="109">
        <f t="shared" si="44"/>
        <v>29.566880358165726</v>
      </c>
      <c r="CQ51" s="109">
        <f t="shared" si="45"/>
        <v>0</v>
      </c>
      <c r="CR51" s="109">
        <f t="shared" si="46"/>
        <v>0</v>
      </c>
      <c r="CS51" s="109">
        <f t="shared" si="47"/>
        <v>0</v>
      </c>
      <c r="CT51" s="109">
        <f t="shared" si="48"/>
        <v>0</v>
      </c>
      <c r="CU51" s="109">
        <f t="shared" si="49"/>
        <v>1.4908924721629675</v>
      </c>
      <c r="CV51" s="109">
        <f t="shared" si="50"/>
        <v>15.245660590544647</v>
      </c>
      <c r="CW51" s="109">
        <f t="shared" si="51"/>
        <v>0</v>
      </c>
      <c r="CX51" s="109">
        <f t="shared" si="52"/>
        <v>0</v>
      </c>
      <c r="CY51" s="109">
        <f t="shared" si="53"/>
        <v>0</v>
      </c>
      <c r="CZ51" s="109">
        <f t="shared" si="54"/>
        <v>0</v>
      </c>
      <c r="DA51" s="109">
        <f t="shared" si="61"/>
        <v>735.77530862363847</v>
      </c>
      <c r="DB51" s="109">
        <f t="shared" si="55"/>
        <v>0</v>
      </c>
      <c r="DC51" s="109">
        <f t="shared" si="56"/>
        <v>0</v>
      </c>
      <c r="DD51" s="109">
        <f t="shared" si="57"/>
        <v>7.5415116751322326</v>
      </c>
      <c r="DE51" s="109">
        <f t="shared" si="58"/>
        <v>3.0163230046593488</v>
      </c>
      <c r="DF51" s="110">
        <f t="shared" si="59"/>
        <v>9.4114851155990331E-2</v>
      </c>
      <c r="DG51" s="110">
        <f t="shared" si="286"/>
        <v>9.7230006443525641E-2</v>
      </c>
      <c r="DH51" s="110" t="e">
        <f t="shared" si="287"/>
        <v>#DIV/0!</v>
      </c>
      <c r="DI51" s="110" t="e">
        <f t="shared" si="288"/>
        <v>#DIV/0!</v>
      </c>
      <c r="DJ51" s="110">
        <f t="shared" si="289"/>
        <v>0</v>
      </c>
      <c r="DK51" s="110" t="e">
        <f t="shared" si="290"/>
        <v>#DIV/0!</v>
      </c>
      <c r="DL51" s="110">
        <f t="shared" si="291"/>
        <v>0.1208638507185737</v>
      </c>
      <c r="DM51" s="110">
        <f t="shared" si="292"/>
        <v>0.12240192972315465</v>
      </c>
      <c r="DN51" s="110" t="e">
        <f t="shared" si="293"/>
        <v>#DIV/0!</v>
      </c>
      <c r="DO51" s="110" t="e">
        <f t="shared" si="294"/>
        <v>#DIV/0!</v>
      </c>
      <c r="DP51" s="110" t="e">
        <f t="shared" si="295"/>
        <v>#DIV/0!</v>
      </c>
      <c r="DQ51" s="110" t="e">
        <f t="shared" si="296"/>
        <v>#DIV/0!</v>
      </c>
      <c r="DR51" s="110">
        <f t="shared" si="297"/>
        <v>0.10693553283689018</v>
      </c>
      <c r="DS51" s="110" t="e">
        <f t="shared" si="298"/>
        <v>#DIV/0!</v>
      </c>
      <c r="DT51" s="110" t="e">
        <f t="shared" si="299"/>
        <v>#DIV/0!</v>
      </c>
      <c r="DU51" s="110">
        <f t="shared" si="300"/>
        <v>6.3774049004253347E-2</v>
      </c>
      <c r="DV51" s="110">
        <f t="shared" si="268"/>
        <v>3.5424092384569866E-2</v>
      </c>
    </row>
    <row r="52" spans="1:126" s="117" customFormat="1" x14ac:dyDescent="0.2">
      <c r="A52" s="117" t="s">
        <v>90</v>
      </c>
      <c r="B52" s="118"/>
      <c r="C52" s="118">
        <v>44497.020833333336</v>
      </c>
      <c r="D52" s="117">
        <v>6.61</v>
      </c>
      <c r="E52" s="102">
        <f t="shared" si="22"/>
        <v>0.18712909999999999</v>
      </c>
      <c r="F52" s="102">
        <f t="shared" si="629"/>
        <v>916.73441999999977</v>
      </c>
      <c r="G52" s="103">
        <f t="shared" si="23"/>
        <v>8.3524850848480631E-2</v>
      </c>
      <c r="Y52" s="105">
        <f t="shared" ref="Y52" si="868">H50</f>
        <v>34.891842573590225</v>
      </c>
      <c r="Z52" s="105">
        <f t="shared" ref="Z52" si="869">I50</f>
        <v>41.014905457738003</v>
      </c>
      <c r="AA52" s="105">
        <f t="shared" ref="AA52" si="870">J50</f>
        <v>0</v>
      </c>
      <c r="AB52" s="105">
        <f t="shared" ref="AB52" si="871">K50</f>
        <v>0</v>
      </c>
      <c r="AC52" s="105">
        <f t="shared" ref="AC52" si="872">L50</f>
        <v>0</v>
      </c>
      <c r="AD52" s="105">
        <f t="shared" ref="AD52" si="873">M50</f>
        <v>0</v>
      </c>
      <c r="AE52" s="105">
        <f t="shared" ref="AE52" si="874">N50</f>
        <v>1.1000374788475638</v>
      </c>
      <c r="AF52" s="105">
        <f t="shared" ref="AF52" si="875">O50</f>
        <v>9.8249059745292779</v>
      </c>
      <c r="AG52" s="105">
        <f t="shared" ref="AG52" si="876">P50</f>
        <v>0</v>
      </c>
      <c r="AH52" s="105">
        <f t="shared" ref="AH52" si="877">Q50</f>
        <v>0</v>
      </c>
      <c r="AI52" s="105">
        <f t="shared" ref="AI52" si="878">R50</f>
        <v>0</v>
      </c>
      <c r="AJ52" s="105">
        <f t="shared" ref="AJ52" si="879">S50</f>
        <v>0</v>
      </c>
      <c r="AK52" s="105">
        <f t="shared" ref="AK52" si="880">T50</f>
        <v>874.37595896614505</v>
      </c>
      <c r="AL52" s="105">
        <f t="shared" ref="AL52" si="881">U50</f>
        <v>0</v>
      </c>
      <c r="AM52" s="105">
        <f t="shared" ref="AM52" si="882">V50</f>
        <v>0</v>
      </c>
      <c r="AN52" s="105">
        <f t="shared" ref="AN52" si="883">W50</f>
        <v>11.508963642114152</v>
      </c>
      <c r="AO52" s="105">
        <f t="shared" ref="AO52" si="884">X50</f>
        <v>4.8104857810670758</v>
      </c>
      <c r="AP52" s="106">
        <f t="shared" si="575"/>
        <v>0.76051268917891035</v>
      </c>
      <c r="AQ52" s="106">
        <f t="shared" si="575"/>
        <v>1</v>
      </c>
      <c r="AR52" s="106" t="e">
        <f t="shared" si="575"/>
        <v>#DIV/0!</v>
      </c>
      <c r="AS52" s="106" t="e">
        <f t="shared" si="575"/>
        <v>#DIV/0!</v>
      </c>
      <c r="AT52" s="106">
        <f t="shared" si="575"/>
        <v>0</v>
      </c>
      <c r="AU52" s="106" t="e">
        <f t="shared" si="575"/>
        <v>#DIV/0!</v>
      </c>
      <c r="AV52" s="106">
        <f t="shared" si="575"/>
        <v>0.67162433982365377</v>
      </c>
      <c r="AW52" s="106">
        <f t="shared" si="575"/>
        <v>0.91802593919645314</v>
      </c>
      <c r="AX52" s="106" t="e">
        <f t="shared" si="575"/>
        <v>#DIV/0!</v>
      </c>
      <c r="AY52" s="106" t="e">
        <f t="shared" si="575"/>
        <v>#DIV/0!</v>
      </c>
      <c r="AZ52" s="106" t="e">
        <f t="shared" si="575"/>
        <v>#DIV/0!</v>
      </c>
      <c r="BA52" s="106" t="e">
        <f t="shared" si="575"/>
        <v>#DIV/0!</v>
      </c>
      <c r="BB52" s="106">
        <f t="shared" si="575"/>
        <v>0.75027770802619065</v>
      </c>
      <c r="BC52" s="106" t="e">
        <f t="shared" si="575"/>
        <v>#DIV/0!</v>
      </c>
      <c r="BD52" s="106" t="e">
        <f t="shared" si="575"/>
        <v>#DIV/0!</v>
      </c>
      <c r="BE52" s="106">
        <f t="shared" si="575"/>
        <v>0.7625290990794088</v>
      </c>
      <c r="BF52" s="106">
        <f t="shared" si="267"/>
        <v>0.56713122120703452</v>
      </c>
      <c r="BG52" s="107">
        <f t="shared" si="26"/>
        <v>0.39175674588825732</v>
      </c>
      <c r="BH52" s="107">
        <f t="shared" si="27"/>
        <v>0.46050494069349601</v>
      </c>
      <c r="BI52" s="107">
        <f t="shared" si="28"/>
        <v>0</v>
      </c>
      <c r="BJ52" s="107">
        <f t="shared" si="29"/>
        <v>0</v>
      </c>
      <c r="BK52" s="107">
        <f t="shared" si="30"/>
        <v>0</v>
      </c>
      <c r="BL52" s="107">
        <f t="shared" si="31"/>
        <v>0</v>
      </c>
      <c r="BM52" s="107">
        <f t="shared" si="32"/>
        <v>1.235094140298082E-2</v>
      </c>
      <c r="BN52" s="107">
        <f t="shared" si="33"/>
        <v>0.1103115487558972</v>
      </c>
      <c r="BO52" s="107">
        <f t="shared" si="34"/>
        <v>0</v>
      </c>
      <c r="BP52" s="107">
        <f t="shared" si="35"/>
        <v>0</v>
      </c>
      <c r="BQ52" s="107">
        <f t="shared" si="36"/>
        <v>0</v>
      </c>
      <c r="BR52" s="107">
        <f t="shared" si="37"/>
        <v>0</v>
      </c>
      <c r="BS52" s="107">
        <f t="shared" si="38"/>
        <v>9.8172711757782984</v>
      </c>
      <c r="BT52" s="107">
        <f t="shared" si="39"/>
        <v>0</v>
      </c>
      <c r="BU52" s="107">
        <f t="shared" si="40"/>
        <v>0</v>
      </c>
      <c r="BV52" s="107">
        <f t="shared" si="41"/>
        <v>0.12921972049689262</v>
      </c>
      <c r="BW52" s="107">
        <f t="shared" si="42"/>
        <v>5.4010912486432729E-2</v>
      </c>
      <c r="BX52" s="108">
        <f t="shared" si="576"/>
        <v>5.8763511883238602</v>
      </c>
      <c r="BY52" s="108">
        <f t="shared" si="4"/>
        <v>6.9075741104024404</v>
      </c>
      <c r="BZ52" s="108">
        <f t="shared" si="5"/>
        <v>0</v>
      </c>
      <c r="CA52" s="108">
        <f t="shared" si="6"/>
        <v>0</v>
      </c>
      <c r="CB52" s="108">
        <f t="shared" si="7"/>
        <v>0</v>
      </c>
      <c r="CC52" s="108">
        <f t="shared" si="8"/>
        <v>0</v>
      </c>
      <c r="CD52" s="108">
        <f t="shared" si="9"/>
        <v>0.18526412104471229</v>
      </c>
      <c r="CE52" s="108">
        <f t="shared" si="10"/>
        <v>1.654673231338458</v>
      </c>
      <c r="CF52" s="108">
        <f t="shared" si="11"/>
        <v>0</v>
      </c>
      <c r="CG52" s="108">
        <f t="shared" si="12"/>
        <v>0</v>
      </c>
      <c r="CH52" s="108">
        <f t="shared" si="13"/>
        <v>0</v>
      </c>
      <c r="CI52" s="108">
        <f t="shared" si="14"/>
        <v>0</v>
      </c>
      <c r="CJ52" s="108">
        <f t="shared" si="15"/>
        <v>147.25906763667447</v>
      </c>
      <c r="CK52" s="108">
        <f t="shared" si="16"/>
        <v>0</v>
      </c>
      <c r="CL52" s="108">
        <f t="shared" si="17"/>
        <v>0</v>
      </c>
      <c r="CM52" s="108">
        <f t="shared" si="18"/>
        <v>1.9382958074533894</v>
      </c>
      <c r="CN52" s="108">
        <f t="shared" si="19"/>
        <v>0.81016368729649091</v>
      </c>
      <c r="CO52" s="109">
        <f t="shared" si="594"/>
        <v>53.588816993122656</v>
      </c>
      <c r="CP52" s="109">
        <f t="shared" si="44"/>
        <v>36.474454468568169</v>
      </c>
      <c r="CQ52" s="109">
        <f t="shared" si="45"/>
        <v>0</v>
      </c>
      <c r="CR52" s="109">
        <f t="shared" si="46"/>
        <v>0</v>
      </c>
      <c r="CS52" s="109">
        <f t="shared" si="47"/>
        <v>0</v>
      </c>
      <c r="CT52" s="109">
        <f t="shared" si="48"/>
        <v>0</v>
      </c>
      <c r="CU52" s="109">
        <f t="shared" si="49"/>
        <v>1.6761565932076798</v>
      </c>
      <c r="CV52" s="109">
        <f t="shared" si="50"/>
        <v>16.900333821883105</v>
      </c>
      <c r="CW52" s="109">
        <f t="shared" si="51"/>
        <v>0</v>
      </c>
      <c r="CX52" s="109">
        <f t="shared" si="52"/>
        <v>0</v>
      </c>
      <c r="CY52" s="109">
        <f t="shared" si="53"/>
        <v>0</v>
      </c>
      <c r="CZ52" s="109">
        <f t="shared" si="54"/>
        <v>0</v>
      </c>
      <c r="DA52" s="109">
        <f t="shared" si="61"/>
        <v>883.03437626031291</v>
      </c>
      <c r="DB52" s="109">
        <f t="shared" si="55"/>
        <v>0</v>
      </c>
      <c r="DC52" s="109">
        <f t="shared" si="56"/>
        <v>0</v>
      </c>
      <c r="DD52" s="109">
        <f t="shared" si="57"/>
        <v>9.4798074825856222</v>
      </c>
      <c r="DE52" s="109">
        <f t="shared" si="58"/>
        <v>3.8264866919558398</v>
      </c>
      <c r="DF52" s="110">
        <f t="shared" si="59"/>
        <v>0.10570620172026578</v>
      </c>
      <c r="DG52" s="110">
        <f t="shared" si="286"/>
        <v>0.11994540513042405</v>
      </c>
      <c r="DH52" s="110" t="e">
        <f t="shared" si="287"/>
        <v>#DIV/0!</v>
      </c>
      <c r="DI52" s="110" t="e">
        <f t="shared" si="288"/>
        <v>#DIV/0!</v>
      </c>
      <c r="DJ52" s="110">
        <f t="shared" si="289"/>
        <v>0</v>
      </c>
      <c r="DK52" s="110" t="e">
        <f t="shared" si="290"/>
        <v>#DIV/0!</v>
      </c>
      <c r="DL52" s="110">
        <f t="shared" si="291"/>
        <v>0.13588286482424575</v>
      </c>
      <c r="DM52" s="110">
        <f t="shared" si="292"/>
        <v>0.13568670642234781</v>
      </c>
      <c r="DN52" s="110" t="e">
        <f t="shared" si="293"/>
        <v>#DIV/0!</v>
      </c>
      <c r="DO52" s="110" t="e">
        <f t="shared" si="294"/>
        <v>#DIV/0!</v>
      </c>
      <c r="DP52" s="110" t="e">
        <f t="shared" si="295"/>
        <v>#DIV/0!</v>
      </c>
      <c r="DQ52" s="110" t="e">
        <f t="shared" si="296"/>
        <v>#DIV/0!</v>
      </c>
      <c r="DR52" s="110">
        <f t="shared" si="297"/>
        <v>0.12833775533365843</v>
      </c>
      <c r="DS52" s="110" t="e">
        <f t="shared" si="298"/>
        <v>#DIV/0!</v>
      </c>
      <c r="DT52" s="110" t="e">
        <f t="shared" si="299"/>
        <v>#DIV/0!</v>
      </c>
      <c r="DU52" s="110">
        <f t="shared" si="300"/>
        <v>8.0165056156954448E-2</v>
      </c>
      <c r="DV52" s="110">
        <f t="shared" si="268"/>
        <v>4.4938760827267318E-2</v>
      </c>
    </row>
    <row r="53" spans="1:126" s="117" customFormat="1" x14ac:dyDescent="0.2">
      <c r="A53" s="117" t="s">
        <v>90</v>
      </c>
      <c r="B53" s="118"/>
      <c r="C53" s="118">
        <v>44497.03125</v>
      </c>
      <c r="D53" s="117">
        <v>6.61</v>
      </c>
      <c r="E53" s="102">
        <f t="shared" si="22"/>
        <v>0.18712909999999999</v>
      </c>
      <c r="F53" s="102">
        <f t="shared" si="629"/>
        <v>1031.1351299999997</v>
      </c>
      <c r="G53" s="103">
        <f t="shared" si="23"/>
        <v>9.3948046521345488E-2</v>
      </c>
      <c r="Y53" s="105">
        <f t="shared" ref="Y53" si="885">H50</f>
        <v>34.891842573590225</v>
      </c>
      <c r="Z53" s="105">
        <f t="shared" ref="Z53" si="886">I50</f>
        <v>41.014905457738003</v>
      </c>
      <c r="AA53" s="105">
        <f t="shared" ref="AA53" si="887">J50</f>
        <v>0</v>
      </c>
      <c r="AB53" s="105">
        <f t="shared" ref="AB53" si="888">K50</f>
        <v>0</v>
      </c>
      <c r="AC53" s="105">
        <f t="shared" ref="AC53" si="889">L50</f>
        <v>0</v>
      </c>
      <c r="AD53" s="105">
        <f t="shared" ref="AD53" si="890">M50</f>
        <v>0</v>
      </c>
      <c r="AE53" s="105">
        <f t="shared" ref="AE53" si="891">N50</f>
        <v>1.1000374788475638</v>
      </c>
      <c r="AF53" s="105">
        <f t="shared" ref="AF53" si="892">O50</f>
        <v>9.8249059745292779</v>
      </c>
      <c r="AG53" s="105">
        <f t="shared" ref="AG53" si="893">P50</f>
        <v>0</v>
      </c>
      <c r="AH53" s="105">
        <f t="shared" ref="AH53" si="894">Q50</f>
        <v>0</v>
      </c>
      <c r="AI53" s="105">
        <f t="shared" ref="AI53" si="895">R50</f>
        <v>0</v>
      </c>
      <c r="AJ53" s="105">
        <f t="shared" ref="AJ53" si="896">S50</f>
        <v>0</v>
      </c>
      <c r="AK53" s="105">
        <f t="shared" ref="AK53" si="897">T50</f>
        <v>874.37595896614505</v>
      </c>
      <c r="AL53" s="105">
        <f t="shared" ref="AL53" si="898">U50</f>
        <v>0</v>
      </c>
      <c r="AM53" s="105">
        <f t="shared" ref="AM53" si="899">V50</f>
        <v>0</v>
      </c>
      <c r="AN53" s="105">
        <f t="shared" ref="AN53" si="900">W50</f>
        <v>11.508963642114152</v>
      </c>
      <c r="AO53" s="105">
        <f t="shared" ref="AO53" si="901">X50</f>
        <v>4.8104857810670758</v>
      </c>
      <c r="AP53" s="106">
        <f t="shared" si="575"/>
        <v>0.76051268917891035</v>
      </c>
      <c r="AQ53" s="106">
        <f t="shared" si="575"/>
        <v>1</v>
      </c>
      <c r="AR53" s="106" t="e">
        <f t="shared" si="575"/>
        <v>#DIV/0!</v>
      </c>
      <c r="AS53" s="106" t="e">
        <f t="shared" si="575"/>
        <v>#DIV/0!</v>
      </c>
      <c r="AT53" s="106">
        <f t="shared" si="575"/>
        <v>0</v>
      </c>
      <c r="AU53" s="106" t="e">
        <f t="shared" si="575"/>
        <v>#DIV/0!</v>
      </c>
      <c r="AV53" s="106">
        <f t="shared" si="575"/>
        <v>0.67162433982365377</v>
      </c>
      <c r="AW53" s="106">
        <f t="shared" si="575"/>
        <v>0.91802593919645314</v>
      </c>
      <c r="AX53" s="106" t="e">
        <f t="shared" si="575"/>
        <v>#DIV/0!</v>
      </c>
      <c r="AY53" s="106" t="e">
        <f t="shared" si="575"/>
        <v>#DIV/0!</v>
      </c>
      <c r="AZ53" s="106" t="e">
        <f t="shared" si="575"/>
        <v>#DIV/0!</v>
      </c>
      <c r="BA53" s="106" t="e">
        <f t="shared" si="575"/>
        <v>#DIV/0!</v>
      </c>
      <c r="BB53" s="106">
        <f t="shared" si="575"/>
        <v>0.75027770802619065</v>
      </c>
      <c r="BC53" s="106" t="e">
        <f t="shared" si="575"/>
        <v>#DIV/0!</v>
      </c>
      <c r="BD53" s="106" t="e">
        <f t="shared" si="575"/>
        <v>#DIV/0!</v>
      </c>
      <c r="BE53" s="106">
        <f t="shared" si="575"/>
        <v>0.7625290990794088</v>
      </c>
      <c r="BF53" s="106">
        <f t="shared" si="267"/>
        <v>0.56713122120703452</v>
      </c>
      <c r="BG53" s="107">
        <f t="shared" si="26"/>
        <v>0.39175674588825732</v>
      </c>
      <c r="BH53" s="107">
        <f t="shared" si="27"/>
        <v>0.46050494069349601</v>
      </c>
      <c r="BI53" s="107">
        <f t="shared" si="28"/>
        <v>0</v>
      </c>
      <c r="BJ53" s="107">
        <f t="shared" si="29"/>
        <v>0</v>
      </c>
      <c r="BK53" s="107">
        <f t="shared" si="30"/>
        <v>0</v>
      </c>
      <c r="BL53" s="107">
        <f t="shared" si="31"/>
        <v>0</v>
      </c>
      <c r="BM53" s="107">
        <f t="shared" si="32"/>
        <v>1.235094140298082E-2</v>
      </c>
      <c r="BN53" s="107">
        <f t="shared" si="33"/>
        <v>0.1103115487558972</v>
      </c>
      <c r="BO53" s="107">
        <f t="shared" si="34"/>
        <v>0</v>
      </c>
      <c r="BP53" s="107">
        <f t="shared" si="35"/>
        <v>0</v>
      </c>
      <c r="BQ53" s="107">
        <f t="shared" si="36"/>
        <v>0</v>
      </c>
      <c r="BR53" s="107">
        <f t="shared" si="37"/>
        <v>0</v>
      </c>
      <c r="BS53" s="107">
        <f t="shared" si="38"/>
        <v>9.8172711757782984</v>
      </c>
      <c r="BT53" s="107">
        <f t="shared" si="39"/>
        <v>0</v>
      </c>
      <c r="BU53" s="107">
        <f t="shared" si="40"/>
        <v>0</v>
      </c>
      <c r="BV53" s="107">
        <f t="shared" si="41"/>
        <v>0.12921972049689262</v>
      </c>
      <c r="BW53" s="107">
        <f t="shared" si="42"/>
        <v>5.4010912486432729E-2</v>
      </c>
      <c r="BX53" s="108">
        <f t="shared" si="576"/>
        <v>5.8763511883238602</v>
      </c>
      <c r="BY53" s="108">
        <f t="shared" si="4"/>
        <v>6.9075741104024404</v>
      </c>
      <c r="BZ53" s="108">
        <f t="shared" si="5"/>
        <v>0</v>
      </c>
      <c r="CA53" s="108">
        <f t="shared" si="6"/>
        <v>0</v>
      </c>
      <c r="CB53" s="108">
        <f t="shared" si="7"/>
        <v>0</v>
      </c>
      <c r="CC53" s="108">
        <f t="shared" si="8"/>
        <v>0</v>
      </c>
      <c r="CD53" s="108">
        <f t="shared" si="9"/>
        <v>0.18526412104471229</v>
      </c>
      <c r="CE53" s="108">
        <f t="shared" si="10"/>
        <v>1.654673231338458</v>
      </c>
      <c r="CF53" s="108">
        <f t="shared" si="11"/>
        <v>0</v>
      </c>
      <c r="CG53" s="108">
        <f t="shared" si="12"/>
        <v>0</v>
      </c>
      <c r="CH53" s="108">
        <f t="shared" si="13"/>
        <v>0</v>
      </c>
      <c r="CI53" s="108">
        <f t="shared" si="14"/>
        <v>0</v>
      </c>
      <c r="CJ53" s="108">
        <f t="shared" si="15"/>
        <v>147.25906763667447</v>
      </c>
      <c r="CK53" s="108">
        <f t="shared" si="16"/>
        <v>0</v>
      </c>
      <c r="CL53" s="108">
        <f t="shared" si="17"/>
        <v>0</v>
      </c>
      <c r="CM53" s="108">
        <f t="shared" si="18"/>
        <v>1.9382958074533894</v>
      </c>
      <c r="CN53" s="108">
        <f t="shared" si="19"/>
        <v>0.81016368729649091</v>
      </c>
      <c r="CO53" s="109">
        <f t="shared" si="594"/>
        <v>59.465168181446515</v>
      </c>
      <c r="CP53" s="109">
        <f t="shared" si="44"/>
        <v>43.382028578970612</v>
      </c>
      <c r="CQ53" s="109">
        <f t="shared" si="45"/>
        <v>0</v>
      </c>
      <c r="CR53" s="109">
        <f t="shared" si="46"/>
        <v>0</v>
      </c>
      <c r="CS53" s="109">
        <f t="shared" si="47"/>
        <v>0</v>
      </c>
      <c r="CT53" s="109">
        <f t="shared" si="48"/>
        <v>0</v>
      </c>
      <c r="CU53" s="109">
        <f t="shared" si="49"/>
        <v>1.8614207142523922</v>
      </c>
      <c r="CV53" s="109">
        <f t="shared" si="50"/>
        <v>18.555007053221562</v>
      </c>
      <c r="CW53" s="109">
        <f t="shared" si="51"/>
        <v>0</v>
      </c>
      <c r="CX53" s="109">
        <f t="shared" si="52"/>
        <v>0</v>
      </c>
      <c r="CY53" s="109">
        <f t="shared" si="53"/>
        <v>0</v>
      </c>
      <c r="CZ53" s="109">
        <f t="shared" si="54"/>
        <v>0</v>
      </c>
      <c r="DA53" s="109">
        <f t="shared" si="61"/>
        <v>1030.2934438969874</v>
      </c>
      <c r="DB53" s="109">
        <f t="shared" si="55"/>
        <v>0</v>
      </c>
      <c r="DC53" s="109">
        <f t="shared" si="56"/>
        <v>0</v>
      </c>
      <c r="DD53" s="109">
        <f t="shared" si="57"/>
        <v>11.418103290039012</v>
      </c>
      <c r="DE53" s="109">
        <f t="shared" si="58"/>
        <v>4.6366503792523304</v>
      </c>
      <c r="DF53" s="110">
        <f t="shared" si="59"/>
        <v>0.11729755228454121</v>
      </c>
      <c r="DG53" s="110">
        <f t="shared" si="286"/>
        <v>0.14266080381732249</v>
      </c>
      <c r="DH53" s="110" t="e">
        <f t="shared" si="287"/>
        <v>#DIV/0!</v>
      </c>
      <c r="DI53" s="110" t="e">
        <f t="shared" si="288"/>
        <v>#DIV/0!</v>
      </c>
      <c r="DJ53" s="110">
        <f t="shared" si="289"/>
        <v>0</v>
      </c>
      <c r="DK53" s="110" t="e">
        <f t="shared" si="290"/>
        <v>#DIV/0!</v>
      </c>
      <c r="DL53" s="110">
        <f t="shared" si="291"/>
        <v>0.1509018789299178</v>
      </c>
      <c r="DM53" s="110">
        <f t="shared" si="292"/>
        <v>0.14897148312154099</v>
      </c>
      <c r="DN53" s="110" t="e">
        <f t="shared" si="293"/>
        <v>#DIV/0!</v>
      </c>
      <c r="DO53" s="110" t="e">
        <f t="shared" si="294"/>
        <v>#DIV/0!</v>
      </c>
      <c r="DP53" s="110" t="e">
        <f t="shared" si="295"/>
        <v>#DIV/0!</v>
      </c>
      <c r="DQ53" s="110" t="e">
        <f t="shared" si="296"/>
        <v>#DIV/0!</v>
      </c>
      <c r="DR53" s="110">
        <f t="shared" si="297"/>
        <v>0.14973997783042667</v>
      </c>
      <c r="DS53" s="110" t="e">
        <f t="shared" si="298"/>
        <v>#DIV/0!</v>
      </c>
      <c r="DT53" s="110" t="e">
        <f t="shared" si="299"/>
        <v>#DIV/0!</v>
      </c>
      <c r="DU53" s="110">
        <f t="shared" si="300"/>
        <v>9.6556063309655549E-2</v>
      </c>
      <c r="DV53" s="110">
        <f t="shared" si="268"/>
        <v>5.4453429269964763E-2</v>
      </c>
    </row>
    <row r="54" spans="1:126" s="117" customFormat="1" x14ac:dyDescent="0.2">
      <c r="A54" s="117" t="s">
        <v>90</v>
      </c>
      <c r="B54" s="118">
        <f>'Data Final'!C166</f>
        <v>44497.0625</v>
      </c>
      <c r="C54" s="118">
        <v>44497.041666666664</v>
      </c>
      <c r="D54" s="117">
        <v>6.61</v>
      </c>
      <c r="E54" s="102">
        <f t="shared" si="22"/>
        <v>0.18712909999999999</v>
      </c>
      <c r="F54" s="102">
        <f t="shared" si="629"/>
        <v>1145.5358399999996</v>
      </c>
      <c r="G54" s="103">
        <f t="shared" si="23"/>
        <v>0.10437124219421036</v>
      </c>
      <c r="H54" s="117">
        <f>'Data Final'!F166</f>
        <v>44.656929565892149</v>
      </c>
      <c r="I54" s="117">
        <f>'Data Final'!G166</f>
        <v>26.516669534481306</v>
      </c>
      <c r="J54" s="117">
        <f>'Data Final'!H166</f>
        <v>0</v>
      </c>
      <c r="K54" s="104">
        <v>0</v>
      </c>
      <c r="L54" s="117">
        <f>'Data Final'!J166</f>
        <v>0</v>
      </c>
      <c r="M54" s="104">
        <v>0</v>
      </c>
      <c r="N54" s="117">
        <f>'Data Final'!L166</f>
        <v>1.3256123467642436</v>
      </c>
      <c r="O54" s="117">
        <f>'Data Final'!M166</f>
        <v>10.051686369077379</v>
      </c>
      <c r="P54" s="104">
        <v>0</v>
      </c>
      <c r="Q54" s="104">
        <v>0</v>
      </c>
      <c r="R54" s="104">
        <v>0</v>
      </c>
      <c r="S54" s="117">
        <f>'Data Final'!Q166</f>
        <v>0</v>
      </c>
      <c r="T54" s="117">
        <f>'Data Final'!R166</f>
        <v>1165.4030895659002</v>
      </c>
      <c r="U54" s="117">
        <f>'Data Final'!S166</f>
        <v>0</v>
      </c>
      <c r="V54" s="117">
        <f>'Data Final'!T166</f>
        <v>0</v>
      </c>
      <c r="W54" s="117">
        <f>'Data Final'!U166</f>
        <v>15.093146813687202</v>
      </c>
      <c r="X54" s="117">
        <f>'Data Final'!V166</f>
        <v>6.2251777751365243</v>
      </c>
      <c r="Y54" s="105">
        <f t="shared" ref="Y54" si="902">H54</f>
        <v>44.656929565892149</v>
      </c>
      <c r="Z54" s="105">
        <f t="shared" ref="Z54" si="903">I54</f>
        <v>26.516669534481306</v>
      </c>
      <c r="AA54" s="105">
        <f t="shared" ref="AA54" si="904">J54</f>
        <v>0</v>
      </c>
      <c r="AB54" s="105">
        <f t="shared" ref="AB54" si="905">K54</f>
        <v>0</v>
      </c>
      <c r="AC54" s="105">
        <f t="shared" ref="AC54" si="906">L54</f>
        <v>0</v>
      </c>
      <c r="AD54" s="105">
        <f t="shared" ref="AD54" si="907">M54</f>
        <v>0</v>
      </c>
      <c r="AE54" s="105">
        <f t="shared" ref="AE54" si="908">N54</f>
        <v>1.3256123467642436</v>
      </c>
      <c r="AF54" s="105">
        <f t="shared" ref="AF54" si="909">O54</f>
        <v>10.051686369077379</v>
      </c>
      <c r="AG54" s="105">
        <f t="shared" ref="AG54" si="910">P54</f>
        <v>0</v>
      </c>
      <c r="AH54" s="105">
        <f t="shared" ref="AH54" si="911">Q54</f>
        <v>0</v>
      </c>
      <c r="AI54" s="105">
        <f t="shared" ref="AI54" si="912">R54</f>
        <v>0</v>
      </c>
      <c r="AJ54" s="105">
        <f t="shared" ref="AJ54" si="913">S54</f>
        <v>0</v>
      </c>
      <c r="AK54" s="105">
        <f t="shared" ref="AK54" si="914">T54</f>
        <v>1165.4030895659002</v>
      </c>
      <c r="AL54" s="105">
        <f t="shared" ref="AL54" si="915">U54</f>
        <v>0</v>
      </c>
      <c r="AM54" s="105">
        <f t="shared" ref="AM54" si="916">V54</f>
        <v>0</v>
      </c>
      <c r="AN54" s="105">
        <f t="shared" ref="AN54" si="917">W54</f>
        <v>15.093146813687202</v>
      </c>
      <c r="AO54" s="105">
        <f t="shared" ref="AO54" si="918">X54</f>
        <v>6.2251777751365243</v>
      </c>
      <c r="AP54" s="106">
        <f t="shared" si="575"/>
        <v>0.9733553486893215</v>
      </c>
      <c r="AQ54" s="106">
        <f t="shared" si="575"/>
        <v>0.64651299908040105</v>
      </c>
      <c r="AR54" s="106" t="e">
        <f t="shared" si="575"/>
        <v>#DIV/0!</v>
      </c>
      <c r="AS54" s="106" t="e">
        <f t="shared" si="575"/>
        <v>#DIV/0!</v>
      </c>
      <c r="AT54" s="106">
        <f t="shared" si="575"/>
        <v>0</v>
      </c>
      <c r="AU54" s="106" t="e">
        <f t="shared" si="575"/>
        <v>#DIV/0!</v>
      </c>
      <c r="AV54" s="106">
        <f t="shared" si="575"/>
        <v>0.80934834892202212</v>
      </c>
      <c r="AW54" s="106">
        <f t="shared" si="575"/>
        <v>0.93921599284542323</v>
      </c>
      <c r="AX54" s="106" t="e">
        <f t="shared" si="575"/>
        <v>#DIV/0!</v>
      </c>
      <c r="AY54" s="106" t="e">
        <f t="shared" si="575"/>
        <v>#DIV/0!</v>
      </c>
      <c r="AZ54" s="106" t="e">
        <f t="shared" si="575"/>
        <v>#DIV/0!</v>
      </c>
      <c r="BA54" s="106" t="e">
        <f t="shared" si="575"/>
        <v>#DIV/0!</v>
      </c>
      <c r="BB54" s="106">
        <f t="shared" si="575"/>
        <v>1</v>
      </c>
      <c r="BC54" s="106" t="e">
        <f t="shared" si="575"/>
        <v>#DIV/0!</v>
      </c>
      <c r="BD54" s="106" t="e">
        <f t="shared" si="575"/>
        <v>#DIV/0!</v>
      </c>
      <c r="BE54" s="106">
        <f t="shared" si="575"/>
        <v>1</v>
      </c>
      <c r="BF54" s="106">
        <f t="shared" si="267"/>
        <v>0.73391603977694819</v>
      </c>
      <c r="BG54" s="107">
        <f t="shared" si="26"/>
        <v>0.50139666230572721</v>
      </c>
      <c r="BH54" s="107">
        <f t="shared" si="27"/>
        <v>0.29772243029909429</v>
      </c>
      <c r="BI54" s="107">
        <f t="shared" si="28"/>
        <v>0</v>
      </c>
      <c r="BJ54" s="107">
        <f t="shared" si="29"/>
        <v>0</v>
      </c>
      <c r="BK54" s="107">
        <f t="shared" si="30"/>
        <v>0</v>
      </c>
      <c r="BL54" s="107">
        <f t="shared" si="31"/>
        <v>0</v>
      </c>
      <c r="BM54" s="107">
        <f t="shared" si="32"/>
        <v>1.4883638723932847E-2</v>
      </c>
      <c r="BN54" s="107">
        <f t="shared" si="33"/>
        <v>0.11285778142366305</v>
      </c>
      <c r="BO54" s="107">
        <f t="shared" si="34"/>
        <v>0</v>
      </c>
      <c r="BP54" s="107">
        <f t="shared" si="35"/>
        <v>0</v>
      </c>
      <c r="BQ54" s="107">
        <f t="shared" si="36"/>
        <v>0</v>
      </c>
      <c r="BR54" s="107">
        <f t="shared" si="37"/>
        <v>0</v>
      </c>
      <c r="BS54" s="107">
        <f t="shared" si="38"/>
        <v>13.084849877261179</v>
      </c>
      <c r="BT54" s="107">
        <f t="shared" si="39"/>
        <v>0</v>
      </c>
      <c r="BU54" s="107">
        <f t="shared" si="40"/>
        <v>0</v>
      </c>
      <c r="BV54" s="107">
        <f t="shared" si="41"/>
        <v>0.16946201876478922</v>
      </c>
      <c r="BW54" s="107">
        <f t="shared" si="42"/>
        <v>6.9894714864078E-2</v>
      </c>
      <c r="BX54" s="108">
        <f t="shared" si="576"/>
        <v>7.5209499345859081</v>
      </c>
      <c r="BY54" s="108">
        <f t="shared" si="4"/>
        <v>4.4658364544864142</v>
      </c>
      <c r="BZ54" s="108">
        <f t="shared" si="5"/>
        <v>0</v>
      </c>
      <c r="CA54" s="108">
        <f t="shared" si="6"/>
        <v>0</v>
      </c>
      <c r="CB54" s="108">
        <f t="shared" si="7"/>
        <v>0</v>
      </c>
      <c r="CC54" s="108">
        <f t="shared" si="8"/>
        <v>0</v>
      </c>
      <c r="CD54" s="108">
        <f t="shared" si="9"/>
        <v>0.22325458085899272</v>
      </c>
      <c r="CE54" s="108">
        <f t="shared" si="10"/>
        <v>1.6928667213549458</v>
      </c>
      <c r="CF54" s="108">
        <f t="shared" si="11"/>
        <v>0</v>
      </c>
      <c r="CG54" s="108">
        <f t="shared" si="12"/>
        <v>0</v>
      </c>
      <c r="CH54" s="108">
        <f t="shared" si="13"/>
        <v>0</v>
      </c>
      <c r="CI54" s="108">
        <f t="shared" si="14"/>
        <v>0</v>
      </c>
      <c r="CJ54" s="108">
        <f t="shared" si="15"/>
        <v>196.27274815891769</v>
      </c>
      <c r="CK54" s="108">
        <f t="shared" si="16"/>
        <v>0</v>
      </c>
      <c r="CL54" s="108">
        <f t="shared" si="17"/>
        <v>0</v>
      </c>
      <c r="CM54" s="108">
        <f t="shared" si="18"/>
        <v>2.5419302814718385</v>
      </c>
      <c r="CN54" s="108">
        <f t="shared" si="19"/>
        <v>1.0484207229611699</v>
      </c>
      <c r="CO54" s="109">
        <f t="shared" si="594"/>
        <v>66.986118116032429</v>
      </c>
      <c r="CP54" s="109">
        <f t="shared" si="44"/>
        <v>47.847865033457026</v>
      </c>
      <c r="CQ54" s="109">
        <f t="shared" si="45"/>
        <v>0</v>
      </c>
      <c r="CR54" s="109">
        <f t="shared" si="46"/>
        <v>0</v>
      </c>
      <c r="CS54" s="109">
        <f t="shared" si="47"/>
        <v>0</v>
      </c>
      <c r="CT54" s="109">
        <f t="shared" si="48"/>
        <v>0</v>
      </c>
      <c r="CU54" s="109">
        <f t="shared" si="49"/>
        <v>2.0846752951113849</v>
      </c>
      <c r="CV54" s="109">
        <f t="shared" si="50"/>
        <v>20.247873774576508</v>
      </c>
      <c r="CW54" s="109">
        <f t="shared" si="51"/>
        <v>0</v>
      </c>
      <c r="CX54" s="109">
        <f t="shared" si="52"/>
        <v>0</v>
      </c>
      <c r="CY54" s="109">
        <f t="shared" si="53"/>
        <v>0</v>
      </c>
      <c r="CZ54" s="109">
        <f t="shared" si="54"/>
        <v>0</v>
      </c>
      <c r="DA54" s="109">
        <f t="shared" si="61"/>
        <v>1226.566192055905</v>
      </c>
      <c r="DB54" s="109">
        <f t="shared" si="55"/>
        <v>0</v>
      </c>
      <c r="DC54" s="109">
        <f t="shared" si="56"/>
        <v>0</v>
      </c>
      <c r="DD54" s="109">
        <f t="shared" si="57"/>
        <v>13.96003357151085</v>
      </c>
      <c r="DE54" s="109">
        <f t="shared" si="58"/>
        <v>5.6850711022135005</v>
      </c>
      <c r="DF54" s="110">
        <f t="shared" si="59"/>
        <v>0.13213294323962399</v>
      </c>
      <c r="DG54" s="110">
        <f t="shared" si="286"/>
        <v>0.15734660434769618</v>
      </c>
      <c r="DH54" s="110" t="e">
        <f t="shared" si="287"/>
        <v>#DIV/0!</v>
      </c>
      <c r="DI54" s="110" t="e">
        <f t="shared" si="288"/>
        <v>#DIV/0!</v>
      </c>
      <c r="DJ54" s="110">
        <f t="shared" si="289"/>
        <v>0</v>
      </c>
      <c r="DK54" s="110" t="e">
        <f t="shared" si="290"/>
        <v>#DIV/0!</v>
      </c>
      <c r="DL54" s="110">
        <f t="shared" si="291"/>
        <v>0.16900070821304636</v>
      </c>
      <c r="DM54" s="110">
        <f t="shared" si="292"/>
        <v>0.16256290162566714</v>
      </c>
      <c r="DN54" s="110" t="e">
        <f t="shared" si="293"/>
        <v>#DIV/0!</v>
      </c>
      <c r="DO54" s="110" t="e">
        <f t="shared" si="294"/>
        <v>#DIV/0!</v>
      </c>
      <c r="DP54" s="110" t="e">
        <f t="shared" si="295"/>
        <v>#DIV/0!</v>
      </c>
      <c r="DQ54" s="110" t="e">
        <f t="shared" si="296"/>
        <v>#DIV/0!</v>
      </c>
      <c r="DR54" s="110">
        <f t="shared" si="297"/>
        <v>0.17826571205898667</v>
      </c>
      <c r="DS54" s="110" t="e">
        <f t="shared" si="298"/>
        <v>#DIV/0!</v>
      </c>
      <c r="DT54" s="110" t="e">
        <f t="shared" si="299"/>
        <v>#DIV/0!</v>
      </c>
      <c r="DU54" s="110">
        <f t="shared" si="300"/>
        <v>0.11805164580282169</v>
      </c>
      <c r="DV54" s="110">
        <f t="shared" si="268"/>
        <v>6.676621954166459E-2</v>
      </c>
    </row>
    <row r="55" spans="1:126" s="117" customFormat="1" x14ac:dyDescent="0.2">
      <c r="A55" s="117" t="s">
        <v>90</v>
      </c>
      <c r="B55" s="118"/>
      <c r="C55" s="118">
        <v>44497.052083333336</v>
      </c>
      <c r="D55" s="117">
        <v>6.06</v>
      </c>
      <c r="E55" s="102">
        <f t="shared" si="22"/>
        <v>0.17155859999999998</v>
      </c>
      <c r="F55" s="102">
        <f t="shared" si="629"/>
        <v>1245.9230999999995</v>
      </c>
      <c r="G55" s="103">
        <f t="shared" si="23"/>
        <v>0.11351765443275993</v>
      </c>
      <c r="Y55" s="105">
        <f t="shared" ref="Y55" si="919">H54</f>
        <v>44.656929565892149</v>
      </c>
      <c r="Z55" s="105">
        <f t="shared" ref="Z55" si="920">I54</f>
        <v>26.516669534481306</v>
      </c>
      <c r="AA55" s="105">
        <f t="shared" ref="AA55" si="921">J54</f>
        <v>0</v>
      </c>
      <c r="AB55" s="105">
        <f t="shared" ref="AB55" si="922">K54</f>
        <v>0</v>
      </c>
      <c r="AC55" s="105">
        <f t="shared" ref="AC55" si="923">L54</f>
        <v>0</v>
      </c>
      <c r="AD55" s="105">
        <f t="shared" ref="AD55" si="924">M54</f>
        <v>0</v>
      </c>
      <c r="AE55" s="105">
        <f t="shared" ref="AE55" si="925">N54</f>
        <v>1.3256123467642436</v>
      </c>
      <c r="AF55" s="105">
        <f t="shared" ref="AF55" si="926">O54</f>
        <v>10.051686369077379</v>
      </c>
      <c r="AG55" s="105">
        <f t="shared" ref="AG55" si="927">P54</f>
        <v>0</v>
      </c>
      <c r="AH55" s="105">
        <f t="shared" ref="AH55" si="928">Q54</f>
        <v>0</v>
      </c>
      <c r="AI55" s="105">
        <f t="shared" ref="AI55" si="929">R54</f>
        <v>0</v>
      </c>
      <c r="AJ55" s="105">
        <f t="shared" ref="AJ55" si="930">S54</f>
        <v>0</v>
      </c>
      <c r="AK55" s="105">
        <f t="shared" ref="AK55" si="931">T54</f>
        <v>1165.4030895659002</v>
      </c>
      <c r="AL55" s="105">
        <f t="shared" ref="AL55" si="932">U54</f>
        <v>0</v>
      </c>
      <c r="AM55" s="105">
        <f t="shared" ref="AM55" si="933">V54</f>
        <v>0</v>
      </c>
      <c r="AN55" s="105">
        <f t="shared" ref="AN55" si="934">W54</f>
        <v>15.093146813687202</v>
      </c>
      <c r="AO55" s="105">
        <f t="shared" ref="AO55" si="935">X54</f>
        <v>6.2251777751365243</v>
      </c>
      <c r="AP55" s="106">
        <f t="shared" si="575"/>
        <v>0.9733553486893215</v>
      </c>
      <c r="AQ55" s="106">
        <f t="shared" si="575"/>
        <v>0.64651299908040105</v>
      </c>
      <c r="AR55" s="106" t="e">
        <f t="shared" si="575"/>
        <v>#DIV/0!</v>
      </c>
      <c r="AS55" s="106" t="e">
        <f t="shared" si="575"/>
        <v>#DIV/0!</v>
      </c>
      <c r="AT55" s="106">
        <f t="shared" si="575"/>
        <v>0</v>
      </c>
      <c r="AU55" s="106" t="e">
        <f t="shared" si="575"/>
        <v>#DIV/0!</v>
      </c>
      <c r="AV55" s="106">
        <f t="shared" si="575"/>
        <v>0.80934834892202212</v>
      </c>
      <c r="AW55" s="106">
        <f t="shared" si="575"/>
        <v>0.93921599284542323</v>
      </c>
      <c r="AX55" s="106" t="e">
        <f t="shared" si="575"/>
        <v>#DIV/0!</v>
      </c>
      <c r="AY55" s="106" t="e">
        <f t="shared" si="575"/>
        <v>#DIV/0!</v>
      </c>
      <c r="AZ55" s="106" t="e">
        <f t="shared" si="575"/>
        <v>#DIV/0!</v>
      </c>
      <c r="BA55" s="106" t="e">
        <f t="shared" si="575"/>
        <v>#DIV/0!</v>
      </c>
      <c r="BB55" s="106">
        <f t="shared" si="575"/>
        <v>1</v>
      </c>
      <c r="BC55" s="106" t="e">
        <f t="shared" si="575"/>
        <v>#DIV/0!</v>
      </c>
      <c r="BD55" s="106" t="e">
        <f t="shared" si="575"/>
        <v>#DIV/0!</v>
      </c>
      <c r="BE55" s="106">
        <f t="shared" si="575"/>
        <v>1</v>
      </c>
      <c r="BF55" s="106">
        <f t="shared" si="267"/>
        <v>0.73391603977694819</v>
      </c>
      <c r="BG55" s="107">
        <f t="shared" si="26"/>
        <v>0.45967681899738383</v>
      </c>
      <c r="BH55" s="107">
        <f t="shared" si="27"/>
        <v>0.27294976211989586</v>
      </c>
      <c r="BI55" s="107">
        <f t="shared" si="28"/>
        <v>0</v>
      </c>
      <c r="BJ55" s="107">
        <f t="shared" si="29"/>
        <v>0</v>
      </c>
      <c r="BK55" s="107">
        <f t="shared" si="30"/>
        <v>0</v>
      </c>
      <c r="BL55" s="107">
        <f t="shared" si="31"/>
        <v>0</v>
      </c>
      <c r="BM55" s="107">
        <f t="shared" si="32"/>
        <v>1.3645211901215287E-2</v>
      </c>
      <c r="BN55" s="107">
        <f t="shared" si="33"/>
        <v>0.10346719446707989</v>
      </c>
      <c r="BO55" s="107">
        <f t="shared" si="34"/>
        <v>0</v>
      </c>
      <c r="BP55" s="107">
        <f t="shared" si="35"/>
        <v>0</v>
      </c>
      <c r="BQ55" s="107">
        <f t="shared" si="36"/>
        <v>0</v>
      </c>
      <c r="BR55" s="107">
        <f t="shared" si="37"/>
        <v>0</v>
      </c>
      <c r="BS55" s="107">
        <f t="shared" si="38"/>
        <v>11.996095348896027</v>
      </c>
      <c r="BT55" s="107">
        <f t="shared" si="39"/>
        <v>0</v>
      </c>
      <c r="BU55" s="107">
        <f t="shared" si="40"/>
        <v>0</v>
      </c>
      <c r="BV55" s="107">
        <f t="shared" si="41"/>
        <v>0.15536154821703821</v>
      </c>
      <c r="BW55" s="107">
        <f t="shared" si="42"/>
        <v>6.4078967031212214E-2</v>
      </c>
      <c r="BX55" s="108">
        <f t="shared" si="576"/>
        <v>6.8951522849607576</v>
      </c>
      <c r="BY55" s="108">
        <f t="shared" si="4"/>
        <v>4.0942464317984379</v>
      </c>
      <c r="BZ55" s="108">
        <f t="shared" si="5"/>
        <v>0</v>
      </c>
      <c r="CA55" s="108">
        <f t="shared" si="6"/>
        <v>0</v>
      </c>
      <c r="CB55" s="108">
        <f t="shared" si="7"/>
        <v>0</v>
      </c>
      <c r="CC55" s="108">
        <f t="shared" si="8"/>
        <v>0</v>
      </c>
      <c r="CD55" s="108">
        <f t="shared" si="9"/>
        <v>0.20467817851822931</v>
      </c>
      <c r="CE55" s="108">
        <f t="shared" si="10"/>
        <v>1.5520079170061982</v>
      </c>
      <c r="CF55" s="108">
        <f t="shared" si="11"/>
        <v>0</v>
      </c>
      <c r="CG55" s="108">
        <f t="shared" si="12"/>
        <v>0</v>
      </c>
      <c r="CH55" s="108">
        <f t="shared" si="13"/>
        <v>0</v>
      </c>
      <c r="CI55" s="108">
        <f t="shared" si="14"/>
        <v>0</v>
      </c>
      <c r="CJ55" s="108">
        <f t="shared" si="15"/>
        <v>179.9414302334404</v>
      </c>
      <c r="CK55" s="108">
        <f t="shared" si="16"/>
        <v>0</v>
      </c>
      <c r="CL55" s="108">
        <f t="shared" si="17"/>
        <v>0</v>
      </c>
      <c r="CM55" s="108">
        <f t="shared" si="18"/>
        <v>2.3304232232555733</v>
      </c>
      <c r="CN55" s="108">
        <f t="shared" si="19"/>
        <v>0.96118450546818324</v>
      </c>
      <c r="CO55" s="109">
        <f t="shared" si="594"/>
        <v>73.881270400993188</v>
      </c>
      <c r="CP55" s="109">
        <f t="shared" si="44"/>
        <v>51.942111465255465</v>
      </c>
      <c r="CQ55" s="109">
        <f t="shared" si="45"/>
        <v>0</v>
      </c>
      <c r="CR55" s="109">
        <f t="shared" si="46"/>
        <v>0</v>
      </c>
      <c r="CS55" s="109">
        <f t="shared" si="47"/>
        <v>0</v>
      </c>
      <c r="CT55" s="109">
        <f t="shared" si="48"/>
        <v>0</v>
      </c>
      <c r="CU55" s="109">
        <f t="shared" si="49"/>
        <v>2.2893534736296144</v>
      </c>
      <c r="CV55" s="109">
        <f t="shared" si="50"/>
        <v>21.799881691582705</v>
      </c>
      <c r="CW55" s="109">
        <f t="shared" si="51"/>
        <v>0</v>
      </c>
      <c r="CX55" s="109">
        <f t="shared" si="52"/>
        <v>0</v>
      </c>
      <c r="CY55" s="109">
        <f t="shared" si="53"/>
        <v>0</v>
      </c>
      <c r="CZ55" s="109">
        <f t="shared" si="54"/>
        <v>0</v>
      </c>
      <c r="DA55" s="109">
        <f t="shared" si="61"/>
        <v>1406.5076222893454</v>
      </c>
      <c r="DB55" s="109">
        <f t="shared" si="55"/>
        <v>0</v>
      </c>
      <c r="DC55" s="109">
        <f t="shared" si="56"/>
        <v>0</v>
      </c>
      <c r="DD55" s="109">
        <f t="shared" si="57"/>
        <v>16.290456794766424</v>
      </c>
      <c r="DE55" s="109">
        <f t="shared" si="58"/>
        <v>6.6462556076816837</v>
      </c>
      <c r="DF55" s="110">
        <f t="shared" si="59"/>
        <v>0.14573392193671955</v>
      </c>
      <c r="DG55" s="110">
        <f t="shared" si="286"/>
        <v>0.17081043962970291</v>
      </c>
      <c r="DH55" s="110" t="e">
        <f t="shared" si="287"/>
        <v>#DIV/0!</v>
      </c>
      <c r="DI55" s="110" t="e">
        <f t="shared" si="288"/>
        <v>#DIV/0!</v>
      </c>
      <c r="DJ55" s="110">
        <f t="shared" si="289"/>
        <v>0</v>
      </c>
      <c r="DK55" s="110" t="e">
        <f t="shared" si="290"/>
        <v>#DIV/0!</v>
      </c>
      <c r="DL55" s="110">
        <f t="shared" si="291"/>
        <v>0.18559358347110372</v>
      </c>
      <c r="DM55" s="110">
        <f t="shared" si="292"/>
        <v>0.17502341541311106</v>
      </c>
      <c r="DN55" s="110" t="e">
        <f t="shared" si="293"/>
        <v>#DIV/0!</v>
      </c>
      <c r="DO55" s="110" t="e">
        <f t="shared" si="294"/>
        <v>#DIV/0!</v>
      </c>
      <c r="DP55" s="110" t="e">
        <f t="shared" si="295"/>
        <v>#DIV/0!</v>
      </c>
      <c r="DQ55" s="110" t="e">
        <f t="shared" si="296"/>
        <v>#DIV/0!</v>
      </c>
      <c r="DR55" s="110">
        <f t="shared" si="297"/>
        <v>0.20441789805370278</v>
      </c>
      <c r="DS55" s="110" t="e">
        <f t="shared" si="298"/>
        <v>#DIV/0!</v>
      </c>
      <c r="DT55" s="110" t="e">
        <f t="shared" si="299"/>
        <v>#DIV/0!</v>
      </c>
      <c r="DU55" s="110">
        <f t="shared" si="300"/>
        <v>0.13775863973755495</v>
      </c>
      <c r="DV55" s="110">
        <f t="shared" si="268"/>
        <v>7.8054496250666239E-2</v>
      </c>
    </row>
    <row r="56" spans="1:126" s="117" customFormat="1" x14ac:dyDescent="0.2">
      <c r="A56" s="117" t="s">
        <v>90</v>
      </c>
      <c r="B56" s="118"/>
      <c r="C56" s="118">
        <v>44497.0625</v>
      </c>
      <c r="D56" s="117">
        <v>6.06</v>
      </c>
      <c r="E56" s="102">
        <f t="shared" si="22"/>
        <v>0.17155859999999998</v>
      </c>
      <c r="F56" s="102">
        <f t="shared" si="629"/>
        <v>1346.3103599999995</v>
      </c>
      <c r="G56" s="103">
        <f t="shared" si="23"/>
        <v>0.1226640666713095</v>
      </c>
      <c r="Y56" s="105">
        <f t="shared" ref="Y56" si="936">H54</f>
        <v>44.656929565892149</v>
      </c>
      <c r="Z56" s="105">
        <f t="shared" ref="Z56" si="937">I54</f>
        <v>26.516669534481306</v>
      </c>
      <c r="AA56" s="105">
        <f t="shared" ref="AA56" si="938">J54</f>
        <v>0</v>
      </c>
      <c r="AB56" s="105">
        <f t="shared" ref="AB56" si="939">K54</f>
        <v>0</v>
      </c>
      <c r="AC56" s="105">
        <f t="shared" ref="AC56" si="940">L54</f>
        <v>0</v>
      </c>
      <c r="AD56" s="105">
        <f t="shared" ref="AD56" si="941">M54</f>
        <v>0</v>
      </c>
      <c r="AE56" s="105">
        <f t="shared" ref="AE56" si="942">N54</f>
        <v>1.3256123467642436</v>
      </c>
      <c r="AF56" s="105">
        <f t="shared" ref="AF56" si="943">O54</f>
        <v>10.051686369077379</v>
      </c>
      <c r="AG56" s="105">
        <f t="shared" ref="AG56" si="944">P54</f>
        <v>0</v>
      </c>
      <c r="AH56" s="105">
        <f t="shared" ref="AH56" si="945">Q54</f>
        <v>0</v>
      </c>
      <c r="AI56" s="105">
        <f t="shared" ref="AI56" si="946">R54</f>
        <v>0</v>
      </c>
      <c r="AJ56" s="105">
        <f t="shared" ref="AJ56" si="947">S54</f>
        <v>0</v>
      </c>
      <c r="AK56" s="105">
        <f t="shared" ref="AK56" si="948">T54</f>
        <v>1165.4030895659002</v>
      </c>
      <c r="AL56" s="105">
        <f t="shared" ref="AL56" si="949">U54</f>
        <v>0</v>
      </c>
      <c r="AM56" s="105">
        <f t="shared" ref="AM56" si="950">V54</f>
        <v>0</v>
      </c>
      <c r="AN56" s="105">
        <f t="shared" ref="AN56" si="951">W54</f>
        <v>15.093146813687202</v>
      </c>
      <c r="AO56" s="105">
        <f t="shared" ref="AO56" si="952">X54</f>
        <v>6.2251777751365243</v>
      </c>
      <c r="AP56" s="106">
        <f t="shared" si="575"/>
        <v>0.9733553486893215</v>
      </c>
      <c r="AQ56" s="106">
        <f t="shared" si="575"/>
        <v>0.64651299908040105</v>
      </c>
      <c r="AR56" s="106" t="e">
        <f t="shared" si="575"/>
        <v>#DIV/0!</v>
      </c>
      <c r="AS56" s="106" t="e">
        <f t="shared" si="575"/>
        <v>#DIV/0!</v>
      </c>
      <c r="AT56" s="106">
        <f t="shared" si="575"/>
        <v>0</v>
      </c>
      <c r="AU56" s="106" t="e">
        <f t="shared" si="575"/>
        <v>#DIV/0!</v>
      </c>
      <c r="AV56" s="106">
        <f t="shared" si="575"/>
        <v>0.80934834892202212</v>
      </c>
      <c r="AW56" s="106">
        <f t="shared" si="575"/>
        <v>0.93921599284542323</v>
      </c>
      <c r="AX56" s="106" t="e">
        <f t="shared" si="575"/>
        <v>#DIV/0!</v>
      </c>
      <c r="AY56" s="106" t="e">
        <f t="shared" si="575"/>
        <v>#DIV/0!</v>
      </c>
      <c r="AZ56" s="106" t="e">
        <f t="shared" si="575"/>
        <v>#DIV/0!</v>
      </c>
      <c r="BA56" s="106" t="e">
        <f t="shared" si="575"/>
        <v>#DIV/0!</v>
      </c>
      <c r="BB56" s="106">
        <f t="shared" si="575"/>
        <v>1</v>
      </c>
      <c r="BC56" s="106" t="e">
        <f t="shared" si="575"/>
        <v>#DIV/0!</v>
      </c>
      <c r="BD56" s="106" t="e">
        <f t="shared" si="575"/>
        <v>#DIV/0!</v>
      </c>
      <c r="BE56" s="106">
        <f t="shared" si="575"/>
        <v>1</v>
      </c>
      <c r="BF56" s="106">
        <f t="shared" si="267"/>
        <v>0.73391603977694819</v>
      </c>
      <c r="BG56" s="107">
        <f t="shared" si="26"/>
        <v>0.45967681899738383</v>
      </c>
      <c r="BH56" s="107">
        <f t="shared" si="27"/>
        <v>0.27294976211989586</v>
      </c>
      <c r="BI56" s="107">
        <f t="shared" si="28"/>
        <v>0</v>
      </c>
      <c r="BJ56" s="107">
        <f t="shared" si="29"/>
        <v>0</v>
      </c>
      <c r="BK56" s="107">
        <f t="shared" si="30"/>
        <v>0</v>
      </c>
      <c r="BL56" s="107">
        <f t="shared" si="31"/>
        <v>0</v>
      </c>
      <c r="BM56" s="107">
        <f t="shared" si="32"/>
        <v>1.3645211901215287E-2</v>
      </c>
      <c r="BN56" s="107">
        <f t="shared" si="33"/>
        <v>0.10346719446707989</v>
      </c>
      <c r="BO56" s="107">
        <f t="shared" si="34"/>
        <v>0</v>
      </c>
      <c r="BP56" s="107">
        <f t="shared" si="35"/>
        <v>0</v>
      </c>
      <c r="BQ56" s="107">
        <f t="shared" si="36"/>
        <v>0</v>
      </c>
      <c r="BR56" s="107">
        <f t="shared" si="37"/>
        <v>0</v>
      </c>
      <c r="BS56" s="107">
        <f t="shared" si="38"/>
        <v>11.996095348896027</v>
      </c>
      <c r="BT56" s="107">
        <f t="shared" si="39"/>
        <v>0</v>
      </c>
      <c r="BU56" s="107">
        <f t="shared" si="40"/>
        <v>0</v>
      </c>
      <c r="BV56" s="107">
        <f t="shared" si="41"/>
        <v>0.15536154821703821</v>
      </c>
      <c r="BW56" s="107">
        <f t="shared" si="42"/>
        <v>6.4078967031212214E-2</v>
      </c>
      <c r="BX56" s="108">
        <f t="shared" si="576"/>
        <v>6.8951522849607576</v>
      </c>
      <c r="BY56" s="108">
        <f t="shared" si="4"/>
        <v>4.0942464317984379</v>
      </c>
      <c r="BZ56" s="108">
        <f t="shared" si="5"/>
        <v>0</v>
      </c>
      <c r="CA56" s="108">
        <f t="shared" si="6"/>
        <v>0</v>
      </c>
      <c r="CB56" s="108">
        <f t="shared" si="7"/>
        <v>0</v>
      </c>
      <c r="CC56" s="108">
        <f t="shared" si="8"/>
        <v>0</v>
      </c>
      <c r="CD56" s="108">
        <f t="shared" si="9"/>
        <v>0.20467817851822931</v>
      </c>
      <c r="CE56" s="108">
        <f t="shared" si="10"/>
        <v>1.5520079170061982</v>
      </c>
      <c r="CF56" s="108">
        <f t="shared" si="11"/>
        <v>0</v>
      </c>
      <c r="CG56" s="108">
        <f t="shared" si="12"/>
        <v>0</v>
      </c>
      <c r="CH56" s="108">
        <f t="shared" si="13"/>
        <v>0</v>
      </c>
      <c r="CI56" s="108">
        <f t="shared" si="14"/>
        <v>0</v>
      </c>
      <c r="CJ56" s="108">
        <f t="shared" si="15"/>
        <v>179.9414302334404</v>
      </c>
      <c r="CK56" s="108">
        <f t="shared" si="16"/>
        <v>0</v>
      </c>
      <c r="CL56" s="108">
        <f t="shared" si="17"/>
        <v>0</v>
      </c>
      <c r="CM56" s="108">
        <f t="shared" si="18"/>
        <v>2.3304232232555733</v>
      </c>
      <c r="CN56" s="108">
        <f t="shared" si="19"/>
        <v>0.96118450546818324</v>
      </c>
      <c r="CO56" s="109">
        <f t="shared" si="594"/>
        <v>80.776422685953946</v>
      </c>
      <c r="CP56" s="109">
        <f t="shared" si="44"/>
        <v>56.036357897053904</v>
      </c>
      <c r="CQ56" s="109">
        <f t="shared" si="45"/>
        <v>0</v>
      </c>
      <c r="CR56" s="109">
        <f t="shared" si="46"/>
        <v>0</v>
      </c>
      <c r="CS56" s="109">
        <f t="shared" si="47"/>
        <v>0</v>
      </c>
      <c r="CT56" s="109">
        <f t="shared" si="48"/>
        <v>0</v>
      </c>
      <c r="CU56" s="109">
        <f t="shared" si="49"/>
        <v>2.4940316521478438</v>
      </c>
      <c r="CV56" s="109">
        <f t="shared" si="50"/>
        <v>23.351889608588902</v>
      </c>
      <c r="CW56" s="109">
        <f t="shared" si="51"/>
        <v>0</v>
      </c>
      <c r="CX56" s="109">
        <f t="shared" si="52"/>
        <v>0</v>
      </c>
      <c r="CY56" s="109">
        <f t="shared" si="53"/>
        <v>0</v>
      </c>
      <c r="CZ56" s="109">
        <f t="shared" si="54"/>
        <v>0</v>
      </c>
      <c r="DA56" s="109">
        <f t="shared" si="61"/>
        <v>1586.4490525227857</v>
      </c>
      <c r="DB56" s="109">
        <f t="shared" si="55"/>
        <v>0</v>
      </c>
      <c r="DC56" s="109">
        <f t="shared" si="56"/>
        <v>0</v>
      </c>
      <c r="DD56" s="109">
        <f t="shared" si="57"/>
        <v>18.620880018021996</v>
      </c>
      <c r="DE56" s="109">
        <f t="shared" si="58"/>
        <v>7.6074401131498668</v>
      </c>
      <c r="DF56" s="110">
        <f t="shared" si="59"/>
        <v>0.15933490063381509</v>
      </c>
      <c r="DG56" s="110">
        <f t="shared" si="286"/>
        <v>0.18427427491170967</v>
      </c>
      <c r="DH56" s="110" t="e">
        <f t="shared" si="287"/>
        <v>#DIV/0!</v>
      </c>
      <c r="DI56" s="110" t="e">
        <f t="shared" si="288"/>
        <v>#DIV/0!</v>
      </c>
      <c r="DJ56" s="110">
        <f t="shared" si="289"/>
        <v>0</v>
      </c>
      <c r="DK56" s="110" t="e">
        <f t="shared" si="290"/>
        <v>#DIV/0!</v>
      </c>
      <c r="DL56" s="110">
        <f t="shared" si="291"/>
        <v>0.20218645872916105</v>
      </c>
      <c r="DM56" s="110">
        <f t="shared" si="292"/>
        <v>0.18748392920055501</v>
      </c>
      <c r="DN56" s="110" t="e">
        <f t="shared" si="293"/>
        <v>#DIV/0!</v>
      </c>
      <c r="DO56" s="110" t="e">
        <f t="shared" si="294"/>
        <v>#DIV/0!</v>
      </c>
      <c r="DP56" s="110" t="e">
        <f t="shared" si="295"/>
        <v>#DIV/0!</v>
      </c>
      <c r="DQ56" s="110" t="e">
        <f t="shared" si="296"/>
        <v>#DIV/0!</v>
      </c>
      <c r="DR56" s="110">
        <f t="shared" si="297"/>
        <v>0.23057008404841889</v>
      </c>
      <c r="DS56" s="110" t="e">
        <f t="shared" si="298"/>
        <v>#DIV/0!</v>
      </c>
      <c r="DT56" s="110" t="e">
        <f t="shared" si="299"/>
        <v>#DIV/0!</v>
      </c>
      <c r="DU56" s="110">
        <f t="shared" si="300"/>
        <v>0.15746563367228822</v>
      </c>
      <c r="DV56" s="110">
        <f t="shared" si="268"/>
        <v>8.9342772959667902E-2</v>
      </c>
    </row>
    <row r="57" spans="1:126" s="117" customFormat="1" x14ac:dyDescent="0.2">
      <c r="A57" s="117" t="s">
        <v>90</v>
      </c>
      <c r="B57" s="118"/>
      <c r="C57" s="118">
        <v>44497.072916666664</v>
      </c>
      <c r="D57" s="117">
        <v>6.06</v>
      </c>
      <c r="E57" s="102">
        <f t="shared" si="22"/>
        <v>0.17155859999999998</v>
      </c>
      <c r="F57" s="102">
        <f t="shared" si="629"/>
        <v>1446.6976199999995</v>
      </c>
      <c r="G57" s="103">
        <f t="shared" si="23"/>
        <v>0.13181047890985909</v>
      </c>
      <c r="Y57" s="105">
        <f t="shared" ref="Y57" si="953">H54</f>
        <v>44.656929565892149</v>
      </c>
      <c r="Z57" s="105">
        <f t="shared" ref="Z57" si="954">I54</f>
        <v>26.516669534481306</v>
      </c>
      <c r="AA57" s="105">
        <f t="shared" ref="AA57" si="955">J54</f>
        <v>0</v>
      </c>
      <c r="AB57" s="105">
        <f t="shared" ref="AB57" si="956">K54</f>
        <v>0</v>
      </c>
      <c r="AC57" s="105">
        <f t="shared" ref="AC57" si="957">L54</f>
        <v>0</v>
      </c>
      <c r="AD57" s="105">
        <f t="shared" ref="AD57" si="958">M54</f>
        <v>0</v>
      </c>
      <c r="AE57" s="105">
        <f t="shared" ref="AE57" si="959">N54</f>
        <v>1.3256123467642436</v>
      </c>
      <c r="AF57" s="105">
        <f t="shared" ref="AF57" si="960">O54</f>
        <v>10.051686369077379</v>
      </c>
      <c r="AG57" s="105">
        <f t="shared" ref="AG57" si="961">P54</f>
        <v>0</v>
      </c>
      <c r="AH57" s="105">
        <f t="shared" ref="AH57" si="962">Q54</f>
        <v>0</v>
      </c>
      <c r="AI57" s="105">
        <f t="shared" ref="AI57" si="963">R54</f>
        <v>0</v>
      </c>
      <c r="AJ57" s="105">
        <f t="shared" ref="AJ57" si="964">S54</f>
        <v>0</v>
      </c>
      <c r="AK57" s="105">
        <f t="shared" ref="AK57" si="965">T54</f>
        <v>1165.4030895659002</v>
      </c>
      <c r="AL57" s="105">
        <f t="shared" ref="AL57" si="966">U54</f>
        <v>0</v>
      </c>
      <c r="AM57" s="105">
        <f t="shared" ref="AM57" si="967">V54</f>
        <v>0</v>
      </c>
      <c r="AN57" s="105">
        <f t="shared" ref="AN57" si="968">W54</f>
        <v>15.093146813687202</v>
      </c>
      <c r="AO57" s="105">
        <f t="shared" ref="AO57" si="969">X54</f>
        <v>6.2251777751365243</v>
      </c>
      <c r="AP57" s="106">
        <f t="shared" si="575"/>
        <v>0.9733553486893215</v>
      </c>
      <c r="AQ57" s="106">
        <f t="shared" si="575"/>
        <v>0.64651299908040105</v>
      </c>
      <c r="AR57" s="106" t="e">
        <f t="shared" si="575"/>
        <v>#DIV/0!</v>
      </c>
      <c r="AS57" s="106" t="e">
        <f t="shared" si="575"/>
        <v>#DIV/0!</v>
      </c>
      <c r="AT57" s="106">
        <f t="shared" si="575"/>
        <v>0</v>
      </c>
      <c r="AU57" s="106" t="e">
        <f t="shared" si="575"/>
        <v>#DIV/0!</v>
      </c>
      <c r="AV57" s="106">
        <f t="shared" si="575"/>
        <v>0.80934834892202212</v>
      </c>
      <c r="AW57" s="106">
        <f t="shared" si="575"/>
        <v>0.93921599284542323</v>
      </c>
      <c r="AX57" s="106" t="e">
        <f t="shared" si="575"/>
        <v>#DIV/0!</v>
      </c>
      <c r="AY57" s="106" t="e">
        <f t="shared" si="575"/>
        <v>#DIV/0!</v>
      </c>
      <c r="AZ57" s="106" t="e">
        <f t="shared" si="575"/>
        <v>#DIV/0!</v>
      </c>
      <c r="BA57" s="106" t="e">
        <f t="shared" si="575"/>
        <v>#DIV/0!</v>
      </c>
      <c r="BB57" s="106">
        <f t="shared" si="575"/>
        <v>1</v>
      </c>
      <c r="BC57" s="106" t="e">
        <f t="shared" si="575"/>
        <v>#DIV/0!</v>
      </c>
      <c r="BD57" s="106" t="e">
        <f t="shared" si="575"/>
        <v>#DIV/0!</v>
      </c>
      <c r="BE57" s="106">
        <f t="shared" si="575"/>
        <v>1</v>
      </c>
      <c r="BF57" s="106">
        <f t="shared" si="267"/>
        <v>0.73391603977694819</v>
      </c>
      <c r="BG57" s="107">
        <f t="shared" si="26"/>
        <v>0.45967681899738383</v>
      </c>
      <c r="BH57" s="107">
        <f t="shared" si="27"/>
        <v>0.27294976211989586</v>
      </c>
      <c r="BI57" s="107">
        <f t="shared" si="28"/>
        <v>0</v>
      </c>
      <c r="BJ57" s="107">
        <f t="shared" si="29"/>
        <v>0</v>
      </c>
      <c r="BK57" s="107">
        <f t="shared" si="30"/>
        <v>0</v>
      </c>
      <c r="BL57" s="107">
        <f t="shared" si="31"/>
        <v>0</v>
      </c>
      <c r="BM57" s="107">
        <f t="shared" si="32"/>
        <v>1.3645211901215287E-2</v>
      </c>
      <c r="BN57" s="107">
        <f t="shared" si="33"/>
        <v>0.10346719446707989</v>
      </c>
      <c r="BO57" s="107">
        <f t="shared" si="34"/>
        <v>0</v>
      </c>
      <c r="BP57" s="107">
        <f t="shared" si="35"/>
        <v>0</v>
      </c>
      <c r="BQ57" s="107">
        <f t="shared" si="36"/>
        <v>0</v>
      </c>
      <c r="BR57" s="107">
        <f t="shared" si="37"/>
        <v>0</v>
      </c>
      <c r="BS57" s="107">
        <f t="shared" si="38"/>
        <v>11.996095348896027</v>
      </c>
      <c r="BT57" s="107">
        <f t="shared" si="39"/>
        <v>0</v>
      </c>
      <c r="BU57" s="107">
        <f t="shared" si="40"/>
        <v>0</v>
      </c>
      <c r="BV57" s="107">
        <f t="shared" si="41"/>
        <v>0.15536154821703821</v>
      </c>
      <c r="BW57" s="107">
        <f t="shared" si="42"/>
        <v>6.4078967031212214E-2</v>
      </c>
      <c r="BX57" s="108">
        <f t="shared" si="576"/>
        <v>6.8951522849607576</v>
      </c>
      <c r="BY57" s="108">
        <f t="shared" si="4"/>
        <v>4.0942464317984379</v>
      </c>
      <c r="BZ57" s="108">
        <f t="shared" si="5"/>
        <v>0</v>
      </c>
      <c r="CA57" s="108">
        <f t="shared" si="6"/>
        <v>0</v>
      </c>
      <c r="CB57" s="108">
        <f t="shared" si="7"/>
        <v>0</v>
      </c>
      <c r="CC57" s="108">
        <f t="shared" si="8"/>
        <v>0</v>
      </c>
      <c r="CD57" s="108">
        <f t="shared" si="9"/>
        <v>0.20467817851822931</v>
      </c>
      <c r="CE57" s="108">
        <f t="shared" si="10"/>
        <v>1.5520079170061982</v>
      </c>
      <c r="CF57" s="108">
        <f t="shared" si="11"/>
        <v>0</v>
      </c>
      <c r="CG57" s="108">
        <f t="shared" si="12"/>
        <v>0</v>
      </c>
      <c r="CH57" s="108">
        <f t="shared" si="13"/>
        <v>0</v>
      </c>
      <c r="CI57" s="108">
        <f t="shared" si="14"/>
        <v>0</v>
      </c>
      <c r="CJ57" s="108">
        <f t="shared" si="15"/>
        <v>179.9414302334404</v>
      </c>
      <c r="CK57" s="108">
        <f t="shared" si="16"/>
        <v>0</v>
      </c>
      <c r="CL57" s="108">
        <f t="shared" si="17"/>
        <v>0</v>
      </c>
      <c r="CM57" s="108">
        <f t="shared" si="18"/>
        <v>2.3304232232555733</v>
      </c>
      <c r="CN57" s="108">
        <f t="shared" si="19"/>
        <v>0.96118450546818324</v>
      </c>
      <c r="CO57" s="109">
        <f t="shared" si="594"/>
        <v>87.671574970914705</v>
      </c>
      <c r="CP57" s="109">
        <f t="shared" si="44"/>
        <v>60.130604328852343</v>
      </c>
      <c r="CQ57" s="109">
        <f t="shared" si="45"/>
        <v>0</v>
      </c>
      <c r="CR57" s="109">
        <f t="shared" si="46"/>
        <v>0</v>
      </c>
      <c r="CS57" s="109">
        <f t="shared" si="47"/>
        <v>0</v>
      </c>
      <c r="CT57" s="109">
        <f t="shared" si="48"/>
        <v>0</v>
      </c>
      <c r="CU57" s="109">
        <f t="shared" si="49"/>
        <v>2.6987098306660733</v>
      </c>
      <c r="CV57" s="109">
        <f t="shared" si="50"/>
        <v>24.903897525595099</v>
      </c>
      <c r="CW57" s="109">
        <f t="shared" si="51"/>
        <v>0</v>
      </c>
      <c r="CX57" s="109">
        <f t="shared" si="52"/>
        <v>0</v>
      </c>
      <c r="CY57" s="109">
        <f t="shared" si="53"/>
        <v>0</v>
      </c>
      <c r="CZ57" s="109">
        <f t="shared" si="54"/>
        <v>0</v>
      </c>
      <c r="DA57" s="109">
        <f t="shared" si="61"/>
        <v>1766.390482756226</v>
      </c>
      <c r="DB57" s="109">
        <f t="shared" si="55"/>
        <v>0</v>
      </c>
      <c r="DC57" s="109">
        <f t="shared" si="56"/>
        <v>0</v>
      </c>
      <c r="DD57" s="109">
        <f t="shared" si="57"/>
        <v>20.951303241277568</v>
      </c>
      <c r="DE57" s="109">
        <f t="shared" si="58"/>
        <v>8.5686246186180508</v>
      </c>
      <c r="DF57" s="110">
        <f t="shared" si="59"/>
        <v>0.17293587933091065</v>
      </c>
      <c r="DG57" s="110">
        <f t="shared" si="286"/>
        <v>0.19773811019371643</v>
      </c>
      <c r="DH57" s="110" t="e">
        <f t="shared" si="287"/>
        <v>#DIV/0!</v>
      </c>
      <c r="DI57" s="110" t="e">
        <f t="shared" si="288"/>
        <v>#DIV/0!</v>
      </c>
      <c r="DJ57" s="110">
        <f t="shared" si="289"/>
        <v>0</v>
      </c>
      <c r="DK57" s="110" t="e">
        <f t="shared" si="290"/>
        <v>#DIV/0!</v>
      </c>
      <c r="DL57" s="110">
        <f t="shared" si="291"/>
        <v>0.21877933398721841</v>
      </c>
      <c r="DM57" s="110">
        <f t="shared" si="292"/>
        <v>0.19994444298799893</v>
      </c>
      <c r="DN57" s="110" t="e">
        <f t="shared" si="293"/>
        <v>#DIV/0!</v>
      </c>
      <c r="DO57" s="110" t="e">
        <f t="shared" si="294"/>
        <v>#DIV/0!</v>
      </c>
      <c r="DP57" s="110" t="e">
        <f t="shared" si="295"/>
        <v>#DIV/0!</v>
      </c>
      <c r="DQ57" s="110" t="e">
        <f t="shared" si="296"/>
        <v>#DIV/0!</v>
      </c>
      <c r="DR57" s="110">
        <f t="shared" si="297"/>
        <v>0.25672227004313503</v>
      </c>
      <c r="DS57" s="110" t="e">
        <f t="shared" si="298"/>
        <v>#DIV/0!</v>
      </c>
      <c r="DT57" s="110" t="e">
        <f t="shared" si="299"/>
        <v>#DIV/0!</v>
      </c>
      <c r="DU57" s="110">
        <f t="shared" si="300"/>
        <v>0.17717262760702146</v>
      </c>
      <c r="DV57" s="110">
        <f t="shared" si="268"/>
        <v>0.10063104966866956</v>
      </c>
    </row>
    <row r="58" spans="1:126" s="117" customFormat="1" x14ac:dyDescent="0.2">
      <c r="A58" s="117" t="s">
        <v>90</v>
      </c>
      <c r="B58" s="118">
        <f>'Data Final'!C167</f>
        <v>44497.104166666664</v>
      </c>
      <c r="C58" s="118">
        <v>44497.083333333336</v>
      </c>
      <c r="D58" s="117">
        <v>6.61</v>
      </c>
      <c r="E58" s="102">
        <f t="shared" si="22"/>
        <v>0.18712909999999999</v>
      </c>
      <c r="F58" s="102">
        <f t="shared" si="629"/>
        <v>1561.0983299999994</v>
      </c>
      <c r="G58" s="103">
        <f t="shared" si="23"/>
        <v>0.14223367458272393</v>
      </c>
      <c r="H58" s="117">
        <f>'Data Final'!F167</f>
        <v>39.926365293066823</v>
      </c>
      <c r="I58" s="117">
        <f>'Data Final'!G167</f>
        <v>31.648290834471258</v>
      </c>
      <c r="J58" s="117">
        <f>'Data Final'!H167</f>
        <v>0</v>
      </c>
      <c r="K58" s="117">
        <f>'Data Final'!I167</f>
        <v>0</v>
      </c>
      <c r="L58" s="117">
        <f>'Data Final'!J167</f>
        <v>0</v>
      </c>
      <c r="M58" s="104">
        <v>0</v>
      </c>
      <c r="N58" s="117">
        <f>'Data Final'!L167</f>
        <v>1.0409258003378536</v>
      </c>
      <c r="O58" s="117">
        <f>'Data Final'!M167</f>
        <v>10.702209550994828</v>
      </c>
      <c r="P58" s="104">
        <v>0</v>
      </c>
      <c r="Q58" s="104">
        <v>0</v>
      </c>
      <c r="R58" s="104">
        <v>0</v>
      </c>
      <c r="S58" s="117">
        <f>'Data Final'!Q167</f>
        <v>0</v>
      </c>
      <c r="T58" s="117">
        <f>'Data Final'!R167</f>
        <v>856.76093163729013</v>
      </c>
      <c r="U58" s="117">
        <f>'Data Final'!S167</f>
        <v>0</v>
      </c>
      <c r="V58" s="117">
        <f>'Data Final'!T167</f>
        <v>0</v>
      </c>
      <c r="W58" s="117">
        <f>'Data Final'!U167</f>
        <v>14.860752154803853</v>
      </c>
      <c r="X58" s="117">
        <f>'Data Final'!V167</f>
        <v>6.7684131644933743</v>
      </c>
      <c r="Y58" s="105">
        <f t="shared" ref="Y58" si="970">H58</f>
        <v>39.926365293066823</v>
      </c>
      <c r="Z58" s="105">
        <f t="shared" ref="Z58" si="971">I58</f>
        <v>31.648290834471258</v>
      </c>
      <c r="AA58" s="105">
        <f t="shared" ref="AA58" si="972">J58</f>
        <v>0</v>
      </c>
      <c r="AB58" s="105">
        <f t="shared" ref="AB58" si="973">K58</f>
        <v>0</v>
      </c>
      <c r="AC58" s="105">
        <f t="shared" ref="AC58" si="974">L58</f>
        <v>0</v>
      </c>
      <c r="AD58" s="105">
        <f t="shared" ref="AD58" si="975">M58</f>
        <v>0</v>
      </c>
      <c r="AE58" s="105">
        <f t="shared" ref="AE58" si="976">N58</f>
        <v>1.0409258003378536</v>
      </c>
      <c r="AF58" s="105">
        <f t="shared" ref="AF58" si="977">O58</f>
        <v>10.702209550994828</v>
      </c>
      <c r="AG58" s="105">
        <f t="shared" ref="AG58" si="978">P58</f>
        <v>0</v>
      </c>
      <c r="AH58" s="105">
        <f t="shared" ref="AH58" si="979">Q58</f>
        <v>0</v>
      </c>
      <c r="AI58" s="105">
        <f t="shared" ref="AI58" si="980">R58</f>
        <v>0</v>
      </c>
      <c r="AJ58" s="105">
        <f t="shared" ref="AJ58" si="981">S58</f>
        <v>0</v>
      </c>
      <c r="AK58" s="105">
        <f t="shared" ref="AK58" si="982">T58</f>
        <v>856.76093163729013</v>
      </c>
      <c r="AL58" s="105">
        <f t="shared" ref="AL58" si="983">U58</f>
        <v>0</v>
      </c>
      <c r="AM58" s="105">
        <f t="shared" ref="AM58" si="984">V58</f>
        <v>0</v>
      </c>
      <c r="AN58" s="105">
        <f t="shared" ref="AN58" si="985">W58</f>
        <v>14.860752154803853</v>
      </c>
      <c r="AO58" s="105">
        <f t="shared" ref="AO58" si="986">X58</f>
        <v>6.7684131644933743</v>
      </c>
      <c r="AP58" s="106">
        <f t="shared" si="575"/>
        <v>0.87024660202819959</v>
      </c>
      <c r="AQ58" s="106">
        <f t="shared" si="575"/>
        <v>0.7716290085584091</v>
      </c>
      <c r="AR58" s="106" t="e">
        <f t="shared" si="575"/>
        <v>#DIV/0!</v>
      </c>
      <c r="AS58" s="106" t="e">
        <f t="shared" si="575"/>
        <v>#DIV/0!</v>
      </c>
      <c r="AT58" s="106">
        <f t="shared" si="575"/>
        <v>0</v>
      </c>
      <c r="AU58" s="106" t="e">
        <f t="shared" si="575"/>
        <v>#DIV/0!</v>
      </c>
      <c r="AV58" s="106">
        <f t="shared" si="575"/>
        <v>0.63553389489031931</v>
      </c>
      <c r="AW58" s="106">
        <f t="shared" si="575"/>
        <v>1</v>
      </c>
      <c r="AX58" s="106" t="e">
        <f t="shared" si="575"/>
        <v>#DIV/0!</v>
      </c>
      <c r="AY58" s="106" t="e">
        <f t="shared" si="575"/>
        <v>#DIV/0!</v>
      </c>
      <c r="AZ58" s="106" t="e">
        <f t="shared" si="575"/>
        <v>#DIV/0!</v>
      </c>
      <c r="BA58" s="106" t="e">
        <f t="shared" si="575"/>
        <v>#DIV/0!</v>
      </c>
      <c r="BB58" s="106">
        <f t="shared" si="575"/>
        <v>0.73516274266650872</v>
      </c>
      <c r="BC58" s="106" t="e">
        <f t="shared" si="575"/>
        <v>#DIV/0!</v>
      </c>
      <c r="BD58" s="106" t="e">
        <f t="shared" si="575"/>
        <v>#DIV/0!</v>
      </c>
      <c r="BE58" s="106">
        <f t="shared" si="575"/>
        <v>0.98460263709403517</v>
      </c>
      <c r="BF58" s="106">
        <f t="shared" si="267"/>
        <v>0.79796066308326397</v>
      </c>
      <c r="BG58" s="107">
        <f t="shared" si="26"/>
        <v>0.44828308821376978</v>
      </c>
      <c r="BH58" s="107">
        <f t="shared" si="27"/>
        <v>0.3553389708235713</v>
      </c>
      <c r="BI58" s="107">
        <f t="shared" si="28"/>
        <v>0</v>
      </c>
      <c r="BJ58" s="107">
        <f t="shared" si="29"/>
        <v>0</v>
      </c>
      <c r="BK58" s="107">
        <f t="shared" si="30"/>
        <v>0</v>
      </c>
      <c r="BL58" s="107">
        <f t="shared" si="31"/>
        <v>0</v>
      </c>
      <c r="BM58" s="107">
        <f t="shared" si="32"/>
        <v>1.1687250491040135E-2</v>
      </c>
      <c r="BN58" s="107">
        <f t="shared" si="33"/>
        <v>0.12016169047734397</v>
      </c>
      <c r="BO58" s="107">
        <f t="shared" si="34"/>
        <v>0</v>
      </c>
      <c r="BP58" s="107">
        <f t="shared" si="35"/>
        <v>0</v>
      </c>
      <c r="BQ58" s="107">
        <f t="shared" si="36"/>
        <v>0</v>
      </c>
      <c r="BR58" s="107">
        <f t="shared" si="37"/>
        <v>0</v>
      </c>
      <c r="BS58" s="107">
        <f t="shared" si="38"/>
        <v>9.6194941231468558</v>
      </c>
      <c r="BT58" s="107">
        <f t="shared" si="39"/>
        <v>0</v>
      </c>
      <c r="BU58" s="107">
        <f t="shared" si="40"/>
        <v>0</v>
      </c>
      <c r="BV58" s="107">
        <f t="shared" si="41"/>
        <v>0.16685275056309032</v>
      </c>
      <c r="BW58" s="107">
        <f t="shared" si="42"/>
        <v>7.5994023833987817E-2</v>
      </c>
      <c r="BX58" s="108">
        <f t="shared" si="576"/>
        <v>6.7242463232065468</v>
      </c>
      <c r="BY58" s="108">
        <f t="shared" si="4"/>
        <v>5.3300845623535693</v>
      </c>
      <c r="BZ58" s="108">
        <f t="shared" si="5"/>
        <v>0</v>
      </c>
      <c r="CA58" s="108">
        <f t="shared" si="6"/>
        <v>0</v>
      </c>
      <c r="CB58" s="108">
        <f t="shared" si="7"/>
        <v>0</v>
      </c>
      <c r="CC58" s="108">
        <f t="shared" si="8"/>
        <v>0</v>
      </c>
      <c r="CD58" s="108">
        <f t="shared" si="9"/>
        <v>0.17530875736560203</v>
      </c>
      <c r="CE58" s="108">
        <f t="shared" si="10"/>
        <v>1.8024253571601596</v>
      </c>
      <c r="CF58" s="108">
        <f t="shared" si="11"/>
        <v>0</v>
      </c>
      <c r="CG58" s="108">
        <f t="shared" si="12"/>
        <v>0</v>
      </c>
      <c r="CH58" s="108">
        <f t="shared" si="13"/>
        <v>0</v>
      </c>
      <c r="CI58" s="108">
        <f t="shared" si="14"/>
        <v>0</v>
      </c>
      <c r="CJ58" s="108">
        <f t="shared" si="15"/>
        <v>144.29241184720283</v>
      </c>
      <c r="CK58" s="108">
        <f t="shared" si="16"/>
        <v>0</v>
      </c>
      <c r="CL58" s="108">
        <f t="shared" si="17"/>
        <v>0</v>
      </c>
      <c r="CM58" s="108">
        <f t="shared" si="18"/>
        <v>2.5027912584463547</v>
      </c>
      <c r="CN58" s="108">
        <f t="shared" si="19"/>
        <v>1.1399103575098173</v>
      </c>
      <c r="CO58" s="109">
        <f t="shared" si="594"/>
        <v>94.395821294121248</v>
      </c>
      <c r="CP58" s="109">
        <f t="shared" si="44"/>
        <v>65.460688891205905</v>
      </c>
      <c r="CQ58" s="109">
        <f t="shared" si="45"/>
        <v>0</v>
      </c>
      <c r="CR58" s="109">
        <f t="shared" si="46"/>
        <v>0</v>
      </c>
      <c r="CS58" s="109">
        <f t="shared" si="47"/>
        <v>0</v>
      </c>
      <c r="CT58" s="109">
        <f t="shared" si="48"/>
        <v>0</v>
      </c>
      <c r="CU58" s="109">
        <f t="shared" si="49"/>
        <v>2.8740185880316753</v>
      </c>
      <c r="CV58" s="109">
        <f t="shared" si="50"/>
        <v>26.706322882755259</v>
      </c>
      <c r="CW58" s="109">
        <f t="shared" si="51"/>
        <v>0</v>
      </c>
      <c r="CX58" s="109">
        <f t="shared" si="52"/>
        <v>0</v>
      </c>
      <c r="CY58" s="109">
        <f t="shared" si="53"/>
        <v>0</v>
      </c>
      <c r="CZ58" s="109">
        <f t="shared" si="54"/>
        <v>0</v>
      </c>
      <c r="DA58" s="109">
        <f t="shared" si="61"/>
        <v>1910.6828946034288</v>
      </c>
      <c r="DB58" s="109">
        <f t="shared" si="55"/>
        <v>0</v>
      </c>
      <c r="DC58" s="109">
        <f t="shared" si="56"/>
        <v>0</v>
      </c>
      <c r="DD58" s="109">
        <f t="shared" si="57"/>
        <v>23.454094499723922</v>
      </c>
      <c r="DE58" s="109">
        <f t="shared" si="58"/>
        <v>9.7085349761278685</v>
      </c>
      <c r="DF58" s="110">
        <f t="shared" si="59"/>
        <v>0.18619973881019056</v>
      </c>
      <c r="DG58" s="110">
        <f t="shared" si="286"/>
        <v>0.21526597076149681</v>
      </c>
      <c r="DH58" s="110" t="e">
        <f t="shared" si="287"/>
        <v>#DIV/0!</v>
      </c>
      <c r="DI58" s="110" t="e">
        <f t="shared" si="288"/>
        <v>#DIV/0!</v>
      </c>
      <c r="DJ58" s="110">
        <f t="shared" si="289"/>
        <v>0</v>
      </c>
      <c r="DK58" s="110" t="e">
        <f t="shared" si="290"/>
        <v>#DIV/0!</v>
      </c>
      <c r="DL58" s="110">
        <f t="shared" si="291"/>
        <v>0.23299128546964476</v>
      </c>
      <c r="DM58" s="110">
        <f t="shared" si="292"/>
        <v>0.21441546840458064</v>
      </c>
      <c r="DN58" s="110" t="e">
        <f t="shared" si="293"/>
        <v>#DIV/0!</v>
      </c>
      <c r="DO58" s="110" t="e">
        <f t="shared" si="294"/>
        <v>#DIV/0!</v>
      </c>
      <c r="DP58" s="110" t="e">
        <f t="shared" si="295"/>
        <v>#DIV/0!</v>
      </c>
      <c r="DQ58" s="110" t="e">
        <f t="shared" si="296"/>
        <v>#DIV/0!</v>
      </c>
      <c r="DR58" s="110">
        <f t="shared" si="297"/>
        <v>0.27769332705517907</v>
      </c>
      <c r="DS58" s="110" t="e">
        <f t="shared" si="298"/>
        <v>#DIV/0!</v>
      </c>
      <c r="DT58" s="110" t="e">
        <f t="shared" si="299"/>
        <v>#DIV/0!</v>
      </c>
      <c r="DU58" s="110">
        <f t="shared" si="300"/>
        <v>0.19833723481566523</v>
      </c>
      <c r="DV58" s="110">
        <f t="shared" si="268"/>
        <v>0.114018306189997</v>
      </c>
    </row>
    <row r="59" spans="1:126" s="117" customFormat="1" x14ac:dyDescent="0.2">
      <c r="A59" s="117" t="s">
        <v>90</v>
      </c>
      <c r="B59" s="118"/>
      <c r="C59" s="118">
        <v>44497.09375</v>
      </c>
      <c r="D59" s="117">
        <v>6.61</v>
      </c>
      <c r="E59" s="102">
        <f t="shared" si="22"/>
        <v>0.18712909999999999</v>
      </c>
      <c r="F59" s="102">
        <f t="shared" si="629"/>
        <v>1675.4990399999992</v>
      </c>
      <c r="G59" s="103">
        <f t="shared" si="23"/>
        <v>0.1526568702555888</v>
      </c>
      <c r="Y59" s="105">
        <f t="shared" ref="Y59" si="987">H58</f>
        <v>39.926365293066823</v>
      </c>
      <c r="Z59" s="105">
        <f t="shared" ref="Z59" si="988">I58</f>
        <v>31.648290834471258</v>
      </c>
      <c r="AA59" s="105">
        <f t="shared" ref="AA59" si="989">J58</f>
        <v>0</v>
      </c>
      <c r="AB59" s="105">
        <f t="shared" ref="AB59" si="990">K58</f>
        <v>0</v>
      </c>
      <c r="AC59" s="105">
        <f t="shared" ref="AC59" si="991">L58</f>
        <v>0</v>
      </c>
      <c r="AD59" s="105">
        <f t="shared" ref="AD59" si="992">M58</f>
        <v>0</v>
      </c>
      <c r="AE59" s="105">
        <f t="shared" ref="AE59" si="993">N58</f>
        <v>1.0409258003378536</v>
      </c>
      <c r="AF59" s="105">
        <f t="shared" ref="AF59" si="994">O58</f>
        <v>10.702209550994828</v>
      </c>
      <c r="AG59" s="105">
        <f t="shared" ref="AG59" si="995">P58</f>
        <v>0</v>
      </c>
      <c r="AH59" s="105">
        <f t="shared" ref="AH59" si="996">Q58</f>
        <v>0</v>
      </c>
      <c r="AI59" s="105">
        <f t="shared" ref="AI59" si="997">R58</f>
        <v>0</v>
      </c>
      <c r="AJ59" s="105">
        <f t="shared" ref="AJ59" si="998">S58</f>
        <v>0</v>
      </c>
      <c r="AK59" s="105">
        <f t="shared" ref="AK59" si="999">T58</f>
        <v>856.76093163729013</v>
      </c>
      <c r="AL59" s="105">
        <f t="shared" ref="AL59" si="1000">U58</f>
        <v>0</v>
      </c>
      <c r="AM59" s="105">
        <f t="shared" ref="AM59" si="1001">V58</f>
        <v>0</v>
      </c>
      <c r="AN59" s="105">
        <f t="shared" ref="AN59" si="1002">W58</f>
        <v>14.860752154803853</v>
      </c>
      <c r="AO59" s="105">
        <f t="shared" ref="AO59" si="1003">X58</f>
        <v>6.7684131644933743</v>
      </c>
      <c r="AP59" s="106">
        <f t="shared" si="575"/>
        <v>0.87024660202819959</v>
      </c>
      <c r="AQ59" s="106">
        <f t="shared" si="575"/>
        <v>0.7716290085584091</v>
      </c>
      <c r="AR59" s="106" t="e">
        <f t="shared" si="575"/>
        <v>#DIV/0!</v>
      </c>
      <c r="AS59" s="106" t="e">
        <f t="shared" si="575"/>
        <v>#DIV/0!</v>
      </c>
      <c r="AT59" s="106">
        <f t="shared" si="575"/>
        <v>0</v>
      </c>
      <c r="AU59" s="106" t="e">
        <f t="shared" si="575"/>
        <v>#DIV/0!</v>
      </c>
      <c r="AV59" s="106">
        <f t="shared" si="575"/>
        <v>0.63553389489031931</v>
      </c>
      <c r="AW59" s="106">
        <f t="shared" si="575"/>
        <v>1</v>
      </c>
      <c r="AX59" s="106" t="e">
        <f t="shared" si="575"/>
        <v>#DIV/0!</v>
      </c>
      <c r="AY59" s="106" t="e">
        <f t="shared" si="575"/>
        <v>#DIV/0!</v>
      </c>
      <c r="AZ59" s="106" t="e">
        <f t="shared" si="575"/>
        <v>#DIV/0!</v>
      </c>
      <c r="BA59" s="106" t="e">
        <f t="shared" si="575"/>
        <v>#DIV/0!</v>
      </c>
      <c r="BB59" s="106">
        <f t="shared" si="575"/>
        <v>0.73516274266650872</v>
      </c>
      <c r="BC59" s="106" t="e">
        <f t="shared" si="575"/>
        <v>#DIV/0!</v>
      </c>
      <c r="BD59" s="106" t="e">
        <f t="shared" si="575"/>
        <v>#DIV/0!</v>
      </c>
      <c r="BE59" s="106">
        <f t="shared" si="575"/>
        <v>0.98460263709403517</v>
      </c>
      <c r="BF59" s="106">
        <f t="shared" si="267"/>
        <v>0.79796066308326397</v>
      </c>
      <c r="BG59" s="107">
        <f t="shared" si="26"/>
        <v>0.44828308821376978</v>
      </c>
      <c r="BH59" s="107">
        <f t="shared" si="27"/>
        <v>0.3553389708235713</v>
      </c>
      <c r="BI59" s="107">
        <f t="shared" si="28"/>
        <v>0</v>
      </c>
      <c r="BJ59" s="107">
        <f t="shared" si="29"/>
        <v>0</v>
      </c>
      <c r="BK59" s="107">
        <f t="shared" si="30"/>
        <v>0</v>
      </c>
      <c r="BL59" s="107">
        <f t="shared" si="31"/>
        <v>0</v>
      </c>
      <c r="BM59" s="107">
        <f t="shared" si="32"/>
        <v>1.1687250491040135E-2</v>
      </c>
      <c r="BN59" s="107">
        <f t="shared" si="33"/>
        <v>0.12016169047734397</v>
      </c>
      <c r="BO59" s="107">
        <f t="shared" si="34"/>
        <v>0</v>
      </c>
      <c r="BP59" s="107">
        <f t="shared" si="35"/>
        <v>0</v>
      </c>
      <c r="BQ59" s="107">
        <f t="shared" si="36"/>
        <v>0</v>
      </c>
      <c r="BR59" s="107">
        <f t="shared" si="37"/>
        <v>0</v>
      </c>
      <c r="BS59" s="107">
        <f t="shared" si="38"/>
        <v>9.6194941231468558</v>
      </c>
      <c r="BT59" s="107">
        <f t="shared" si="39"/>
        <v>0</v>
      </c>
      <c r="BU59" s="107">
        <f t="shared" si="40"/>
        <v>0</v>
      </c>
      <c r="BV59" s="107">
        <f t="shared" si="41"/>
        <v>0.16685275056309032</v>
      </c>
      <c r="BW59" s="107">
        <f t="shared" si="42"/>
        <v>7.5994023833987817E-2</v>
      </c>
      <c r="BX59" s="108">
        <f t="shared" si="576"/>
        <v>6.7242463232065468</v>
      </c>
      <c r="BY59" s="108">
        <f t="shared" si="4"/>
        <v>5.3300845623535693</v>
      </c>
      <c r="BZ59" s="108">
        <f t="shared" si="5"/>
        <v>0</v>
      </c>
      <c r="CA59" s="108">
        <f t="shared" si="6"/>
        <v>0</v>
      </c>
      <c r="CB59" s="108">
        <f t="shared" si="7"/>
        <v>0</v>
      </c>
      <c r="CC59" s="108">
        <f t="shared" si="8"/>
        <v>0</v>
      </c>
      <c r="CD59" s="108">
        <f t="shared" si="9"/>
        <v>0.17530875736560203</v>
      </c>
      <c r="CE59" s="108">
        <f t="shared" si="10"/>
        <v>1.8024253571601596</v>
      </c>
      <c r="CF59" s="108">
        <f t="shared" si="11"/>
        <v>0</v>
      </c>
      <c r="CG59" s="108">
        <f t="shared" si="12"/>
        <v>0</v>
      </c>
      <c r="CH59" s="108">
        <f t="shared" si="13"/>
        <v>0</v>
      </c>
      <c r="CI59" s="108">
        <f t="shared" si="14"/>
        <v>0</v>
      </c>
      <c r="CJ59" s="108">
        <f t="shared" si="15"/>
        <v>144.29241184720283</v>
      </c>
      <c r="CK59" s="108">
        <f t="shared" si="16"/>
        <v>0</v>
      </c>
      <c r="CL59" s="108">
        <f t="shared" si="17"/>
        <v>0</v>
      </c>
      <c r="CM59" s="108">
        <f t="shared" si="18"/>
        <v>2.5027912584463547</v>
      </c>
      <c r="CN59" s="108">
        <f t="shared" si="19"/>
        <v>1.1399103575098173</v>
      </c>
      <c r="CO59" s="109">
        <f t="shared" si="594"/>
        <v>101.12006761732779</v>
      </c>
      <c r="CP59" s="109">
        <f t="shared" si="44"/>
        <v>70.790773453559467</v>
      </c>
      <c r="CQ59" s="109">
        <f t="shared" si="45"/>
        <v>0</v>
      </c>
      <c r="CR59" s="109">
        <f t="shared" si="46"/>
        <v>0</v>
      </c>
      <c r="CS59" s="109">
        <f t="shared" si="47"/>
        <v>0</v>
      </c>
      <c r="CT59" s="109">
        <f t="shared" si="48"/>
        <v>0</v>
      </c>
      <c r="CU59" s="109">
        <f t="shared" si="49"/>
        <v>3.0493273453972773</v>
      </c>
      <c r="CV59" s="109">
        <f t="shared" si="50"/>
        <v>28.50874823991542</v>
      </c>
      <c r="CW59" s="109">
        <f t="shared" si="51"/>
        <v>0</v>
      </c>
      <c r="CX59" s="109">
        <f t="shared" si="52"/>
        <v>0</v>
      </c>
      <c r="CY59" s="109">
        <f t="shared" si="53"/>
        <v>0</v>
      </c>
      <c r="CZ59" s="109">
        <f t="shared" si="54"/>
        <v>0</v>
      </c>
      <c r="DA59" s="109">
        <f t="shared" si="61"/>
        <v>2054.9753064506317</v>
      </c>
      <c r="DB59" s="109">
        <f t="shared" si="55"/>
        <v>0</v>
      </c>
      <c r="DC59" s="109">
        <f t="shared" si="56"/>
        <v>0</v>
      </c>
      <c r="DD59" s="109">
        <f t="shared" si="57"/>
        <v>25.956885758170277</v>
      </c>
      <c r="DE59" s="109">
        <f t="shared" si="58"/>
        <v>10.848445333637686</v>
      </c>
      <c r="DF59" s="110">
        <f t="shared" si="59"/>
        <v>0.19946359828947047</v>
      </c>
      <c r="DG59" s="110">
        <f t="shared" si="286"/>
        <v>0.2327938313292772</v>
      </c>
      <c r="DH59" s="110" t="e">
        <f t="shared" si="287"/>
        <v>#DIV/0!</v>
      </c>
      <c r="DI59" s="110" t="e">
        <f t="shared" si="288"/>
        <v>#DIV/0!</v>
      </c>
      <c r="DJ59" s="110">
        <f t="shared" si="289"/>
        <v>0</v>
      </c>
      <c r="DK59" s="110" t="e">
        <f t="shared" si="290"/>
        <v>#DIV/0!</v>
      </c>
      <c r="DL59" s="110">
        <f t="shared" si="291"/>
        <v>0.24720323695207111</v>
      </c>
      <c r="DM59" s="110">
        <f t="shared" si="292"/>
        <v>0.22888649382116238</v>
      </c>
      <c r="DN59" s="110" t="e">
        <f t="shared" si="293"/>
        <v>#DIV/0!</v>
      </c>
      <c r="DO59" s="110" t="e">
        <f t="shared" si="294"/>
        <v>#DIV/0!</v>
      </c>
      <c r="DP59" s="110" t="e">
        <f t="shared" si="295"/>
        <v>#DIV/0!</v>
      </c>
      <c r="DQ59" s="110" t="e">
        <f t="shared" si="296"/>
        <v>#DIV/0!</v>
      </c>
      <c r="DR59" s="110">
        <f t="shared" si="297"/>
        <v>0.29866438406722318</v>
      </c>
      <c r="DS59" s="110" t="e">
        <f t="shared" si="298"/>
        <v>#DIV/0!</v>
      </c>
      <c r="DT59" s="110" t="e">
        <f t="shared" si="299"/>
        <v>#DIV/0!</v>
      </c>
      <c r="DU59" s="110">
        <f t="shared" si="300"/>
        <v>0.21950184202430897</v>
      </c>
      <c r="DV59" s="110">
        <f t="shared" si="268"/>
        <v>0.12740556271132444</v>
      </c>
    </row>
    <row r="60" spans="1:126" s="117" customFormat="1" x14ac:dyDescent="0.2">
      <c r="A60" s="117" t="s">
        <v>90</v>
      </c>
      <c r="B60" s="118"/>
      <c r="C60" s="118">
        <v>44497.104166666664</v>
      </c>
      <c r="D60" s="117">
        <v>6.61</v>
      </c>
      <c r="E60" s="102">
        <f t="shared" si="22"/>
        <v>0.18712909999999999</v>
      </c>
      <c r="F60" s="102">
        <f t="shared" si="629"/>
        <v>1789.8997499999991</v>
      </c>
      <c r="G60" s="103">
        <f t="shared" si="23"/>
        <v>0.16308006592845367</v>
      </c>
      <c r="Y60" s="105">
        <f t="shared" ref="Y60" si="1004">H58</f>
        <v>39.926365293066823</v>
      </c>
      <c r="Z60" s="105">
        <f t="shared" ref="Z60" si="1005">I58</f>
        <v>31.648290834471258</v>
      </c>
      <c r="AA60" s="105">
        <f t="shared" ref="AA60" si="1006">J58</f>
        <v>0</v>
      </c>
      <c r="AB60" s="105">
        <f t="shared" ref="AB60" si="1007">K58</f>
        <v>0</v>
      </c>
      <c r="AC60" s="105">
        <f t="shared" ref="AC60" si="1008">L58</f>
        <v>0</v>
      </c>
      <c r="AD60" s="105">
        <f t="shared" ref="AD60" si="1009">M58</f>
        <v>0</v>
      </c>
      <c r="AE60" s="105">
        <f t="shared" ref="AE60" si="1010">N58</f>
        <v>1.0409258003378536</v>
      </c>
      <c r="AF60" s="105">
        <f t="shared" ref="AF60" si="1011">O58</f>
        <v>10.702209550994828</v>
      </c>
      <c r="AG60" s="105">
        <f t="shared" ref="AG60" si="1012">P58</f>
        <v>0</v>
      </c>
      <c r="AH60" s="105">
        <f t="shared" ref="AH60" si="1013">Q58</f>
        <v>0</v>
      </c>
      <c r="AI60" s="105">
        <f t="shared" ref="AI60" si="1014">R58</f>
        <v>0</v>
      </c>
      <c r="AJ60" s="105">
        <f t="shared" ref="AJ60" si="1015">S58</f>
        <v>0</v>
      </c>
      <c r="AK60" s="105">
        <f t="shared" ref="AK60" si="1016">T58</f>
        <v>856.76093163729013</v>
      </c>
      <c r="AL60" s="105">
        <f t="shared" ref="AL60" si="1017">U58</f>
        <v>0</v>
      </c>
      <c r="AM60" s="105">
        <f t="shared" ref="AM60" si="1018">V58</f>
        <v>0</v>
      </c>
      <c r="AN60" s="105">
        <f t="shared" ref="AN60" si="1019">W58</f>
        <v>14.860752154803853</v>
      </c>
      <c r="AO60" s="105">
        <f t="shared" ref="AO60" si="1020">X58</f>
        <v>6.7684131644933743</v>
      </c>
      <c r="AP60" s="106">
        <f t="shared" si="575"/>
        <v>0.87024660202819959</v>
      </c>
      <c r="AQ60" s="106">
        <f t="shared" si="575"/>
        <v>0.7716290085584091</v>
      </c>
      <c r="AR60" s="106" t="e">
        <f t="shared" si="575"/>
        <v>#DIV/0!</v>
      </c>
      <c r="AS60" s="106" t="e">
        <f t="shared" si="575"/>
        <v>#DIV/0!</v>
      </c>
      <c r="AT60" s="106">
        <f t="shared" si="575"/>
        <v>0</v>
      </c>
      <c r="AU60" s="106" t="e">
        <f t="shared" si="575"/>
        <v>#DIV/0!</v>
      </c>
      <c r="AV60" s="106">
        <f t="shared" si="575"/>
        <v>0.63553389489031931</v>
      </c>
      <c r="AW60" s="106">
        <f t="shared" si="575"/>
        <v>1</v>
      </c>
      <c r="AX60" s="106" t="e">
        <f t="shared" si="575"/>
        <v>#DIV/0!</v>
      </c>
      <c r="AY60" s="106" t="e">
        <f t="shared" si="575"/>
        <v>#DIV/0!</v>
      </c>
      <c r="AZ60" s="106" t="e">
        <f t="shared" si="575"/>
        <v>#DIV/0!</v>
      </c>
      <c r="BA60" s="106" t="e">
        <f t="shared" si="575"/>
        <v>#DIV/0!</v>
      </c>
      <c r="BB60" s="106">
        <f t="shared" si="575"/>
        <v>0.73516274266650872</v>
      </c>
      <c r="BC60" s="106" t="e">
        <f t="shared" si="575"/>
        <v>#DIV/0!</v>
      </c>
      <c r="BD60" s="106" t="e">
        <f t="shared" si="575"/>
        <v>#DIV/0!</v>
      </c>
      <c r="BE60" s="106">
        <f t="shared" si="575"/>
        <v>0.98460263709403517</v>
      </c>
      <c r="BF60" s="106">
        <f t="shared" si="267"/>
        <v>0.79796066308326397</v>
      </c>
      <c r="BG60" s="107">
        <f t="shared" si="26"/>
        <v>0.44828308821376978</v>
      </c>
      <c r="BH60" s="107">
        <f t="shared" si="27"/>
        <v>0.3553389708235713</v>
      </c>
      <c r="BI60" s="107">
        <f t="shared" si="28"/>
        <v>0</v>
      </c>
      <c r="BJ60" s="107">
        <f t="shared" si="29"/>
        <v>0</v>
      </c>
      <c r="BK60" s="107">
        <f t="shared" si="30"/>
        <v>0</v>
      </c>
      <c r="BL60" s="107">
        <f t="shared" si="31"/>
        <v>0</v>
      </c>
      <c r="BM60" s="107">
        <f t="shared" si="32"/>
        <v>1.1687250491040135E-2</v>
      </c>
      <c r="BN60" s="107">
        <f t="shared" si="33"/>
        <v>0.12016169047734397</v>
      </c>
      <c r="BO60" s="107">
        <f t="shared" si="34"/>
        <v>0</v>
      </c>
      <c r="BP60" s="107">
        <f t="shared" si="35"/>
        <v>0</v>
      </c>
      <c r="BQ60" s="107">
        <f t="shared" si="36"/>
        <v>0</v>
      </c>
      <c r="BR60" s="107">
        <f t="shared" si="37"/>
        <v>0</v>
      </c>
      <c r="BS60" s="107">
        <f t="shared" si="38"/>
        <v>9.6194941231468558</v>
      </c>
      <c r="BT60" s="107">
        <f t="shared" si="39"/>
        <v>0</v>
      </c>
      <c r="BU60" s="107">
        <f t="shared" si="40"/>
        <v>0</v>
      </c>
      <c r="BV60" s="107">
        <f t="shared" si="41"/>
        <v>0.16685275056309032</v>
      </c>
      <c r="BW60" s="107">
        <f t="shared" si="42"/>
        <v>7.5994023833987817E-2</v>
      </c>
      <c r="BX60" s="108">
        <f t="shared" si="576"/>
        <v>6.7242463232065468</v>
      </c>
      <c r="BY60" s="108">
        <f t="shared" si="4"/>
        <v>5.3300845623535693</v>
      </c>
      <c r="BZ60" s="108">
        <f t="shared" si="5"/>
        <v>0</v>
      </c>
      <c r="CA60" s="108">
        <f t="shared" si="6"/>
        <v>0</v>
      </c>
      <c r="CB60" s="108">
        <f t="shared" si="7"/>
        <v>0</v>
      </c>
      <c r="CC60" s="108">
        <f t="shared" si="8"/>
        <v>0</v>
      </c>
      <c r="CD60" s="108">
        <f t="shared" si="9"/>
        <v>0.17530875736560203</v>
      </c>
      <c r="CE60" s="108">
        <f t="shared" si="10"/>
        <v>1.8024253571601596</v>
      </c>
      <c r="CF60" s="108">
        <f t="shared" si="11"/>
        <v>0</v>
      </c>
      <c r="CG60" s="108">
        <f t="shared" si="12"/>
        <v>0</v>
      </c>
      <c r="CH60" s="108">
        <f t="shared" si="13"/>
        <v>0</v>
      </c>
      <c r="CI60" s="108">
        <f t="shared" si="14"/>
        <v>0</v>
      </c>
      <c r="CJ60" s="108">
        <f t="shared" si="15"/>
        <v>144.29241184720283</v>
      </c>
      <c r="CK60" s="108">
        <f t="shared" si="16"/>
        <v>0</v>
      </c>
      <c r="CL60" s="108">
        <f t="shared" si="17"/>
        <v>0</v>
      </c>
      <c r="CM60" s="108">
        <f t="shared" si="18"/>
        <v>2.5027912584463547</v>
      </c>
      <c r="CN60" s="108">
        <f t="shared" si="19"/>
        <v>1.1399103575098173</v>
      </c>
      <c r="CO60" s="109">
        <f t="shared" si="594"/>
        <v>107.84431394053433</v>
      </c>
      <c r="CP60" s="109">
        <f t="shared" si="44"/>
        <v>76.120858015913029</v>
      </c>
      <c r="CQ60" s="109">
        <f t="shared" si="45"/>
        <v>0</v>
      </c>
      <c r="CR60" s="109">
        <f t="shared" si="46"/>
        <v>0</v>
      </c>
      <c r="CS60" s="109">
        <f t="shared" si="47"/>
        <v>0</v>
      </c>
      <c r="CT60" s="109">
        <f t="shared" si="48"/>
        <v>0</v>
      </c>
      <c r="CU60" s="109">
        <f t="shared" si="49"/>
        <v>3.2246361027628794</v>
      </c>
      <c r="CV60" s="109">
        <f t="shared" si="50"/>
        <v>30.31117359707558</v>
      </c>
      <c r="CW60" s="109">
        <f t="shared" si="51"/>
        <v>0</v>
      </c>
      <c r="CX60" s="109">
        <f t="shared" si="52"/>
        <v>0</v>
      </c>
      <c r="CY60" s="109">
        <f t="shared" si="53"/>
        <v>0</v>
      </c>
      <c r="CZ60" s="109">
        <f t="shared" si="54"/>
        <v>0</v>
      </c>
      <c r="DA60" s="109">
        <f t="shared" si="61"/>
        <v>2199.2677182978346</v>
      </c>
      <c r="DB60" s="109">
        <f t="shared" si="55"/>
        <v>0</v>
      </c>
      <c r="DC60" s="109">
        <f t="shared" si="56"/>
        <v>0</v>
      </c>
      <c r="DD60" s="109">
        <f t="shared" si="57"/>
        <v>28.459677016616631</v>
      </c>
      <c r="DE60" s="109">
        <f t="shared" si="58"/>
        <v>11.988355691147504</v>
      </c>
      <c r="DF60" s="110">
        <f t="shared" si="59"/>
        <v>0.21272745776875038</v>
      </c>
      <c r="DG60" s="110">
        <f t="shared" si="286"/>
        <v>0.25032169189705755</v>
      </c>
      <c r="DH60" s="110" t="e">
        <f t="shared" si="287"/>
        <v>#DIV/0!</v>
      </c>
      <c r="DI60" s="110" t="e">
        <f t="shared" si="288"/>
        <v>#DIV/0!</v>
      </c>
      <c r="DJ60" s="110">
        <f t="shared" si="289"/>
        <v>0</v>
      </c>
      <c r="DK60" s="110" t="e">
        <f t="shared" si="290"/>
        <v>#DIV/0!</v>
      </c>
      <c r="DL60" s="110">
        <f t="shared" si="291"/>
        <v>0.26141518843449746</v>
      </c>
      <c r="DM60" s="110">
        <f t="shared" si="292"/>
        <v>0.2433575192377441</v>
      </c>
      <c r="DN60" s="110" t="e">
        <f t="shared" si="293"/>
        <v>#DIV/0!</v>
      </c>
      <c r="DO60" s="110" t="e">
        <f t="shared" si="294"/>
        <v>#DIV/0!</v>
      </c>
      <c r="DP60" s="110" t="e">
        <f t="shared" si="295"/>
        <v>#DIV/0!</v>
      </c>
      <c r="DQ60" s="110" t="e">
        <f t="shared" si="296"/>
        <v>#DIV/0!</v>
      </c>
      <c r="DR60" s="110">
        <f t="shared" si="297"/>
        <v>0.31963544107926722</v>
      </c>
      <c r="DS60" s="110" t="e">
        <f t="shared" si="298"/>
        <v>#DIV/0!</v>
      </c>
      <c r="DT60" s="110" t="e">
        <f t="shared" si="299"/>
        <v>#DIV/0!</v>
      </c>
      <c r="DU60" s="110">
        <f t="shared" si="300"/>
        <v>0.24066644923295274</v>
      </c>
      <c r="DV60" s="110">
        <f t="shared" si="268"/>
        <v>0.14079281923265188</v>
      </c>
    </row>
    <row r="61" spans="1:126" s="117" customFormat="1" x14ac:dyDescent="0.2">
      <c r="A61" s="117" t="s">
        <v>90</v>
      </c>
      <c r="B61" s="118"/>
      <c r="C61" s="118">
        <v>44497.114583333336</v>
      </c>
      <c r="D61" s="117">
        <v>6.06</v>
      </c>
      <c r="E61" s="102">
        <f t="shared" si="22"/>
        <v>0.17155859999999998</v>
      </c>
      <c r="F61" s="102">
        <f t="shared" si="629"/>
        <v>1890.2870099999991</v>
      </c>
      <c r="G61" s="103">
        <f t="shared" si="23"/>
        <v>0.17222647816700323</v>
      </c>
      <c r="Y61" s="105">
        <f t="shared" ref="Y61" si="1021">H58</f>
        <v>39.926365293066823</v>
      </c>
      <c r="Z61" s="105">
        <f t="shared" ref="Z61" si="1022">I58</f>
        <v>31.648290834471258</v>
      </c>
      <c r="AA61" s="105">
        <f t="shared" ref="AA61" si="1023">J58</f>
        <v>0</v>
      </c>
      <c r="AB61" s="105">
        <f t="shared" ref="AB61" si="1024">K58</f>
        <v>0</v>
      </c>
      <c r="AC61" s="105">
        <f t="shared" ref="AC61" si="1025">L58</f>
        <v>0</v>
      </c>
      <c r="AD61" s="105">
        <f t="shared" ref="AD61" si="1026">M58</f>
        <v>0</v>
      </c>
      <c r="AE61" s="105">
        <f t="shared" ref="AE61" si="1027">N58</f>
        <v>1.0409258003378536</v>
      </c>
      <c r="AF61" s="105">
        <f t="shared" ref="AF61" si="1028">O58</f>
        <v>10.702209550994828</v>
      </c>
      <c r="AG61" s="105">
        <f t="shared" ref="AG61" si="1029">P58</f>
        <v>0</v>
      </c>
      <c r="AH61" s="105">
        <f t="shared" ref="AH61" si="1030">Q58</f>
        <v>0</v>
      </c>
      <c r="AI61" s="105">
        <f t="shared" ref="AI61" si="1031">R58</f>
        <v>0</v>
      </c>
      <c r="AJ61" s="105">
        <f t="shared" ref="AJ61" si="1032">S58</f>
        <v>0</v>
      </c>
      <c r="AK61" s="105">
        <f t="shared" ref="AK61" si="1033">T58</f>
        <v>856.76093163729013</v>
      </c>
      <c r="AL61" s="105">
        <f t="shared" ref="AL61" si="1034">U58</f>
        <v>0</v>
      </c>
      <c r="AM61" s="105">
        <f t="shared" ref="AM61" si="1035">V58</f>
        <v>0</v>
      </c>
      <c r="AN61" s="105">
        <f t="shared" ref="AN61" si="1036">W58</f>
        <v>14.860752154803853</v>
      </c>
      <c r="AO61" s="105">
        <f t="shared" ref="AO61" si="1037">X58</f>
        <v>6.7684131644933743</v>
      </c>
      <c r="AP61" s="106">
        <f t="shared" si="575"/>
        <v>0.87024660202819959</v>
      </c>
      <c r="AQ61" s="106">
        <f t="shared" si="575"/>
        <v>0.7716290085584091</v>
      </c>
      <c r="AR61" s="106" t="e">
        <f t="shared" si="575"/>
        <v>#DIV/0!</v>
      </c>
      <c r="AS61" s="106" t="e">
        <f t="shared" si="575"/>
        <v>#DIV/0!</v>
      </c>
      <c r="AT61" s="106">
        <f t="shared" si="575"/>
        <v>0</v>
      </c>
      <c r="AU61" s="106" t="e">
        <f t="shared" si="575"/>
        <v>#DIV/0!</v>
      </c>
      <c r="AV61" s="106">
        <f t="shared" si="575"/>
        <v>0.63553389489031931</v>
      </c>
      <c r="AW61" s="106">
        <f t="shared" si="575"/>
        <v>1</v>
      </c>
      <c r="AX61" s="106" t="e">
        <f t="shared" si="575"/>
        <v>#DIV/0!</v>
      </c>
      <c r="AY61" s="106" t="e">
        <f t="shared" si="575"/>
        <v>#DIV/0!</v>
      </c>
      <c r="AZ61" s="106" t="e">
        <f t="shared" si="575"/>
        <v>#DIV/0!</v>
      </c>
      <c r="BA61" s="106" t="e">
        <f t="shared" si="575"/>
        <v>#DIV/0!</v>
      </c>
      <c r="BB61" s="106">
        <f t="shared" si="575"/>
        <v>0.73516274266650872</v>
      </c>
      <c r="BC61" s="106" t="e">
        <f t="shared" si="575"/>
        <v>#DIV/0!</v>
      </c>
      <c r="BD61" s="106" t="e">
        <f t="shared" si="575"/>
        <v>#DIV/0!</v>
      </c>
      <c r="BE61" s="106">
        <f t="shared" si="575"/>
        <v>0.98460263709403517</v>
      </c>
      <c r="BF61" s="106">
        <f t="shared" si="267"/>
        <v>0.79796066308326397</v>
      </c>
      <c r="BG61" s="107">
        <f t="shared" si="26"/>
        <v>0.41098267996602794</v>
      </c>
      <c r="BH61" s="107">
        <f t="shared" si="27"/>
        <v>0.3257721880772832</v>
      </c>
      <c r="BI61" s="107">
        <f t="shared" si="28"/>
        <v>0</v>
      </c>
      <c r="BJ61" s="107">
        <f t="shared" si="29"/>
        <v>0</v>
      </c>
      <c r="BK61" s="107">
        <f t="shared" si="30"/>
        <v>0</v>
      </c>
      <c r="BL61" s="107">
        <f t="shared" si="31"/>
        <v>0</v>
      </c>
      <c r="BM61" s="107">
        <f t="shared" si="32"/>
        <v>1.0714786380590502E-2</v>
      </c>
      <c r="BN61" s="107">
        <f t="shared" si="33"/>
        <v>0.11016336524851807</v>
      </c>
      <c r="BO61" s="107">
        <f t="shared" si="34"/>
        <v>0</v>
      </c>
      <c r="BP61" s="107">
        <f t="shared" si="35"/>
        <v>0</v>
      </c>
      <c r="BQ61" s="107">
        <f t="shared" si="36"/>
        <v>0</v>
      </c>
      <c r="BR61" s="107">
        <f t="shared" si="37"/>
        <v>0</v>
      </c>
      <c r="BS61" s="107">
        <f t="shared" si="38"/>
        <v>8.8190823579833513</v>
      </c>
      <c r="BT61" s="107">
        <f t="shared" si="39"/>
        <v>0</v>
      </c>
      <c r="BU61" s="107">
        <f t="shared" si="40"/>
        <v>0</v>
      </c>
      <c r="BV61" s="107">
        <f t="shared" si="41"/>
        <v>0.15296939007750793</v>
      </c>
      <c r="BW61" s="107">
        <f t="shared" si="42"/>
        <v>6.9670769203323171E-2</v>
      </c>
      <c r="BX61" s="108">
        <f t="shared" si="576"/>
        <v>6.164740199490419</v>
      </c>
      <c r="BY61" s="108">
        <f t="shared" si="4"/>
        <v>4.8865828211592479</v>
      </c>
      <c r="BZ61" s="108">
        <f t="shared" si="5"/>
        <v>0</v>
      </c>
      <c r="CA61" s="108">
        <f t="shared" si="6"/>
        <v>0</v>
      </c>
      <c r="CB61" s="108">
        <f t="shared" si="7"/>
        <v>0</v>
      </c>
      <c r="CC61" s="108">
        <f t="shared" si="8"/>
        <v>0</v>
      </c>
      <c r="CD61" s="108">
        <f t="shared" si="9"/>
        <v>0.16072179570885753</v>
      </c>
      <c r="CE61" s="108">
        <f t="shared" si="10"/>
        <v>1.652450478727771</v>
      </c>
      <c r="CF61" s="108">
        <f t="shared" si="11"/>
        <v>0</v>
      </c>
      <c r="CG61" s="108">
        <f t="shared" si="12"/>
        <v>0</v>
      </c>
      <c r="CH61" s="108">
        <f t="shared" si="13"/>
        <v>0</v>
      </c>
      <c r="CI61" s="108">
        <f t="shared" si="14"/>
        <v>0</v>
      </c>
      <c r="CJ61" s="108">
        <f t="shared" si="15"/>
        <v>132.28623536975027</v>
      </c>
      <c r="CK61" s="108">
        <f t="shared" si="16"/>
        <v>0</v>
      </c>
      <c r="CL61" s="108">
        <f t="shared" si="17"/>
        <v>0</v>
      </c>
      <c r="CM61" s="108">
        <f t="shared" si="18"/>
        <v>2.2945408511626191</v>
      </c>
      <c r="CN61" s="108">
        <f t="shared" si="19"/>
        <v>1.0450615380498476</v>
      </c>
      <c r="CO61" s="109">
        <f t="shared" si="594"/>
        <v>114.00905414002476</v>
      </c>
      <c r="CP61" s="109">
        <f t="shared" si="44"/>
        <v>81.007440837072281</v>
      </c>
      <c r="CQ61" s="109">
        <f t="shared" si="45"/>
        <v>0</v>
      </c>
      <c r="CR61" s="109">
        <f t="shared" si="46"/>
        <v>0</v>
      </c>
      <c r="CS61" s="109">
        <f t="shared" si="47"/>
        <v>0</v>
      </c>
      <c r="CT61" s="109">
        <f t="shared" si="48"/>
        <v>0</v>
      </c>
      <c r="CU61" s="109">
        <f t="shared" si="49"/>
        <v>3.385357898471737</v>
      </c>
      <c r="CV61" s="109">
        <f t="shared" si="50"/>
        <v>31.963624075803352</v>
      </c>
      <c r="CW61" s="109">
        <f t="shared" si="51"/>
        <v>0</v>
      </c>
      <c r="CX61" s="109">
        <f t="shared" si="52"/>
        <v>0</v>
      </c>
      <c r="CY61" s="109">
        <f t="shared" si="53"/>
        <v>0</v>
      </c>
      <c r="CZ61" s="109">
        <f t="shared" si="54"/>
        <v>0</v>
      </c>
      <c r="DA61" s="109">
        <f t="shared" si="61"/>
        <v>2331.5539536675847</v>
      </c>
      <c r="DB61" s="109">
        <f t="shared" si="55"/>
        <v>0</v>
      </c>
      <c r="DC61" s="109">
        <f t="shared" si="56"/>
        <v>0</v>
      </c>
      <c r="DD61" s="109">
        <f t="shared" si="57"/>
        <v>30.75421786777925</v>
      </c>
      <c r="DE61" s="109">
        <f t="shared" si="58"/>
        <v>13.033417229197351</v>
      </c>
      <c r="DF61" s="110">
        <f t="shared" si="59"/>
        <v>0.22488766782085876</v>
      </c>
      <c r="DG61" s="110">
        <f t="shared" si="286"/>
        <v>0.26639110718310133</v>
      </c>
      <c r="DH61" s="110" t="e">
        <f t="shared" si="287"/>
        <v>#DIV/0!</v>
      </c>
      <c r="DI61" s="110" t="e">
        <f t="shared" si="288"/>
        <v>#DIV/0!</v>
      </c>
      <c r="DJ61" s="110">
        <f t="shared" si="289"/>
        <v>0</v>
      </c>
      <c r="DK61" s="110" t="e">
        <f t="shared" si="290"/>
        <v>#DIV/0!</v>
      </c>
      <c r="DL61" s="110">
        <f t="shared" si="291"/>
        <v>0.27444460235030743</v>
      </c>
      <c r="DM61" s="110">
        <f t="shared" si="292"/>
        <v>0.25662445025506408</v>
      </c>
      <c r="DN61" s="110" t="e">
        <f t="shared" si="293"/>
        <v>#DIV/0!</v>
      </c>
      <c r="DO61" s="110" t="e">
        <f t="shared" si="294"/>
        <v>#DIV/0!</v>
      </c>
      <c r="DP61" s="110" t="e">
        <f t="shared" si="295"/>
        <v>#DIV/0!</v>
      </c>
      <c r="DQ61" s="110" t="e">
        <f t="shared" si="296"/>
        <v>#DIV/0!</v>
      </c>
      <c r="DR61" s="110">
        <f t="shared" si="297"/>
        <v>0.33886155386186734</v>
      </c>
      <c r="DS61" s="110" t="e">
        <f t="shared" si="298"/>
        <v>#DIV/0!</v>
      </c>
      <c r="DT61" s="110" t="e">
        <f t="shared" si="299"/>
        <v>#DIV/0!</v>
      </c>
      <c r="DU61" s="110">
        <f t="shared" si="300"/>
        <v>0.26007000743028724</v>
      </c>
      <c r="DV61" s="110">
        <f t="shared" si="268"/>
        <v>0.15306615879683405</v>
      </c>
    </row>
    <row r="62" spans="1:126" s="117" customFormat="1" x14ac:dyDescent="0.2">
      <c r="A62" s="117" t="s">
        <v>90</v>
      </c>
      <c r="B62" s="118">
        <f>'Data Final'!C168</f>
        <v>44497.145833333336</v>
      </c>
      <c r="C62" s="118">
        <v>44497.125</v>
      </c>
      <c r="D62" s="117">
        <v>6.06</v>
      </c>
      <c r="E62" s="102">
        <f t="shared" si="22"/>
        <v>0.17155859999999998</v>
      </c>
      <c r="F62" s="102">
        <f t="shared" si="629"/>
        <v>1990.6742699999991</v>
      </c>
      <c r="G62" s="103">
        <f t="shared" si="23"/>
        <v>0.18137289040555282</v>
      </c>
      <c r="H62" s="117">
        <f>'Data Final'!F168</f>
        <v>40.550711678808227</v>
      </c>
      <c r="I62" s="117">
        <f>'Data Final'!G168</f>
        <v>28.167715977505804</v>
      </c>
      <c r="J62" s="117">
        <f>'Data Final'!H168</f>
        <v>0</v>
      </c>
      <c r="K62" s="104">
        <v>0</v>
      </c>
      <c r="L62" s="117">
        <f>'Data Final'!J168</f>
        <v>0</v>
      </c>
      <c r="M62" s="104">
        <v>0</v>
      </c>
      <c r="N62" s="117">
        <f>'Data Final'!L168</f>
        <v>1.0860825246044987</v>
      </c>
      <c r="O62" s="117">
        <f>'Data Final'!M168</f>
        <v>9.596586679808329</v>
      </c>
      <c r="P62" s="104">
        <v>0</v>
      </c>
      <c r="Q62" s="104">
        <v>0</v>
      </c>
      <c r="R62" s="104">
        <v>0</v>
      </c>
      <c r="S62" s="117">
        <f>'Data Final'!Q168</f>
        <v>0</v>
      </c>
      <c r="T62" s="117">
        <f>'Data Final'!R168</f>
        <v>720.13836519556514</v>
      </c>
      <c r="U62" s="117">
        <f>'Data Final'!S168</f>
        <v>0</v>
      </c>
      <c r="V62" s="117">
        <f>'Data Final'!T168</f>
        <v>0</v>
      </c>
      <c r="W62" s="117">
        <f>'Data Final'!U168</f>
        <v>12.9857429566137</v>
      </c>
      <c r="X62" s="117">
        <f>'Data Final'!V168</f>
        <v>6.8070149210421249</v>
      </c>
      <c r="Y62" s="105">
        <f t="shared" ref="Y62" si="1038">H62</f>
        <v>40.550711678808227</v>
      </c>
      <c r="Z62" s="105">
        <f t="shared" ref="Z62" si="1039">I62</f>
        <v>28.167715977505804</v>
      </c>
      <c r="AA62" s="105">
        <f t="shared" ref="AA62" si="1040">J62</f>
        <v>0</v>
      </c>
      <c r="AB62" s="105">
        <f t="shared" ref="AB62" si="1041">K62</f>
        <v>0</v>
      </c>
      <c r="AC62" s="105">
        <f t="shared" ref="AC62" si="1042">L62</f>
        <v>0</v>
      </c>
      <c r="AD62" s="105">
        <f t="shared" ref="AD62" si="1043">M62</f>
        <v>0</v>
      </c>
      <c r="AE62" s="105">
        <f t="shared" ref="AE62" si="1044">N62</f>
        <v>1.0860825246044987</v>
      </c>
      <c r="AF62" s="105">
        <f t="shared" ref="AF62" si="1045">O62</f>
        <v>9.596586679808329</v>
      </c>
      <c r="AG62" s="105">
        <f t="shared" ref="AG62" si="1046">P62</f>
        <v>0</v>
      </c>
      <c r="AH62" s="105">
        <f t="shared" ref="AH62" si="1047">Q62</f>
        <v>0</v>
      </c>
      <c r="AI62" s="105">
        <f t="shared" ref="AI62" si="1048">R62</f>
        <v>0</v>
      </c>
      <c r="AJ62" s="105">
        <f t="shared" ref="AJ62" si="1049">S62</f>
        <v>0</v>
      </c>
      <c r="AK62" s="105">
        <f t="shared" ref="AK62" si="1050">T62</f>
        <v>720.13836519556514</v>
      </c>
      <c r="AL62" s="105">
        <f t="shared" ref="AL62" si="1051">U62</f>
        <v>0</v>
      </c>
      <c r="AM62" s="105">
        <f t="shared" ref="AM62" si="1052">V62</f>
        <v>0</v>
      </c>
      <c r="AN62" s="105">
        <f t="shared" ref="AN62" si="1053">W62</f>
        <v>12.9857429566137</v>
      </c>
      <c r="AO62" s="105">
        <f t="shared" ref="AO62" si="1054">X62</f>
        <v>6.8070149210421249</v>
      </c>
      <c r="AP62" s="106">
        <f t="shared" si="575"/>
        <v>0.88385503637206897</v>
      </c>
      <c r="AQ62" s="106">
        <f t="shared" si="575"/>
        <v>0.686767789981376</v>
      </c>
      <c r="AR62" s="106" t="e">
        <f t="shared" si="575"/>
        <v>#DIV/0!</v>
      </c>
      <c r="AS62" s="106" t="e">
        <f t="shared" si="575"/>
        <v>#DIV/0!</v>
      </c>
      <c r="AT62" s="106">
        <f t="shared" si="575"/>
        <v>0</v>
      </c>
      <c r="AU62" s="106" t="e">
        <f t="shared" si="575"/>
        <v>#DIV/0!</v>
      </c>
      <c r="AV62" s="106">
        <f t="shared" si="575"/>
        <v>0.66310418745522104</v>
      </c>
      <c r="AW62" s="106">
        <f t="shared" si="575"/>
        <v>0.89669209279463924</v>
      </c>
      <c r="AX62" s="106" t="e">
        <f t="shared" si="575"/>
        <v>#DIV/0!</v>
      </c>
      <c r="AY62" s="106" t="e">
        <f t="shared" si="575"/>
        <v>#DIV/0!</v>
      </c>
      <c r="AZ62" s="106" t="e">
        <f t="shared" si="575"/>
        <v>#DIV/0!</v>
      </c>
      <c r="BA62" s="106" t="e">
        <f t="shared" si="575"/>
        <v>#DIV/0!</v>
      </c>
      <c r="BB62" s="106">
        <f t="shared" si="575"/>
        <v>0.6179307156837972</v>
      </c>
      <c r="BC62" s="106" t="e">
        <f t="shared" si="575"/>
        <v>#DIV/0!</v>
      </c>
      <c r="BD62" s="106" t="e">
        <f t="shared" si="575"/>
        <v>#DIV/0!</v>
      </c>
      <c r="BE62" s="106">
        <f t="shared" si="575"/>
        <v>0.860373460678034</v>
      </c>
      <c r="BF62" s="106">
        <f t="shared" si="267"/>
        <v>0.80251160914746233</v>
      </c>
      <c r="BG62" s="107">
        <f t="shared" si="26"/>
        <v>0.41740939947719929</v>
      </c>
      <c r="BH62" s="107">
        <f t="shared" si="27"/>
        <v>0.28994483509791164</v>
      </c>
      <c r="BI62" s="107">
        <f t="shared" si="28"/>
        <v>0</v>
      </c>
      <c r="BJ62" s="107">
        <f t="shared" si="29"/>
        <v>0</v>
      </c>
      <c r="BK62" s="107">
        <f t="shared" si="30"/>
        <v>0</v>
      </c>
      <c r="BL62" s="107">
        <f t="shared" si="31"/>
        <v>0</v>
      </c>
      <c r="BM62" s="107">
        <f t="shared" si="32"/>
        <v>1.1179607844336801E-2</v>
      </c>
      <c r="BN62" s="107">
        <f t="shared" si="33"/>
        <v>9.8782618533993893E-2</v>
      </c>
      <c r="BO62" s="107">
        <f t="shared" si="34"/>
        <v>0</v>
      </c>
      <c r="BP62" s="107">
        <f t="shared" si="35"/>
        <v>0</v>
      </c>
      <c r="BQ62" s="107">
        <f t="shared" si="36"/>
        <v>0</v>
      </c>
      <c r="BR62" s="107">
        <f t="shared" si="37"/>
        <v>0</v>
      </c>
      <c r="BS62" s="107">
        <f t="shared" si="38"/>
        <v>7.4127557843543928</v>
      </c>
      <c r="BT62" s="107">
        <f t="shared" si="39"/>
        <v>0</v>
      </c>
      <c r="BU62" s="107">
        <f t="shared" si="40"/>
        <v>0</v>
      </c>
      <c r="BV62" s="107">
        <f t="shared" si="41"/>
        <v>0.13366895289579042</v>
      </c>
      <c r="BW62" s="107">
        <f t="shared" si="42"/>
        <v>7.0068117001985841E-2</v>
      </c>
      <c r="BX62" s="108">
        <f t="shared" si="576"/>
        <v>6.2611409921579897</v>
      </c>
      <c r="BY62" s="108">
        <f t="shared" si="4"/>
        <v>4.3491725264686742</v>
      </c>
      <c r="BZ62" s="108">
        <f t="shared" si="5"/>
        <v>0</v>
      </c>
      <c r="CA62" s="108">
        <f t="shared" si="6"/>
        <v>0</v>
      </c>
      <c r="CB62" s="108">
        <f t="shared" si="7"/>
        <v>0</v>
      </c>
      <c r="CC62" s="108">
        <f t="shared" si="8"/>
        <v>0</v>
      </c>
      <c r="CD62" s="108">
        <f t="shared" si="9"/>
        <v>0.16769411766505202</v>
      </c>
      <c r="CE62" s="108">
        <f t="shared" si="10"/>
        <v>1.4817392780099083</v>
      </c>
      <c r="CF62" s="108">
        <f t="shared" si="11"/>
        <v>0</v>
      </c>
      <c r="CG62" s="108">
        <f t="shared" si="12"/>
        <v>0</v>
      </c>
      <c r="CH62" s="108">
        <f t="shared" si="13"/>
        <v>0</v>
      </c>
      <c r="CI62" s="108">
        <f t="shared" si="14"/>
        <v>0</v>
      </c>
      <c r="CJ62" s="108">
        <f t="shared" si="15"/>
        <v>111.1913367653159</v>
      </c>
      <c r="CK62" s="108">
        <f t="shared" si="16"/>
        <v>0</v>
      </c>
      <c r="CL62" s="108">
        <f t="shared" si="17"/>
        <v>0</v>
      </c>
      <c r="CM62" s="108">
        <f t="shared" si="18"/>
        <v>2.0050342934368564</v>
      </c>
      <c r="CN62" s="108">
        <f t="shared" si="19"/>
        <v>1.0510217550297876</v>
      </c>
      <c r="CO62" s="109">
        <f t="shared" si="594"/>
        <v>120.27019513218275</v>
      </c>
      <c r="CP62" s="109">
        <f t="shared" si="44"/>
        <v>85.356613363540959</v>
      </c>
      <c r="CQ62" s="109">
        <f t="shared" si="45"/>
        <v>0</v>
      </c>
      <c r="CR62" s="109">
        <f t="shared" si="46"/>
        <v>0</v>
      </c>
      <c r="CS62" s="109">
        <f t="shared" si="47"/>
        <v>0</v>
      </c>
      <c r="CT62" s="109">
        <f t="shared" si="48"/>
        <v>0</v>
      </c>
      <c r="CU62" s="109">
        <f t="shared" si="49"/>
        <v>3.5530520161367889</v>
      </c>
      <c r="CV62" s="109">
        <f t="shared" si="50"/>
        <v>33.445363353813264</v>
      </c>
      <c r="CW62" s="109">
        <f t="shared" si="51"/>
        <v>0</v>
      </c>
      <c r="CX62" s="109">
        <f t="shared" si="52"/>
        <v>0</v>
      </c>
      <c r="CY62" s="109">
        <f t="shared" si="53"/>
        <v>0</v>
      </c>
      <c r="CZ62" s="109">
        <f t="shared" si="54"/>
        <v>0</v>
      </c>
      <c r="DA62" s="109">
        <f t="shared" si="61"/>
        <v>2442.7452904329007</v>
      </c>
      <c r="DB62" s="109">
        <f t="shared" si="55"/>
        <v>0</v>
      </c>
      <c r="DC62" s="109">
        <f t="shared" si="56"/>
        <v>0</v>
      </c>
      <c r="DD62" s="109">
        <f t="shared" si="57"/>
        <v>32.759252161216104</v>
      </c>
      <c r="DE62" s="109">
        <f t="shared" si="58"/>
        <v>14.084438984227138</v>
      </c>
      <c r="DF62" s="110">
        <f t="shared" si="59"/>
        <v>0.2372380325023746</v>
      </c>
      <c r="DG62" s="110">
        <f t="shared" si="286"/>
        <v>0.28069326106778625</v>
      </c>
      <c r="DH62" s="110" t="e">
        <f t="shared" si="287"/>
        <v>#DIV/0!</v>
      </c>
      <c r="DI62" s="110" t="e">
        <f t="shared" si="288"/>
        <v>#DIV/0!</v>
      </c>
      <c r="DJ62" s="110">
        <f t="shared" si="289"/>
        <v>0</v>
      </c>
      <c r="DK62" s="110" t="e">
        <f t="shared" si="290"/>
        <v>#DIV/0!</v>
      </c>
      <c r="DL62" s="110">
        <f t="shared" si="291"/>
        <v>0.28803924930324765</v>
      </c>
      <c r="DM62" s="110">
        <f t="shared" si="292"/>
        <v>0.26852080239394688</v>
      </c>
      <c r="DN62" s="110" t="e">
        <f t="shared" si="293"/>
        <v>#DIV/0!</v>
      </c>
      <c r="DO62" s="110" t="e">
        <f t="shared" si="294"/>
        <v>#DIV/0!</v>
      </c>
      <c r="DP62" s="110" t="e">
        <f t="shared" si="295"/>
        <v>#DIV/0!</v>
      </c>
      <c r="DQ62" s="110" t="e">
        <f t="shared" si="296"/>
        <v>#DIV/0!</v>
      </c>
      <c r="DR62" s="110">
        <f t="shared" si="297"/>
        <v>0.35502179287027807</v>
      </c>
      <c r="DS62" s="110" t="e">
        <f t="shared" si="298"/>
        <v>#DIV/0!</v>
      </c>
      <c r="DT62" s="110" t="e">
        <f t="shared" si="299"/>
        <v>#DIV/0!</v>
      </c>
      <c r="DU62" s="110">
        <f t="shared" si="300"/>
        <v>0.2770253820014747</v>
      </c>
      <c r="DV62" s="110">
        <f t="shared" si="268"/>
        <v>0.16540949592977905</v>
      </c>
    </row>
    <row r="63" spans="1:126" s="117" customFormat="1" x14ac:dyDescent="0.2">
      <c r="A63" s="117" t="s">
        <v>90</v>
      </c>
      <c r="B63" s="118"/>
      <c r="C63" s="118">
        <v>44497.135416666664</v>
      </c>
      <c r="D63" s="117">
        <v>6.61</v>
      </c>
      <c r="E63" s="102">
        <f t="shared" si="22"/>
        <v>0.18712909999999999</v>
      </c>
      <c r="F63" s="102">
        <f t="shared" si="629"/>
        <v>2105.074979999999</v>
      </c>
      <c r="G63" s="103">
        <f t="shared" si="23"/>
        <v>0.19179608607841767</v>
      </c>
      <c r="Y63" s="105">
        <f t="shared" ref="Y63" si="1055">H62</f>
        <v>40.550711678808227</v>
      </c>
      <c r="Z63" s="105">
        <f t="shared" ref="Z63" si="1056">I62</f>
        <v>28.167715977505804</v>
      </c>
      <c r="AA63" s="105">
        <f t="shared" ref="AA63" si="1057">J62</f>
        <v>0</v>
      </c>
      <c r="AB63" s="105">
        <f t="shared" ref="AB63" si="1058">K62</f>
        <v>0</v>
      </c>
      <c r="AC63" s="105">
        <f t="shared" ref="AC63" si="1059">L62</f>
        <v>0</v>
      </c>
      <c r="AD63" s="105">
        <f t="shared" ref="AD63" si="1060">M62</f>
        <v>0</v>
      </c>
      <c r="AE63" s="105">
        <f t="shared" ref="AE63" si="1061">N62</f>
        <v>1.0860825246044987</v>
      </c>
      <c r="AF63" s="105">
        <f t="shared" ref="AF63" si="1062">O62</f>
        <v>9.596586679808329</v>
      </c>
      <c r="AG63" s="105">
        <f t="shared" ref="AG63" si="1063">P62</f>
        <v>0</v>
      </c>
      <c r="AH63" s="105">
        <f t="shared" ref="AH63" si="1064">Q62</f>
        <v>0</v>
      </c>
      <c r="AI63" s="105">
        <f t="shared" ref="AI63" si="1065">R62</f>
        <v>0</v>
      </c>
      <c r="AJ63" s="105">
        <f t="shared" ref="AJ63" si="1066">S62</f>
        <v>0</v>
      </c>
      <c r="AK63" s="105">
        <f t="shared" ref="AK63" si="1067">T62</f>
        <v>720.13836519556514</v>
      </c>
      <c r="AL63" s="105">
        <f t="shared" ref="AL63" si="1068">U62</f>
        <v>0</v>
      </c>
      <c r="AM63" s="105">
        <f t="shared" ref="AM63" si="1069">V62</f>
        <v>0</v>
      </c>
      <c r="AN63" s="105">
        <f t="shared" ref="AN63" si="1070">W62</f>
        <v>12.9857429566137</v>
      </c>
      <c r="AO63" s="105">
        <f t="shared" ref="AO63" si="1071">X62</f>
        <v>6.8070149210421249</v>
      </c>
      <c r="AP63" s="106">
        <f t="shared" si="575"/>
        <v>0.88385503637206897</v>
      </c>
      <c r="AQ63" s="106">
        <f t="shared" si="575"/>
        <v>0.686767789981376</v>
      </c>
      <c r="AR63" s="106" t="e">
        <f t="shared" si="575"/>
        <v>#DIV/0!</v>
      </c>
      <c r="AS63" s="106" t="e">
        <f t="shared" si="575"/>
        <v>#DIV/0!</v>
      </c>
      <c r="AT63" s="106">
        <f t="shared" si="575"/>
        <v>0</v>
      </c>
      <c r="AU63" s="106" t="e">
        <f t="shared" si="575"/>
        <v>#DIV/0!</v>
      </c>
      <c r="AV63" s="106">
        <f t="shared" si="575"/>
        <v>0.66310418745522104</v>
      </c>
      <c r="AW63" s="106">
        <f t="shared" si="575"/>
        <v>0.89669209279463924</v>
      </c>
      <c r="AX63" s="106" t="e">
        <f t="shared" si="575"/>
        <v>#DIV/0!</v>
      </c>
      <c r="AY63" s="106" t="e">
        <f t="shared" si="575"/>
        <v>#DIV/0!</v>
      </c>
      <c r="AZ63" s="106" t="e">
        <f t="shared" si="575"/>
        <v>#DIV/0!</v>
      </c>
      <c r="BA63" s="106" t="e">
        <f t="shared" si="575"/>
        <v>#DIV/0!</v>
      </c>
      <c r="BB63" s="106">
        <f t="shared" si="575"/>
        <v>0.6179307156837972</v>
      </c>
      <c r="BC63" s="106" t="e">
        <f t="shared" si="575"/>
        <v>#DIV/0!</v>
      </c>
      <c r="BD63" s="106" t="e">
        <f t="shared" si="575"/>
        <v>#DIV/0!</v>
      </c>
      <c r="BE63" s="106">
        <f t="shared" si="575"/>
        <v>0.860373460678034</v>
      </c>
      <c r="BF63" s="106">
        <f t="shared" si="267"/>
        <v>0.80251160914746233</v>
      </c>
      <c r="BG63" s="107">
        <f t="shared" si="26"/>
        <v>0.45529309084889236</v>
      </c>
      <c r="BH63" s="107">
        <f t="shared" si="27"/>
        <v>0.31625996039557686</v>
      </c>
      <c r="BI63" s="107">
        <f t="shared" si="28"/>
        <v>0</v>
      </c>
      <c r="BJ63" s="107">
        <f t="shared" si="29"/>
        <v>0</v>
      </c>
      <c r="BK63" s="107">
        <f t="shared" si="30"/>
        <v>0</v>
      </c>
      <c r="BL63" s="107">
        <f t="shared" si="31"/>
        <v>0</v>
      </c>
      <c r="BM63" s="107">
        <f t="shared" si="32"/>
        <v>1.2194258721298062E-2</v>
      </c>
      <c r="BN63" s="107">
        <f t="shared" si="33"/>
        <v>0.10774803770787125</v>
      </c>
      <c r="BO63" s="107">
        <f t="shared" si="34"/>
        <v>0</v>
      </c>
      <c r="BP63" s="107">
        <f t="shared" si="35"/>
        <v>0</v>
      </c>
      <c r="BQ63" s="107">
        <f t="shared" si="36"/>
        <v>0</v>
      </c>
      <c r="BR63" s="107">
        <f t="shared" si="37"/>
        <v>0</v>
      </c>
      <c r="BS63" s="107">
        <f t="shared" si="38"/>
        <v>8.0855306492710461</v>
      </c>
      <c r="BT63" s="107">
        <f t="shared" si="39"/>
        <v>0</v>
      </c>
      <c r="BU63" s="107">
        <f t="shared" si="40"/>
        <v>0</v>
      </c>
      <c r="BV63" s="107">
        <f t="shared" si="41"/>
        <v>0.14580062353814763</v>
      </c>
      <c r="BW63" s="107">
        <f t="shared" si="42"/>
        <v>7.6427434551671031E-2</v>
      </c>
      <c r="BX63" s="108">
        <f t="shared" si="576"/>
        <v>6.8293963627333856</v>
      </c>
      <c r="BY63" s="108">
        <f t="shared" si="4"/>
        <v>4.7438994059336528</v>
      </c>
      <c r="BZ63" s="108">
        <f t="shared" si="5"/>
        <v>0</v>
      </c>
      <c r="CA63" s="108">
        <f t="shared" si="6"/>
        <v>0</v>
      </c>
      <c r="CB63" s="108">
        <f t="shared" si="7"/>
        <v>0</v>
      </c>
      <c r="CC63" s="108">
        <f t="shared" si="8"/>
        <v>0</v>
      </c>
      <c r="CD63" s="108">
        <f t="shared" si="9"/>
        <v>0.18291388081947094</v>
      </c>
      <c r="CE63" s="108">
        <f t="shared" si="10"/>
        <v>1.6162205656180688</v>
      </c>
      <c r="CF63" s="108">
        <f t="shared" si="11"/>
        <v>0</v>
      </c>
      <c r="CG63" s="108">
        <f t="shared" si="12"/>
        <v>0</v>
      </c>
      <c r="CH63" s="108">
        <f t="shared" si="13"/>
        <v>0</v>
      </c>
      <c r="CI63" s="108">
        <f t="shared" si="14"/>
        <v>0</v>
      </c>
      <c r="CJ63" s="108">
        <f t="shared" si="15"/>
        <v>121.28295973906569</v>
      </c>
      <c r="CK63" s="108">
        <f t="shared" si="16"/>
        <v>0</v>
      </c>
      <c r="CL63" s="108">
        <f t="shared" si="17"/>
        <v>0</v>
      </c>
      <c r="CM63" s="108">
        <f t="shared" si="18"/>
        <v>2.1870093530722143</v>
      </c>
      <c r="CN63" s="108">
        <f t="shared" si="19"/>
        <v>1.1464115182750654</v>
      </c>
      <c r="CO63" s="109">
        <f t="shared" si="594"/>
        <v>127.09959149491614</v>
      </c>
      <c r="CP63" s="109">
        <f t="shared" si="44"/>
        <v>90.100512769474605</v>
      </c>
      <c r="CQ63" s="109">
        <f t="shared" si="45"/>
        <v>0</v>
      </c>
      <c r="CR63" s="109">
        <f t="shared" si="46"/>
        <v>0</v>
      </c>
      <c r="CS63" s="109">
        <f t="shared" si="47"/>
        <v>0</v>
      </c>
      <c r="CT63" s="109">
        <f t="shared" si="48"/>
        <v>0</v>
      </c>
      <c r="CU63" s="109">
        <f t="shared" si="49"/>
        <v>3.7359658969562597</v>
      </c>
      <c r="CV63" s="109">
        <f t="shared" si="50"/>
        <v>35.061583919431335</v>
      </c>
      <c r="CW63" s="109">
        <f t="shared" si="51"/>
        <v>0</v>
      </c>
      <c r="CX63" s="109">
        <f t="shared" si="52"/>
        <v>0</v>
      </c>
      <c r="CY63" s="109">
        <f t="shared" si="53"/>
        <v>0</v>
      </c>
      <c r="CZ63" s="109">
        <f t="shared" si="54"/>
        <v>0</v>
      </c>
      <c r="DA63" s="109">
        <f t="shared" si="61"/>
        <v>2564.0282501719662</v>
      </c>
      <c r="DB63" s="109">
        <f t="shared" si="55"/>
        <v>0</v>
      </c>
      <c r="DC63" s="109">
        <f t="shared" si="56"/>
        <v>0</v>
      </c>
      <c r="DD63" s="109">
        <f t="shared" si="57"/>
        <v>34.946261514288317</v>
      </c>
      <c r="DE63" s="109">
        <f t="shared" si="58"/>
        <v>15.230850502502204</v>
      </c>
      <c r="DF63" s="110">
        <f t="shared" si="59"/>
        <v>0.25070930486950654</v>
      </c>
      <c r="DG63" s="110">
        <f t="shared" si="286"/>
        <v>0.2962934652225333</v>
      </c>
      <c r="DH63" s="110" t="e">
        <f t="shared" si="287"/>
        <v>#DIV/0!</v>
      </c>
      <c r="DI63" s="110" t="e">
        <f t="shared" si="288"/>
        <v>#DIV/0!</v>
      </c>
      <c r="DJ63" s="110">
        <f t="shared" si="289"/>
        <v>0</v>
      </c>
      <c r="DK63" s="110" t="e">
        <f t="shared" si="290"/>
        <v>#DIV/0!</v>
      </c>
      <c r="DL63" s="110">
        <f t="shared" si="291"/>
        <v>0.30286773385092663</v>
      </c>
      <c r="DM63" s="110">
        <f t="shared" si="292"/>
        <v>0.28149685645962602</v>
      </c>
      <c r="DN63" s="110" t="e">
        <f t="shared" si="293"/>
        <v>#DIV/0!</v>
      </c>
      <c r="DO63" s="110" t="e">
        <f t="shared" si="294"/>
        <v>#DIV/0!</v>
      </c>
      <c r="DP63" s="110" t="e">
        <f t="shared" si="295"/>
        <v>#DIV/0!</v>
      </c>
      <c r="DQ63" s="110" t="e">
        <f t="shared" si="296"/>
        <v>#DIV/0!</v>
      </c>
      <c r="DR63" s="110">
        <f t="shared" si="297"/>
        <v>0.37264872023753792</v>
      </c>
      <c r="DS63" s="110" t="e">
        <f t="shared" si="298"/>
        <v>#DIV/0!</v>
      </c>
      <c r="DT63" s="110" t="e">
        <f t="shared" si="299"/>
        <v>#DIV/0!</v>
      </c>
      <c r="DU63" s="110">
        <f t="shared" si="300"/>
        <v>0.29551961070041022</v>
      </c>
      <c r="DV63" s="110">
        <f t="shared" si="268"/>
        <v>0.17887310293452599</v>
      </c>
    </row>
    <row r="64" spans="1:126" s="117" customFormat="1" x14ac:dyDescent="0.2">
      <c r="A64" s="117" t="s">
        <v>90</v>
      </c>
      <c r="B64" s="118"/>
      <c r="C64" s="118">
        <v>44497.145833333336</v>
      </c>
      <c r="D64" s="117">
        <v>9.1300000000000008</v>
      </c>
      <c r="E64" s="102">
        <f t="shared" si="22"/>
        <v>0.25847029999999999</v>
      </c>
      <c r="F64" s="102">
        <f t="shared" si="629"/>
        <v>2283.682769999999</v>
      </c>
      <c r="G64" s="103">
        <f t="shared" si="23"/>
        <v>0.20806927130487263</v>
      </c>
      <c r="Y64" s="105">
        <f t="shared" ref="Y64" si="1072">H62</f>
        <v>40.550711678808227</v>
      </c>
      <c r="Z64" s="105">
        <f t="shared" ref="Z64" si="1073">I62</f>
        <v>28.167715977505804</v>
      </c>
      <c r="AA64" s="105">
        <f t="shared" ref="AA64" si="1074">J62</f>
        <v>0</v>
      </c>
      <c r="AB64" s="105">
        <f t="shared" ref="AB64" si="1075">K62</f>
        <v>0</v>
      </c>
      <c r="AC64" s="105">
        <f t="shared" ref="AC64" si="1076">L62</f>
        <v>0</v>
      </c>
      <c r="AD64" s="105">
        <f t="shared" ref="AD64" si="1077">M62</f>
        <v>0</v>
      </c>
      <c r="AE64" s="105">
        <f t="shared" ref="AE64" si="1078">N62</f>
        <v>1.0860825246044987</v>
      </c>
      <c r="AF64" s="105">
        <f t="shared" ref="AF64" si="1079">O62</f>
        <v>9.596586679808329</v>
      </c>
      <c r="AG64" s="105">
        <f t="shared" ref="AG64" si="1080">P62</f>
        <v>0</v>
      </c>
      <c r="AH64" s="105">
        <f t="shared" ref="AH64" si="1081">Q62</f>
        <v>0</v>
      </c>
      <c r="AI64" s="105">
        <f t="shared" ref="AI64" si="1082">R62</f>
        <v>0</v>
      </c>
      <c r="AJ64" s="105">
        <f t="shared" ref="AJ64" si="1083">S62</f>
        <v>0</v>
      </c>
      <c r="AK64" s="105">
        <f t="shared" ref="AK64" si="1084">T62</f>
        <v>720.13836519556514</v>
      </c>
      <c r="AL64" s="105">
        <f t="shared" ref="AL64" si="1085">U62</f>
        <v>0</v>
      </c>
      <c r="AM64" s="105">
        <f t="shared" ref="AM64" si="1086">V62</f>
        <v>0</v>
      </c>
      <c r="AN64" s="105">
        <f t="shared" ref="AN64" si="1087">W62</f>
        <v>12.9857429566137</v>
      </c>
      <c r="AO64" s="105">
        <f t="shared" ref="AO64" si="1088">X62</f>
        <v>6.8070149210421249</v>
      </c>
      <c r="AP64" s="106">
        <f t="shared" si="575"/>
        <v>0.88385503637206897</v>
      </c>
      <c r="AQ64" s="106">
        <f t="shared" si="575"/>
        <v>0.686767789981376</v>
      </c>
      <c r="AR64" s="106" t="e">
        <f t="shared" si="575"/>
        <v>#DIV/0!</v>
      </c>
      <c r="AS64" s="106" t="e">
        <f t="shared" si="575"/>
        <v>#DIV/0!</v>
      </c>
      <c r="AT64" s="106">
        <f t="shared" si="575"/>
        <v>0</v>
      </c>
      <c r="AU64" s="106" t="e">
        <f t="shared" si="575"/>
        <v>#DIV/0!</v>
      </c>
      <c r="AV64" s="106">
        <f t="shared" si="575"/>
        <v>0.66310418745522104</v>
      </c>
      <c r="AW64" s="106">
        <f t="shared" si="575"/>
        <v>0.89669209279463924</v>
      </c>
      <c r="AX64" s="106" t="e">
        <f t="shared" si="575"/>
        <v>#DIV/0!</v>
      </c>
      <c r="AY64" s="106" t="e">
        <f t="shared" si="575"/>
        <v>#DIV/0!</v>
      </c>
      <c r="AZ64" s="106" t="e">
        <f t="shared" si="575"/>
        <v>#DIV/0!</v>
      </c>
      <c r="BA64" s="106" t="e">
        <f t="shared" si="575"/>
        <v>#DIV/0!</v>
      </c>
      <c r="BB64" s="106">
        <f t="shared" si="575"/>
        <v>0.6179307156837972</v>
      </c>
      <c r="BC64" s="106" t="e">
        <f t="shared" si="575"/>
        <v>#DIV/0!</v>
      </c>
      <c r="BD64" s="106" t="e">
        <f t="shared" si="575"/>
        <v>#DIV/0!</v>
      </c>
      <c r="BE64" s="106">
        <f t="shared" ref="BE64:BE69" si="1089">AN64/MAX(AN$2:AN$98)</f>
        <v>0.860373460678034</v>
      </c>
      <c r="BF64" s="106">
        <f t="shared" si="267"/>
        <v>0.80251160914746233</v>
      </c>
      <c r="BG64" s="107">
        <f t="shared" si="26"/>
        <v>0.62886927677010396</v>
      </c>
      <c r="BH64" s="107">
        <f t="shared" si="27"/>
        <v>0.43683107994124304</v>
      </c>
      <c r="BI64" s="107">
        <f t="shared" si="28"/>
        <v>0</v>
      </c>
      <c r="BJ64" s="107">
        <f t="shared" si="29"/>
        <v>0</v>
      </c>
      <c r="BK64" s="107">
        <f t="shared" si="30"/>
        <v>0</v>
      </c>
      <c r="BL64" s="107">
        <f t="shared" si="31"/>
        <v>0</v>
      </c>
      <c r="BM64" s="107">
        <f t="shared" si="32"/>
        <v>1.6843204557556928E-2</v>
      </c>
      <c r="BN64" s="107">
        <f t="shared" si="33"/>
        <v>0.14882595828636377</v>
      </c>
      <c r="BO64" s="107">
        <f t="shared" si="34"/>
        <v>0</v>
      </c>
      <c r="BP64" s="107">
        <f t="shared" si="35"/>
        <v>0</v>
      </c>
      <c r="BQ64" s="107">
        <f t="shared" si="36"/>
        <v>0</v>
      </c>
      <c r="BR64" s="107">
        <f t="shared" si="37"/>
        <v>0</v>
      </c>
      <c r="BS64" s="107">
        <f t="shared" si="38"/>
        <v>11.168062757616438</v>
      </c>
      <c r="BT64" s="107">
        <f t="shared" si="39"/>
        <v>0</v>
      </c>
      <c r="BU64" s="107">
        <f t="shared" si="40"/>
        <v>0</v>
      </c>
      <c r="BV64" s="107">
        <f t="shared" si="41"/>
        <v>0.20138573266312981</v>
      </c>
      <c r="BW64" s="107">
        <f t="shared" si="42"/>
        <v>0.10556467132477405</v>
      </c>
      <c r="BX64" s="108">
        <f t="shared" si="576"/>
        <v>9.4330391515515597</v>
      </c>
      <c r="BY64" s="108">
        <f t="shared" si="4"/>
        <v>6.5524661991186459</v>
      </c>
      <c r="BZ64" s="108">
        <f t="shared" si="5"/>
        <v>0</v>
      </c>
      <c r="CA64" s="108">
        <f t="shared" si="6"/>
        <v>0</v>
      </c>
      <c r="CB64" s="108">
        <f t="shared" si="7"/>
        <v>0</v>
      </c>
      <c r="CC64" s="108">
        <f t="shared" si="8"/>
        <v>0</v>
      </c>
      <c r="CD64" s="108">
        <f t="shared" si="9"/>
        <v>0.25264806836335391</v>
      </c>
      <c r="CE64" s="108">
        <f t="shared" si="10"/>
        <v>2.2323893742954568</v>
      </c>
      <c r="CF64" s="108">
        <f t="shared" si="11"/>
        <v>0</v>
      </c>
      <c r="CG64" s="108">
        <f t="shared" si="12"/>
        <v>0</v>
      </c>
      <c r="CH64" s="108">
        <f t="shared" si="13"/>
        <v>0</v>
      </c>
      <c r="CI64" s="108">
        <f t="shared" si="14"/>
        <v>0</v>
      </c>
      <c r="CJ64" s="108">
        <f t="shared" si="15"/>
        <v>167.52094136424657</v>
      </c>
      <c r="CK64" s="108">
        <f t="shared" si="16"/>
        <v>0</v>
      </c>
      <c r="CL64" s="108">
        <f t="shared" si="17"/>
        <v>0</v>
      </c>
      <c r="CM64" s="108">
        <f t="shared" si="18"/>
        <v>3.0207859899469471</v>
      </c>
      <c r="CN64" s="108">
        <f t="shared" si="19"/>
        <v>1.5834700698716109</v>
      </c>
      <c r="CO64" s="109">
        <f t="shared" si="594"/>
        <v>136.53263064646771</v>
      </c>
      <c r="CP64" s="109">
        <f t="shared" si="44"/>
        <v>96.652978968593246</v>
      </c>
      <c r="CQ64" s="109">
        <f t="shared" si="45"/>
        <v>0</v>
      </c>
      <c r="CR64" s="109">
        <f t="shared" si="46"/>
        <v>0</v>
      </c>
      <c r="CS64" s="109">
        <f t="shared" si="47"/>
        <v>0</v>
      </c>
      <c r="CT64" s="109">
        <f t="shared" si="48"/>
        <v>0</v>
      </c>
      <c r="CU64" s="109">
        <f t="shared" si="49"/>
        <v>3.9886139653196135</v>
      </c>
      <c r="CV64" s="109">
        <f t="shared" si="50"/>
        <v>37.293973293726793</v>
      </c>
      <c r="CW64" s="109">
        <f t="shared" si="51"/>
        <v>0</v>
      </c>
      <c r="CX64" s="109">
        <f t="shared" si="52"/>
        <v>0</v>
      </c>
      <c r="CY64" s="109">
        <f t="shared" si="53"/>
        <v>0</v>
      </c>
      <c r="CZ64" s="109">
        <f t="shared" si="54"/>
        <v>0</v>
      </c>
      <c r="DA64" s="109">
        <f t="shared" si="61"/>
        <v>2731.5491915362127</v>
      </c>
      <c r="DB64" s="109">
        <f t="shared" si="55"/>
        <v>0</v>
      </c>
      <c r="DC64" s="109">
        <f t="shared" si="56"/>
        <v>0</v>
      </c>
      <c r="DD64" s="109">
        <f t="shared" si="57"/>
        <v>37.967047504235261</v>
      </c>
      <c r="DE64" s="109">
        <f t="shared" si="58"/>
        <v>16.814320572373816</v>
      </c>
      <c r="DF64" s="110">
        <f t="shared" si="59"/>
        <v>0.2693163724507342</v>
      </c>
      <c r="DG64" s="110">
        <f t="shared" si="286"/>
        <v>0.31784109970556518</v>
      </c>
      <c r="DH64" s="110" t="e">
        <f t="shared" si="287"/>
        <v>#DIV/0!</v>
      </c>
      <c r="DI64" s="110" t="e">
        <f t="shared" si="288"/>
        <v>#DIV/0!</v>
      </c>
      <c r="DJ64" s="110">
        <f t="shared" si="289"/>
        <v>0</v>
      </c>
      <c r="DK64" s="110" t="e">
        <f t="shared" si="290"/>
        <v>#DIV/0!</v>
      </c>
      <c r="DL64" s="110">
        <f t="shared" si="291"/>
        <v>0.32334943792359067</v>
      </c>
      <c r="DM64" s="110">
        <f t="shared" si="292"/>
        <v>0.29941990844444444</v>
      </c>
      <c r="DN64" s="110" t="e">
        <f t="shared" si="293"/>
        <v>#DIV/0!</v>
      </c>
      <c r="DO64" s="110" t="e">
        <f t="shared" si="294"/>
        <v>#DIV/0!</v>
      </c>
      <c r="DP64" s="110" t="e">
        <f t="shared" si="295"/>
        <v>#DIV/0!</v>
      </c>
      <c r="DQ64" s="110" t="e">
        <f t="shared" si="296"/>
        <v>#DIV/0!</v>
      </c>
      <c r="DR64" s="110">
        <f t="shared" si="297"/>
        <v>0.39699574699443391</v>
      </c>
      <c r="DS64" s="110" t="e">
        <f t="shared" si="298"/>
        <v>#DIV/0!</v>
      </c>
      <c r="DT64" s="110" t="e">
        <f t="shared" si="299"/>
        <v>#DIV/0!</v>
      </c>
      <c r="DU64" s="110">
        <f t="shared" si="300"/>
        <v>0.32106458922102765</v>
      </c>
      <c r="DV64" s="110">
        <f t="shared" si="268"/>
        <v>0.19746958280643817</v>
      </c>
    </row>
    <row r="65" spans="1:126" s="117" customFormat="1" x14ac:dyDescent="0.2">
      <c r="A65" s="117" t="s">
        <v>90</v>
      </c>
      <c r="B65" s="118"/>
      <c r="C65" s="118">
        <v>44497.15625</v>
      </c>
      <c r="D65" s="117">
        <v>18</v>
      </c>
      <c r="E65" s="102">
        <f t="shared" si="22"/>
        <v>0.50957999999999992</v>
      </c>
      <c r="F65" s="102">
        <f t="shared" si="629"/>
        <v>2688.2892899999988</v>
      </c>
      <c r="G65" s="103">
        <f t="shared" si="23"/>
        <v>0.24493349119019425</v>
      </c>
      <c r="Y65" s="105">
        <f t="shared" ref="Y65" si="1090">H62</f>
        <v>40.550711678808227</v>
      </c>
      <c r="Z65" s="105">
        <f t="shared" ref="Z65" si="1091">I62</f>
        <v>28.167715977505804</v>
      </c>
      <c r="AA65" s="105">
        <f t="shared" ref="AA65" si="1092">J62</f>
        <v>0</v>
      </c>
      <c r="AB65" s="105">
        <f t="shared" ref="AB65" si="1093">K62</f>
        <v>0</v>
      </c>
      <c r="AC65" s="105">
        <f t="shared" ref="AC65" si="1094">L62</f>
        <v>0</v>
      </c>
      <c r="AD65" s="105">
        <f t="shared" ref="AD65" si="1095">M62</f>
        <v>0</v>
      </c>
      <c r="AE65" s="105">
        <f t="shared" ref="AE65" si="1096">N62</f>
        <v>1.0860825246044987</v>
      </c>
      <c r="AF65" s="105">
        <f t="shared" ref="AF65" si="1097">O62</f>
        <v>9.596586679808329</v>
      </c>
      <c r="AG65" s="105">
        <f t="shared" ref="AG65" si="1098">P62</f>
        <v>0</v>
      </c>
      <c r="AH65" s="105">
        <f t="shared" ref="AH65" si="1099">Q62</f>
        <v>0</v>
      </c>
      <c r="AI65" s="105">
        <f t="shared" ref="AI65" si="1100">R62</f>
        <v>0</v>
      </c>
      <c r="AJ65" s="105">
        <f t="shared" ref="AJ65" si="1101">S62</f>
        <v>0</v>
      </c>
      <c r="AK65" s="105">
        <f t="shared" ref="AK65" si="1102">T62</f>
        <v>720.13836519556514</v>
      </c>
      <c r="AL65" s="105">
        <f t="shared" ref="AL65" si="1103">U62</f>
        <v>0</v>
      </c>
      <c r="AM65" s="105">
        <f t="shared" ref="AM65" si="1104">V62</f>
        <v>0</v>
      </c>
      <c r="AN65" s="105">
        <f t="shared" ref="AN65" si="1105">W62</f>
        <v>12.9857429566137</v>
      </c>
      <c r="AO65" s="105">
        <f t="shared" ref="AO65" si="1106">X62</f>
        <v>6.8070149210421249</v>
      </c>
      <c r="AP65" s="106">
        <f t="shared" ref="AP65:BD69" si="1107">Y65/MAX(Y$2:Y$98)</f>
        <v>0.88385503637206897</v>
      </c>
      <c r="AQ65" s="106">
        <f t="shared" si="1107"/>
        <v>0.686767789981376</v>
      </c>
      <c r="AR65" s="106" t="e">
        <f t="shared" si="1107"/>
        <v>#DIV/0!</v>
      </c>
      <c r="AS65" s="106" t="e">
        <f t="shared" si="1107"/>
        <v>#DIV/0!</v>
      </c>
      <c r="AT65" s="106">
        <f t="shared" si="1107"/>
        <v>0</v>
      </c>
      <c r="AU65" s="106" t="e">
        <f t="shared" si="1107"/>
        <v>#DIV/0!</v>
      </c>
      <c r="AV65" s="106">
        <f t="shared" si="1107"/>
        <v>0.66310418745522104</v>
      </c>
      <c r="AW65" s="106">
        <f t="shared" si="1107"/>
        <v>0.89669209279463924</v>
      </c>
      <c r="AX65" s="106" t="e">
        <f t="shared" si="1107"/>
        <v>#DIV/0!</v>
      </c>
      <c r="AY65" s="106" t="e">
        <f t="shared" si="1107"/>
        <v>#DIV/0!</v>
      </c>
      <c r="AZ65" s="106" t="e">
        <f t="shared" si="1107"/>
        <v>#DIV/0!</v>
      </c>
      <c r="BA65" s="106" t="e">
        <f t="shared" si="1107"/>
        <v>#DIV/0!</v>
      </c>
      <c r="BB65" s="106">
        <f t="shared" si="1107"/>
        <v>0.6179307156837972</v>
      </c>
      <c r="BC65" s="106" t="e">
        <f t="shared" si="1107"/>
        <v>#DIV/0!</v>
      </c>
      <c r="BD65" s="106" t="e">
        <f t="shared" si="1107"/>
        <v>#DIV/0!</v>
      </c>
      <c r="BE65" s="106">
        <f t="shared" si="1089"/>
        <v>0.860373460678034</v>
      </c>
      <c r="BF65" s="106">
        <f t="shared" si="267"/>
        <v>0.80251160914746233</v>
      </c>
      <c r="BG65" s="107">
        <f t="shared" si="26"/>
        <v>1.2398298994372257</v>
      </c>
      <c r="BH65" s="107">
        <f t="shared" si="27"/>
        <v>0.86122228246904431</v>
      </c>
      <c r="BI65" s="107">
        <f t="shared" si="28"/>
        <v>0</v>
      </c>
      <c r="BJ65" s="107">
        <f t="shared" si="29"/>
        <v>0</v>
      </c>
      <c r="BK65" s="107">
        <f t="shared" si="30"/>
        <v>0</v>
      </c>
      <c r="BL65" s="107">
        <f t="shared" si="31"/>
        <v>0</v>
      </c>
      <c r="BM65" s="107">
        <f t="shared" si="32"/>
        <v>3.320675597327763E-2</v>
      </c>
      <c r="BN65" s="107">
        <f t="shared" si="33"/>
        <v>0.29341371841780362</v>
      </c>
      <c r="BO65" s="107">
        <f t="shared" si="34"/>
        <v>0</v>
      </c>
      <c r="BP65" s="107">
        <f t="shared" si="35"/>
        <v>0</v>
      </c>
      <c r="BQ65" s="107">
        <f t="shared" si="36"/>
        <v>0</v>
      </c>
      <c r="BR65" s="107">
        <f t="shared" si="37"/>
        <v>0</v>
      </c>
      <c r="BS65" s="107">
        <f t="shared" si="38"/>
        <v>22.01808648818136</v>
      </c>
      <c r="BT65" s="107">
        <f t="shared" si="39"/>
        <v>0</v>
      </c>
      <c r="BU65" s="107">
        <f t="shared" si="40"/>
        <v>0</v>
      </c>
      <c r="BV65" s="107">
        <f t="shared" si="41"/>
        <v>0.39703649374987249</v>
      </c>
      <c r="BW65" s="107">
        <f t="shared" si="42"/>
        <v>0.20812311980787873</v>
      </c>
      <c r="BX65" s="108">
        <f t="shared" si="576"/>
        <v>18.597448491558385</v>
      </c>
      <c r="BY65" s="108">
        <f t="shared" si="4"/>
        <v>12.918334237035666</v>
      </c>
      <c r="BZ65" s="108">
        <f t="shared" si="5"/>
        <v>0</v>
      </c>
      <c r="CA65" s="108">
        <f t="shared" si="6"/>
        <v>0</v>
      </c>
      <c r="CB65" s="108">
        <f t="shared" si="7"/>
        <v>0</v>
      </c>
      <c r="CC65" s="108">
        <f t="shared" si="8"/>
        <v>0</v>
      </c>
      <c r="CD65" s="108">
        <f t="shared" si="9"/>
        <v>0.49810133959916447</v>
      </c>
      <c r="CE65" s="108">
        <f t="shared" si="10"/>
        <v>4.4012057762670542</v>
      </c>
      <c r="CF65" s="108">
        <f t="shared" si="11"/>
        <v>0</v>
      </c>
      <c r="CG65" s="108">
        <f t="shared" si="12"/>
        <v>0</v>
      </c>
      <c r="CH65" s="108">
        <f t="shared" si="13"/>
        <v>0</v>
      </c>
      <c r="CI65" s="108">
        <f t="shared" si="14"/>
        <v>0</v>
      </c>
      <c r="CJ65" s="108">
        <f t="shared" si="15"/>
        <v>330.27129732272039</v>
      </c>
      <c r="CK65" s="108">
        <f t="shared" si="16"/>
        <v>0</v>
      </c>
      <c r="CL65" s="108">
        <f t="shared" si="17"/>
        <v>0</v>
      </c>
      <c r="CM65" s="108">
        <f t="shared" si="18"/>
        <v>5.9555474062480869</v>
      </c>
      <c r="CN65" s="108">
        <f t="shared" si="19"/>
        <v>3.1218467971181809</v>
      </c>
      <c r="CO65" s="109">
        <f t="shared" si="594"/>
        <v>155.1300791380261</v>
      </c>
      <c r="CP65" s="109">
        <f t="shared" si="44"/>
        <v>109.57131320562891</v>
      </c>
      <c r="CQ65" s="109">
        <f t="shared" si="45"/>
        <v>0</v>
      </c>
      <c r="CR65" s="109">
        <f t="shared" si="46"/>
        <v>0</v>
      </c>
      <c r="CS65" s="109">
        <f t="shared" si="47"/>
        <v>0</v>
      </c>
      <c r="CT65" s="109">
        <f t="shared" si="48"/>
        <v>0</v>
      </c>
      <c r="CU65" s="109">
        <f t="shared" si="49"/>
        <v>4.4867153049187785</v>
      </c>
      <c r="CV65" s="109">
        <f t="shared" si="50"/>
        <v>41.695179069993848</v>
      </c>
      <c r="CW65" s="109">
        <f t="shared" si="51"/>
        <v>0</v>
      </c>
      <c r="CX65" s="109">
        <f t="shared" si="52"/>
        <v>0</v>
      </c>
      <c r="CY65" s="109">
        <f t="shared" si="53"/>
        <v>0</v>
      </c>
      <c r="CZ65" s="109">
        <f t="shared" si="54"/>
        <v>0</v>
      </c>
      <c r="DA65" s="109">
        <f t="shared" si="61"/>
        <v>3061.820488858933</v>
      </c>
      <c r="DB65" s="109">
        <f t="shared" si="55"/>
        <v>0</v>
      </c>
      <c r="DC65" s="109">
        <f t="shared" si="56"/>
        <v>0</v>
      </c>
      <c r="DD65" s="109">
        <f t="shared" si="57"/>
        <v>43.922594910483348</v>
      </c>
      <c r="DE65" s="109">
        <f t="shared" si="58"/>
        <v>19.936167369491997</v>
      </c>
      <c r="DF65" s="110">
        <f t="shared" si="59"/>
        <v>0.30600062397998917</v>
      </c>
      <c r="DG65" s="110">
        <f t="shared" si="286"/>
        <v>0.36032274490759958</v>
      </c>
      <c r="DH65" s="110" t="e">
        <f t="shared" si="287"/>
        <v>#DIV/0!</v>
      </c>
      <c r="DI65" s="110" t="e">
        <f t="shared" si="288"/>
        <v>#DIV/0!</v>
      </c>
      <c r="DJ65" s="110">
        <f t="shared" si="289"/>
        <v>0</v>
      </c>
      <c r="DK65" s="110" t="e">
        <f t="shared" si="290"/>
        <v>#DIV/0!</v>
      </c>
      <c r="DL65" s="110">
        <f t="shared" si="291"/>
        <v>0.36372957738776951</v>
      </c>
      <c r="DM65" s="110">
        <f t="shared" si="292"/>
        <v>0.33475560786686859</v>
      </c>
      <c r="DN65" s="110" t="e">
        <f t="shared" si="293"/>
        <v>#DIV/0!</v>
      </c>
      <c r="DO65" s="110" t="e">
        <f t="shared" si="294"/>
        <v>#DIV/0!</v>
      </c>
      <c r="DP65" s="110" t="e">
        <f t="shared" si="295"/>
        <v>#DIV/0!</v>
      </c>
      <c r="DQ65" s="110" t="e">
        <f t="shared" si="296"/>
        <v>#DIV/0!</v>
      </c>
      <c r="DR65" s="110">
        <f t="shared" si="297"/>
        <v>0.44499645692040629</v>
      </c>
      <c r="DS65" s="110" t="e">
        <f t="shared" si="298"/>
        <v>#DIV/0!</v>
      </c>
      <c r="DT65" s="110" t="e">
        <f t="shared" si="299"/>
        <v>#DIV/0!</v>
      </c>
      <c r="DU65" s="110">
        <f t="shared" si="300"/>
        <v>0.37142708794732709</v>
      </c>
      <c r="DV65" s="110">
        <f t="shared" si="268"/>
        <v>0.23413296042904708</v>
      </c>
    </row>
    <row r="66" spans="1:126" s="117" customFormat="1" x14ac:dyDescent="0.2">
      <c r="A66" s="117" t="s">
        <v>90</v>
      </c>
      <c r="B66" s="118">
        <f>'Data Final'!C169</f>
        <v>44497.1875</v>
      </c>
      <c r="C66" s="118">
        <v>44497.166666666664</v>
      </c>
      <c r="D66" s="117">
        <v>20.73</v>
      </c>
      <c r="E66" s="102">
        <f t="shared" si="22"/>
        <v>0.58686629999999995</v>
      </c>
      <c r="F66" s="102">
        <f t="shared" si="629"/>
        <v>3162.4534799999988</v>
      </c>
      <c r="G66" s="103">
        <f t="shared" si="23"/>
        <v>0.28813519975857182</v>
      </c>
      <c r="H66" s="117">
        <f>'Data Final'!F169</f>
        <v>45.879369364975751</v>
      </c>
      <c r="I66" s="117">
        <f>'Data Final'!G169</f>
        <v>31.203685481666202</v>
      </c>
      <c r="J66" s="104">
        <v>0</v>
      </c>
      <c r="K66" s="117">
        <f>'Data Final'!I169</f>
        <v>0</v>
      </c>
      <c r="L66" s="117">
        <f>'Data Final'!J169</f>
        <v>0.46869486168917729</v>
      </c>
      <c r="M66" s="104">
        <v>0</v>
      </c>
      <c r="N66" s="117">
        <f>'Data Final'!L169</f>
        <v>1.1256154480447735</v>
      </c>
      <c r="O66" s="117">
        <f>'Data Final'!M169</f>
        <v>10.604874307323328</v>
      </c>
      <c r="P66" s="104">
        <v>0</v>
      </c>
      <c r="Q66" s="104">
        <v>0</v>
      </c>
      <c r="R66" s="104">
        <v>0</v>
      </c>
      <c r="S66" s="117">
        <f>'Data Final'!Q169</f>
        <v>0</v>
      </c>
      <c r="T66" s="117">
        <f>'Data Final'!R169</f>
        <v>596.30616744058011</v>
      </c>
      <c r="U66" s="117">
        <f>'Data Final'!S169</f>
        <v>0</v>
      </c>
      <c r="V66" s="117">
        <f>'Data Final'!T169</f>
        <v>0</v>
      </c>
      <c r="W66" s="117">
        <f>'Data Final'!U169</f>
        <v>10.935032111591203</v>
      </c>
      <c r="X66" s="117">
        <f>'Data Final'!V169</f>
        <v>7.4505470555623248</v>
      </c>
      <c r="Y66" s="105">
        <f t="shared" ref="Y66" si="1108">H66</f>
        <v>45.879369364975751</v>
      </c>
      <c r="Z66" s="105">
        <f t="shared" ref="Z66" si="1109">I66</f>
        <v>31.203685481666202</v>
      </c>
      <c r="AA66" s="105">
        <f t="shared" ref="AA66" si="1110">J66</f>
        <v>0</v>
      </c>
      <c r="AB66" s="105">
        <f t="shared" ref="AB66" si="1111">K66</f>
        <v>0</v>
      </c>
      <c r="AC66" s="105">
        <f t="shared" ref="AC66" si="1112">L66</f>
        <v>0.46869486168917729</v>
      </c>
      <c r="AD66" s="105">
        <f t="shared" ref="AD66" si="1113">M66</f>
        <v>0</v>
      </c>
      <c r="AE66" s="105">
        <f t="shared" ref="AE66" si="1114">N66</f>
        <v>1.1256154480447735</v>
      </c>
      <c r="AF66" s="105">
        <f t="shared" ref="AF66" si="1115">O66</f>
        <v>10.604874307323328</v>
      </c>
      <c r="AG66" s="105">
        <f t="shared" ref="AG66" si="1116">P66</f>
        <v>0</v>
      </c>
      <c r="AH66" s="105">
        <f t="shared" ref="AH66" si="1117">Q66</f>
        <v>0</v>
      </c>
      <c r="AI66" s="105">
        <f t="shared" ref="AI66" si="1118">R66</f>
        <v>0</v>
      </c>
      <c r="AJ66" s="105">
        <f t="shared" ref="AJ66" si="1119">S66</f>
        <v>0</v>
      </c>
      <c r="AK66" s="105">
        <f t="shared" ref="AK66" si="1120">T66</f>
        <v>596.30616744058011</v>
      </c>
      <c r="AL66" s="105">
        <f t="shared" ref="AL66" si="1121">U66</f>
        <v>0</v>
      </c>
      <c r="AM66" s="105">
        <f t="shared" ref="AM66" si="1122">V66</f>
        <v>0</v>
      </c>
      <c r="AN66" s="105">
        <f t="shared" ref="AN66" si="1123">W66</f>
        <v>10.935032111591203</v>
      </c>
      <c r="AO66" s="105">
        <f t="shared" ref="AO66" si="1124">X66</f>
        <v>7.4505470555623248</v>
      </c>
      <c r="AP66" s="106">
        <f t="shared" si="1107"/>
        <v>1</v>
      </c>
      <c r="AQ66" s="106">
        <f t="shared" si="1107"/>
        <v>0.76078891645425495</v>
      </c>
      <c r="AR66" s="106" t="e">
        <f t="shared" si="1107"/>
        <v>#DIV/0!</v>
      </c>
      <c r="AS66" s="106" t="e">
        <f t="shared" si="1107"/>
        <v>#DIV/0!</v>
      </c>
      <c r="AT66" s="106">
        <f t="shared" si="1107"/>
        <v>1</v>
      </c>
      <c r="AU66" s="106" t="e">
        <f t="shared" si="1107"/>
        <v>#DIV/0!</v>
      </c>
      <c r="AV66" s="106">
        <f t="shared" si="1107"/>
        <v>0.68724088653813742</v>
      </c>
      <c r="AW66" s="106">
        <f t="shared" si="1107"/>
        <v>0.99090512634725492</v>
      </c>
      <c r="AX66" s="106" t="e">
        <f t="shared" si="1107"/>
        <v>#DIV/0!</v>
      </c>
      <c r="AY66" s="106" t="e">
        <f t="shared" si="1107"/>
        <v>#DIV/0!</v>
      </c>
      <c r="AZ66" s="106" t="e">
        <f t="shared" si="1107"/>
        <v>#DIV/0!</v>
      </c>
      <c r="BA66" s="106" t="e">
        <f t="shared" si="1107"/>
        <v>#DIV/0!</v>
      </c>
      <c r="BB66" s="106">
        <f t="shared" si="1107"/>
        <v>0.51167374857629522</v>
      </c>
      <c r="BC66" s="106" t="e">
        <f t="shared" si="1107"/>
        <v>#DIV/0!</v>
      </c>
      <c r="BD66" s="106" t="e">
        <f t="shared" si="1107"/>
        <v>#DIV/0!</v>
      </c>
      <c r="BE66" s="106">
        <f t="shared" si="1089"/>
        <v>0.72450313023356949</v>
      </c>
      <c r="BF66" s="106">
        <f t="shared" si="267"/>
        <v>0.8783806963762063</v>
      </c>
      <c r="BG66" s="107">
        <f t="shared" si="26"/>
        <v>1.6155033447334</v>
      </c>
      <c r="BH66" s="107">
        <f t="shared" si="27"/>
        <v>1.0987434866993497</v>
      </c>
      <c r="BI66" s="107">
        <f t="shared" si="28"/>
        <v>0</v>
      </c>
      <c r="BJ66" s="107">
        <f t="shared" si="29"/>
        <v>0</v>
      </c>
      <c r="BK66" s="107">
        <f t="shared" si="30"/>
        <v>1.6503673158512353E-2</v>
      </c>
      <c r="BL66" s="107">
        <f t="shared" si="31"/>
        <v>0</v>
      </c>
      <c r="BM66" s="107">
        <f t="shared" si="32"/>
        <v>3.9635146393012702E-2</v>
      </c>
      <c r="BN66" s="107">
        <f t="shared" si="33"/>
        <v>0.37341860080223427</v>
      </c>
      <c r="BO66" s="107">
        <f t="shared" si="34"/>
        <v>0</v>
      </c>
      <c r="BP66" s="107">
        <f t="shared" si="35"/>
        <v>0</v>
      </c>
      <c r="BQ66" s="107">
        <f t="shared" si="36"/>
        <v>0</v>
      </c>
      <c r="BR66" s="107">
        <f t="shared" si="37"/>
        <v>0</v>
      </c>
      <c r="BS66" s="107">
        <f t="shared" si="38"/>
        <v>20.997119649182022</v>
      </c>
      <c r="BT66" s="107">
        <f t="shared" si="39"/>
        <v>0</v>
      </c>
      <c r="BU66" s="107">
        <f t="shared" si="40"/>
        <v>0</v>
      </c>
      <c r="BV66" s="107">
        <f t="shared" si="41"/>
        <v>0.385044110142643</v>
      </c>
      <c r="BW66" s="107">
        <f t="shared" si="42"/>
        <v>0.26234849900842527</v>
      </c>
      <c r="BX66" s="108">
        <f t="shared" ref="BX66:BX97" si="1125">BG66*15</f>
        <v>24.232550171000998</v>
      </c>
      <c r="BY66" s="108">
        <f t="shared" ref="BY66:BY97" si="1126">BH66*15</f>
        <v>16.481152300490248</v>
      </c>
      <c r="BZ66" s="108">
        <f t="shared" ref="BZ66:BZ97" si="1127">BI66*15</f>
        <v>0</v>
      </c>
      <c r="CA66" s="108">
        <f t="shared" ref="CA66:CA97" si="1128">BJ66*15</f>
        <v>0</v>
      </c>
      <c r="CB66" s="108">
        <f t="shared" ref="CB66:CB97" si="1129">BK66*15</f>
        <v>0.24755509737768527</v>
      </c>
      <c r="CC66" s="108">
        <f t="shared" ref="CC66:CC97" si="1130">BL66*15</f>
        <v>0</v>
      </c>
      <c r="CD66" s="108">
        <f t="shared" ref="CD66:CD97" si="1131">BM66*15</f>
        <v>0.59452719589519054</v>
      </c>
      <c r="CE66" s="108">
        <f t="shared" ref="CE66:CE97" si="1132">BN66*15</f>
        <v>5.6012790120335136</v>
      </c>
      <c r="CF66" s="108">
        <f t="shared" ref="CF66:CF97" si="1133">BO66*15</f>
        <v>0</v>
      </c>
      <c r="CG66" s="108">
        <f t="shared" ref="CG66:CG97" si="1134">BP66*15</f>
        <v>0</v>
      </c>
      <c r="CH66" s="108">
        <f t="shared" ref="CH66:CH97" si="1135">BQ66*15</f>
        <v>0</v>
      </c>
      <c r="CI66" s="108">
        <f t="shared" ref="CI66:CI97" si="1136">BR66*15</f>
        <v>0</v>
      </c>
      <c r="CJ66" s="108">
        <f t="shared" ref="CJ66:CJ97" si="1137">BS66*15</f>
        <v>314.95679473773032</v>
      </c>
      <c r="CK66" s="108">
        <f t="shared" ref="CK66:CK97" si="1138">BT66*15</f>
        <v>0</v>
      </c>
      <c r="CL66" s="108">
        <f t="shared" ref="CL66:CL97" si="1139">BU66*15</f>
        <v>0</v>
      </c>
      <c r="CM66" s="108">
        <f t="shared" ref="CM66:CM97" si="1140">BV66*15</f>
        <v>5.7756616521396449</v>
      </c>
      <c r="CN66" s="108">
        <f t="shared" ref="CN66:CN97" si="1141">BW66*15</f>
        <v>3.9352274851263793</v>
      </c>
      <c r="CO66" s="109">
        <f t="shared" si="594"/>
        <v>179.36262930902711</v>
      </c>
      <c r="CP66" s="109">
        <f t="shared" si="44"/>
        <v>126.05246550611916</v>
      </c>
      <c r="CQ66" s="109">
        <f t="shared" si="45"/>
        <v>0</v>
      </c>
      <c r="CR66" s="109">
        <f t="shared" si="46"/>
        <v>0</v>
      </c>
      <c r="CS66" s="109">
        <f t="shared" si="47"/>
        <v>0.24755509737768527</v>
      </c>
      <c r="CT66" s="109">
        <f t="shared" si="48"/>
        <v>0</v>
      </c>
      <c r="CU66" s="109">
        <f t="shared" si="49"/>
        <v>5.0812425008139694</v>
      </c>
      <c r="CV66" s="109">
        <f t="shared" si="50"/>
        <v>47.296458082027364</v>
      </c>
      <c r="CW66" s="109">
        <f t="shared" si="51"/>
        <v>0</v>
      </c>
      <c r="CX66" s="109">
        <f t="shared" si="52"/>
        <v>0</v>
      </c>
      <c r="CY66" s="109">
        <f t="shared" si="53"/>
        <v>0</v>
      </c>
      <c r="CZ66" s="109">
        <f t="shared" si="54"/>
        <v>0</v>
      </c>
      <c r="DA66" s="109">
        <f t="shared" si="61"/>
        <v>3376.7772835966634</v>
      </c>
      <c r="DB66" s="109">
        <f t="shared" si="55"/>
        <v>0</v>
      </c>
      <c r="DC66" s="109">
        <f t="shared" si="56"/>
        <v>0</v>
      </c>
      <c r="DD66" s="109">
        <f t="shared" si="57"/>
        <v>49.698256562622994</v>
      </c>
      <c r="DE66" s="109">
        <f t="shared" si="58"/>
        <v>23.871394854618377</v>
      </c>
      <c r="DF66" s="110">
        <f t="shared" si="59"/>
        <v>0.35380035124213471</v>
      </c>
      <c r="DG66" s="110">
        <f t="shared" si="286"/>
        <v>0.4145206354175745</v>
      </c>
      <c r="DH66" s="110" t="e">
        <f t="shared" si="287"/>
        <v>#DIV/0!</v>
      </c>
      <c r="DI66" s="110" t="e">
        <f t="shared" si="288"/>
        <v>#DIV/0!</v>
      </c>
      <c r="DJ66" s="110">
        <f t="shared" si="289"/>
        <v>0.20244889618627296</v>
      </c>
      <c r="DK66" s="110" t="e">
        <f t="shared" si="290"/>
        <v>#DIV/0!</v>
      </c>
      <c r="DL66" s="110">
        <f t="shared" si="291"/>
        <v>0.41192677979805442</v>
      </c>
      <c r="DM66" s="110">
        <f t="shared" si="292"/>
        <v>0.37972626400333803</v>
      </c>
      <c r="DN66" s="110" t="e">
        <f t="shared" si="293"/>
        <v>#DIV/0!</v>
      </c>
      <c r="DO66" s="110" t="e">
        <f t="shared" si="294"/>
        <v>#DIV/0!</v>
      </c>
      <c r="DP66" s="110" t="e">
        <f t="shared" si="295"/>
        <v>#DIV/0!</v>
      </c>
      <c r="DQ66" s="110" t="e">
        <f t="shared" si="296"/>
        <v>#DIV/0!</v>
      </c>
      <c r="DR66" s="110">
        <f t="shared" si="297"/>
        <v>0.49077139972037759</v>
      </c>
      <c r="DS66" s="110" t="e">
        <f t="shared" si="298"/>
        <v>#DIV/0!</v>
      </c>
      <c r="DT66" s="110" t="e">
        <f t="shared" si="299"/>
        <v>#DIV/0!</v>
      </c>
      <c r="DU66" s="110">
        <f t="shared" si="300"/>
        <v>0.42026840055181658</v>
      </c>
      <c r="DV66" s="110">
        <f t="shared" si="268"/>
        <v>0.2803487873720103</v>
      </c>
    </row>
    <row r="67" spans="1:126" s="117" customFormat="1" x14ac:dyDescent="0.2">
      <c r="A67" s="117" t="s">
        <v>90</v>
      </c>
      <c r="B67" s="118"/>
      <c r="C67" s="118">
        <v>44497.177083333336</v>
      </c>
      <c r="D67" s="117">
        <v>21.43</v>
      </c>
      <c r="E67" s="102">
        <f t="shared" ref="E67:E98" si="1142">D67*0.02831</f>
        <v>0.60668329999999993</v>
      </c>
      <c r="F67" s="102">
        <f t="shared" si="629"/>
        <v>3654.4529699999989</v>
      </c>
      <c r="G67" s="103">
        <f t="shared" ref="G67:G98" si="1143">F67/F$98</f>
        <v>0.3329619054251689</v>
      </c>
      <c r="Y67" s="105">
        <f t="shared" ref="Y67" si="1144">H66</f>
        <v>45.879369364975751</v>
      </c>
      <c r="Z67" s="105">
        <f t="shared" ref="Z67" si="1145">I66</f>
        <v>31.203685481666202</v>
      </c>
      <c r="AA67" s="105">
        <f t="shared" ref="AA67" si="1146">J66</f>
        <v>0</v>
      </c>
      <c r="AB67" s="105">
        <f t="shared" ref="AB67" si="1147">K66</f>
        <v>0</v>
      </c>
      <c r="AC67" s="105">
        <f t="shared" ref="AC67" si="1148">L66</f>
        <v>0.46869486168917729</v>
      </c>
      <c r="AD67" s="105">
        <f t="shared" ref="AD67" si="1149">M66</f>
        <v>0</v>
      </c>
      <c r="AE67" s="105">
        <f t="shared" ref="AE67" si="1150">N66</f>
        <v>1.1256154480447735</v>
      </c>
      <c r="AF67" s="105">
        <f t="shared" ref="AF67" si="1151">O66</f>
        <v>10.604874307323328</v>
      </c>
      <c r="AG67" s="105">
        <f t="shared" ref="AG67" si="1152">P66</f>
        <v>0</v>
      </c>
      <c r="AH67" s="105">
        <f t="shared" ref="AH67" si="1153">Q66</f>
        <v>0</v>
      </c>
      <c r="AI67" s="105">
        <f t="shared" ref="AI67" si="1154">R66</f>
        <v>0</v>
      </c>
      <c r="AJ67" s="105">
        <f t="shared" ref="AJ67" si="1155">S66</f>
        <v>0</v>
      </c>
      <c r="AK67" s="105">
        <f t="shared" ref="AK67" si="1156">T66</f>
        <v>596.30616744058011</v>
      </c>
      <c r="AL67" s="105">
        <f t="shared" ref="AL67" si="1157">U66</f>
        <v>0</v>
      </c>
      <c r="AM67" s="105">
        <f t="shared" ref="AM67" si="1158">V66</f>
        <v>0</v>
      </c>
      <c r="AN67" s="105">
        <f t="shared" ref="AN67" si="1159">W66</f>
        <v>10.935032111591203</v>
      </c>
      <c r="AO67" s="105">
        <f t="shared" ref="AO67" si="1160">X66</f>
        <v>7.4505470555623248</v>
      </c>
      <c r="AP67" s="106">
        <f t="shared" si="1107"/>
        <v>1</v>
      </c>
      <c r="AQ67" s="106">
        <f t="shared" si="1107"/>
        <v>0.76078891645425495</v>
      </c>
      <c r="AR67" s="106" t="e">
        <f t="shared" si="1107"/>
        <v>#DIV/0!</v>
      </c>
      <c r="AS67" s="106" t="e">
        <f t="shared" si="1107"/>
        <v>#DIV/0!</v>
      </c>
      <c r="AT67" s="106">
        <f t="shared" si="1107"/>
        <v>1</v>
      </c>
      <c r="AU67" s="106" t="e">
        <f t="shared" si="1107"/>
        <v>#DIV/0!</v>
      </c>
      <c r="AV67" s="106">
        <f t="shared" si="1107"/>
        <v>0.68724088653813742</v>
      </c>
      <c r="AW67" s="106">
        <f t="shared" si="1107"/>
        <v>0.99090512634725492</v>
      </c>
      <c r="AX67" s="106" t="e">
        <f t="shared" si="1107"/>
        <v>#DIV/0!</v>
      </c>
      <c r="AY67" s="106" t="e">
        <f t="shared" si="1107"/>
        <v>#DIV/0!</v>
      </c>
      <c r="AZ67" s="106" t="e">
        <f t="shared" si="1107"/>
        <v>#DIV/0!</v>
      </c>
      <c r="BA67" s="106" t="e">
        <f t="shared" si="1107"/>
        <v>#DIV/0!</v>
      </c>
      <c r="BB67" s="106">
        <f t="shared" si="1107"/>
        <v>0.51167374857629522</v>
      </c>
      <c r="BC67" s="106" t="e">
        <f t="shared" si="1107"/>
        <v>#DIV/0!</v>
      </c>
      <c r="BD67" s="106" t="e">
        <f t="shared" si="1107"/>
        <v>#DIV/0!</v>
      </c>
      <c r="BE67" s="106">
        <f t="shared" si="1089"/>
        <v>0.72450313023356949</v>
      </c>
      <c r="BF67" s="106">
        <f t="shared" si="267"/>
        <v>0.8783806963762063</v>
      </c>
      <c r="BG67" s="107">
        <f t="shared" ref="BG67:BG97" si="1161">Y67*$E67*1000*60/(1000*1000)</f>
        <v>1.6700548324957434</v>
      </c>
      <c r="BH67" s="107">
        <f t="shared" ref="BH67:BH97" si="1162">Z67*$E67*1000*60/(1000*1000)</f>
        <v>1.1358452928107603</v>
      </c>
      <c r="BI67" s="107">
        <f t="shared" ref="BI67:BI97" si="1163">AA67*$E67*1000*60/(1000*1000)</f>
        <v>0</v>
      </c>
      <c r="BJ67" s="107">
        <f t="shared" ref="BJ67:BJ97" si="1164">AB67*$E67*1000*60/(1000*1000)</f>
        <v>0</v>
      </c>
      <c r="BK67" s="107">
        <f t="shared" ref="BK67:BK97" si="1165">AC67*$E67*1000*60/(1000*1000)</f>
        <v>1.7060960722958013E-2</v>
      </c>
      <c r="BL67" s="107">
        <f t="shared" ref="BL67:BL97" si="1166">AD67*$E67*1000*60/(1000*1000)</f>
        <v>0</v>
      </c>
      <c r="BM67" s="107">
        <f t="shared" ref="BM67:BM97" si="1167">AE67*$E67*1000*60/(1000*1000)</f>
        <v>4.0973525673046907E-2</v>
      </c>
      <c r="BN67" s="107">
        <f t="shared" ref="BN67:BN97" si="1168">AF67*$E67*1000*60/(1000*1000)</f>
        <v>0.38602800845112778</v>
      </c>
      <c r="BO67" s="107">
        <f t="shared" ref="BO67:BO97" si="1169">AG67*$E67*1000*60/(1000*1000)</f>
        <v>0</v>
      </c>
      <c r="BP67" s="107">
        <f t="shared" ref="BP67:BP97" si="1170">AH67*$E67*1000*60/(1000*1000)</f>
        <v>0</v>
      </c>
      <c r="BQ67" s="107">
        <f t="shared" ref="BQ67:BQ97" si="1171">AI67*$E67*1000*60/(1000*1000)</f>
        <v>0</v>
      </c>
      <c r="BR67" s="107">
        <f t="shared" ref="BR67:BR97" si="1172">AJ67*$E67*1000*60/(1000*1000)</f>
        <v>0</v>
      </c>
      <c r="BS67" s="107">
        <f t="shared" ref="BS67:BS97" si="1173">AK67*$E67*1000*60/(1000*1000)</f>
        <v>21.706139608392217</v>
      </c>
      <c r="BT67" s="107">
        <f t="shared" ref="BT67:BT97" si="1174">AL67*$E67*1000*60/(1000*1000)</f>
        <v>0</v>
      </c>
      <c r="BU67" s="107">
        <f t="shared" ref="BU67:BU97" si="1175">AM67*$E67*1000*60/(1000*1000)</f>
        <v>0</v>
      </c>
      <c r="BV67" s="107">
        <f t="shared" ref="BV67:BV97" si="1176">AN67*$E67*1000*60/(1000*1000)</f>
        <v>0.39804608202396713</v>
      </c>
      <c r="BW67" s="107">
        <f t="shared" ref="BW67:BW97" si="1177">AO67*$E67*1000*60/(1000*1000)</f>
        <v>0.27120734846843003</v>
      </c>
      <c r="BX67" s="108">
        <f t="shared" si="1125"/>
        <v>25.05082248743615</v>
      </c>
      <c r="BY67" s="108">
        <f t="shared" si="1126"/>
        <v>17.037679392161404</v>
      </c>
      <c r="BZ67" s="108">
        <f t="shared" si="1127"/>
        <v>0</v>
      </c>
      <c r="CA67" s="108">
        <f t="shared" si="1128"/>
        <v>0</v>
      </c>
      <c r="CB67" s="108">
        <f t="shared" si="1129"/>
        <v>0.25591441084437017</v>
      </c>
      <c r="CC67" s="108">
        <f t="shared" si="1130"/>
        <v>0</v>
      </c>
      <c r="CD67" s="108">
        <f t="shared" si="1131"/>
        <v>0.6146028850957036</v>
      </c>
      <c r="CE67" s="108">
        <f t="shared" si="1132"/>
        <v>5.7904201267669171</v>
      </c>
      <c r="CF67" s="108">
        <f t="shared" si="1133"/>
        <v>0</v>
      </c>
      <c r="CG67" s="108">
        <f t="shared" si="1134"/>
        <v>0</v>
      </c>
      <c r="CH67" s="108">
        <f t="shared" si="1135"/>
        <v>0</v>
      </c>
      <c r="CI67" s="108">
        <f t="shared" si="1136"/>
        <v>0</v>
      </c>
      <c r="CJ67" s="108">
        <f t="shared" si="1137"/>
        <v>325.59209412588325</v>
      </c>
      <c r="CK67" s="108">
        <f t="shared" si="1138"/>
        <v>0</v>
      </c>
      <c r="CL67" s="108">
        <f t="shared" si="1139"/>
        <v>0</v>
      </c>
      <c r="CM67" s="108">
        <f t="shared" si="1140"/>
        <v>5.970691230359507</v>
      </c>
      <c r="CN67" s="108">
        <f t="shared" si="1141"/>
        <v>4.0681102270264509</v>
      </c>
      <c r="CO67" s="109">
        <f t="shared" ref="CO67:CO98" si="1178">CO66+BX67</f>
        <v>204.41345179646328</v>
      </c>
      <c r="CP67" s="109">
        <f t="shared" ref="CP67:CP98" si="1179">CP66+BY67</f>
        <v>143.09014489828056</v>
      </c>
      <c r="CQ67" s="109">
        <f t="shared" ref="CQ67:CQ98" si="1180">CQ66+BZ67</f>
        <v>0</v>
      </c>
      <c r="CR67" s="109">
        <f t="shared" ref="CR67:CR98" si="1181">CR66+CA67</f>
        <v>0</v>
      </c>
      <c r="CS67" s="109">
        <f t="shared" ref="CS67:CS98" si="1182">CS66+CB67</f>
        <v>0.5034695082220555</v>
      </c>
      <c r="CT67" s="109">
        <f t="shared" ref="CT67:CT98" si="1183">CT66+CC67</f>
        <v>0</v>
      </c>
      <c r="CU67" s="109">
        <f t="shared" ref="CU67:CU98" si="1184">CU66+CD67</f>
        <v>5.6958453859096734</v>
      </c>
      <c r="CV67" s="109">
        <f t="shared" ref="CV67:CV98" si="1185">CV66+CE67</f>
        <v>53.086878208794282</v>
      </c>
      <c r="CW67" s="109">
        <f t="shared" ref="CW67:CW98" si="1186">CW66+CF67</f>
        <v>0</v>
      </c>
      <c r="CX67" s="109">
        <f t="shared" ref="CX67:CX98" si="1187">CX66+CG67</f>
        <v>0</v>
      </c>
      <c r="CY67" s="109">
        <f t="shared" ref="CY67:CY98" si="1188">CY66+CH67</f>
        <v>0</v>
      </c>
      <c r="CZ67" s="109">
        <f t="shared" ref="CZ67:CZ98" si="1189">CZ66+CI67</f>
        <v>0</v>
      </c>
      <c r="DA67" s="109">
        <f t="shared" ref="DA67:DA98" si="1190">DA66+CJ67</f>
        <v>3702.3693777225467</v>
      </c>
      <c r="DB67" s="109">
        <f t="shared" ref="DB67:DB98" si="1191">DB66+CK67</f>
        <v>0</v>
      </c>
      <c r="DC67" s="109">
        <f t="shared" ref="DC67:DC98" si="1192">DC66+CL67</f>
        <v>0</v>
      </c>
      <c r="DD67" s="109">
        <f t="shared" ref="DD67:DD98" si="1193">DD66+CM67</f>
        <v>55.6689477929825</v>
      </c>
      <c r="DE67" s="109">
        <f t="shared" ref="DE67:DE98" si="1194">DE66+CN67</f>
        <v>27.939505081644828</v>
      </c>
      <c r="DF67" s="110">
        <f t="shared" ref="DF67:DF98" si="1195">CO67/CO$98</f>
        <v>0.40321415516050324</v>
      </c>
      <c r="DG67" s="110">
        <f t="shared" si="286"/>
        <v>0.47054865247636668</v>
      </c>
      <c r="DH67" s="110" t="e">
        <f t="shared" si="287"/>
        <v>#DIV/0!</v>
      </c>
      <c r="DI67" s="110" t="e">
        <f t="shared" si="288"/>
        <v>#DIV/0!</v>
      </c>
      <c r="DJ67" s="110">
        <f t="shared" si="289"/>
        <v>0.41173398278886963</v>
      </c>
      <c r="DK67" s="110" t="e">
        <f t="shared" si="290"/>
        <v>#DIV/0!</v>
      </c>
      <c r="DL67" s="110">
        <f t="shared" si="291"/>
        <v>0.46175148060135424</v>
      </c>
      <c r="DM67" s="110">
        <f t="shared" si="292"/>
        <v>0.4262154661743241</v>
      </c>
      <c r="DN67" s="110" t="e">
        <f t="shared" si="293"/>
        <v>#DIV/0!</v>
      </c>
      <c r="DO67" s="110" t="e">
        <f t="shared" si="294"/>
        <v>#DIV/0!</v>
      </c>
      <c r="DP67" s="110" t="e">
        <f t="shared" si="295"/>
        <v>#DIV/0!</v>
      </c>
      <c r="DQ67" s="110" t="e">
        <f t="shared" si="296"/>
        <v>#DIV/0!</v>
      </c>
      <c r="DR67" s="110">
        <f t="shared" si="297"/>
        <v>0.53809204729410565</v>
      </c>
      <c r="DS67" s="110" t="e">
        <f t="shared" si="298"/>
        <v>#DIV/0!</v>
      </c>
      <c r="DT67" s="110" t="e">
        <f t="shared" si="299"/>
        <v>#DIV/0!</v>
      </c>
      <c r="DU67" s="110">
        <f t="shared" si="300"/>
        <v>0.47075896153175917</v>
      </c>
      <c r="DV67" s="110">
        <f t="shared" si="268"/>
        <v>0.32812520663818023</v>
      </c>
    </row>
    <row r="68" spans="1:126" s="117" customFormat="1" x14ac:dyDescent="0.2">
      <c r="A68" s="117" t="s">
        <v>90</v>
      </c>
      <c r="B68" s="118"/>
      <c r="C68" s="118">
        <v>44497.1875</v>
      </c>
      <c r="D68" s="117">
        <v>19.34</v>
      </c>
      <c r="E68" s="102">
        <f t="shared" si="1142"/>
        <v>0.54751539999999999</v>
      </c>
      <c r="F68" s="102">
        <f t="shared" si="629"/>
        <v>4093.2013499999989</v>
      </c>
      <c r="G68" s="103">
        <f t="shared" si="1143"/>
        <v>0.37293683404136779</v>
      </c>
      <c r="Y68" s="105">
        <f t="shared" ref="Y68" si="1196">H66</f>
        <v>45.879369364975751</v>
      </c>
      <c r="Z68" s="105">
        <f t="shared" ref="Z68" si="1197">I66</f>
        <v>31.203685481666202</v>
      </c>
      <c r="AA68" s="105">
        <f t="shared" ref="AA68" si="1198">J66</f>
        <v>0</v>
      </c>
      <c r="AB68" s="105">
        <f t="shared" ref="AB68" si="1199">K66</f>
        <v>0</v>
      </c>
      <c r="AC68" s="105">
        <f t="shared" ref="AC68" si="1200">L66</f>
        <v>0.46869486168917729</v>
      </c>
      <c r="AD68" s="105">
        <f t="shared" ref="AD68" si="1201">M66</f>
        <v>0</v>
      </c>
      <c r="AE68" s="105">
        <f t="shared" ref="AE68" si="1202">N66</f>
        <v>1.1256154480447735</v>
      </c>
      <c r="AF68" s="105">
        <f t="shared" ref="AF68" si="1203">O66</f>
        <v>10.604874307323328</v>
      </c>
      <c r="AG68" s="105">
        <f t="shared" ref="AG68" si="1204">P66</f>
        <v>0</v>
      </c>
      <c r="AH68" s="105">
        <f t="shared" ref="AH68" si="1205">Q66</f>
        <v>0</v>
      </c>
      <c r="AI68" s="105">
        <f t="shared" ref="AI68" si="1206">R66</f>
        <v>0</v>
      </c>
      <c r="AJ68" s="105">
        <f t="shared" ref="AJ68" si="1207">S66</f>
        <v>0</v>
      </c>
      <c r="AK68" s="105">
        <f t="shared" ref="AK68" si="1208">T66</f>
        <v>596.30616744058011</v>
      </c>
      <c r="AL68" s="105">
        <f t="shared" ref="AL68" si="1209">U66</f>
        <v>0</v>
      </c>
      <c r="AM68" s="105">
        <f t="shared" ref="AM68" si="1210">V66</f>
        <v>0</v>
      </c>
      <c r="AN68" s="105">
        <f t="shared" ref="AN68" si="1211">W66</f>
        <v>10.935032111591203</v>
      </c>
      <c r="AO68" s="105">
        <f t="shared" ref="AO68" si="1212">X66</f>
        <v>7.4505470555623248</v>
      </c>
      <c r="AP68" s="106">
        <f t="shared" si="1107"/>
        <v>1</v>
      </c>
      <c r="AQ68" s="106">
        <f t="shared" si="1107"/>
        <v>0.76078891645425495</v>
      </c>
      <c r="AR68" s="106" t="e">
        <f t="shared" si="1107"/>
        <v>#DIV/0!</v>
      </c>
      <c r="AS68" s="106" t="e">
        <f t="shared" si="1107"/>
        <v>#DIV/0!</v>
      </c>
      <c r="AT68" s="106">
        <f t="shared" si="1107"/>
        <v>1</v>
      </c>
      <c r="AU68" s="106" t="e">
        <f t="shared" si="1107"/>
        <v>#DIV/0!</v>
      </c>
      <c r="AV68" s="106">
        <f t="shared" si="1107"/>
        <v>0.68724088653813742</v>
      </c>
      <c r="AW68" s="106">
        <f t="shared" si="1107"/>
        <v>0.99090512634725492</v>
      </c>
      <c r="AX68" s="106" t="e">
        <f t="shared" si="1107"/>
        <v>#DIV/0!</v>
      </c>
      <c r="AY68" s="106" t="e">
        <f t="shared" si="1107"/>
        <v>#DIV/0!</v>
      </c>
      <c r="AZ68" s="106" t="e">
        <f t="shared" si="1107"/>
        <v>#DIV/0!</v>
      </c>
      <c r="BA68" s="106" t="e">
        <f t="shared" si="1107"/>
        <v>#DIV/0!</v>
      </c>
      <c r="BB68" s="106">
        <f t="shared" si="1107"/>
        <v>0.51167374857629522</v>
      </c>
      <c r="BC68" s="106" t="e">
        <f t="shared" si="1107"/>
        <v>#DIV/0!</v>
      </c>
      <c r="BD68" s="106" t="e">
        <f t="shared" si="1107"/>
        <v>#DIV/0!</v>
      </c>
      <c r="BE68" s="106">
        <f t="shared" si="1089"/>
        <v>0.72450313023356949</v>
      </c>
      <c r="BF68" s="106">
        <f t="shared" si="267"/>
        <v>0.8783806963762063</v>
      </c>
      <c r="BG68" s="107">
        <f t="shared" si="1161"/>
        <v>1.5071796761767466</v>
      </c>
      <c r="BH68" s="107">
        <f t="shared" si="1162"/>
        <v>1.0250699002781198</v>
      </c>
      <c r="BI68" s="107">
        <f t="shared" si="1163"/>
        <v>0</v>
      </c>
      <c r="BJ68" s="107">
        <f t="shared" si="1164"/>
        <v>0</v>
      </c>
      <c r="BK68" s="107">
        <f t="shared" si="1165"/>
        <v>1.5397059280541676E-2</v>
      </c>
      <c r="BL68" s="107">
        <f t="shared" si="1166"/>
        <v>0</v>
      </c>
      <c r="BM68" s="107">
        <f t="shared" si="1167"/>
        <v>3.6977507536944801E-2</v>
      </c>
      <c r="BN68" s="107">
        <f t="shared" si="1168"/>
        <v>0.34837991989943129</v>
      </c>
      <c r="BO68" s="107">
        <f t="shared" si="1169"/>
        <v>0</v>
      </c>
      <c r="BP68" s="107">
        <f t="shared" si="1170"/>
        <v>0</v>
      </c>
      <c r="BQ68" s="107">
        <f t="shared" si="1171"/>
        <v>0</v>
      </c>
      <c r="BR68" s="107">
        <f t="shared" si="1172"/>
        <v>0</v>
      </c>
      <c r="BS68" s="107">
        <f t="shared" si="1173"/>
        <v>19.589208587321771</v>
      </c>
      <c r="BT68" s="107">
        <f t="shared" si="1174"/>
        <v>0</v>
      </c>
      <c r="BU68" s="107">
        <f t="shared" si="1175"/>
        <v>0</v>
      </c>
      <c r="BV68" s="107">
        <f t="shared" si="1176"/>
        <v>0.35922590883544209</v>
      </c>
      <c r="BW68" s="107">
        <f t="shared" si="1177"/>
        <v>0.24475735508070171</v>
      </c>
      <c r="BX68" s="108">
        <f t="shared" si="1125"/>
        <v>22.607695142651199</v>
      </c>
      <c r="BY68" s="108">
        <f t="shared" si="1126"/>
        <v>15.376048504171798</v>
      </c>
      <c r="BZ68" s="108">
        <f t="shared" si="1127"/>
        <v>0</v>
      </c>
      <c r="CA68" s="108">
        <f t="shared" si="1128"/>
        <v>0</v>
      </c>
      <c r="CB68" s="108">
        <f t="shared" si="1129"/>
        <v>0.23095588920812515</v>
      </c>
      <c r="CC68" s="108">
        <f t="shared" si="1130"/>
        <v>0</v>
      </c>
      <c r="CD68" s="108">
        <f t="shared" si="1131"/>
        <v>0.55466261305417197</v>
      </c>
      <c r="CE68" s="108">
        <f t="shared" si="1132"/>
        <v>5.2256987984914698</v>
      </c>
      <c r="CF68" s="108">
        <f t="shared" si="1133"/>
        <v>0</v>
      </c>
      <c r="CG68" s="108">
        <f t="shared" si="1134"/>
        <v>0</v>
      </c>
      <c r="CH68" s="108">
        <f t="shared" si="1135"/>
        <v>0</v>
      </c>
      <c r="CI68" s="108">
        <f t="shared" si="1136"/>
        <v>0</v>
      </c>
      <c r="CJ68" s="108">
        <f t="shared" si="1137"/>
        <v>293.83812880982657</v>
      </c>
      <c r="CK68" s="108">
        <f t="shared" si="1138"/>
        <v>0</v>
      </c>
      <c r="CL68" s="108">
        <f t="shared" si="1139"/>
        <v>0</v>
      </c>
      <c r="CM68" s="108">
        <f t="shared" si="1140"/>
        <v>5.3883886325316315</v>
      </c>
      <c r="CN68" s="108">
        <f t="shared" si="1141"/>
        <v>3.6713603262105257</v>
      </c>
      <c r="CO68" s="109">
        <f t="shared" si="1178"/>
        <v>227.02114693911449</v>
      </c>
      <c r="CP68" s="109">
        <f t="shared" si="1179"/>
        <v>158.46619340245235</v>
      </c>
      <c r="CQ68" s="109">
        <f t="shared" si="1180"/>
        <v>0</v>
      </c>
      <c r="CR68" s="109">
        <f t="shared" si="1181"/>
        <v>0</v>
      </c>
      <c r="CS68" s="109">
        <f t="shared" si="1182"/>
        <v>0.73442539743018065</v>
      </c>
      <c r="CT68" s="109">
        <f t="shared" si="1183"/>
        <v>0</v>
      </c>
      <c r="CU68" s="109">
        <f t="shared" si="1184"/>
        <v>6.2505079989638457</v>
      </c>
      <c r="CV68" s="109">
        <f t="shared" si="1185"/>
        <v>58.312577007285753</v>
      </c>
      <c r="CW68" s="109">
        <f t="shared" si="1186"/>
        <v>0</v>
      </c>
      <c r="CX68" s="109">
        <f t="shared" si="1187"/>
        <v>0</v>
      </c>
      <c r="CY68" s="109">
        <f t="shared" si="1188"/>
        <v>0</v>
      </c>
      <c r="CZ68" s="109">
        <f t="shared" si="1189"/>
        <v>0</v>
      </c>
      <c r="DA68" s="109">
        <f t="shared" si="1190"/>
        <v>3996.2075065323734</v>
      </c>
      <c r="DB68" s="109">
        <f t="shared" si="1191"/>
        <v>0</v>
      </c>
      <c r="DC68" s="109">
        <f t="shared" si="1192"/>
        <v>0</v>
      </c>
      <c r="DD68" s="109">
        <f t="shared" si="1193"/>
        <v>61.05733642551413</v>
      </c>
      <c r="DE68" s="109">
        <f t="shared" si="1194"/>
        <v>31.610865407855353</v>
      </c>
      <c r="DF68" s="110">
        <f t="shared" si="1195"/>
        <v>0.44780878734814894</v>
      </c>
      <c r="DG68" s="110">
        <f t="shared" si="286"/>
        <v>0.52111243455369005</v>
      </c>
      <c r="DH68" s="110" t="e">
        <f t="shared" si="287"/>
        <v>#DIV/0!</v>
      </c>
      <c r="DI68" s="110" t="e">
        <f t="shared" si="288"/>
        <v>#DIV/0!</v>
      </c>
      <c r="DJ68" s="110">
        <f t="shared" si="289"/>
        <v>0.60060815800558542</v>
      </c>
      <c r="DK68" s="110" t="e">
        <f t="shared" si="290"/>
        <v>#DIV/0!</v>
      </c>
      <c r="DL68" s="110">
        <f t="shared" si="291"/>
        <v>0.50671693620265235</v>
      </c>
      <c r="DM68" s="110">
        <f t="shared" si="292"/>
        <v>0.46817072375653923</v>
      </c>
      <c r="DN68" s="110" t="e">
        <f t="shared" si="293"/>
        <v>#DIV/0!</v>
      </c>
      <c r="DO68" s="110" t="e">
        <f t="shared" si="294"/>
        <v>#DIV/0!</v>
      </c>
      <c r="DP68" s="110" t="e">
        <f t="shared" si="295"/>
        <v>#DIV/0!</v>
      </c>
      <c r="DQ68" s="110" t="e">
        <f t="shared" si="296"/>
        <v>#DIV/0!</v>
      </c>
      <c r="DR68" s="110">
        <f t="shared" si="297"/>
        <v>0.58079766204333116</v>
      </c>
      <c r="DS68" s="110" t="e">
        <f t="shared" si="298"/>
        <v>#DIV/0!</v>
      </c>
      <c r="DT68" s="110" t="e">
        <f t="shared" si="299"/>
        <v>#DIV/0!</v>
      </c>
      <c r="DU68" s="110">
        <f t="shared" si="300"/>
        <v>0.51632533807642034</v>
      </c>
      <c r="DV68" s="110">
        <f t="shared" si="268"/>
        <v>0.37124214311077597</v>
      </c>
    </row>
    <row r="69" spans="1:126" s="117" customFormat="1" x14ac:dyDescent="0.2">
      <c r="A69" s="117" t="s">
        <v>90</v>
      </c>
      <c r="B69" s="118"/>
      <c r="C69" s="118">
        <v>44497.197916666664</v>
      </c>
      <c r="D69" s="117">
        <v>18</v>
      </c>
      <c r="E69" s="102">
        <f t="shared" si="1142"/>
        <v>0.50957999999999992</v>
      </c>
      <c r="F69" s="102">
        <f t="shared" si="629"/>
        <v>4497.8078699999987</v>
      </c>
      <c r="G69" s="103">
        <f t="shared" si="1143"/>
        <v>0.40980105392668942</v>
      </c>
      <c r="Y69" s="105">
        <f t="shared" ref="Y69" si="1213">H66</f>
        <v>45.879369364975751</v>
      </c>
      <c r="Z69" s="105">
        <f t="shared" ref="Z69" si="1214">I66</f>
        <v>31.203685481666202</v>
      </c>
      <c r="AA69" s="105">
        <f t="shared" ref="AA69" si="1215">J66</f>
        <v>0</v>
      </c>
      <c r="AB69" s="105">
        <f t="shared" ref="AB69" si="1216">K66</f>
        <v>0</v>
      </c>
      <c r="AC69" s="105">
        <f t="shared" ref="AC69" si="1217">L66</f>
        <v>0.46869486168917729</v>
      </c>
      <c r="AD69" s="105">
        <f t="shared" ref="AD69" si="1218">M66</f>
        <v>0</v>
      </c>
      <c r="AE69" s="105">
        <f t="shared" ref="AE69" si="1219">N66</f>
        <v>1.1256154480447735</v>
      </c>
      <c r="AF69" s="105">
        <f t="shared" ref="AF69" si="1220">O66</f>
        <v>10.604874307323328</v>
      </c>
      <c r="AG69" s="105">
        <f t="shared" ref="AG69" si="1221">P66</f>
        <v>0</v>
      </c>
      <c r="AH69" s="105">
        <f t="shared" ref="AH69" si="1222">Q66</f>
        <v>0</v>
      </c>
      <c r="AI69" s="105">
        <f t="shared" ref="AI69" si="1223">R66</f>
        <v>0</v>
      </c>
      <c r="AJ69" s="105">
        <f t="shared" ref="AJ69" si="1224">S66</f>
        <v>0</v>
      </c>
      <c r="AK69" s="105">
        <f t="shared" ref="AK69" si="1225">T66</f>
        <v>596.30616744058011</v>
      </c>
      <c r="AL69" s="105">
        <f t="shared" ref="AL69" si="1226">U66</f>
        <v>0</v>
      </c>
      <c r="AM69" s="105">
        <f t="shared" ref="AM69" si="1227">V66</f>
        <v>0</v>
      </c>
      <c r="AN69" s="105">
        <f t="shared" ref="AN69" si="1228">W66</f>
        <v>10.935032111591203</v>
      </c>
      <c r="AO69" s="105">
        <f t="shared" ref="AO69" si="1229">X66</f>
        <v>7.4505470555623248</v>
      </c>
      <c r="AP69" s="106">
        <f t="shared" si="1107"/>
        <v>1</v>
      </c>
      <c r="AQ69" s="106">
        <f t="shared" si="1107"/>
        <v>0.76078891645425495</v>
      </c>
      <c r="AR69" s="106" t="e">
        <f t="shared" si="1107"/>
        <v>#DIV/0!</v>
      </c>
      <c r="AS69" s="106" t="e">
        <f t="shared" si="1107"/>
        <v>#DIV/0!</v>
      </c>
      <c r="AT69" s="106">
        <f t="shared" si="1107"/>
        <v>1</v>
      </c>
      <c r="AU69" s="106" t="e">
        <f t="shared" si="1107"/>
        <v>#DIV/0!</v>
      </c>
      <c r="AV69" s="106">
        <f t="shared" si="1107"/>
        <v>0.68724088653813742</v>
      </c>
      <c r="AW69" s="106">
        <f t="shared" si="1107"/>
        <v>0.99090512634725492</v>
      </c>
      <c r="AX69" s="106" t="e">
        <f t="shared" si="1107"/>
        <v>#DIV/0!</v>
      </c>
      <c r="AY69" s="106" t="e">
        <f t="shared" si="1107"/>
        <v>#DIV/0!</v>
      </c>
      <c r="AZ69" s="106" t="e">
        <f t="shared" si="1107"/>
        <v>#DIV/0!</v>
      </c>
      <c r="BA69" s="106" t="e">
        <f t="shared" si="1107"/>
        <v>#DIV/0!</v>
      </c>
      <c r="BB69" s="106">
        <f t="shared" si="1107"/>
        <v>0.51167374857629522</v>
      </c>
      <c r="BC69" s="106" t="e">
        <f t="shared" si="1107"/>
        <v>#DIV/0!</v>
      </c>
      <c r="BD69" s="106" t="e">
        <f t="shared" si="1107"/>
        <v>#DIV/0!</v>
      </c>
      <c r="BE69" s="106">
        <f t="shared" si="1089"/>
        <v>0.72450313023356949</v>
      </c>
      <c r="BF69" s="106">
        <f t="shared" si="267"/>
        <v>0.8783806963762063</v>
      </c>
      <c r="BG69" s="107">
        <f t="shared" si="1161"/>
        <v>1.4027525424602605</v>
      </c>
      <c r="BH69" s="107">
        <f t="shared" si="1162"/>
        <v>0.95404644286484774</v>
      </c>
      <c r="BI69" s="107">
        <f t="shared" si="1163"/>
        <v>0</v>
      </c>
      <c r="BJ69" s="107">
        <f t="shared" si="1164"/>
        <v>0</v>
      </c>
      <c r="BK69" s="107">
        <f t="shared" si="1165"/>
        <v>1.4330251657174255E-2</v>
      </c>
      <c r="BL69" s="107">
        <f t="shared" si="1166"/>
        <v>0</v>
      </c>
      <c r="BM69" s="107">
        <f t="shared" si="1167"/>
        <v>3.4415467200879339E-2</v>
      </c>
      <c r="BN69" s="107">
        <f t="shared" si="1168"/>
        <v>0.3242419109715492</v>
      </c>
      <c r="BO69" s="107">
        <f t="shared" si="1169"/>
        <v>0</v>
      </c>
      <c r="BP69" s="107">
        <f t="shared" si="1170"/>
        <v>0</v>
      </c>
      <c r="BQ69" s="107">
        <f t="shared" si="1171"/>
        <v>0</v>
      </c>
      <c r="BR69" s="107">
        <f t="shared" si="1172"/>
        <v>0</v>
      </c>
      <c r="BS69" s="107">
        <f t="shared" si="1173"/>
        <v>18.231941808262249</v>
      </c>
      <c r="BT69" s="107">
        <f t="shared" si="1174"/>
        <v>0</v>
      </c>
      <c r="BU69" s="107">
        <f t="shared" si="1175"/>
        <v>0</v>
      </c>
      <c r="BV69" s="107">
        <f t="shared" si="1176"/>
        <v>0.33433641980547874</v>
      </c>
      <c r="BW69" s="107">
        <f t="shared" si="1177"/>
        <v>0.22779898611440694</v>
      </c>
      <c r="BX69" s="108">
        <f t="shared" si="1125"/>
        <v>21.041288136903908</v>
      </c>
      <c r="BY69" s="108">
        <f t="shared" si="1126"/>
        <v>14.310696642972717</v>
      </c>
      <c r="BZ69" s="108">
        <f t="shared" si="1127"/>
        <v>0</v>
      </c>
      <c r="CA69" s="108">
        <f t="shared" si="1128"/>
        <v>0</v>
      </c>
      <c r="CB69" s="108">
        <f t="shared" si="1129"/>
        <v>0.21495377485761383</v>
      </c>
      <c r="CC69" s="108">
        <f t="shared" si="1130"/>
        <v>0</v>
      </c>
      <c r="CD69" s="108">
        <f t="shared" si="1131"/>
        <v>0.51623200801319014</v>
      </c>
      <c r="CE69" s="108">
        <f t="shared" si="1132"/>
        <v>4.8636286645732376</v>
      </c>
      <c r="CF69" s="108">
        <f t="shared" si="1133"/>
        <v>0</v>
      </c>
      <c r="CG69" s="108">
        <f t="shared" si="1134"/>
        <v>0</v>
      </c>
      <c r="CH69" s="108">
        <f t="shared" si="1135"/>
        <v>0</v>
      </c>
      <c r="CI69" s="108">
        <f t="shared" si="1136"/>
        <v>0</v>
      </c>
      <c r="CJ69" s="108">
        <f t="shared" si="1137"/>
        <v>273.47912712393372</v>
      </c>
      <c r="CK69" s="108">
        <f t="shared" si="1138"/>
        <v>0</v>
      </c>
      <c r="CL69" s="108">
        <f t="shared" si="1139"/>
        <v>0</v>
      </c>
      <c r="CM69" s="108">
        <f t="shared" si="1140"/>
        <v>5.015046297082181</v>
      </c>
      <c r="CN69" s="108">
        <f t="shared" si="1141"/>
        <v>3.416984791716104</v>
      </c>
      <c r="CO69" s="109">
        <f t="shared" si="1178"/>
        <v>248.0624350760184</v>
      </c>
      <c r="CP69" s="109">
        <f t="shared" si="1179"/>
        <v>172.77689004542506</v>
      </c>
      <c r="CQ69" s="109">
        <f t="shared" si="1180"/>
        <v>0</v>
      </c>
      <c r="CR69" s="109">
        <f t="shared" si="1181"/>
        <v>0</v>
      </c>
      <c r="CS69" s="109">
        <f t="shared" si="1182"/>
        <v>0.94937917228779445</v>
      </c>
      <c r="CT69" s="109">
        <f t="shared" si="1183"/>
        <v>0</v>
      </c>
      <c r="CU69" s="109">
        <f t="shared" si="1184"/>
        <v>6.7667400069770363</v>
      </c>
      <c r="CV69" s="109">
        <f t="shared" si="1185"/>
        <v>63.176205671858995</v>
      </c>
      <c r="CW69" s="109">
        <f t="shared" si="1186"/>
        <v>0</v>
      </c>
      <c r="CX69" s="109">
        <f t="shared" si="1187"/>
        <v>0</v>
      </c>
      <c r="CY69" s="109">
        <f t="shared" si="1188"/>
        <v>0</v>
      </c>
      <c r="CZ69" s="109">
        <f t="shared" si="1189"/>
        <v>0</v>
      </c>
      <c r="DA69" s="109">
        <f t="shared" si="1190"/>
        <v>4269.6866336563071</v>
      </c>
      <c r="DB69" s="109">
        <f t="shared" si="1191"/>
        <v>0</v>
      </c>
      <c r="DC69" s="109">
        <f t="shared" si="1192"/>
        <v>0</v>
      </c>
      <c r="DD69" s="109">
        <f t="shared" si="1193"/>
        <v>66.072382722596316</v>
      </c>
      <c r="DE69" s="109">
        <f t="shared" si="1194"/>
        <v>35.027850199571461</v>
      </c>
      <c r="DF69" s="110">
        <f t="shared" si="1195"/>
        <v>0.48931361565102494</v>
      </c>
      <c r="DG69" s="110">
        <f t="shared" si="286"/>
        <v>0.56817283152327758</v>
      </c>
      <c r="DH69" s="110" t="e">
        <f t="shared" si="287"/>
        <v>#DIV/0!</v>
      </c>
      <c r="DI69" s="110" t="e">
        <f t="shared" si="288"/>
        <v>#DIV/0!</v>
      </c>
      <c r="DJ69" s="110">
        <f t="shared" si="289"/>
        <v>0.77639591156819587</v>
      </c>
      <c r="DK69" s="110" t="e">
        <f t="shared" si="290"/>
        <v>#DIV/0!</v>
      </c>
      <c r="DL69" s="110">
        <f t="shared" si="291"/>
        <v>0.54856689488017907</v>
      </c>
      <c r="DM69" s="110">
        <f t="shared" si="292"/>
        <v>0.5072190503583941</v>
      </c>
      <c r="DN69" s="110" t="e">
        <f t="shared" si="293"/>
        <v>#DIV/0!</v>
      </c>
      <c r="DO69" s="110" t="e">
        <f t="shared" si="294"/>
        <v>#DIV/0!</v>
      </c>
      <c r="DP69" s="110" t="e">
        <f t="shared" si="295"/>
        <v>#DIV/0!</v>
      </c>
      <c r="DQ69" s="110" t="e">
        <f t="shared" si="296"/>
        <v>#DIV/0!</v>
      </c>
      <c r="DR69" s="110">
        <f t="shared" si="297"/>
        <v>0.62054435622565063</v>
      </c>
      <c r="DS69" s="110" t="e">
        <f t="shared" si="298"/>
        <v>#DIV/0!</v>
      </c>
      <c r="DT69" s="110" t="e">
        <f t="shared" si="299"/>
        <v>#DIV/0!</v>
      </c>
      <c r="DU69" s="110">
        <f t="shared" si="300"/>
        <v>0.55873458201664283</v>
      </c>
      <c r="DV69" s="110">
        <f t="shared" si="268"/>
        <v>0.41137165999323327</v>
      </c>
    </row>
    <row r="70" spans="1:126" s="117" customFormat="1" x14ac:dyDescent="0.2">
      <c r="A70" s="117" t="s">
        <v>90</v>
      </c>
      <c r="B70" s="118">
        <f>'Data Final'!C170</f>
        <v>44497.229166666664</v>
      </c>
      <c r="C70" s="118">
        <v>44497.208333333336</v>
      </c>
      <c r="D70" s="117">
        <v>14.92</v>
      </c>
      <c r="E70" s="102">
        <f t="shared" si="1142"/>
        <v>0.42238519999999996</v>
      </c>
      <c r="F70" s="102">
        <f t="shared" si="629"/>
        <v>4823.9390699999985</v>
      </c>
      <c r="G70" s="103">
        <f t="shared" si="1143"/>
        <v>0.4395152865798454</v>
      </c>
      <c r="H70" s="117">
        <f>'Data Final'!F170</f>
        <v>42.776030932173271</v>
      </c>
      <c r="I70" s="117">
        <f>'Data Final'!G170</f>
        <v>22.085904246706903</v>
      </c>
      <c r="J70" s="104">
        <v>0</v>
      </c>
      <c r="K70" s="104">
        <v>0</v>
      </c>
      <c r="L70" s="117">
        <f>'Data Final'!J170</f>
        <v>0</v>
      </c>
      <c r="M70" s="104">
        <v>0</v>
      </c>
      <c r="N70" s="117">
        <f>'Data Final'!L170</f>
        <v>0.85615292154024347</v>
      </c>
      <c r="O70" s="117">
        <f>'Data Final'!M170</f>
        <v>8.7743819189958785</v>
      </c>
      <c r="P70" s="104">
        <v>0</v>
      </c>
      <c r="Q70" s="104">
        <v>0</v>
      </c>
      <c r="R70" s="104">
        <v>0</v>
      </c>
      <c r="S70" s="117">
        <f>'Data Final'!Q170</f>
        <v>0</v>
      </c>
      <c r="T70" s="117">
        <f>'Data Final'!R170</f>
        <v>535.61343946597015</v>
      </c>
      <c r="U70" s="117">
        <f>'Data Final'!S170</f>
        <v>0</v>
      </c>
      <c r="V70" s="117">
        <f>'Data Final'!T170</f>
        <v>0</v>
      </c>
      <c r="W70" s="117">
        <f>'Data Final'!U170</f>
        <v>9.1141174652163528</v>
      </c>
      <c r="X70" s="117">
        <f>'Data Final'!V170</f>
        <v>8.4017301490920744</v>
      </c>
      <c r="Y70" s="105">
        <f t="shared" ref="Y70" si="1230">H70</f>
        <v>42.776030932173271</v>
      </c>
      <c r="Z70" s="105">
        <f t="shared" ref="Z70" si="1231">I70</f>
        <v>22.085904246706903</v>
      </c>
      <c r="AA70" s="105">
        <f t="shared" ref="AA70" si="1232">J70</f>
        <v>0</v>
      </c>
      <c r="AB70" s="105">
        <f t="shared" ref="AB70" si="1233">K70</f>
        <v>0</v>
      </c>
      <c r="AC70" s="105">
        <f t="shared" ref="AC70" si="1234">L70</f>
        <v>0</v>
      </c>
      <c r="AD70" s="105">
        <f t="shared" ref="AD70" si="1235">M70</f>
        <v>0</v>
      </c>
      <c r="AE70" s="105">
        <f t="shared" ref="AE70" si="1236">N70</f>
        <v>0.85615292154024347</v>
      </c>
      <c r="AF70" s="105">
        <f t="shared" ref="AF70" si="1237">O70</f>
        <v>8.7743819189958785</v>
      </c>
      <c r="AG70" s="105">
        <f t="shared" ref="AG70" si="1238">P70</f>
        <v>0</v>
      </c>
      <c r="AH70" s="105">
        <f t="shared" ref="AH70" si="1239">Q70</f>
        <v>0</v>
      </c>
      <c r="AI70" s="105">
        <f t="shared" ref="AI70" si="1240">R70</f>
        <v>0</v>
      </c>
      <c r="AJ70" s="105">
        <f t="shared" ref="AJ70" si="1241">S70</f>
        <v>0</v>
      </c>
      <c r="AK70" s="105">
        <f t="shared" ref="AK70" si="1242">T70</f>
        <v>535.61343946597015</v>
      </c>
      <c r="AL70" s="105">
        <f t="shared" ref="AL70" si="1243">U70</f>
        <v>0</v>
      </c>
      <c r="AM70" s="105">
        <f t="shared" ref="AM70" si="1244">V70</f>
        <v>0</v>
      </c>
      <c r="AN70" s="105">
        <f t="shared" ref="AN70" si="1245">W70</f>
        <v>9.1141174652163528</v>
      </c>
      <c r="AO70" s="105">
        <f t="shared" ref="AO70" si="1246">X70</f>
        <v>8.4017301490920744</v>
      </c>
      <c r="AP70" s="106">
        <f t="shared" ref="AP70:AP97" si="1247">Y70/MAX(Y$2:Y$98)</f>
        <v>0.93235873823558779</v>
      </c>
      <c r="AQ70" s="106">
        <f t="shared" ref="AQ70:AQ97" si="1248">Z70/MAX(Z$2:Z$98)</f>
        <v>0.53848482643619278</v>
      </c>
      <c r="AR70" s="106" t="e">
        <f t="shared" ref="AR70:AR97" si="1249">AA70/MAX(AA$2:AA$98)</f>
        <v>#DIV/0!</v>
      </c>
      <c r="AS70" s="106" t="e">
        <f t="shared" ref="AS70:AS97" si="1250">AB70/MAX(AB$2:AB$98)</f>
        <v>#DIV/0!</v>
      </c>
      <c r="AT70" s="106">
        <f t="shared" ref="AT70:AT97" si="1251">AC70/MAX(AC$2:AC$98)</f>
        <v>0</v>
      </c>
      <c r="AU70" s="106" t="e">
        <f t="shared" ref="AU70:AU97" si="1252">AD70/MAX(AD$2:AD$98)</f>
        <v>#DIV/0!</v>
      </c>
      <c r="AV70" s="106">
        <f t="shared" ref="AV70:AV97" si="1253">AE70/MAX(AE$2:AE$98)</f>
        <v>0.52272140883778029</v>
      </c>
      <c r="AW70" s="106">
        <f t="shared" ref="AW70:AW97" si="1254">AF70/MAX(AF$2:AF$98)</f>
        <v>0.81986639087815771</v>
      </c>
      <c r="AX70" s="106" t="e">
        <f t="shared" ref="AX70:AX97" si="1255">AG70/MAX(AG$2:AG$98)</f>
        <v>#DIV/0!</v>
      </c>
      <c r="AY70" s="106" t="e">
        <f t="shared" ref="AY70:AY97" si="1256">AH70/MAX(AH$2:AH$98)</f>
        <v>#DIV/0!</v>
      </c>
      <c r="AZ70" s="106" t="e">
        <f t="shared" ref="AZ70:AZ97" si="1257">AI70/MAX(AI$2:AI$98)</f>
        <v>#DIV/0!</v>
      </c>
      <c r="BA70" s="106" t="e">
        <f t="shared" ref="BA70:BA97" si="1258">AJ70/MAX(AJ$2:AJ$98)</f>
        <v>#DIV/0!</v>
      </c>
      <c r="BB70" s="106">
        <f t="shared" ref="BB70:BB97" si="1259">AK70/MAX(AK$2:AK$98)</f>
        <v>0.45959500559199667</v>
      </c>
      <c r="BC70" s="106" t="e">
        <f t="shared" ref="BC70:BC97" si="1260">AL70/MAX(AL$2:AL$98)</f>
        <v>#DIV/0!</v>
      </c>
      <c r="BD70" s="106" t="e">
        <f t="shared" ref="BD70:BD97" si="1261">AM70/MAX(AM$2:AM$98)</f>
        <v>#DIV/0!</v>
      </c>
      <c r="BE70" s="106">
        <f t="shared" ref="BE70:BE97" si="1262">AN70/MAX(AN$2:AN$98)</f>
        <v>0.60385800109962662</v>
      </c>
      <c r="BF70" s="106">
        <f t="shared" ref="BF70:BF97" si="1263">AO70/MAX(AO$2:AO$98)</f>
        <v>0.99052022946622009</v>
      </c>
      <c r="BG70" s="107">
        <f t="shared" si="1161"/>
        <v>1.0840777428295314</v>
      </c>
      <c r="BH70" s="107">
        <f t="shared" si="1162"/>
        <v>0.5597255449455687</v>
      </c>
      <c r="BI70" s="107">
        <f t="shared" si="1163"/>
        <v>0</v>
      </c>
      <c r="BJ70" s="107">
        <f t="shared" si="1164"/>
        <v>0</v>
      </c>
      <c r="BK70" s="107">
        <f t="shared" si="1165"/>
        <v>0</v>
      </c>
      <c r="BL70" s="107">
        <f t="shared" si="1166"/>
        <v>0</v>
      </c>
      <c r="BM70" s="107">
        <f t="shared" si="1167"/>
        <v>2.1697579379721599E-2</v>
      </c>
      <c r="BN70" s="107">
        <f t="shared" si="1168"/>
        <v>0.22237014370388747</v>
      </c>
      <c r="BO70" s="107">
        <f t="shared" si="1169"/>
        <v>0</v>
      </c>
      <c r="BP70" s="107">
        <f t="shared" si="1170"/>
        <v>0</v>
      </c>
      <c r="BQ70" s="107">
        <f t="shared" si="1171"/>
        <v>0</v>
      </c>
      <c r="BR70" s="107">
        <f t="shared" si="1172"/>
        <v>0</v>
      </c>
      <c r="BS70" s="107">
        <f t="shared" si="1173"/>
        <v>13.5741113850913</v>
      </c>
      <c r="BT70" s="107">
        <f t="shared" si="1174"/>
        <v>0</v>
      </c>
      <c r="BU70" s="107">
        <f t="shared" si="1175"/>
        <v>0</v>
      </c>
      <c r="BV70" s="107">
        <f t="shared" si="1176"/>
        <v>0.2309800997021341</v>
      </c>
      <c r="BW70" s="107">
        <f t="shared" si="1177"/>
        <v>0.21292598816221714</v>
      </c>
      <c r="BX70" s="108">
        <f t="shared" si="1125"/>
        <v>16.261166142442971</v>
      </c>
      <c r="BY70" s="108">
        <f t="shared" si="1126"/>
        <v>8.3958831741835311</v>
      </c>
      <c r="BZ70" s="108">
        <f t="shared" si="1127"/>
        <v>0</v>
      </c>
      <c r="CA70" s="108">
        <f t="shared" si="1128"/>
        <v>0</v>
      </c>
      <c r="CB70" s="108">
        <f t="shared" si="1129"/>
        <v>0</v>
      </c>
      <c r="CC70" s="108">
        <f t="shared" si="1130"/>
        <v>0</v>
      </c>
      <c r="CD70" s="108">
        <f t="shared" si="1131"/>
        <v>0.32546369069582398</v>
      </c>
      <c r="CE70" s="108">
        <f t="shared" si="1132"/>
        <v>3.3355521555583119</v>
      </c>
      <c r="CF70" s="108">
        <f t="shared" si="1133"/>
        <v>0</v>
      </c>
      <c r="CG70" s="108">
        <f t="shared" si="1134"/>
        <v>0</v>
      </c>
      <c r="CH70" s="108">
        <f t="shared" si="1135"/>
        <v>0</v>
      </c>
      <c r="CI70" s="108">
        <f t="shared" si="1136"/>
        <v>0</v>
      </c>
      <c r="CJ70" s="108">
        <f t="shared" si="1137"/>
        <v>203.61167077636949</v>
      </c>
      <c r="CK70" s="108">
        <f t="shared" si="1138"/>
        <v>0</v>
      </c>
      <c r="CL70" s="108">
        <f t="shared" si="1139"/>
        <v>0</v>
      </c>
      <c r="CM70" s="108">
        <f t="shared" si="1140"/>
        <v>3.4647014955320112</v>
      </c>
      <c r="CN70" s="108">
        <f t="shared" si="1141"/>
        <v>3.193889822433257</v>
      </c>
      <c r="CO70" s="109">
        <f t="shared" si="1178"/>
        <v>264.32360121846136</v>
      </c>
      <c r="CP70" s="109">
        <f t="shared" si="1179"/>
        <v>181.17277321960859</v>
      </c>
      <c r="CQ70" s="109">
        <f t="shared" si="1180"/>
        <v>0</v>
      </c>
      <c r="CR70" s="109">
        <f t="shared" si="1181"/>
        <v>0</v>
      </c>
      <c r="CS70" s="109">
        <f t="shared" si="1182"/>
        <v>0.94937917228779445</v>
      </c>
      <c r="CT70" s="109">
        <f t="shared" si="1183"/>
        <v>0</v>
      </c>
      <c r="CU70" s="109">
        <f t="shared" si="1184"/>
        <v>7.0922036976728604</v>
      </c>
      <c r="CV70" s="109">
        <f t="shared" si="1185"/>
        <v>66.511757827417313</v>
      </c>
      <c r="CW70" s="109">
        <f t="shared" si="1186"/>
        <v>0</v>
      </c>
      <c r="CX70" s="109">
        <f t="shared" si="1187"/>
        <v>0</v>
      </c>
      <c r="CY70" s="109">
        <f t="shared" si="1188"/>
        <v>0</v>
      </c>
      <c r="CZ70" s="109">
        <f t="shared" si="1189"/>
        <v>0</v>
      </c>
      <c r="DA70" s="109">
        <f t="shared" si="1190"/>
        <v>4473.2983044326766</v>
      </c>
      <c r="DB70" s="109">
        <f t="shared" si="1191"/>
        <v>0</v>
      </c>
      <c r="DC70" s="109">
        <f t="shared" si="1192"/>
        <v>0</v>
      </c>
      <c r="DD70" s="109">
        <f t="shared" si="1193"/>
        <v>69.537084218128328</v>
      </c>
      <c r="DE70" s="109">
        <f t="shared" si="1194"/>
        <v>38.221740022004717</v>
      </c>
      <c r="DF70" s="110">
        <f t="shared" si="1195"/>
        <v>0.52138945170988826</v>
      </c>
      <c r="DG70" s="110">
        <f t="shared" si="286"/>
        <v>0.59578250035665181</v>
      </c>
      <c r="DH70" s="110" t="e">
        <f t="shared" si="287"/>
        <v>#DIV/0!</v>
      </c>
      <c r="DI70" s="110" t="e">
        <f t="shared" si="288"/>
        <v>#DIV/0!</v>
      </c>
      <c r="DJ70" s="110">
        <f t="shared" si="289"/>
        <v>0.77639591156819587</v>
      </c>
      <c r="DK70" s="110" t="e">
        <f t="shared" si="290"/>
        <v>#DIV/0!</v>
      </c>
      <c r="DL70" s="110">
        <f t="shared" si="291"/>
        <v>0.57495162460485649</v>
      </c>
      <c r="DM70" s="110">
        <f t="shared" si="292"/>
        <v>0.53399899984682619</v>
      </c>
      <c r="DN70" s="110" t="e">
        <f t="shared" si="293"/>
        <v>#DIV/0!</v>
      </c>
      <c r="DO70" s="110" t="e">
        <f t="shared" si="294"/>
        <v>#DIV/0!</v>
      </c>
      <c r="DP70" s="110" t="e">
        <f t="shared" si="295"/>
        <v>#DIV/0!</v>
      </c>
      <c r="DQ70" s="110" t="e">
        <f t="shared" si="296"/>
        <v>#DIV/0!</v>
      </c>
      <c r="DR70" s="110">
        <f t="shared" si="297"/>
        <v>0.65013670901472465</v>
      </c>
      <c r="DS70" s="110" t="e">
        <f t="shared" si="298"/>
        <v>#DIV/0!</v>
      </c>
      <c r="DT70" s="110" t="e">
        <f t="shared" si="299"/>
        <v>#DIV/0!</v>
      </c>
      <c r="DU70" s="110">
        <f t="shared" si="300"/>
        <v>0.58803348818816903</v>
      </c>
      <c r="DV70" s="110">
        <f t="shared" si="268"/>
        <v>0.44888112033990152</v>
      </c>
    </row>
    <row r="71" spans="1:126" s="117" customFormat="1" x14ac:dyDescent="0.2">
      <c r="A71" s="117" t="s">
        <v>90</v>
      </c>
      <c r="B71" s="118"/>
      <c r="C71" s="118">
        <v>44497.21875</v>
      </c>
      <c r="D71" s="117">
        <v>13.08</v>
      </c>
      <c r="E71" s="102">
        <f t="shared" si="1142"/>
        <v>0.37029479999999998</v>
      </c>
      <c r="F71" s="102">
        <f t="shared" si="629"/>
        <v>5103.1889099999989</v>
      </c>
      <c r="G71" s="103">
        <f t="shared" si="1143"/>
        <v>0.46495809828911022</v>
      </c>
      <c r="Y71" s="105">
        <f t="shared" ref="Y71" si="1264">H70</f>
        <v>42.776030932173271</v>
      </c>
      <c r="Z71" s="105">
        <f t="shared" ref="Z71" si="1265">I70</f>
        <v>22.085904246706903</v>
      </c>
      <c r="AA71" s="105">
        <f t="shared" ref="AA71" si="1266">J70</f>
        <v>0</v>
      </c>
      <c r="AB71" s="105">
        <f t="shared" ref="AB71" si="1267">K70</f>
        <v>0</v>
      </c>
      <c r="AC71" s="105">
        <f t="shared" ref="AC71" si="1268">L70</f>
        <v>0</v>
      </c>
      <c r="AD71" s="105">
        <f t="shared" ref="AD71" si="1269">M70</f>
        <v>0</v>
      </c>
      <c r="AE71" s="105">
        <f t="shared" ref="AE71" si="1270">N70</f>
        <v>0.85615292154024347</v>
      </c>
      <c r="AF71" s="105">
        <f t="shared" ref="AF71" si="1271">O70</f>
        <v>8.7743819189958785</v>
      </c>
      <c r="AG71" s="105">
        <f t="shared" ref="AG71" si="1272">P70</f>
        <v>0</v>
      </c>
      <c r="AH71" s="105">
        <f t="shared" ref="AH71" si="1273">Q70</f>
        <v>0</v>
      </c>
      <c r="AI71" s="105">
        <f t="shared" ref="AI71" si="1274">R70</f>
        <v>0</v>
      </c>
      <c r="AJ71" s="105">
        <f t="shared" ref="AJ71" si="1275">S70</f>
        <v>0</v>
      </c>
      <c r="AK71" s="105">
        <f t="shared" ref="AK71" si="1276">T70</f>
        <v>535.61343946597015</v>
      </c>
      <c r="AL71" s="105">
        <f t="shared" ref="AL71" si="1277">U70</f>
        <v>0</v>
      </c>
      <c r="AM71" s="105">
        <f t="shared" ref="AM71" si="1278">V70</f>
        <v>0</v>
      </c>
      <c r="AN71" s="105">
        <f t="shared" ref="AN71" si="1279">W70</f>
        <v>9.1141174652163528</v>
      </c>
      <c r="AO71" s="105">
        <f t="shared" ref="AO71" si="1280">X70</f>
        <v>8.4017301490920744</v>
      </c>
      <c r="AP71" s="106">
        <f t="shared" si="1247"/>
        <v>0.93235873823558779</v>
      </c>
      <c r="AQ71" s="106">
        <f t="shared" si="1248"/>
        <v>0.53848482643619278</v>
      </c>
      <c r="AR71" s="106" t="e">
        <f t="shared" si="1249"/>
        <v>#DIV/0!</v>
      </c>
      <c r="AS71" s="106" t="e">
        <f t="shared" si="1250"/>
        <v>#DIV/0!</v>
      </c>
      <c r="AT71" s="106">
        <f t="shared" si="1251"/>
        <v>0</v>
      </c>
      <c r="AU71" s="106" t="e">
        <f t="shared" si="1252"/>
        <v>#DIV/0!</v>
      </c>
      <c r="AV71" s="106">
        <f t="shared" si="1253"/>
        <v>0.52272140883778029</v>
      </c>
      <c r="AW71" s="106">
        <f t="shared" si="1254"/>
        <v>0.81986639087815771</v>
      </c>
      <c r="AX71" s="106" t="e">
        <f t="shared" si="1255"/>
        <v>#DIV/0!</v>
      </c>
      <c r="AY71" s="106" t="e">
        <f t="shared" si="1256"/>
        <v>#DIV/0!</v>
      </c>
      <c r="AZ71" s="106" t="e">
        <f t="shared" si="1257"/>
        <v>#DIV/0!</v>
      </c>
      <c r="BA71" s="106" t="e">
        <f t="shared" si="1258"/>
        <v>#DIV/0!</v>
      </c>
      <c r="BB71" s="106">
        <f t="shared" si="1259"/>
        <v>0.45959500559199667</v>
      </c>
      <c r="BC71" s="106" t="e">
        <f t="shared" si="1260"/>
        <v>#DIV/0!</v>
      </c>
      <c r="BD71" s="106" t="e">
        <f t="shared" si="1261"/>
        <v>#DIV/0!</v>
      </c>
      <c r="BE71" s="106">
        <f t="shared" si="1262"/>
        <v>0.60385800109962662</v>
      </c>
      <c r="BF71" s="106">
        <f t="shared" si="1263"/>
        <v>0.99052022946622009</v>
      </c>
      <c r="BG71" s="107">
        <f t="shared" si="1161"/>
        <v>0.95038450912937478</v>
      </c>
      <c r="BH71" s="107">
        <f t="shared" si="1162"/>
        <v>0.49069772975120896</v>
      </c>
      <c r="BI71" s="107">
        <f t="shared" si="1163"/>
        <v>0</v>
      </c>
      <c r="BJ71" s="107">
        <f t="shared" si="1164"/>
        <v>0</v>
      </c>
      <c r="BK71" s="107">
        <f t="shared" si="1165"/>
        <v>0</v>
      </c>
      <c r="BL71" s="107">
        <f t="shared" si="1166"/>
        <v>0</v>
      </c>
      <c r="BM71" s="107">
        <f t="shared" si="1167"/>
        <v>1.9021738491069605E-2</v>
      </c>
      <c r="BN71" s="107">
        <f t="shared" si="1168"/>
        <v>0.19494647986909169</v>
      </c>
      <c r="BO71" s="107">
        <f t="shared" si="1169"/>
        <v>0</v>
      </c>
      <c r="BP71" s="107">
        <f t="shared" si="1170"/>
        <v>0</v>
      </c>
      <c r="BQ71" s="107">
        <f t="shared" si="1171"/>
        <v>0</v>
      </c>
      <c r="BR71" s="107">
        <f t="shared" si="1172"/>
        <v>0</v>
      </c>
      <c r="BS71" s="107">
        <f t="shared" si="1173"/>
        <v>11.90009228666181</v>
      </c>
      <c r="BT71" s="107">
        <f t="shared" si="1174"/>
        <v>0</v>
      </c>
      <c r="BU71" s="107">
        <f t="shared" si="1175"/>
        <v>0</v>
      </c>
      <c r="BV71" s="107">
        <f t="shared" si="1176"/>
        <v>0.20249461823752779</v>
      </c>
      <c r="BW71" s="107">
        <f t="shared" si="1177"/>
        <v>0.18666701911272118</v>
      </c>
      <c r="BX71" s="108">
        <f t="shared" si="1125"/>
        <v>14.255767636940622</v>
      </c>
      <c r="BY71" s="108">
        <f t="shared" si="1126"/>
        <v>7.3604659462681346</v>
      </c>
      <c r="BZ71" s="108">
        <f t="shared" si="1127"/>
        <v>0</v>
      </c>
      <c r="CA71" s="108">
        <f t="shared" si="1128"/>
        <v>0</v>
      </c>
      <c r="CB71" s="108">
        <f t="shared" si="1129"/>
        <v>0</v>
      </c>
      <c r="CC71" s="108">
        <f t="shared" si="1130"/>
        <v>0</v>
      </c>
      <c r="CD71" s="108">
        <f t="shared" si="1131"/>
        <v>0.2853260773660441</v>
      </c>
      <c r="CE71" s="108">
        <f t="shared" si="1132"/>
        <v>2.9241971980363752</v>
      </c>
      <c r="CF71" s="108">
        <f t="shared" si="1133"/>
        <v>0</v>
      </c>
      <c r="CG71" s="108">
        <f t="shared" si="1134"/>
        <v>0</v>
      </c>
      <c r="CH71" s="108">
        <f t="shared" si="1135"/>
        <v>0</v>
      </c>
      <c r="CI71" s="108">
        <f t="shared" si="1136"/>
        <v>0</v>
      </c>
      <c r="CJ71" s="108">
        <f t="shared" si="1137"/>
        <v>178.50138429992714</v>
      </c>
      <c r="CK71" s="108">
        <f t="shared" si="1138"/>
        <v>0</v>
      </c>
      <c r="CL71" s="108">
        <f t="shared" si="1139"/>
        <v>0</v>
      </c>
      <c r="CM71" s="108">
        <f t="shared" si="1140"/>
        <v>3.0374192735629171</v>
      </c>
      <c r="CN71" s="108">
        <f t="shared" si="1141"/>
        <v>2.8000052866908178</v>
      </c>
      <c r="CO71" s="109">
        <f t="shared" si="1178"/>
        <v>278.57936885540198</v>
      </c>
      <c r="CP71" s="109">
        <f t="shared" si="1179"/>
        <v>188.53323916587672</v>
      </c>
      <c r="CQ71" s="109">
        <f t="shared" si="1180"/>
        <v>0</v>
      </c>
      <c r="CR71" s="109">
        <f t="shared" si="1181"/>
        <v>0</v>
      </c>
      <c r="CS71" s="109">
        <f t="shared" si="1182"/>
        <v>0.94937917228779445</v>
      </c>
      <c r="CT71" s="109">
        <f t="shared" si="1183"/>
        <v>0</v>
      </c>
      <c r="CU71" s="109">
        <f t="shared" si="1184"/>
        <v>7.3775297750389042</v>
      </c>
      <c r="CV71" s="109">
        <f t="shared" si="1185"/>
        <v>69.435955025453694</v>
      </c>
      <c r="CW71" s="109">
        <f t="shared" si="1186"/>
        <v>0</v>
      </c>
      <c r="CX71" s="109">
        <f t="shared" si="1187"/>
        <v>0</v>
      </c>
      <c r="CY71" s="109">
        <f t="shared" si="1188"/>
        <v>0</v>
      </c>
      <c r="CZ71" s="109">
        <f t="shared" si="1189"/>
        <v>0</v>
      </c>
      <c r="DA71" s="109">
        <f t="shared" si="1190"/>
        <v>4651.7996887326035</v>
      </c>
      <c r="DB71" s="109">
        <f t="shared" si="1191"/>
        <v>0</v>
      </c>
      <c r="DC71" s="109">
        <f t="shared" si="1192"/>
        <v>0</v>
      </c>
      <c r="DD71" s="109">
        <f t="shared" si="1193"/>
        <v>72.574503491691246</v>
      </c>
      <c r="DE71" s="109">
        <f t="shared" si="1194"/>
        <v>41.021745308695536</v>
      </c>
      <c r="DF71" s="110">
        <f t="shared" si="1195"/>
        <v>0.54950955463548701</v>
      </c>
      <c r="DG71" s="110">
        <f t="shared" si="286"/>
        <v>0.61998722343577606</v>
      </c>
      <c r="DH71" s="110" t="e">
        <f t="shared" si="287"/>
        <v>#DIV/0!</v>
      </c>
      <c r="DI71" s="110" t="e">
        <f t="shared" si="288"/>
        <v>#DIV/0!</v>
      </c>
      <c r="DJ71" s="110">
        <f t="shared" si="289"/>
        <v>0.77639591156819587</v>
      </c>
      <c r="DK71" s="110" t="e">
        <f t="shared" si="290"/>
        <v>#DIV/0!</v>
      </c>
      <c r="DL71" s="110">
        <f t="shared" si="291"/>
        <v>0.59808247345195975</v>
      </c>
      <c r="DM71" s="110">
        <f t="shared" si="292"/>
        <v>0.55747632821872251</v>
      </c>
      <c r="DN71" s="110" t="e">
        <f t="shared" si="293"/>
        <v>#DIV/0!</v>
      </c>
      <c r="DO71" s="110" t="e">
        <f t="shared" si="294"/>
        <v>#DIV/0!</v>
      </c>
      <c r="DP71" s="110" t="e">
        <f t="shared" si="295"/>
        <v>#DIV/0!</v>
      </c>
      <c r="DQ71" s="110" t="e">
        <f t="shared" si="296"/>
        <v>#DIV/0!</v>
      </c>
      <c r="DR71" s="110">
        <f t="shared" si="297"/>
        <v>0.67607960274670109</v>
      </c>
      <c r="DS71" s="110" t="e">
        <f t="shared" si="298"/>
        <v>#DIV/0!</v>
      </c>
      <c r="DT71" s="110" t="e">
        <f t="shared" si="299"/>
        <v>#DIV/0!</v>
      </c>
      <c r="DU71" s="110">
        <f t="shared" si="300"/>
        <v>0.61371912442969456</v>
      </c>
      <c r="DV71" s="110">
        <f t="shared" si="268"/>
        <v>0.48176474911566702</v>
      </c>
    </row>
    <row r="72" spans="1:126" s="117" customFormat="1" x14ac:dyDescent="0.2">
      <c r="A72" s="117" t="s">
        <v>90</v>
      </c>
      <c r="B72" s="118"/>
      <c r="C72" s="118">
        <v>44497.229166666664</v>
      </c>
      <c r="D72" s="117">
        <v>12.21</v>
      </c>
      <c r="E72" s="102">
        <f t="shared" si="1142"/>
        <v>0.3456651</v>
      </c>
      <c r="F72" s="102">
        <f t="shared" si="629"/>
        <v>5360.2720199999985</v>
      </c>
      <c r="G72" s="103">
        <f t="shared" si="1143"/>
        <v>0.4883812707477308</v>
      </c>
      <c r="Y72" s="105">
        <f t="shared" ref="Y72" si="1281">H70</f>
        <v>42.776030932173271</v>
      </c>
      <c r="Z72" s="105">
        <f t="shared" ref="Z72" si="1282">I70</f>
        <v>22.085904246706903</v>
      </c>
      <c r="AA72" s="105">
        <f t="shared" ref="AA72" si="1283">J70</f>
        <v>0</v>
      </c>
      <c r="AB72" s="105">
        <f t="shared" ref="AB72" si="1284">K70</f>
        <v>0</v>
      </c>
      <c r="AC72" s="105">
        <f t="shared" ref="AC72" si="1285">L70</f>
        <v>0</v>
      </c>
      <c r="AD72" s="105">
        <f t="shared" ref="AD72" si="1286">M70</f>
        <v>0</v>
      </c>
      <c r="AE72" s="105">
        <f t="shared" ref="AE72" si="1287">N70</f>
        <v>0.85615292154024347</v>
      </c>
      <c r="AF72" s="105">
        <f t="shared" ref="AF72" si="1288">O70</f>
        <v>8.7743819189958785</v>
      </c>
      <c r="AG72" s="105">
        <f t="shared" ref="AG72" si="1289">P70</f>
        <v>0</v>
      </c>
      <c r="AH72" s="105">
        <f t="shared" ref="AH72" si="1290">Q70</f>
        <v>0</v>
      </c>
      <c r="AI72" s="105">
        <f t="shared" ref="AI72" si="1291">R70</f>
        <v>0</v>
      </c>
      <c r="AJ72" s="105">
        <f t="shared" ref="AJ72" si="1292">S70</f>
        <v>0</v>
      </c>
      <c r="AK72" s="105">
        <f t="shared" ref="AK72" si="1293">T70</f>
        <v>535.61343946597015</v>
      </c>
      <c r="AL72" s="105">
        <f t="shared" ref="AL72" si="1294">U70</f>
        <v>0</v>
      </c>
      <c r="AM72" s="105">
        <f t="shared" ref="AM72" si="1295">V70</f>
        <v>0</v>
      </c>
      <c r="AN72" s="105">
        <f t="shared" ref="AN72" si="1296">W70</f>
        <v>9.1141174652163528</v>
      </c>
      <c r="AO72" s="105">
        <f t="shared" ref="AO72" si="1297">X70</f>
        <v>8.4017301490920744</v>
      </c>
      <c r="AP72" s="106">
        <f t="shared" si="1247"/>
        <v>0.93235873823558779</v>
      </c>
      <c r="AQ72" s="106">
        <f t="shared" si="1248"/>
        <v>0.53848482643619278</v>
      </c>
      <c r="AR72" s="106" t="e">
        <f t="shared" si="1249"/>
        <v>#DIV/0!</v>
      </c>
      <c r="AS72" s="106" t="e">
        <f t="shared" si="1250"/>
        <v>#DIV/0!</v>
      </c>
      <c r="AT72" s="106">
        <f t="shared" si="1251"/>
        <v>0</v>
      </c>
      <c r="AU72" s="106" t="e">
        <f t="shared" si="1252"/>
        <v>#DIV/0!</v>
      </c>
      <c r="AV72" s="106">
        <f t="shared" si="1253"/>
        <v>0.52272140883778029</v>
      </c>
      <c r="AW72" s="106">
        <f t="shared" si="1254"/>
        <v>0.81986639087815771</v>
      </c>
      <c r="AX72" s="106" t="e">
        <f t="shared" si="1255"/>
        <v>#DIV/0!</v>
      </c>
      <c r="AY72" s="106" t="e">
        <f t="shared" si="1256"/>
        <v>#DIV/0!</v>
      </c>
      <c r="AZ72" s="106" t="e">
        <f t="shared" si="1257"/>
        <v>#DIV/0!</v>
      </c>
      <c r="BA72" s="106" t="e">
        <f t="shared" si="1258"/>
        <v>#DIV/0!</v>
      </c>
      <c r="BB72" s="106">
        <f t="shared" si="1259"/>
        <v>0.45959500559199667</v>
      </c>
      <c r="BC72" s="106" t="e">
        <f t="shared" si="1260"/>
        <v>#DIV/0!</v>
      </c>
      <c r="BD72" s="106" t="e">
        <f t="shared" si="1261"/>
        <v>#DIV/0!</v>
      </c>
      <c r="BE72" s="106">
        <f t="shared" si="1262"/>
        <v>0.60385800109962662</v>
      </c>
      <c r="BF72" s="106">
        <f t="shared" si="1263"/>
        <v>0.99052022946622009</v>
      </c>
      <c r="BG72" s="107">
        <f t="shared" si="1161"/>
        <v>0.88717086058636607</v>
      </c>
      <c r="BH72" s="107">
        <f t="shared" si="1162"/>
        <v>0.45805957800170199</v>
      </c>
      <c r="BI72" s="107">
        <f t="shared" si="1163"/>
        <v>0</v>
      </c>
      <c r="BJ72" s="107">
        <f t="shared" si="1164"/>
        <v>0</v>
      </c>
      <c r="BK72" s="107">
        <f t="shared" si="1165"/>
        <v>0</v>
      </c>
      <c r="BL72" s="107">
        <f t="shared" si="1166"/>
        <v>0</v>
      </c>
      <c r="BM72" s="107">
        <f t="shared" si="1167"/>
        <v>1.7756531114370023E-2</v>
      </c>
      <c r="BN72" s="107">
        <f t="shared" si="1168"/>
        <v>0.18197985620807414</v>
      </c>
      <c r="BO72" s="107">
        <f t="shared" si="1169"/>
        <v>0</v>
      </c>
      <c r="BP72" s="107">
        <f t="shared" si="1170"/>
        <v>0</v>
      </c>
      <c r="BQ72" s="107">
        <f t="shared" si="1171"/>
        <v>0</v>
      </c>
      <c r="BR72" s="107">
        <f t="shared" si="1172"/>
        <v>0</v>
      </c>
      <c r="BS72" s="107">
        <f t="shared" si="1173"/>
        <v>11.108572386860912</v>
      </c>
      <c r="BT72" s="107">
        <f t="shared" si="1174"/>
        <v>0</v>
      </c>
      <c r="BU72" s="107">
        <f t="shared" si="1175"/>
        <v>0</v>
      </c>
      <c r="BV72" s="107">
        <f t="shared" si="1176"/>
        <v>0.18902593950154542</v>
      </c>
      <c r="BW72" s="107">
        <f t="shared" si="1177"/>
        <v>0.17425109352953561</v>
      </c>
      <c r="BX72" s="108">
        <f t="shared" si="1125"/>
        <v>13.307562908795491</v>
      </c>
      <c r="BY72" s="108">
        <f t="shared" si="1126"/>
        <v>6.8708936700255299</v>
      </c>
      <c r="BZ72" s="108">
        <f t="shared" si="1127"/>
        <v>0</v>
      </c>
      <c r="CA72" s="108">
        <f t="shared" si="1128"/>
        <v>0</v>
      </c>
      <c r="CB72" s="108">
        <f t="shared" si="1129"/>
        <v>0</v>
      </c>
      <c r="CC72" s="108">
        <f t="shared" si="1130"/>
        <v>0</v>
      </c>
      <c r="CD72" s="108">
        <f t="shared" si="1131"/>
        <v>0.26634796671555033</v>
      </c>
      <c r="CE72" s="108">
        <f t="shared" si="1132"/>
        <v>2.7296978431211119</v>
      </c>
      <c r="CF72" s="108">
        <f t="shared" si="1133"/>
        <v>0</v>
      </c>
      <c r="CG72" s="108">
        <f t="shared" si="1134"/>
        <v>0</v>
      </c>
      <c r="CH72" s="108">
        <f t="shared" si="1135"/>
        <v>0</v>
      </c>
      <c r="CI72" s="108">
        <f t="shared" si="1136"/>
        <v>0</v>
      </c>
      <c r="CJ72" s="108">
        <f t="shared" si="1137"/>
        <v>166.62858580291368</v>
      </c>
      <c r="CK72" s="108">
        <f t="shared" si="1138"/>
        <v>0</v>
      </c>
      <c r="CL72" s="108">
        <f t="shared" si="1139"/>
        <v>0</v>
      </c>
      <c r="CM72" s="108">
        <f t="shared" si="1140"/>
        <v>2.8353890925231813</v>
      </c>
      <c r="CN72" s="108">
        <f t="shared" si="1141"/>
        <v>2.6137664029430341</v>
      </c>
      <c r="CO72" s="109">
        <f t="shared" si="1178"/>
        <v>291.88693176419747</v>
      </c>
      <c r="CP72" s="109">
        <f t="shared" si="1179"/>
        <v>195.40413283590226</v>
      </c>
      <c r="CQ72" s="109">
        <f t="shared" si="1180"/>
        <v>0</v>
      </c>
      <c r="CR72" s="109">
        <f t="shared" si="1181"/>
        <v>0</v>
      </c>
      <c r="CS72" s="109">
        <f t="shared" si="1182"/>
        <v>0.94937917228779445</v>
      </c>
      <c r="CT72" s="109">
        <f t="shared" si="1183"/>
        <v>0</v>
      </c>
      <c r="CU72" s="109">
        <f t="shared" si="1184"/>
        <v>7.6438777417544541</v>
      </c>
      <c r="CV72" s="109">
        <f t="shared" si="1185"/>
        <v>72.16565286857481</v>
      </c>
      <c r="CW72" s="109">
        <f t="shared" si="1186"/>
        <v>0</v>
      </c>
      <c r="CX72" s="109">
        <f t="shared" si="1187"/>
        <v>0</v>
      </c>
      <c r="CY72" s="109">
        <f t="shared" si="1188"/>
        <v>0</v>
      </c>
      <c r="CZ72" s="109">
        <f t="shared" si="1189"/>
        <v>0</v>
      </c>
      <c r="DA72" s="109">
        <f t="shared" si="1190"/>
        <v>4818.4282745355176</v>
      </c>
      <c r="DB72" s="109">
        <f t="shared" si="1191"/>
        <v>0</v>
      </c>
      <c r="DC72" s="109">
        <f t="shared" si="1192"/>
        <v>0</v>
      </c>
      <c r="DD72" s="109">
        <f t="shared" si="1193"/>
        <v>75.409892584214433</v>
      </c>
      <c r="DE72" s="109">
        <f t="shared" si="1194"/>
        <v>43.635511711638571</v>
      </c>
      <c r="DF72" s="110">
        <f t="shared" si="1195"/>
        <v>0.57575928374263985</v>
      </c>
      <c r="DG72" s="110">
        <f t="shared" si="286"/>
        <v>0.64258199933761928</v>
      </c>
      <c r="DH72" s="110" t="e">
        <f t="shared" si="287"/>
        <v>#DIV/0!</v>
      </c>
      <c r="DI72" s="110" t="e">
        <f t="shared" si="288"/>
        <v>#DIV/0!</v>
      </c>
      <c r="DJ72" s="110">
        <f t="shared" si="289"/>
        <v>0.77639591156819587</v>
      </c>
      <c r="DK72" s="110" t="e">
        <f t="shared" si="290"/>
        <v>#DIV/0!</v>
      </c>
      <c r="DL72" s="110">
        <f t="shared" si="291"/>
        <v>0.61967480253629703</v>
      </c>
      <c r="DM72" s="110">
        <f t="shared" si="292"/>
        <v>0.57939209117138712</v>
      </c>
      <c r="DN72" s="110" t="e">
        <f t="shared" si="293"/>
        <v>#DIV/0!</v>
      </c>
      <c r="DO72" s="110" t="e">
        <f t="shared" si="294"/>
        <v>#DIV/0!</v>
      </c>
      <c r="DP72" s="110" t="e">
        <f t="shared" si="295"/>
        <v>#DIV/0!</v>
      </c>
      <c r="DQ72" s="110" t="e">
        <f t="shared" si="296"/>
        <v>#DIV/0!</v>
      </c>
      <c r="DR72" s="110">
        <f t="shared" si="297"/>
        <v>0.70029693703320206</v>
      </c>
      <c r="DS72" s="110" t="e">
        <f t="shared" si="298"/>
        <v>#DIV/0!</v>
      </c>
      <c r="DT72" s="110" t="e">
        <f t="shared" si="299"/>
        <v>#DIV/0!</v>
      </c>
      <c r="DU72" s="110">
        <f t="shared" si="300"/>
        <v>0.63769631238910041</v>
      </c>
      <c r="DV72" s="110">
        <f t="shared" si="268"/>
        <v>0.51246116405084263</v>
      </c>
    </row>
    <row r="73" spans="1:126" s="117" customFormat="1" x14ac:dyDescent="0.2">
      <c r="A73" s="117" t="s">
        <v>90</v>
      </c>
      <c r="B73" s="118"/>
      <c r="C73" s="118">
        <v>44497.239583333336</v>
      </c>
      <c r="D73" s="117">
        <v>12.21</v>
      </c>
      <c r="E73" s="102">
        <f t="shared" si="1142"/>
        <v>0.3456651</v>
      </c>
      <c r="F73" s="102">
        <f t="shared" si="629"/>
        <v>5617.3551299999981</v>
      </c>
      <c r="G73" s="103">
        <f t="shared" si="1143"/>
        <v>0.51180444320635143</v>
      </c>
      <c r="Y73" s="105">
        <f t="shared" ref="Y73" si="1298">H70</f>
        <v>42.776030932173271</v>
      </c>
      <c r="Z73" s="105">
        <f t="shared" ref="Z73" si="1299">I70</f>
        <v>22.085904246706903</v>
      </c>
      <c r="AA73" s="105">
        <f t="shared" ref="AA73" si="1300">J70</f>
        <v>0</v>
      </c>
      <c r="AB73" s="105">
        <f t="shared" ref="AB73" si="1301">K70</f>
        <v>0</v>
      </c>
      <c r="AC73" s="105">
        <f t="shared" ref="AC73" si="1302">L70</f>
        <v>0</v>
      </c>
      <c r="AD73" s="105">
        <f t="shared" ref="AD73" si="1303">M70</f>
        <v>0</v>
      </c>
      <c r="AE73" s="105">
        <f t="shared" ref="AE73" si="1304">N70</f>
        <v>0.85615292154024347</v>
      </c>
      <c r="AF73" s="105">
        <f t="shared" ref="AF73" si="1305">O70</f>
        <v>8.7743819189958785</v>
      </c>
      <c r="AG73" s="105">
        <f t="shared" ref="AG73" si="1306">P70</f>
        <v>0</v>
      </c>
      <c r="AH73" s="105">
        <f t="shared" ref="AH73" si="1307">Q70</f>
        <v>0</v>
      </c>
      <c r="AI73" s="105">
        <f t="shared" ref="AI73" si="1308">R70</f>
        <v>0</v>
      </c>
      <c r="AJ73" s="105">
        <f t="shared" ref="AJ73" si="1309">S70</f>
        <v>0</v>
      </c>
      <c r="AK73" s="105">
        <f t="shared" ref="AK73" si="1310">T70</f>
        <v>535.61343946597015</v>
      </c>
      <c r="AL73" s="105">
        <f t="shared" ref="AL73" si="1311">U70</f>
        <v>0</v>
      </c>
      <c r="AM73" s="105">
        <f t="shared" ref="AM73" si="1312">V70</f>
        <v>0</v>
      </c>
      <c r="AN73" s="105">
        <f t="shared" ref="AN73" si="1313">W70</f>
        <v>9.1141174652163528</v>
      </c>
      <c r="AO73" s="105">
        <f t="shared" ref="AO73" si="1314">X70</f>
        <v>8.4017301490920744</v>
      </c>
      <c r="AP73" s="106">
        <f t="shared" si="1247"/>
        <v>0.93235873823558779</v>
      </c>
      <c r="AQ73" s="106">
        <f t="shared" si="1248"/>
        <v>0.53848482643619278</v>
      </c>
      <c r="AR73" s="106" t="e">
        <f t="shared" si="1249"/>
        <v>#DIV/0!</v>
      </c>
      <c r="AS73" s="106" t="e">
        <f t="shared" si="1250"/>
        <v>#DIV/0!</v>
      </c>
      <c r="AT73" s="106">
        <f t="shared" si="1251"/>
        <v>0</v>
      </c>
      <c r="AU73" s="106" t="e">
        <f t="shared" si="1252"/>
        <v>#DIV/0!</v>
      </c>
      <c r="AV73" s="106">
        <f t="shared" si="1253"/>
        <v>0.52272140883778029</v>
      </c>
      <c r="AW73" s="106">
        <f t="shared" si="1254"/>
        <v>0.81986639087815771</v>
      </c>
      <c r="AX73" s="106" t="e">
        <f t="shared" si="1255"/>
        <v>#DIV/0!</v>
      </c>
      <c r="AY73" s="106" t="e">
        <f t="shared" si="1256"/>
        <v>#DIV/0!</v>
      </c>
      <c r="AZ73" s="106" t="e">
        <f t="shared" si="1257"/>
        <v>#DIV/0!</v>
      </c>
      <c r="BA73" s="106" t="e">
        <f t="shared" si="1258"/>
        <v>#DIV/0!</v>
      </c>
      <c r="BB73" s="106">
        <f t="shared" si="1259"/>
        <v>0.45959500559199667</v>
      </c>
      <c r="BC73" s="106" t="e">
        <f t="shared" si="1260"/>
        <v>#DIV/0!</v>
      </c>
      <c r="BD73" s="106" t="e">
        <f t="shared" si="1261"/>
        <v>#DIV/0!</v>
      </c>
      <c r="BE73" s="106">
        <f t="shared" si="1262"/>
        <v>0.60385800109962662</v>
      </c>
      <c r="BF73" s="106">
        <f t="shared" si="1263"/>
        <v>0.99052022946622009</v>
      </c>
      <c r="BG73" s="107">
        <f t="shared" si="1161"/>
        <v>0.88717086058636607</v>
      </c>
      <c r="BH73" s="107">
        <f t="shared" si="1162"/>
        <v>0.45805957800170199</v>
      </c>
      <c r="BI73" s="107">
        <f t="shared" si="1163"/>
        <v>0</v>
      </c>
      <c r="BJ73" s="107">
        <f t="shared" si="1164"/>
        <v>0</v>
      </c>
      <c r="BK73" s="107">
        <f t="shared" si="1165"/>
        <v>0</v>
      </c>
      <c r="BL73" s="107">
        <f t="shared" si="1166"/>
        <v>0</v>
      </c>
      <c r="BM73" s="107">
        <f t="shared" si="1167"/>
        <v>1.7756531114370023E-2</v>
      </c>
      <c r="BN73" s="107">
        <f t="shared" si="1168"/>
        <v>0.18197985620807414</v>
      </c>
      <c r="BO73" s="107">
        <f t="shared" si="1169"/>
        <v>0</v>
      </c>
      <c r="BP73" s="107">
        <f t="shared" si="1170"/>
        <v>0</v>
      </c>
      <c r="BQ73" s="107">
        <f t="shared" si="1171"/>
        <v>0</v>
      </c>
      <c r="BR73" s="107">
        <f t="shared" si="1172"/>
        <v>0</v>
      </c>
      <c r="BS73" s="107">
        <f t="shared" si="1173"/>
        <v>11.108572386860912</v>
      </c>
      <c r="BT73" s="107">
        <f t="shared" si="1174"/>
        <v>0</v>
      </c>
      <c r="BU73" s="107">
        <f t="shared" si="1175"/>
        <v>0</v>
      </c>
      <c r="BV73" s="107">
        <f t="shared" si="1176"/>
        <v>0.18902593950154542</v>
      </c>
      <c r="BW73" s="107">
        <f t="shared" si="1177"/>
        <v>0.17425109352953561</v>
      </c>
      <c r="BX73" s="108">
        <f t="shared" si="1125"/>
        <v>13.307562908795491</v>
      </c>
      <c r="BY73" s="108">
        <f t="shared" si="1126"/>
        <v>6.8708936700255299</v>
      </c>
      <c r="BZ73" s="108">
        <f t="shared" si="1127"/>
        <v>0</v>
      </c>
      <c r="CA73" s="108">
        <f t="shared" si="1128"/>
        <v>0</v>
      </c>
      <c r="CB73" s="108">
        <f t="shared" si="1129"/>
        <v>0</v>
      </c>
      <c r="CC73" s="108">
        <f t="shared" si="1130"/>
        <v>0</v>
      </c>
      <c r="CD73" s="108">
        <f t="shared" si="1131"/>
        <v>0.26634796671555033</v>
      </c>
      <c r="CE73" s="108">
        <f t="shared" si="1132"/>
        <v>2.7296978431211119</v>
      </c>
      <c r="CF73" s="108">
        <f t="shared" si="1133"/>
        <v>0</v>
      </c>
      <c r="CG73" s="108">
        <f t="shared" si="1134"/>
        <v>0</v>
      </c>
      <c r="CH73" s="108">
        <f t="shared" si="1135"/>
        <v>0</v>
      </c>
      <c r="CI73" s="108">
        <f t="shared" si="1136"/>
        <v>0</v>
      </c>
      <c r="CJ73" s="108">
        <f t="shared" si="1137"/>
        <v>166.62858580291368</v>
      </c>
      <c r="CK73" s="108">
        <f t="shared" si="1138"/>
        <v>0</v>
      </c>
      <c r="CL73" s="108">
        <f t="shared" si="1139"/>
        <v>0</v>
      </c>
      <c r="CM73" s="108">
        <f t="shared" si="1140"/>
        <v>2.8353890925231813</v>
      </c>
      <c r="CN73" s="108">
        <f t="shared" si="1141"/>
        <v>2.6137664029430341</v>
      </c>
      <c r="CO73" s="109">
        <f t="shared" si="1178"/>
        <v>305.19449467299296</v>
      </c>
      <c r="CP73" s="109">
        <f t="shared" si="1179"/>
        <v>202.2750265059278</v>
      </c>
      <c r="CQ73" s="109">
        <f t="shared" si="1180"/>
        <v>0</v>
      </c>
      <c r="CR73" s="109">
        <f t="shared" si="1181"/>
        <v>0</v>
      </c>
      <c r="CS73" s="109">
        <f t="shared" si="1182"/>
        <v>0.94937917228779445</v>
      </c>
      <c r="CT73" s="109">
        <f t="shared" si="1183"/>
        <v>0</v>
      </c>
      <c r="CU73" s="109">
        <f t="shared" si="1184"/>
        <v>7.9102257084700041</v>
      </c>
      <c r="CV73" s="109">
        <f t="shared" si="1185"/>
        <v>74.895350711695926</v>
      </c>
      <c r="CW73" s="109">
        <f t="shared" si="1186"/>
        <v>0</v>
      </c>
      <c r="CX73" s="109">
        <f t="shared" si="1187"/>
        <v>0</v>
      </c>
      <c r="CY73" s="109">
        <f t="shared" si="1188"/>
        <v>0</v>
      </c>
      <c r="CZ73" s="109">
        <f t="shared" si="1189"/>
        <v>0</v>
      </c>
      <c r="DA73" s="109">
        <f t="shared" si="1190"/>
        <v>4985.0568603384309</v>
      </c>
      <c r="DB73" s="109">
        <f t="shared" si="1191"/>
        <v>0</v>
      </c>
      <c r="DC73" s="109">
        <f t="shared" si="1192"/>
        <v>0</v>
      </c>
      <c r="DD73" s="109">
        <f t="shared" si="1193"/>
        <v>78.245281676737619</v>
      </c>
      <c r="DE73" s="109">
        <f t="shared" si="1194"/>
        <v>46.249278114581607</v>
      </c>
      <c r="DF73" s="110">
        <f t="shared" si="1195"/>
        <v>0.6020090128497928</v>
      </c>
      <c r="DG73" s="110">
        <f t="shared" si="286"/>
        <v>0.66517677523946239</v>
      </c>
      <c r="DH73" s="110" t="e">
        <f t="shared" si="287"/>
        <v>#DIV/0!</v>
      </c>
      <c r="DI73" s="110" t="e">
        <f t="shared" si="288"/>
        <v>#DIV/0!</v>
      </c>
      <c r="DJ73" s="110">
        <f t="shared" si="289"/>
        <v>0.77639591156819587</v>
      </c>
      <c r="DK73" s="110" t="e">
        <f t="shared" si="290"/>
        <v>#DIV/0!</v>
      </c>
      <c r="DL73" s="110">
        <f t="shared" si="291"/>
        <v>0.6412671316206342</v>
      </c>
      <c r="DM73" s="110">
        <f t="shared" si="292"/>
        <v>0.60130785412405174</v>
      </c>
      <c r="DN73" s="110" t="e">
        <f t="shared" si="293"/>
        <v>#DIV/0!</v>
      </c>
      <c r="DO73" s="110" t="e">
        <f t="shared" si="294"/>
        <v>#DIV/0!</v>
      </c>
      <c r="DP73" s="110" t="e">
        <f t="shared" si="295"/>
        <v>#DIV/0!</v>
      </c>
      <c r="DQ73" s="110" t="e">
        <f t="shared" si="296"/>
        <v>#DIV/0!</v>
      </c>
      <c r="DR73" s="110">
        <f t="shared" si="297"/>
        <v>0.72451427131970292</v>
      </c>
      <c r="DS73" s="110" t="e">
        <f t="shared" si="298"/>
        <v>#DIV/0!</v>
      </c>
      <c r="DT73" s="110" t="e">
        <f t="shared" si="299"/>
        <v>#DIV/0!</v>
      </c>
      <c r="DU73" s="110">
        <f t="shared" si="300"/>
        <v>0.66167350034850625</v>
      </c>
      <c r="DV73" s="110">
        <f t="shared" si="268"/>
        <v>0.54315757898601824</v>
      </c>
    </row>
    <row r="74" spans="1:126" s="117" customFormat="1" x14ac:dyDescent="0.2">
      <c r="A74" s="117" t="s">
        <v>90</v>
      </c>
      <c r="B74" s="118">
        <f>'Data Final'!C171</f>
        <v>44497.270833333336</v>
      </c>
      <c r="C74" s="118">
        <v>44497.25</v>
      </c>
      <c r="D74" s="117">
        <v>12.21</v>
      </c>
      <c r="E74" s="102">
        <f t="shared" si="1142"/>
        <v>0.3456651</v>
      </c>
      <c r="F74" s="102">
        <f t="shared" si="629"/>
        <v>5874.4382399999977</v>
      </c>
      <c r="G74" s="103">
        <f t="shared" si="1143"/>
        <v>0.53522761566497201</v>
      </c>
      <c r="H74" s="117">
        <f>'Data Final'!F171</f>
        <v>41.567197312460749</v>
      </c>
      <c r="I74" s="117">
        <f>'Data Final'!G171</f>
        <v>18.751555985626254</v>
      </c>
      <c r="J74" s="104">
        <v>0</v>
      </c>
      <c r="K74" s="104">
        <v>0</v>
      </c>
      <c r="L74" s="117">
        <f>'Data Final'!J171</f>
        <v>0</v>
      </c>
      <c r="M74" s="104">
        <v>0</v>
      </c>
      <c r="N74" s="117">
        <f>'Data Final'!L171</f>
        <v>0.93378500080500848</v>
      </c>
      <c r="O74" s="117">
        <f>'Data Final'!M171</f>
        <v>8.7635980112581784</v>
      </c>
      <c r="P74" s="104">
        <v>0</v>
      </c>
      <c r="Q74" s="104">
        <v>0</v>
      </c>
      <c r="R74" s="104">
        <v>0</v>
      </c>
      <c r="S74" s="117">
        <f>'Data Final'!Q171</f>
        <v>0</v>
      </c>
      <c r="T74" s="117">
        <f>'Data Final'!R171</f>
        <v>435.9515023881296</v>
      </c>
      <c r="U74" s="117">
        <f>'Data Final'!S171</f>
        <v>0</v>
      </c>
      <c r="V74" s="117">
        <f>'Data Final'!T171</f>
        <v>0</v>
      </c>
      <c r="W74" s="117">
        <f>'Data Final'!U171</f>
        <v>8.5297504047082526</v>
      </c>
      <c r="X74" s="117">
        <f>'Data Final'!V171</f>
        <v>8.4821388793035251</v>
      </c>
      <c r="Y74" s="105">
        <f t="shared" ref="Y74" si="1315">H74</f>
        <v>41.567197312460749</v>
      </c>
      <c r="Z74" s="105">
        <f t="shared" ref="Z74" si="1316">I74</f>
        <v>18.751555985626254</v>
      </c>
      <c r="AA74" s="105">
        <f t="shared" ref="AA74" si="1317">J74</f>
        <v>0</v>
      </c>
      <c r="AB74" s="105">
        <f t="shared" ref="AB74" si="1318">K74</f>
        <v>0</v>
      </c>
      <c r="AC74" s="105">
        <f t="shared" ref="AC74" si="1319">L74</f>
        <v>0</v>
      </c>
      <c r="AD74" s="105">
        <f t="shared" ref="AD74" si="1320">M74</f>
        <v>0</v>
      </c>
      <c r="AE74" s="105">
        <f t="shared" ref="AE74" si="1321">N74</f>
        <v>0.93378500080500848</v>
      </c>
      <c r="AF74" s="105">
        <f t="shared" ref="AF74" si="1322">O74</f>
        <v>8.7635980112581784</v>
      </c>
      <c r="AG74" s="105">
        <f t="shared" ref="AG74" si="1323">P74</f>
        <v>0</v>
      </c>
      <c r="AH74" s="105">
        <f t="shared" ref="AH74" si="1324">Q74</f>
        <v>0</v>
      </c>
      <c r="AI74" s="105">
        <f t="shared" ref="AI74" si="1325">R74</f>
        <v>0</v>
      </c>
      <c r="AJ74" s="105">
        <f t="shared" ref="AJ74" si="1326">S74</f>
        <v>0</v>
      </c>
      <c r="AK74" s="105">
        <f t="shared" ref="AK74" si="1327">T74</f>
        <v>435.9515023881296</v>
      </c>
      <c r="AL74" s="105">
        <f t="shared" ref="AL74" si="1328">U74</f>
        <v>0</v>
      </c>
      <c r="AM74" s="105">
        <f t="shared" ref="AM74" si="1329">V74</f>
        <v>0</v>
      </c>
      <c r="AN74" s="105">
        <f t="shared" ref="AN74" si="1330">W74</f>
        <v>8.5297504047082526</v>
      </c>
      <c r="AO74" s="105">
        <f t="shared" ref="AO74" si="1331">X74</f>
        <v>8.4821388793035251</v>
      </c>
      <c r="AP74" s="106">
        <f t="shared" si="1247"/>
        <v>0.90601065114450097</v>
      </c>
      <c r="AQ74" s="106">
        <f t="shared" si="1248"/>
        <v>0.45718881407511636</v>
      </c>
      <c r="AR74" s="106" t="e">
        <f t="shared" si="1249"/>
        <v>#DIV/0!</v>
      </c>
      <c r="AS74" s="106" t="e">
        <f t="shared" si="1250"/>
        <v>#DIV/0!</v>
      </c>
      <c r="AT74" s="106">
        <f t="shared" si="1251"/>
        <v>0</v>
      </c>
      <c r="AU74" s="106" t="e">
        <f t="shared" si="1252"/>
        <v>#DIV/0!</v>
      </c>
      <c r="AV74" s="106">
        <f t="shared" si="1253"/>
        <v>0.57011942480352595</v>
      </c>
      <c r="AW74" s="106">
        <f t="shared" si="1254"/>
        <v>0.81885875710997968</v>
      </c>
      <c r="AX74" s="106" t="e">
        <f t="shared" si="1255"/>
        <v>#DIV/0!</v>
      </c>
      <c r="AY74" s="106" t="e">
        <f t="shared" si="1256"/>
        <v>#DIV/0!</v>
      </c>
      <c r="AZ74" s="106" t="e">
        <f t="shared" si="1257"/>
        <v>#DIV/0!</v>
      </c>
      <c r="BA74" s="106" t="e">
        <f t="shared" si="1258"/>
        <v>#DIV/0!</v>
      </c>
      <c r="BB74" s="106">
        <f t="shared" si="1259"/>
        <v>0.37407786738450877</v>
      </c>
      <c r="BC74" s="106" t="e">
        <f t="shared" si="1260"/>
        <v>#DIV/0!</v>
      </c>
      <c r="BD74" s="106" t="e">
        <f t="shared" si="1261"/>
        <v>#DIV/0!</v>
      </c>
      <c r="BE74" s="106">
        <f t="shared" si="1262"/>
        <v>0.5651406237546871</v>
      </c>
      <c r="BF74" s="106">
        <f t="shared" si="1263"/>
        <v>1</v>
      </c>
      <c r="BG74" s="107">
        <f t="shared" si="1161"/>
        <v>0.86209976494388862</v>
      </c>
      <c r="BH74" s="107">
        <f t="shared" si="1162"/>
        <v>0.38890550849562588</v>
      </c>
      <c r="BI74" s="107">
        <f t="shared" si="1163"/>
        <v>0</v>
      </c>
      <c r="BJ74" s="107">
        <f t="shared" si="1164"/>
        <v>0</v>
      </c>
      <c r="BK74" s="107">
        <f t="shared" si="1165"/>
        <v>0</v>
      </c>
      <c r="BL74" s="107">
        <f t="shared" si="1166"/>
        <v>0</v>
      </c>
      <c r="BM74" s="107">
        <f t="shared" si="1167"/>
        <v>1.9366613140905799E-2</v>
      </c>
      <c r="BN74" s="107">
        <f t="shared" si="1168"/>
        <v>0.18175619897528156</v>
      </c>
      <c r="BO74" s="107">
        <f t="shared" si="1169"/>
        <v>0</v>
      </c>
      <c r="BP74" s="107">
        <f t="shared" si="1170"/>
        <v>0</v>
      </c>
      <c r="BQ74" s="107">
        <f t="shared" si="1171"/>
        <v>0</v>
      </c>
      <c r="BR74" s="107">
        <f t="shared" si="1172"/>
        <v>0</v>
      </c>
      <c r="BS74" s="107">
        <f t="shared" si="1173"/>
        <v>9.0415931800885829</v>
      </c>
      <c r="BT74" s="107">
        <f t="shared" si="1174"/>
        <v>0</v>
      </c>
      <c r="BU74" s="107">
        <f t="shared" si="1175"/>
        <v>0</v>
      </c>
      <c r="BV74" s="107">
        <f t="shared" si="1176"/>
        <v>0.17690622159711111</v>
      </c>
      <c r="BW74" s="107">
        <f t="shared" si="1177"/>
        <v>0.17591876303570045</v>
      </c>
      <c r="BX74" s="108">
        <f t="shared" si="1125"/>
        <v>12.93149647415833</v>
      </c>
      <c r="BY74" s="108">
        <f t="shared" si="1126"/>
        <v>5.8335826274343887</v>
      </c>
      <c r="BZ74" s="108">
        <f t="shared" si="1127"/>
        <v>0</v>
      </c>
      <c r="CA74" s="108">
        <f t="shared" si="1128"/>
        <v>0</v>
      </c>
      <c r="CB74" s="108">
        <f t="shared" si="1129"/>
        <v>0</v>
      </c>
      <c r="CC74" s="108">
        <f t="shared" si="1130"/>
        <v>0</v>
      </c>
      <c r="CD74" s="108">
        <f t="shared" si="1131"/>
        <v>0.29049919711358696</v>
      </c>
      <c r="CE74" s="108">
        <f t="shared" si="1132"/>
        <v>2.7263429846292233</v>
      </c>
      <c r="CF74" s="108">
        <f t="shared" si="1133"/>
        <v>0</v>
      </c>
      <c r="CG74" s="108">
        <f t="shared" si="1134"/>
        <v>0</v>
      </c>
      <c r="CH74" s="108">
        <f t="shared" si="1135"/>
        <v>0</v>
      </c>
      <c r="CI74" s="108">
        <f t="shared" si="1136"/>
        <v>0</v>
      </c>
      <c r="CJ74" s="108">
        <f t="shared" si="1137"/>
        <v>135.62389770132876</v>
      </c>
      <c r="CK74" s="108">
        <f t="shared" si="1138"/>
        <v>0</v>
      </c>
      <c r="CL74" s="108">
        <f t="shared" si="1139"/>
        <v>0</v>
      </c>
      <c r="CM74" s="108">
        <f t="shared" si="1140"/>
        <v>2.6535933239566667</v>
      </c>
      <c r="CN74" s="108">
        <f t="shared" si="1141"/>
        <v>2.6387814455355065</v>
      </c>
      <c r="CO74" s="109">
        <f t="shared" si="1178"/>
        <v>318.1259911471513</v>
      </c>
      <c r="CP74" s="109">
        <f t="shared" si="1179"/>
        <v>208.10860913336219</v>
      </c>
      <c r="CQ74" s="109">
        <f t="shared" si="1180"/>
        <v>0</v>
      </c>
      <c r="CR74" s="109">
        <f t="shared" si="1181"/>
        <v>0</v>
      </c>
      <c r="CS74" s="109">
        <f t="shared" si="1182"/>
        <v>0.94937917228779445</v>
      </c>
      <c r="CT74" s="109">
        <f t="shared" si="1183"/>
        <v>0</v>
      </c>
      <c r="CU74" s="109">
        <f t="shared" si="1184"/>
        <v>8.2007249055835914</v>
      </c>
      <c r="CV74" s="109">
        <f t="shared" si="1185"/>
        <v>77.621693696325153</v>
      </c>
      <c r="CW74" s="109">
        <f t="shared" si="1186"/>
        <v>0</v>
      </c>
      <c r="CX74" s="109">
        <f t="shared" si="1187"/>
        <v>0</v>
      </c>
      <c r="CY74" s="109">
        <f t="shared" si="1188"/>
        <v>0</v>
      </c>
      <c r="CZ74" s="109">
        <f t="shared" si="1189"/>
        <v>0</v>
      </c>
      <c r="DA74" s="109">
        <f t="shared" si="1190"/>
        <v>5120.6807580397599</v>
      </c>
      <c r="DB74" s="109">
        <f t="shared" si="1191"/>
        <v>0</v>
      </c>
      <c r="DC74" s="109">
        <f t="shared" si="1192"/>
        <v>0</v>
      </c>
      <c r="DD74" s="109">
        <f t="shared" si="1193"/>
        <v>80.898875000694289</v>
      </c>
      <c r="DE74" s="109">
        <f t="shared" si="1194"/>
        <v>48.888059560117114</v>
      </c>
      <c r="DF74" s="110">
        <f t="shared" si="1195"/>
        <v>0.62751693505336958</v>
      </c>
      <c r="DG74" s="110">
        <f t="shared" si="286"/>
        <v>0.68436037762102508</v>
      </c>
      <c r="DH74" s="110" t="e">
        <f t="shared" si="287"/>
        <v>#DIV/0!</v>
      </c>
      <c r="DI74" s="110" t="e">
        <f t="shared" si="288"/>
        <v>#DIV/0!</v>
      </c>
      <c r="DJ74" s="110">
        <f t="shared" si="289"/>
        <v>0.77639591156819587</v>
      </c>
      <c r="DK74" s="110" t="e">
        <f t="shared" si="290"/>
        <v>#DIV/0!</v>
      </c>
      <c r="DL74" s="110">
        <f t="shared" si="291"/>
        <v>0.66481735556325283</v>
      </c>
      <c r="DM74" s="110">
        <f t="shared" si="292"/>
        <v>0.62319668212359214</v>
      </c>
      <c r="DN74" s="110" t="e">
        <f t="shared" si="293"/>
        <v>#DIV/0!</v>
      </c>
      <c r="DO74" s="110" t="e">
        <f t="shared" si="294"/>
        <v>#DIV/0!</v>
      </c>
      <c r="DP74" s="110" t="e">
        <f t="shared" si="295"/>
        <v>#DIV/0!</v>
      </c>
      <c r="DQ74" s="110" t="e">
        <f t="shared" si="296"/>
        <v>#DIV/0!</v>
      </c>
      <c r="DR74" s="110">
        <f t="shared" si="297"/>
        <v>0.74422547064390598</v>
      </c>
      <c r="DS74" s="110" t="e">
        <f t="shared" si="298"/>
        <v>#DIV/0!</v>
      </c>
      <c r="DT74" s="110" t="e">
        <f t="shared" si="299"/>
        <v>#DIV/0!</v>
      </c>
      <c r="DU74" s="110">
        <f t="shared" si="300"/>
        <v>0.68411335033738863</v>
      </c>
      <c r="DV74" s="110">
        <f t="shared" si="268"/>
        <v>0.57414777385737137</v>
      </c>
    </row>
    <row r="75" spans="1:126" s="117" customFormat="1" x14ac:dyDescent="0.2">
      <c r="A75" s="117" t="s">
        <v>90</v>
      </c>
      <c r="B75" s="118"/>
      <c r="C75" s="118">
        <v>44497.260416666664</v>
      </c>
      <c r="D75" s="117">
        <v>12.21</v>
      </c>
      <c r="E75" s="102">
        <f t="shared" si="1142"/>
        <v>0.3456651</v>
      </c>
      <c r="F75" s="102">
        <f t="shared" si="629"/>
        <v>6131.5213499999973</v>
      </c>
      <c r="G75" s="103">
        <f t="shared" si="1143"/>
        <v>0.55865078812359259</v>
      </c>
      <c r="Y75" s="105">
        <f t="shared" ref="Y75" si="1332">H74</f>
        <v>41.567197312460749</v>
      </c>
      <c r="Z75" s="105">
        <f t="shared" ref="Z75" si="1333">I74</f>
        <v>18.751555985626254</v>
      </c>
      <c r="AA75" s="105">
        <f t="shared" ref="AA75" si="1334">J74</f>
        <v>0</v>
      </c>
      <c r="AB75" s="105">
        <f t="shared" ref="AB75" si="1335">K74</f>
        <v>0</v>
      </c>
      <c r="AC75" s="105">
        <f t="shared" ref="AC75" si="1336">L74</f>
        <v>0</v>
      </c>
      <c r="AD75" s="105">
        <f t="shared" ref="AD75" si="1337">M74</f>
        <v>0</v>
      </c>
      <c r="AE75" s="105">
        <f t="shared" ref="AE75" si="1338">N74</f>
        <v>0.93378500080500848</v>
      </c>
      <c r="AF75" s="105">
        <f t="shared" ref="AF75" si="1339">O74</f>
        <v>8.7635980112581784</v>
      </c>
      <c r="AG75" s="105">
        <f t="shared" ref="AG75" si="1340">P74</f>
        <v>0</v>
      </c>
      <c r="AH75" s="105">
        <f t="shared" ref="AH75" si="1341">Q74</f>
        <v>0</v>
      </c>
      <c r="AI75" s="105">
        <f t="shared" ref="AI75" si="1342">R74</f>
        <v>0</v>
      </c>
      <c r="AJ75" s="105">
        <f t="shared" ref="AJ75" si="1343">S74</f>
        <v>0</v>
      </c>
      <c r="AK75" s="105">
        <f t="shared" ref="AK75" si="1344">T74</f>
        <v>435.9515023881296</v>
      </c>
      <c r="AL75" s="105">
        <f t="shared" ref="AL75" si="1345">U74</f>
        <v>0</v>
      </c>
      <c r="AM75" s="105">
        <f t="shared" ref="AM75" si="1346">V74</f>
        <v>0</v>
      </c>
      <c r="AN75" s="105">
        <f t="shared" ref="AN75" si="1347">W74</f>
        <v>8.5297504047082526</v>
      </c>
      <c r="AO75" s="105">
        <f t="shared" ref="AO75" si="1348">X74</f>
        <v>8.4821388793035251</v>
      </c>
      <c r="AP75" s="106">
        <f t="shared" si="1247"/>
        <v>0.90601065114450097</v>
      </c>
      <c r="AQ75" s="106">
        <f t="shared" si="1248"/>
        <v>0.45718881407511636</v>
      </c>
      <c r="AR75" s="106" t="e">
        <f t="shared" si="1249"/>
        <v>#DIV/0!</v>
      </c>
      <c r="AS75" s="106" t="e">
        <f t="shared" si="1250"/>
        <v>#DIV/0!</v>
      </c>
      <c r="AT75" s="106">
        <f t="shared" si="1251"/>
        <v>0</v>
      </c>
      <c r="AU75" s="106" t="e">
        <f t="shared" si="1252"/>
        <v>#DIV/0!</v>
      </c>
      <c r="AV75" s="106">
        <f t="shared" si="1253"/>
        <v>0.57011942480352595</v>
      </c>
      <c r="AW75" s="106">
        <f t="shared" si="1254"/>
        <v>0.81885875710997968</v>
      </c>
      <c r="AX75" s="106" t="e">
        <f t="shared" si="1255"/>
        <v>#DIV/0!</v>
      </c>
      <c r="AY75" s="106" t="e">
        <f t="shared" si="1256"/>
        <v>#DIV/0!</v>
      </c>
      <c r="AZ75" s="106" t="e">
        <f t="shared" si="1257"/>
        <v>#DIV/0!</v>
      </c>
      <c r="BA75" s="106" t="e">
        <f t="shared" si="1258"/>
        <v>#DIV/0!</v>
      </c>
      <c r="BB75" s="106">
        <f t="shared" si="1259"/>
        <v>0.37407786738450877</v>
      </c>
      <c r="BC75" s="106" t="e">
        <f t="shared" si="1260"/>
        <v>#DIV/0!</v>
      </c>
      <c r="BD75" s="106" t="e">
        <f t="shared" si="1261"/>
        <v>#DIV/0!</v>
      </c>
      <c r="BE75" s="106">
        <f t="shared" si="1262"/>
        <v>0.5651406237546871</v>
      </c>
      <c r="BF75" s="106">
        <f t="shared" si="1263"/>
        <v>1</v>
      </c>
      <c r="BG75" s="107">
        <f t="shared" si="1161"/>
        <v>0.86209976494388862</v>
      </c>
      <c r="BH75" s="107">
        <f t="shared" si="1162"/>
        <v>0.38890550849562588</v>
      </c>
      <c r="BI75" s="107">
        <f t="shared" si="1163"/>
        <v>0</v>
      </c>
      <c r="BJ75" s="107">
        <f t="shared" si="1164"/>
        <v>0</v>
      </c>
      <c r="BK75" s="107">
        <f t="shared" si="1165"/>
        <v>0</v>
      </c>
      <c r="BL75" s="107">
        <f t="shared" si="1166"/>
        <v>0</v>
      </c>
      <c r="BM75" s="107">
        <f t="shared" si="1167"/>
        <v>1.9366613140905799E-2</v>
      </c>
      <c r="BN75" s="107">
        <f t="shared" si="1168"/>
        <v>0.18175619897528156</v>
      </c>
      <c r="BO75" s="107">
        <f t="shared" si="1169"/>
        <v>0</v>
      </c>
      <c r="BP75" s="107">
        <f t="shared" si="1170"/>
        <v>0</v>
      </c>
      <c r="BQ75" s="107">
        <f t="shared" si="1171"/>
        <v>0</v>
      </c>
      <c r="BR75" s="107">
        <f t="shared" si="1172"/>
        <v>0</v>
      </c>
      <c r="BS75" s="107">
        <f t="shared" si="1173"/>
        <v>9.0415931800885829</v>
      </c>
      <c r="BT75" s="107">
        <f t="shared" si="1174"/>
        <v>0</v>
      </c>
      <c r="BU75" s="107">
        <f t="shared" si="1175"/>
        <v>0</v>
      </c>
      <c r="BV75" s="107">
        <f t="shared" si="1176"/>
        <v>0.17690622159711111</v>
      </c>
      <c r="BW75" s="107">
        <f t="shared" si="1177"/>
        <v>0.17591876303570045</v>
      </c>
      <c r="BX75" s="108">
        <f t="shared" si="1125"/>
        <v>12.93149647415833</v>
      </c>
      <c r="BY75" s="108">
        <f t="shared" si="1126"/>
        <v>5.8335826274343887</v>
      </c>
      <c r="BZ75" s="108">
        <f t="shared" si="1127"/>
        <v>0</v>
      </c>
      <c r="CA75" s="108">
        <f t="shared" si="1128"/>
        <v>0</v>
      </c>
      <c r="CB75" s="108">
        <f t="shared" si="1129"/>
        <v>0</v>
      </c>
      <c r="CC75" s="108">
        <f t="shared" si="1130"/>
        <v>0</v>
      </c>
      <c r="CD75" s="108">
        <f t="shared" si="1131"/>
        <v>0.29049919711358696</v>
      </c>
      <c r="CE75" s="108">
        <f t="shared" si="1132"/>
        <v>2.7263429846292233</v>
      </c>
      <c r="CF75" s="108">
        <f t="shared" si="1133"/>
        <v>0</v>
      </c>
      <c r="CG75" s="108">
        <f t="shared" si="1134"/>
        <v>0</v>
      </c>
      <c r="CH75" s="108">
        <f t="shared" si="1135"/>
        <v>0</v>
      </c>
      <c r="CI75" s="108">
        <f t="shared" si="1136"/>
        <v>0</v>
      </c>
      <c r="CJ75" s="108">
        <f t="shared" si="1137"/>
        <v>135.62389770132876</v>
      </c>
      <c r="CK75" s="108">
        <f t="shared" si="1138"/>
        <v>0</v>
      </c>
      <c r="CL75" s="108">
        <f t="shared" si="1139"/>
        <v>0</v>
      </c>
      <c r="CM75" s="108">
        <f t="shared" si="1140"/>
        <v>2.6535933239566667</v>
      </c>
      <c r="CN75" s="108">
        <f t="shared" si="1141"/>
        <v>2.6387814455355065</v>
      </c>
      <c r="CO75" s="109">
        <f t="shared" si="1178"/>
        <v>331.05748762130963</v>
      </c>
      <c r="CP75" s="109">
        <f t="shared" si="1179"/>
        <v>213.94219176079659</v>
      </c>
      <c r="CQ75" s="109">
        <f t="shared" si="1180"/>
        <v>0</v>
      </c>
      <c r="CR75" s="109">
        <f t="shared" si="1181"/>
        <v>0</v>
      </c>
      <c r="CS75" s="109">
        <f t="shared" si="1182"/>
        <v>0.94937917228779445</v>
      </c>
      <c r="CT75" s="109">
        <f t="shared" si="1183"/>
        <v>0</v>
      </c>
      <c r="CU75" s="109">
        <f t="shared" si="1184"/>
        <v>8.4912241026971778</v>
      </c>
      <c r="CV75" s="109">
        <f t="shared" si="1185"/>
        <v>80.34803668095438</v>
      </c>
      <c r="CW75" s="109">
        <f t="shared" si="1186"/>
        <v>0</v>
      </c>
      <c r="CX75" s="109">
        <f t="shared" si="1187"/>
        <v>0</v>
      </c>
      <c r="CY75" s="109">
        <f t="shared" si="1188"/>
        <v>0</v>
      </c>
      <c r="CZ75" s="109">
        <f t="shared" si="1189"/>
        <v>0</v>
      </c>
      <c r="DA75" s="109">
        <f t="shared" si="1190"/>
        <v>5256.3046557410889</v>
      </c>
      <c r="DB75" s="109">
        <f t="shared" si="1191"/>
        <v>0</v>
      </c>
      <c r="DC75" s="109">
        <f t="shared" si="1192"/>
        <v>0</v>
      </c>
      <c r="DD75" s="109">
        <f t="shared" si="1193"/>
        <v>83.55246832465096</v>
      </c>
      <c r="DE75" s="109">
        <f t="shared" si="1194"/>
        <v>51.526841005652621</v>
      </c>
      <c r="DF75" s="110">
        <f t="shared" si="1195"/>
        <v>0.65302485725694637</v>
      </c>
      <c r="DG75" s="110">
        <f t="shared" si="286"/>
        <v>0.70354398000258767</v>
      </c>
      <c r="DH75" s="110" t="e">
        <f t="shared" si="287"/>
        <v>#DIV/0!</v>
      </c>
      <c r="DI75" s="110" t="e">
        <f t="shared" si="288"/>
        <v>#DIV/0!</v>
      </c>
      <c r="DJ75" s="110">
        <f t="shared" si="289"/>
        <v>0.77639591156819587</v>
      </c>
      <c r="DK75" s="110" t="e">
        <f t="shared" si="290"/>
        <v>#DIV/0!</v>
      </c>
      <c r="DL75" s="110">
        <f t="shared" si="291"/>
        <v>0.68836757950587135</v>
      </c>
      <c r="DM75" s="110">
        <f t="shared" si="292"/>
        <v>0.64508551012313242</v>
      </c>
      <c r="DN75" s="110" t="e">
        <f t="shared" si="293"/>
        <v>#DIV/0!</v>
      </c>
      <c r="DO75" s="110" t="e">
        <f t="shared" si="294"/>
        <v>#DIV/0!</v>
      </c>
      <c r="DP75" s="110" t="e">
        <f t="shared" si="295"/>
        <v>#DIV/0!</v>
      </c>
      <c r="DQ75" s="110" t="e">
        <f t="shared" si="296"/>
        <v>#DIV/0!</v>
      </c>
      <c r="DR75" s="110">
        <f t="shared" si="297"/>
        <v>0.76393666996810894</v>
      </c>
      <c r="DS75" s="110" t="e">
        <f t="shared" si="298"/>
        <v>#DIV/0!</v>
      </c>
      <c r="DT75" s="110" t="e">
        <f t="shared" si="299"/>
        <v>#DIV/0!</v>
      </c>
      <c r="DU75" s="110">
        <f t="shared" si="300"/>
        <v>0.706553200326271</v>
      </c>
      <c r="DV75" s="110">
        <f t="shared" si="268"/>
        <v>0.6051379687287245</v>
      </c>
    </row>
    <row r="76" spans="1:126" s="117" customFormat="1" x14ac:dyDescent="0.2">
      <c r="A76" s="117" t="s">
        <v>90</v>
      </c>
      <c r="B76" s="118"/>
      <c r="C76" s="118">
        <v>44497.270833333336</v>
      </c>
      <c r="D76" s="117">
        <v>11.39</v>
      </c>
      <c r="E76" s="102">
        <f t="shared" si="1142"/>
        <v>0.32245089999999998</v>
      </c>
      <c r="F76" s="102">
        <f t="shared" si="629"/>
        <v>6367.7116799999976</v>
      </c>
      <c r="G76" s="103">
        <f t="shared" si="1143"/>
        <v>0.5801703925528704</v>
      </c>
      <c r="Y76" s="105">
        <f t="shared" ref="Y76" si="1349">H74</f>
        <v>41.567197312460749</v>
      </c>
      <c r="Z76" s="105">
        <f t="shared" ref="Z76" si="1350">I74</f>
        <v>18.751555985626254</v>
      </c>
      <c r="AA76" s="105">
        <f t="shared" ref="AA76" si="1351">J74</f>
        <v>0</v>
      </c>
      <c r="AB76" s="105">
        <f t="shared" ref="AB76" si="1352">K74</f>
        <v>0</v>
      </c>
      <c r="AC76" s="105">
        <f t="shared" ref="AC76" si="1353">L74</f>
        <v>0</v>
      </c>
      <c r="AD76" s="105">
        <f t="shared" ref="AD76" si="1354">M74</f>
        <v>0</v>
      </c>
      <c r="AE76" s="105">
        <f t="shared" ref="AE76" si="1355">N74</f>
        <v>0.93378500080500848</v>
      </c>
      <c r="AF76" s="105">
        <f t="shared" ref="AF76" si="1356">O74</f>
        <v>8.7635980112581784</v>
      </c>
      <c r="AG76" s="105">
        <f t="shared" ref="AG76" si="1357">P74</f>
        <v>0</v>
      </c>
      <c r="AH76" s="105">
        <f t="shared" ref="AH76" si="1358">Q74</f>
        <v>0</v>
      </c>
      <c r="AI76" s="105">
        <f t="shared" ref="AI76" si="1359">R74</f>
        <v>0</v>
      </c>
      <c r="AJ76" s="105">
        <f t="shared" ref="AJ76" si="1360">S74</f>
        <v>0</v>
      </c>
      <c r="AK76" s="105">
        <f t="shared" ref="AK76" si="1361">T74</f>
        <v>435.9515023881296</v>
      </c>
      <c r="AL76" s="105">
        <f t="shared" ref="AL76" si="1362">U74</f>
        <v>0</v>
      </c>
      <c r="AM76" s="105">
        <f t="shared" ref="AM76" si="1363">V74</f>
        <v>0</v>
      </c>
      <c r="AN76" s="105">
        <f t="shared" ref="AN76" si="1364">W74</f>
        <v>8.5297504047082526</v>
      </c>
      <c r="AO76" s="105">
        <f t="shared" ref="AO76" si="1365">X74</f>
        <v>8.4821388793035251</v>
      </c>
      <c r="AP76" s="106">
        <f t="shared" si="1247"/>
        <v>0.90601065114450097</v>
      </c>
      <c r="AQ76" s="106">
        <f t="shared" si="1248"/>
        <v>0.45718881407511636</v>
      </c>
      <c r="AR76" s="106" t="e">
        <f t="shared" si="1249"/>
        <v>#DIV/0!</v>
      </c>
      <c r="AS76" s="106" t="e">
        <f t="shared" si="1250"/>
        <v>#DIV/0!</v>
      </c>
      <c r="AT76" s="106">
        <f t="shared" si="1251"/>
        <v>0</v>
      </c>
      <c r="AU76" s="106" t="e">
        <f t="shared" si="1252"/>
        <v>#DIV/0!</v>
      </c>
      <c r="AV76" s="106">
        <f t="shared" si="1253"/>
        <v>0.57011942480352595</v>
      </c>
      <c r="AW76" s="106">
        <f t="shared" si="1254"/>
        <v>0.81885875710997968</v>
      </c>
      <c r="AX76" s="106" t="e">
        <f t="shared" si="1255"/>
        <v>#DIV/0!</v>
      </c>
      <c r="AY76" s="106" t="e">
        <f t="shared" si="1256"/>
        <v>#DIV/0!</v>
      </c>
      <c r="AZ76" s="106" t="e">
        <f t="shared" si="1257"/>
        <v>#DIV/0!</v>
      </c>
      <c r="BA76" s="106" t="e">
        <f t="shared" si="1258"/>
        <v>#DIV/0!</v>
      </c>
      <c r="BB76" s="106">
        <f t="shared" si="1259"/>
        <v>0.37407786738450877</v>
      </c>
      <c r="BC76" s="106" t="e">
        <f t="shared" si="1260"/>
        <v>#DIV/0!</v>
      </c>
      <c r="BD76" s="106" t="e">
        <f t="shared" si="1261"/>
        <v>#DIV/0!</v>
      </c>
      <c r="BE76" s="106">
        <f t="shared" si="1262"/>
        <v>0.5651406237546871</v>
      </c>
      <c r="BF76" s="106">
        <f t="shared" si="1263"/>
        <v>1</v>
      </c>
      <c r="BG76" s="107">
        <f t="shared" si="1161"/>
        <v>0.80420281103283298</v>
      </c>
      <c r="BH76" s="107">
        <f t="shared" si="1162"/>
        <v>0.36278736623793434</v>
      </c>
      <c r="BI76" s="107">
        <f t="shared" si="1163"/>
        <v>0</v>
      </c>
      <c r="BJ76" s="107">
        <f t="shared" si="1164"/>
        <v>0</v>
      </c>
      <c r="BK76" s="107">
        <f t="shared" si="1165"/>
        <v>0</v>
      </c>
      <c r="BL76" s="107">
        <f t="shared" si="1166"/>
        <v>0</v>
      </c>
      <c r="BM76" s="107">
        <f t="shared" si="1167"/>
        <v>1.8065988834964544E-2</v>
      </c>
      <c r="BN76" s="107">
        <f t="shared" si="1168"/>
        <v>0.16954980395810457</v>
      </c>
      <c r="BO76" s="107">
        <f t="shared" si="1169"/>
        <v>0</v>
      </c>
      <c r="BP76" s="107">
        <f t="shared" si="1170"/>
        <v>0</v>
      </c>
      <c r="BQ76" s="107">
        <f t="shared" si="1171"/>
        <v>0</v>
      </c>
      <c r="BR76" s="107">
        <f t="shared" si="1172"/>
        <v>0</v>
      </c>
      <c r="BS76" s="107">
        <f t="shared" si="1173"/>
        <v>8.4343772580842717</v>
      </c>
      <c r="BT76" s="107">
        <f t="shared" si="1174"/>
        <v>0</v>
      </c>
      <c r="BU76" s="107">
        <f t="shared" si="1175"/>
        <v>0</v>
      </c>
      <c r="BV76" s="107">
        <f t="shared" si="1176"/>
        <v>0.16502554168641242</v>
      </c>
      <c r="BW76" s="107">
        <f t="shared" si="1177"/>
        <v>0.16410439893338477</v>
      </c>
      <c r="BX76" s="108">
        <f t="shared" si="1125"/>
        <v>12.063042165492494</v>
      </c>
      <c r="BY76" s="108">
        <f t="shared" si="1126"/>
        <v>5.4418104935690153</v>
      </c>
      <c r="BZ76" s="108">
        <f t="shared" si="1127"/>
        <v>0</v>
      </c>
      <c r="CA76" s="108">
        <f t="shared" si="1128"/>
        <v>0</v>
      </c>
      <c r="CB76" s="108">
        <f t="shared" si="1129"/>
        <v>0</v>
      </c>
      <c r="CC76" s="108">
        <f t="shared" si="1130"/>
        <v>0</v>
      </c>
      <c r="CD76" s="108">
        <f t="shared" si="1131"/>
        <v>0.27098983252446818</v>
      </c>
      <c r="CE76" s="108">
        <f t="shared" si="1132"/>
        <v>2.5432470593715686</v>
      </c>
      <c r="CF76" s="108">
        <f t="shared" si="1133"/>
        <v>0</v>
      </c>
      <c r="CG76" s="108">
        <f t="shared" si="1134"/>
        <v>0</v>
      </c>
      <c r="CH76" s="108">
        <f t="shared" si="1135"/>
        <v>0</v>
      </c>
      <c r="CI76" s="108">
        <f t="shared" si="1136"/>
        <v>0</v>
      </c>
      <c r="CJ76" s="108">
        <f t="shared" si="1137"/>
        <v>126.51565887126408</v>
      </c>
      <c r="CK76" s="108">
        <f t="shared" si="1138"/>
        <v>0</v>
      </c>
      <c r="CL76" s="108">
        <f t="shared" si="1139"/>
        <v>0</v>
      </c>
      <c r="CM76" s="108">
        <f t="shared" si="1140"/>
        <v>2.4753831252961862</v>
      </c>
      <c r="CN76" s="108">
        <f t="shared" si="1141"/>
        <v>2.4615659840007718</v>
      </c>
      <c r="CO76" s="109">
        <f t="shared" si="1178"/>
        <v>343.12052978680214</v>
      </c>
      <c r="CP76" s="109">
        <f t="shared" si="1179"/>
        <v>219.38400225436561</v>
      </c>
      <c r="CQ76" s="109">
        <f t="shared" si="1180"/>
        <v>0</v>
      </c>
      <c r="CR76" s="109">
        <f t="shared" si="1181"/>
        <v>0</v>
      </c>
      <c r="CS76" s="109">
        <f t="shared" si="1182"/>
        <v>0.94937917228779445</v>
      </c>
      <c r="CT76" s="109">
        <f t="shared" si="1183"/>
        <v>0</v>
      </c>
      <c r="CU76" s="109">
        <f t="shared" si="1184"/>
        <v>8.762213935221645</v>
      </c>
      <c r="CV76" s="109">
        <f t="shared" si="1185"/>
        <v>82.891283740325946</v>
      </c>
      <c r="CW76" s="109">
        <f t="shared" si="1186"/>
        <v>0</v>
      </c>
      <c r="CX76" s="109">
        <f t="shared" si="1187"/>
        <v>0</v>
      </c>
      <c r="CY76" s="109">
        <f t="shared" si="1188"/>
        <v>0</v>
      </c>
      <c r="CZ76" s="109">
        <f t="shared" si="1189"/>
        <v>0</v>
      </c>
      <c r="DA76" s="109">
        <f t="shared" si="1190"/>
        <v>5382.8203146123533</v>
      </c>
      <c r="DB76" s="109">
        <f t="shared" si="1191"/>
        <v>0</v>
      </c>
      <c r="DC76" s="109">
        <f t="shared" si="1192"/>
        <v>0</v>
      </c>
      <c r="DD76" s="109">
        <f t="shared" si="1193"/>
        <v>86.02785144994715</v>
      </c>
      <c r="DE76" s="109">
        <f t="shared" si="1194"/>
        <v>53.988406989653392</v>
      </c>
      <c r="DF76" s="110">
        <f t="shared" si="1195"/>
        <v>0.67681971670811258</v>
      </c>
      <c r="DG76" s="110">
        <f t="shared" si="286"/>
        <v>0.72143924872707565</v>
      </c>
      <c r="DH76" s="110" t="e">
        <f t="shared" si="287"/>
        <v>#DIV/0!</v>
      </c>
      <c r="DI76" s="110" t="e">
        <f t="shared" si="288"/>
        <v>#DIV/0!</v>
      </c>
      <c r="DJ76" s="110">
        <f t="shared" si="289"/>
        <v>0.77639591156819587</v>
      </c>
      <c r="DK76" s="110" t="e">
        <f t="shared" si="290"/>
        <v>#DIV/0!</v>
      </c>
      <c r="DL76" s="110">
        <f t="shared" si="291"/>
        <v>0.71033621592736396</v>
      </c>
      <c r="DM76" s="110">
        <f t="shared" si="292"/>
        <v>0.66550432674186821</v>
      </c>
      <c r="DN76" s="110" t="e">
        <f t="shared" si="293"/>
        <v>#DIV/0!</v>
      </c>
      <c r="DO76" s="110" t="e">
        <f t="shared" si="294"/>
        <v>#DIV/0!</v>
      </c>
      <c r="DP76" s="110" t="e">
        <f t="shared" si="295"/>
        <v>#DIV/0!</v>
      </c>
      <c r="DQ76" s="110" t="e">
        <f t="shared" si="296"/>
        <v>#DIV/0!</v>
      </c>
      <c r="DR76" s="110">
        <f t="shared" si="297"/>
        <v>0.78232410324433099</v>
      </c>
      <c r="DS76" s="110" t="e">
        <f t="shared" si="298"/>
        <v>#DIV/0!</v>
      </c>
      <c r="DT76" s="110" t="e">
        <f t="shared" si="299"/>
        <v>#DIV/0!</v>
      </c>
      <c r="DU76" s="110">
        <f t="shared" si="300"/>
        <v>0.72748603336258311</v>
      </c>
      <c r="DV76" s="110">
        <f t="shared" si="268"/>
        <v>0.63404692201166568</v>
      </c>
    </row>
    <row r="77" spans="1:126" s="117" customFormat="1" x14ac:dyDescent="0.2">
      <c r="A77" s="117" t="s">
        <v>90</v>
      </c>
      <c r="B77" s="118"/>
      <c r="C77" s="118">
        <v>44497.28125</v>
      </c>
      <c r="D77" s="117">
        <v>11.39</v>
      </c>
      <c r="E77" s="102">
        <f t="shared" si="1142"/>
        <v>0.32245089999999998</v>
      </c>
      <c r="F77" s="102">
        <f t="shared" si="629"/>
        <v>6603.902009999998</v>
      </c>
      <c r="G77" s="103">
        <f t="shared" si="1143"/>
        <v>0.6016899969821482</v>
      </c>
      <c r="Y77" s="105">
        <f t="shared" ref="Y77" si="1366">H74</f>
        <v>41.567197312460749</v>
      </c>
      <c r="Z77" s="105">
        <f t="shared" ref="Z77" si="1367">I74</f>
        <v>18.751555985626254</v>
      </c>
      <c r="AA77" s="105">
        <f t="shared" ref="AA77" si="1368">J74</f>
        <v>0</v>
      </c>
      <c r="AB77" s="105">
        <f t="shared" ref="AB77" si="1369">K74</f>
        <v>0</v>
      </c>
      <c r="AC77" s="105">
        <f t="shared" ref="AC77" si="1370">L74</f>
        <v>0</v>
      </c>
      <c r="AD77" s="105">
        <f t="shared" ref="AD77" si="1371">M74</f>
        <v>0</v>
      </c>
      <c r="AE77" s="105">
        <f t="shared" ref="AE77" si="1372">N74</f>
        <v>0.93378500080500848</v>
      </c>
      <c r="AF77" s="105">
        <f t="shared" ref="AF77" si="1373">O74</f>
        <v>8.7635980112581784</v>
      </c>
      <c r="AG77" s="105">
        <f t="shared" ref="AG77" si="1374">P74</f>
        <v>0</v>
      </c>
      <c r="AH77" s="105">
        <f t="shared" ref="AH77" si="1375">Q74</f>
        <v>0</v>
      </c>
      <c r="AI77" s="105">
        <f t="shared" ref="AI77" si="1376">R74</f>
        <v>0</v>
      </c>
      <c r="AJ77" s="105">
        <f t="shared" ref="AJ77" si="1377">S74</f>
        <v>0</v>
      </c>
      <c r="AK77" s="105">
        <f t="shared" ref="AK77" si="1378">T74</f>
        <v>435.9515023881296</v>
      </c>
      <c r="AL77" s="105">
        <f t="shared" ref="AL77" si="1379">U74</f>
        <v>0</v>
      </c>
      <c r="AM77" s="105">
        <f t="shared" ref="AM77" si="1380">V74</f>
        <v>0</v>
      </c>
      <c r="AN77" s="105">
        <f t="shared" ref="AN77" si="1381">W74</f>
        <v>8.5297504047082526</v>
      </c>
      <c r="AO77" s="105">
        <f t="shared" ref="AO77" si="1382">X74</f>
        <v>8.4821388793035251</v>
      </c>
      <c r="AP77" s="106">
        <f t="shared" si="1247"/>
        <v>0.90601065114450097</v>
      </c>
      <c r="AQ77" s="106">
        <f t="shared" si="1248"/>
        <v>0.45718881407511636</v>
      </c>
      <c r="AR77" s="106" t="e">
        <f t="shared" si="1249"/>
        <v>#DIV/0!</v>
      </c>
      <c r="AS77" s="106" t="e">
        <f t="shared" si="1250"/>
        <v>#DIV/0!</v>
      </c>
      <c r="AT77" s="106">
        <f t="shared" si="1251"/>
        <v>0</v>
      </c>
      <c r="AU77" s="106" t="e">
        <f t="shared" si="1252"/>
        <v>#DIV/0!</v>
      </c>
      <c r="AV77" s="106">
        <f t="shared" si="1253"/>
        <v>0.57011942480352595</v>
      </c>
      <c r="AW77" s="106">
        <f t="shared" si="1254"/>
        <v>0.81885875710997968</v>
      </c>
      <c r="AX77" s="106" t="e">
        <f t="shared" si="1255"/>
        <v>#DIV/0!</v>
      </c>
      <c r="AY77" s="106" t="e">
        <f t="shared" si="1256"/>
        <v>#DIV/0!</v>
      </c>
      <c r="AZ77" s="106" t="e">
        <f t="shared" si="1257"/>
        <v>#DIV/0!</v>
      </c>
      <c r="BA77" s="106" t="e">
        <f t="shared" si="1258"/>
        <v>#DIV/0!</v>
      </c>
      <c r="BB77" s="106">
        <f t="shared" si="1259"/>
        <v>0.37407786738450877</v>
      </c>
      <c r="BC77" s="106" t="e">
        <f t="shared" si="1260"/>
        <v>#DIV/0!</v>
      </c>
      <c r="BD77" s="106" t="e">
        <f t="shared" si="1261"/>
        <v>#DIV/0!</v>
      </c>
      <c r="BE77" s="106">
        <f t="shared" si="1262"/>
        <v>0.5651406237546871</v>
      </c>
      <c r="BF77" s="106">
        <f t="shared" si="1263"/>
        <v>1</v>
      </c>
      <c r="BG77" s="107">
        <f t="shared" si="1161"/>
        <v>0.80420281103283298</v>
      </c>
      <c r="BH77" s="107">
        <f t="shared" si="1162"/>
        <v>0.36278736623793434</v>
      </c>
      <c r="BI77" s="107">
        <f t="shared" si="1163"/>
        <v>0</v>
      </c>
      <c r="BJ77" s="107">
        <f t="shared" si="1164"/>
        <v>0</v>
      </c>
      <c r="BK77" s="107">
        <f t="shared" si="1165"/>
        <v>0</v>
      </c>
      <c r="BL77" s="107">
        <f t="shared" si="1166"/>
        <v>0</v>
      </c>
      <c r="BM77" s="107">
        <f t="shared" si="1167"/>
        <v>1.8065988834964544E-2</v>
      </c>
      <c r="BN77" s="107">
        <f t="shared" si="1168"/>
        <v>0.16954980395810457</v>
      </c>
      <c r="BO77" s="107">
        <f t="shared" si="1169"/>
        <v>0</v>
      </c>
      <c r="BP77" s="107">
        <f t="shared" si="1170"/>
        <v>0</v>
      </c>
      <c r="BQ77" s="107">
        <f t="shared" si="1171"/>
        <v>0</v>
      </c>
      <c r="BR77" s="107">
        <f t="shared" si="1172"/>
        <v>0</v>
      </c>
      <c r="BS77" s="107">
        <f t="shared" si="1173"/>
        <v>8.4343772580842717</v>
      </c>
      <c r="BT77" s="107">
        <f t="shared" si="1174"/>
        <v>0</v>
      </c>
      <c r="BU77" s="107">
        <f t="shared" si="1175"/>
        <v>0</v>
      </c>
      <c r="BV77" s="107">
        <f t="shared" si="1176"/>
        <v>0.16502554168641242</v>
      </c>
      <c r="BW77" s="107">
        <f t="shared" si="1177"/>
        <v>0.16410439893338477</v>
      </c>
      <c r="BX77" s="108">
        <f t="shared" si="1125"/>
        <v>12.063042165492494</v>
      </c>
      <c r="BY77" s="108">
        <f t="shared" si="1126"/>
        <v>5.4418104935690153</v>
      </c>
      <c r="BZ77" s="108">
        <f t="shared" si="1127"/>
        <v>0</v>
      </c>
      <c r="CA77" s="108">
        <f t="shared" si="1128"/>
        <v>0</v>
      </c>
      <c r="CB77" s="108">
        <f t="shared" si="1129"/>
        <v>0</v>
      </c>
      <c r="CC77" s="108">
        <f t="shared" si="1130"/>
        <v>0</v>
      </c>
      <c r="CD77" s="108">
        <f t="shared" si="1131"/>
        <v>0.27098983252446818</v>
      </c>
      <c r="CE77" s="108">
        <f t="shared" si="1132"/>
        <v>2.5432470593715686</v>
      </c>
      <c r="CF77" s="108">
        <f t="shared" si="1133"/>
        <v>0</v>
      </c>
      <c r="CG77" s="108">
        <f t="shared" si="1134"/>
        <v>0</v>
      </c>
      <c r="CH77" s="108">
        <f t="shared" si="1135"/>
        <v>0</v>
      </c>
      <c r="CI77" s="108">
        <f t="shared" si="1136"/>
        <v>0</v>
      </c>
      <c r="CJ77" s="108">
        <f t="shared" si="1137"/>
        <v>126.51565887126408</v>
      </c>
      <c r="CK77" s="108">
        <f t="shared" si="1138"/>
        <v>0</v>
      </c>
      <c r="CL77" s="108">
        <f t="shared" si="1139"/>
        <v>0</v>
      </c>
      <c r="CM77" s="108">
        <f t="shared" si="1140"/>
        <v>2.4753831252961862</v>
      </c>
      <c r="CN77" s="108">
        <f t="shared" si="1141"/>
        <v>2.4615659840007718</v>
      </c>
      <c r="CO77" s="109">
        <f t="shared" si="1178"/>
        <v>355.18357195229464</v>
      </c>
      <c r="CP77" s="109">
        <f t="shared" si="1179"/>
        <v>224.82581274793463</v>
      </c>
      <c r="CQ77" s="109">
        <f t="shared" si="1180"/>
        <v>0</v>
      </c>
      <c r="CR77" s="109">
        <f t="shared" si="1181"/>
        <v>0</v>
      </c>
      <c r="CS77" s="109">
        <f t="shared" si="1182"/>
        <v>0.94937917228779445</v>
      </c>
      <c r="CT77" s="109">
        <f t="shared" si="1183"/>
        <v>0</v>
      </c>
      <c r="CU77" s="109">
        <f t="shared" si="1184"/>
        <v>9.0332037677461123</v>
      </c>
      <c r="CV77" s="109">
        <f t="shared" si="1185"/>
        <v>85.434530799697512</v>
      </c>
      <c r="CW77" s="109">
        <f t="shared" si="1186"/>
        <v>0</v>
      </c>
      <c r="CX77" s="109">
        <f t="shared" si="1187"/>
        <v>0</v>
      </c>
      <c r="CY77" s="109">
        <f t="shared" si="1188"/>
        <v>0</v>
      </c>
      <c r="CZ77" s="109">
        <f t="shared" si="1189"/>
        <v>0</v>
      </c>
      <c r="DA77" s="109">
        <f t="shared" si="1190"/>
        <v>5509.3359734836176</v>
      </c>
      <c r="DB77" s="109">
        <f t="shared" si="1191"/>
        <v>0</v>
      </c>
      <c r="DC77" s="109">
        <f t="shared" si="1192"/>
        <v>0</v>
      </c>
      <c r="DD77" s="109">
        <f t="shared" si="1193"/>
        <v>88.50323457524334</v>
      </c>
      <c r="DE77" s="109">
        <f t="shared" si="1194"/>
        <v>56.449972973654162</v>
      </c>
      <c r="DF77" s="110">
        <f t="shared" si="1195"/>
        <v>0.7006145761592788</v>
      </c>
      <c r="DG77" s="110">
        <f t="shared" si="286"/>
        <v>0.73933451745156364</v>
      </c>
      <c r="DH77" s="110" t="e">
        <f t="shared" si="287"/>
        <v>#DIV/0!</v>
      </c>
      <c r="DI77" s="110" t="e">
        <f t="shared" si="288"/>
        <v>#DIV/0!</v>
      </c>
      <c r="DJ77" s="110">
        <f t="shared" si="289"/>
        <v>0.77639591156819587</v>
      </c>
      <c r="DK77" s="110" t="e">
        <f t="shared" si="290"/>
        <v>#DIV/0!</v>
      </c>
      <c r="DL77" s="110">
        <f t="shared" si="291"/>
        <v>0.73230485234885656</v>
      </c>
      <c r="DM77" s="110">
        <f t="shared" si="292"/>
        <v>0.685923143360604</v>
      </c>
      <c r="DN77" s="110" t="e">
        <f t="shared" si="293"/>
        <v>#DIV/0!</v>
      </c>
      <c r="DO77" s="110" t="e">
        <f t="shared" si="294"/>
        <v>#DIV/0!</v>
      </c>
      <c r="DP77" s="110" t="e">
        <f t="shared" si="295"/>
        <v>#DIV/0!</v>
      </c>
      <c r="DQ77" s="110" t="e">
        <f t="shared" si="296"/>
        <v>#DIV/0!</v>
      </c>
      <c r="DR77" s="110">
        <f t="shared" si="297"/>
        <v>0.80071153652055316</v>
      </c>
      <c r="DS77" s="110" t="e">
        <f t="shared" si="298"/>
        <v>#DIV/0!</v>
      </c>
      <c r="DT77" s="110" t="e">
        <f t="shared" si="299"/>
        <v>#DIV/0!</v>
      </c>
      <c r="DU77" s="110">
        <f t="shared" si="300"/>
        <v>0.7484188663988951</v>
      </c>
      <c r="DV77" s="110">
        <f t="shared" si="268"/>
        <v>0.66295587529460687</v>
      </c>
    </row>
    <row r="78" spans="1:126" s="117" customFormat="1" x14ac:dyDescent="0.2">
      <c r="A78" s="117" t="s">
        <v>90</v>
      </c>
      <c r="B78" s="118">
        <f>'Data Final'!C172</f>
        <v>44497.3125</v>
      </c>
      <c r="C78" s="118">
        <v>44497.291666666664</v>
      </c>
      <c r="D78" s="117">
        <v>10.6</v>
      </c>
      <c r="E78" s="102">
        <f t="shared" si="1142"/>
        <v>0.30008599999999996</v>
      </c>
      <c r="F78" s="102">
        <f t="shared" si="629"/>
        <v>6819.9639299999981</v>
      </c>
      <c r="G78" s="103">
        <f t="shared" si="1143"/>
        <v>0.62137567611486411</v>
      </c>
      <c r="H78" s="117">
        <f>'Data Final'!F172</f>
        <v>36.474510191959951</v>
      </c>
      <c r="I78" s="117">
        <f>'Data Final'!G172</f>
        <v>14.249057436852503</v>
      </c>
      <c r="J78" s="104">
        <v>0</v>
      </c>
      <c r="K78" s="104">
        <v>0</v>
      </c>
      <c r="L78" s="117">
        <f>'Data Final'!J172</f>
        <v>0.27216172206722233</v>
      </c>
      <c r="M78" s="104">
        <v>0</v>
      </c>
      <c r="N78" s="117">
        <f>'Data Final'!L172</f>
        <v>0.76404014726960845</v>
      </c>
      <c r="O78" s="117">
        <f>'Data Final'!M172</f>
        <v>8.4544756311952778</v>
      </c>
      <c r="P78" s="104">
        <v>0</v>
      </c>
      <c r="Q78" s="104">
        <v>0</v>
      </c>
      <c r="R78" s="104">
        <v>0</v>
      </c>
      <c r="S78" s="117">
        <f>'Data Final'!Q172</f>
        <v>0</v>
      </c>
      <c r="T78" s="117">
        <f>'Data Final'!R172</f>
        <v>336.58402525691366</v>
      </c>
      <c r="U78" s="117">
        <f>'Data Final'!S172</f>
        <v>0</v>
      </c>
      <c r="V78" s="117">
        <f>'Data Final'!T172</f>
        <v>0</v>
      </c>
      <c r="W78" s="117">
        <f>'Data Final'!U172</f>
        <v>6.4671675355571017</v>
      </c>
      <c r="X78" s="117">
        <f>'Data Final'!V172</f>
        <v>7.6543054427530741</v>
      </c>
      <c r="Y78" s="105">
        <f t="shared" ref="Y78" si="1383">H78</f>
        <v>36.474510191959951</v>
      </c>
      <c r="Z78" s="105">
        <f t="shared" ref="Z78" si="1384">I78</f>
        <v>14.249057436852503</v>
      </c>
      <c r="AA78" s="105">
        <f t="shared" ref="AA78" si="1385">J78</f>
        <v>0</v>
      </c>
      <c r="AB78" s="105">
        <f t="shared" ref="AB78" si="1386">K78</f>
        <v>0</v>
      </c>
      <c r="AC78" s="105">
        <f t="shared" ref="AC78" si="1387">L78</f>
        <v>0.27216172206722233</v>
      </c>
      <c r="AD78" s="105">
        <f t="shared" ref="AD78" si="1388">M78</f>
        <v>0</v>
      </c>
      <c r="AE78" s="105">
        <f t="shared" ref="AE78" si="1389">N78</f>
        <v>0.76404014726960845</v>
      </c>
      <c r="AF78" s="105">
        <f t="shared" ref="AF78" si="1390">O78</f>
        <v>8.4544756311952778</v>
      </c>
      <c r="AG78" s="105">
        <f t="shared" ref="AG78" si="1391">P78</f>
        <v>0</v>
      </c>
      <c r="AH78" s="105">
        <f t="shared" ref="AH78" si="1392">Q78</f>
        <v>0</v>
      </c>
      <c r="AI78" s="105">
        <f t="shared" ref="AI78" si="1393">R78</f>
        <v>0</v>
      </c>
      <c r="AJ78" s="105">
        <f t="shared" ref="AJ78" si="1394">S78</f>
        <v>0</v>
      </c>
      <c r="AK78" s="105">
        <f t="shared" ref="AK78" si="1395">T78</f>
        <v>336.58402525691366</v>
      </c>
      <c r="AL78" s="105">
        <f t="shared" ref="AL78" si="1396">U78</f>
        <v>0</v>
      </c>
      <c r="AM78" s="105">
        <f t="shared" ref="AM78" si="1397">V78</f>
        <v>0</v>
      </c>
      <c r="AN78" s="105">
        <f t="shared" ref="AN78" si="1398">W78</f>
        <v>6.4671675355571017</v>
      </c>
      <c r="AO78" s="105">
        <f t="shared" ref="AO78" si="1399">X78</f>
        <v>7.6543054427530741</v>
      </c>
      <c r="AP78" s="106">
        <f t="shared" si="1247"/>
        <v>0.79500897019313743</v>
      </c>
      <c r="AQ78" s="106">
        <f t="shared" si="1248"/>
        <v>0.3474116855281994</v>
      </c>
      <c r="AR78" s="106" t="e">
        <f t="shared" si="1249"/>
        <v>#DIV/0!</v>
      </c>
      <c r="AS78" s="106" t="e">
        <f t="shared" si="1250"/>
        <v>#DIV/0!</v>
      </c>
      <c r="AT78" s="106">
        <f t="shared" si="1251"/>
        <v>0.58067997819807737</v>
      </c>
      <c r="AU78" s="106" t="e">
        <f t="shared" si="1252"/>
        <v>#DIV/0!</v>
      </c>
      <c r="AV78" s="106">
        <f t="shared" si="1253"/>
        <v>0.46648225117412279</v>
      </c>
      <c r="AW78" s="106">
        <f t="shared" si="1254"/>
        <v>0.78997477959206919</v>
      </c>
      <c r="AX78" s="106" t="e">
        <f t="shared" si="1255"/>
        <v>#DIV/0!</v>
      </c>
      <c r="AY78" s="106" t="e">
        <f t="shared" si="1256"/>
        <v>#DIV/0!</v>
      </c>
      <c r="AZ78" s="106" t="e">
        <f t="shared" si="1257"/>
        <v>#DIV/0!</v>
      </c>
      <c r="BA78" s="106" t="e">
        <f t="shared" si="1258"/>
        <v>#DIV/0!</v>
      </c>
      <c r="BB78" s="106">
        <f t="shared" si="1259"/>
        <v>0.28881339707301401</v>
      </c>
      <c r="BC78" s="106" t="e">
        <f t="shared" si="1260"/>
        <v>#DIV/0!</v>
      </c>
      <c r="BD78" s="106" t="e">
        <f t="shared" si="1261"/>
        <v>#DIV/0!</v>
      </c>
      <c r="BE78" s="106">
        <f t="shared" si="1262"/>
        <v>0.42848370955302434</v>
      </c>
      <c r="BF78" s="106">
        <f t="shared" si="1263"/>
        <v>0.90240274907896523</v>
      </c>
      <c r="BG78" s="107">
        <f t="shared" si="1161"/>
        <v>0.6567293919278695</v>
      </c>
      <c r="BH78" s="107">
        <f t="shared" si="1162"/>
        <v>0.25655655899971919</v>
      </c>
      <c r="BI78" s="107">
        <f t="shared" si="1163"/>
        <v>0</v>
      </c>
      <c r="BJ78" s="107">
        <f t="shared" si="1164"/>
        <v>0</v>
      </c>
      <c r="BK78" s="107">
        <f t="shared" si="1165"/>
        <v>4.9003153516958683E-3</v>
      </c>
      <c r="BL78" s="107">
        <f t="shared" si="1166"/>
        <v>0</v>
      </c>
      <c r="BM78" s="107">
        <f t="shared" si="1167"/>
        <v>1.3756665098012861E-2</v>
      </c>
      <c r="BN78" s="107">
        <f t="shared" si="1168"/>
        <v>0.1522241864557719</v>
      </c>
      <c r="BO78" s="107">
        <f t="shared" si="1169"/>
        <v>0</v>
      </c>
      <c r="BP78" s="107">
        <f t="shared" si="1170"/>
        <v>0</v>
      </c>
      <c r="BQ78" s="107">
        <f t="shared" si="1171"/>
        <v>0</v>
      </c>
      <c r="BR78" s="107">
        <f t="shared" si="1172"/>
        <v>0</v>
      </c>
      <c r="BS78" s="107">
        <f t="shared" si="1173"/>
        <v>6.0602492281947713</v>
      </c>
      <c r="BT78" s="107">
        <f t="shared" si="1174"/>
        <v>0</v>
      </c>
      <c r="BU78" s="107">
        <f t="shared" si="1175"/>
        <v>0</v>
      </c>
      <c r="BV78" s="107">
        <f t="shared" si="1176"/>
        <v>0.11644238622451128</v>
      </c>
      <c r="BW78" s="107">
        <f t="shared" si="1177"/>
        <v>0.13781699418563992</v>
      </c>
      <c r="BX78" s="108">
        <f t="shared" si="1125"/>
        <v>9.8509408789180419</v>
      </c>
      <c r="BY78" s="108">
        <f t="shared" si="1126"/>
        <v>3.8483483849957878</v>
      </c>
      <c r="BZ78" s="108">
        <f t="shared" si="1127"/>
        <v>0</v>
      </c>
      <c r="CA78" s="108">
        <f t="shared" si="1128"/>
        <v>0</v>
      </c>
      <c r="CB78" s="108">
        <f t="shared" si="1129"/>
        <v>7.3504730275438024E-2</v>
      </c>
      <c r="CC78" s="108">
        <f t="shared" si="1130"/>
        <v>0</v>
      </c>
      <c r="CD78" s="108">
        <f t="shared" si="1131"/>
        <v>0.20634997647019293</v>
      </c>
      <c r="CE78" s="108">
        <f t="shared" si="1132"/>
        <v>2.2833627968365784</v>
      </c>
      <c r="CF78" s="108">
        <f t="shared" si="1133"/>
        <v>0</v>
      </c>
      <c r="CG78" s="108">
        <f t="shared" si="1134"/>
        <v>0</v>
      </c>
      <c r="CH78" s="108">
        <f t="shared" si="1135"/>
        <v>0</v>
      </c>
      <c r="CI78" s="108">
        <f t="shared" si="1136"/>
        <v>0</v>
      </c>
      <c r="CJ78" s="108">
        <f t="shared" si="1137"/>
        <v>90.903738422921563</v>
      </c>
      <c r="CK78" s="108">
        <f t="shared" si="1138"/>
        <v>0</v>
      </c>
      <c r="CL78" s="108">
        <f t="shared" si="1139"/>
        <v>0</v>
      </c>
      <c r="CM78" s="108">
        <f t="shared" si="1140"/>
        <v>1.7466357933676693</v>
      </c>
      <c r="CN78" s="108">
        <f t="shared" si="1141"/>
        <v>2.0672549127845987</v>
      </c>
      <c r="CO78" s="109">
        <f t="shared" si="1178"/>
        <v>365.03451283121268</v>
      </c>
      <c r="CP78" s="109">
        <f t="shared" si="1179"/>
        <v>228.67416113293041</v>
      </c>
      <c r="CQ78" s="109">
        <f t="shared" si="1180"/>
        <v>0</v>
      </c>
      <c r="CR78" s="109">
        <f t="shared" si="1181"/>
        <v>0</v>
      </c>
      <c r="CS78" s="109">
        <f t="shared" si="1182"/>
        <v>1.0228839025632324</v>
      </c>
      <c r="CT78" s="109">
        <f t="shared" si="1183"/>
        <v>0</v>
      </c>
      <c r="CU78" s="109">
        <f t="shared" si="1184"/>
        <v>9.2395537442163054</v>
      </c>
      <c r="CV78" s="109">
        <f t="shared" si="1185"/>
        <v>87.717893596534097</v>
      </c>
      <c r="CW78" s="109">
        <f t="shared" si="1186"/>
        <v>0</v>
      </c>
      <c r="CX78" s="109">
        <f t="shared" si="1187"/>
        <v>0</v>
      </c>
      <c r="CY78" s="109">
        <f t="shared" si="1188"/>
        <v>0</v>
      </c>
      <c r="CZ78" s="109">
        <f t="shared" si="1189"/>
        <v>0</v>
      </c>
      <c r="DA78" s="109">
        <f t="shared" si="1190"/>
        <v>5600.239711906539</v>
      </c>
      <c r="DB78" s="109">
        <f t="shared" si="1191"/>
        <v>0</v>
      </c>
      <c r="DC78" s="109">
        <f t="shared" si="1192"/>
        <v>0</v>
      </c>
      <c r="DD78" s="109">
        <f t="shared" si="1193"/>
        <v>90.249870368611013</v>
      </c>
      <c r="DE78" s="109">
        <f t="shared" si="1194"/>
        <v>58.517227886438761</v>
      </c>
      <c r="DF78" s="110">
        <f t="shared" si="1195"/>
        <v>0.72004597252346725</v>
      </c>
      <c r="DG78" s="110">
        <f t="shared" si="286"/>
        <v>0.75198972265878916</v>
      </c>
      <c r="DH78" s="110" t="e">
        <f t="shared" si="287"/>
        <v>#DIV/0!</v>
      </c>
      <c r="DI78" s="110" t="e">
        <f t="shared" si="288"/>
        <v>#DIV/0!</v>
      </c>
      <c r="DJ78" s="110">
        <f t="shared" si="289"/>
        <v>0.83650758636852862</v>
      </c>
      <c r="DK78" s="110" t="e">
        <f t="shared" si="290"/>
        <v>#DIV/0!</v>
      </c>
      <c r="DL78" s="110">
        <f t="shared" si="291"/>
        <v>0.74903325712488411</v>
      </c>
      <c r="DM78" s="110">
        <f t="shared" si="292"/>
        <v>0.70425544263559869</v>
      </c>
      <c r="DN78" s="110" t="e">
        <f t="shared" si="293"/>
        <v>#DIV/0!</v>
      </c>
      <c r="DO78" s="110" t="e">
        <f t="shared" si="294"/>
        <v>#DIV/0!</v>
      </c>
      <c r="DP78" s="110" t="e">
        <f t="shared" si="295"/>
        <v>#DIV/0!</v>
      </c>
      <c r="DQ78" s="110" t="e">
        <f t="shared" si="296"/>
        <v>#DIV/0!</v>
      </c>
      <c r="DR78" s="110">
        <f t="shared" si="297"/>
        <v>0.81392323252500931</v>
      </c>
      <c r="DS78" s="110" t="e">
        <f t="shared" si="298"/>
        <v>#DIV/0!</v>
      </c>
      <c r="DT78" s="110" t="e">
        <f t="shared" si="299"/>
        <v>#DIV/0!</v>
      </c>
      <c r="DU78" s="110">
        <f t="shared" si="300"/>
        <v>0.76318911956260982</v>
      </c>
      <c r="DV78" s="110">
        <f t="shared" si="268"/>
        <v>0.68723398771818256</v>
      </c>
    </row>
    <row r="79" spans="1:126" s="117" customFormat="1" x14ac:dyDescent="0.2">
      <c r="A79" s="117" t="s">
        <v>90</v>
      </c>
      <c r="B79" s="118"/>
      <c r="C79" s="118">
        <v>44497.302083333336</v>
      </c>
      <c r="D79" s="117">
        <v>9.85</v>
      </c>
      <c r="E79" s="102">
        <f t="shared" si="1142"/>
        <v>0.27885349999999998</v>
      </c>
      <c r="F79" s="102">
        <f t="shared" si="629"/>
        <v>7016.9165999999977</v>
      </c>
      <c r="G79" s="103">
        <f t="shared" si="1143"/>
        <v>0.63932028692805898</v>
      </c>
      <c r="Y79" s="105">
        <f t="shared" ref="Y79" si="1400">H78</f>
        <v>36.474510191959951</v>
      </c>
      <c r="Z79" s="105">
        <f t="shared" ref="Z79" si="1401">I78</f>
        <v>14.249057436852503</v>
      </c>
      <c r="AA79" s="105">
        <f t="shared" ref="AA79" si="1402">J78</f>
        <v>0</v>
      </c>
      <c r="AB79" s="105">
        <f t="shared" ref="AB79" si="1403">K78</f>
        <v>0</v>
      </c>
      <c r="AC79" s="105">
        <f t="shared" ref="AC79" si="1404">L78</f>
        <v>0.27216172206722233</v>
      </c>
      <c r="AD79" s="105">
        <f t="shared" ref="AD79" si="1405">M78</f>
        <v>0</v>
      </c>
      <c r="AE79" s="105">
        <f t="shared" ref="AE79" si="1406">N78</f>
        <v>0.76404014726960845</v>
      </c>
      <c r="AF79" s="105">
        <f t="shared" ref="AF79" si="1407">O78</f>
        <v>8.4544756311952778</v>
      </c>
      <c r="AG79" s="105">
        <f t="shared" ref="AG79" si="1408">P78</f>
        <v>0</v>
      </c>
      <c r="AH79" s="105">
        <f t="shared" ref="AH79" si="1409">Q78</f>
        <v>0</v>
      </c>
      <c r="AI79" s="105">
        <f t="shared" ref="AI79" si="1410">R78</f>
        <v>0</v>
      </c>
      <c r="AJ79" s="105">
        <f t="shared" ref="AJ79" si="1411">S78</f>
        <v>0</v>
      </c>
      <c r="AK79" s="105">
        <f t="shared" ref="AK79" si="1412">T78</f>
        <v>336.58402525691366</v>
      </c>
      <c r="AL79" s="105">
        <f t="shared" ref="AL79" si="1413">U78</f>
        <v>0</v>
      </c>
      <c r="AM79" s="105">
        <f t="shared" ref="AM79" si="1414">V78</f>
        <v>0</v>
      </c>
      <c r="AN79" s="105">
        <f t="shared" ref="AN79" si="1415">W78</f>
        <v>6.4671675355571017</v>
      </c>
      <c r="AO79" s="105">
        <f t="shared" ref="AO79" si="1416">X78</f>
        <v>7.6543054427530741</v>
      </c>
      <c r="AP79" s="106">
        <f t="shared" si="1247"/>
        <v>0.79500897019313743</v>
      </c>
      <c r="AQ79" s="106">
        <f t="shared" si="1248"/>
        <v>0.3474116855281994</v>
      </c>
      <c r="AR79" s="106" t="e">
        <f t="shared" si="1249"/>
        <v>#DIV/0!</v>
      </c>
      <c r="AS79" s="106" t="e">
        <f t="shared" si="1250"/>
        <v>#DIV/0!</v>
      </c>
      <c r="AT79" s="106">
        <f t="shared" si="1251"/>
        <v>0.58067997819807737</v>
      </c>
      <c r="AU79" s="106" t="e">
        <f t="shared" si="1252"/>
        <v>#DIV/0!</v>
      </c>
      <c r="AV79" s="106">
        <f t="shared" si="1253"/>
        <v>0.46648225117412279</v>
      </c>
      <c r="AW79" s="106">
        <f t="shared" si="1254"/>
        <v>0.78997477959206919</v>
      </c>
      <c r="AX79" s="106" t="e">
        <f t="shared" si="1255"/>
        <v>#DIV/0!</v>
      </c>
      <c r="AY79" s="106" t="e">
        <f t="shared" si="1256"/>
        <v>#DIV/0!</v>
      </c>
      <c r="AZ79" s="106" t="e">
        <f t="shared" si="1257"/>
        <v>#DIV/0!</v>
      </c>
      <c r="BA79" s="106" t="e">
        <f t="shared" si="1258"/>
        <v>#DIV/0!</v>
      </c>
      <c r="BB79" s="106">
        <f t="shared" si="1259"/>
        <v>0.28881339707301401</v>
      </c>
      <c r="BC79" s="106" t="e">
        <f t="shared" si="1260"/>
        <v>#DIV/0!</v>
      </c>
      <c r="BD79" s="106" t="e">
        <f t="shared" si="1261"/>
        <v>#DIV/0!</v>
      </c>
      <c r="BE79" s="106">
        <f t="shared" si="1262"/>
        <v>0.42848370955302434</v>
      </c>
      <c r="BF79" s="106">
        <f t="shared" si="1263"/>
        <v>0.90240274907896523</v>
      </c>
      <c r="BG79" s="107">
        <f t="shared" si="1161"/>
        <v>0.61026268966882236</v>
      </c>
      <c r="BH79" s="107">
        <f t="shared" si="1162"/>
        <v>0.23840397227804092</v>
      </c>
      <c r="BI79" s="107">
        <f t="shared" si="1163"/>
        <v>0</v>
      </c>
      <c r="BJ79" s="107">
        <f t="shared" si="1164"/>
        <v>0</v>
      </c>
      <c r="BK79" s="107">
        <f t="shared" si="1165"/>
        <v>4.5535949258683301E-3</v>
      </c>
      <c r="BL79" s="107">
        <f t="shared" si="1166"/>
        <v>0</v>
      </c>
      <c r="BM79" s="107">
        <f t="shared" si="1167"/>
        <v>1.2783316152398746E-2</v>
      </c>
      <c r="BN79" s="107">
        <f t="shared" si="1168"/>
        <v>0.14145360722541073</v>
      </c>
      <c r="BO79" s="107">
        <f t="shared" si="1169"/>
        <v>0</v>
      </c>
      <c r="BP79" s="107">
        <f t="shared" si="1170"/>
        <v>0</v>
      </c>
      <c r="BQ79" s="107">
        <f t="shared" si="1171"/>
        <v>0</v>
      </c>
      <c r="BR79" s="107">
        <f t="shared" si="1172"/>
        <v>0</v>
      </c>
      <c r="BS79" s="107">
        <f t="shared" si="1173"/>
        <v>5.6314580092187265</v>
      </c>
      <c r="BT79" s="107">
        <f t="shared" si="1174"/>
        <v>0</v>
      </c>
      <c r="BU79" s="107">
        <f t="shared" si="1175"/>
        <v>0</v>
      </c>
      <c r="BV79" s="107">
        <f t="shared" si="1176"/>
        <v>0.10820353814258832</v>
      </c>
      <c r="BW79" s="107">
        <f t="shared" si="1177"/>
        <v>0.12806579176684466</v>
      </c>
      <c r="BX79" s="108">
        <f t="shared" si="1125"/>
        <v>9.1539403450323356</v>
      </c>
      <c r="BY79" s="108">
        <f t="shared" si="1126"/>
        <v>3.5760595841706135</v>
      </c>
      <c r="BZ79" s="108">
        <f t="shared" si="1127"/>
        <v>0</v>
      </c>
      <c r="CA79" s="108">
        <f t="shared" si="1128"/>
        <v>0</v>
      </c>
      <c r="CB79" s="108">
        <f t="shared" si="1129"/>
        <v>6.8303923888024948E-2</v>
      </c>
      <c r="CC79" s="108">
        <f t="shared" si="1130"/>
        <v>0</v>
      </c>
      <c r="CD79" s="108">
        <f t="shared" si="1131"/>
        <v>0.19174974228598118</v>
      </c>
      <c r="CE79" s="108">
        <f t="shared" si="1132"/>
        <v>2.121804108381161</v>
      </c>
      <c r="CF79" s="108">
        <f t="shared" si="1133"/>
        <v>0</v>
      </c>
      <c r="CG79" s="108">
        <f t="shared" si="1134"/>
        <v>0</v>
      </c>
      <c r="CH79" s="108">
        <f t="shared" si="1135"/>
        <v>0</v>
      </c>
      <c r="CI79" s="108">
        <f t="shared" si="1136"/>
        <v>0</v>
      </c>
      <c r="CJ79" s="108">
        <f t="shared" si="1137"/>
        <v>84.471870138280892</v>
      </c>
      <c r="CK79" s="108">
        <f t="shared" si="1138"/>
        <v>0</v>
      </c>
      <c r="CL79" s="108">
        <f t="shared" si="1139"/>
        <v>0</v>
      </c>
      <c r="CM79" s="108">
        <f t="shared" si="1140"/>
        <v>1.6230530721388248</v>
      </c>
      <c r="CN79" s="108">
        <f t="shared" si="1141"/>
        <v>1.9209868765026699</v>
      </c>
      <c r="CO79" s="109">
        <f t="shared" si="1178"/>
        <v>374.18845317624499</v>
      </c>
      <c r="CP79" s="109">
        <f t="shared" si="1179"/>
        <v>232.25022071710103</v>
      </c>
      <c r="CQ79" s="109">
        <f t="shared" si="1180"/>
        <v>0</v>
      </c>
      <c r="CR79" s="109">
        <f t="shared" si="1181"/>
        <v>0</v>
      </c>
      <c r="CS79" s="109">
        <f t="shared" si="1182"/>
        <v>1.0911878264512573</v>
      </c>
      <c r="CT79" s="109">
        <f t="shared" si="1183"/>
        <v>0</v>
      </c>
      <c r="CU79" s="109">
        <f t="shared" si="1184"/>
        <v>9.4313034865022871</v>
      </c>
      <c r="CV79" s="109">
        <f t="shared" si="1185"/>
        <v>89.839697704915253</v>
      </c>
      <c r="CW79" s="109">
        <f t="shared" si="1186"/>
        <v>0</v>
      </c>
      <c r="CX79" s="109">
        <f t="shared" si="1187"/>
        <v>0</v>
      </c>
      <c r="CY79" s="109">
        <f t="shared" si="1188"/>
        <v>0</v>
      </c>
      <c r="CZ79" s="109">
        <f t="shared" si="1189"/>
        <v>0</v>
      </c>
      <c r="DA79" s="109">
        <f t="shared" si="1190"/>
        <v>5684.7115820448198</v>
      </c>
      <c r="DB79" s="109">
        <f t="shared" si="1191"/>
        <v>0</v>
      </c>
      <c r="DC79" s="109">
        <f t="shared" si="1192"/>
        <v>0</v>
      </c>
      <c r="DD79" s="109">
        <f t="shared" si="1193"/>
        <v>91.872923440749844</v>
      </c>
      <c r="DE79" s="109">
        <f t="shared" si="1194"/>
        <v>60.438214762941428</v>
      </c>
      <c r="DF79" s="110">
        <f t="shared" si="1195"/>
        <v>0.73810250593735927</v>
      </c>
      <c r="DG79" s="110">
        <f t="shared" si="286"/>
        <v>0.76374951240323918</v>
      </c>
      <c r="DH79" s="110" t="e">
        <f t="shared" si="287"/>
        <v>#DIV/0!</v>
      </c>
      <c r="DI79" s="110" t="e">
        <f t="shared" si="288"/>
        <v>#DIV/0!</v>
      </c>
      <c r="DJ79" s="110">
        <f t="shared" si="289"/>
        <v>0.89236607663110201</v>
      </c>
      <c r="DK79" s="110" t="e">
        <f t="shared" si="290"/>
        <v>#DIV/0!</v>
      </c>
      <c r="DL79" s="110">
        <f t="shared" si="291"/>
        <v>0.76457804835543819</v>
      </c>
      <c r="DM79" s="110">
        <f t="shared" si="292"/>
        <v>0.72129064526377773</v>
      </c>
      <c r="DN79" s="110" t="e">
        <f t="shared" si="293"/>
        <v>#DIV/0!</v>
      </c>
      <c r="DO79" s="110" t="e">
        <f t="shared" si="294"/>
        <v>#DIV/0!</v>
      </c>
      <c r="DP79" s="110" t="e">
        <f t="shared" si="295"/>
        <v>#DIV/0!</v>
      </c>
      <c r="DQ79" s="110" t="e">
        <f t="shared" si="296"/>
        <v>#DIV/0!</v>
      </c>
      <c r="DR79" s="110">
        <f t="shared" si="297"/>
        <v>0.82620013871782938</v>
      </c>
      <c r="DS79" s="110" t="e">
        <f t="shared" si="298"/>
        <v>#DIV/0!</v>
      </c>
      <c r="DT79" s="110" t="e">
        <f t="shared" si="299"/>
        <v>#DIV/0!</v>
      </c>
      <c r="DU79" s="110">
        <f t="shared" si="300"/>
        <v>0.77691430764398617</v>
      </c>
      <c r="DV79" s="110">
        <f t="shared" si="268"/>
        <v>0.70979430916839215</v>
      </c>
    </row>
    <row r="80" spans="1:126" s="117" customFormat="1" x14ac:dyDescent="0.2">
      <c r="A80" s="117" t="s">
        <v>90</v>
      </c>
      <c r="B80" s="118"/>
      <c r="C80" s="118">
        <v>44497.3125</v>
      </c>
      <c r="D80" s="117">
        <v>9.85</v>
      </c>
      <c r="E80" s="102">
        <f t="shared" si="1142"/>
        <v>0.27885349999999998</v>
      </c>
      <c r="F80" s="102">
        <f t="shared" si="629"/>
        <v>7213.8692699999974</v>
      </c>
      <c r="G80" s="103">
        <f t="shared" si="1143"/>
        <v>0.65726489774125396</v>
      </c>
      <c r="Y80" s="105">
        <f t="shared" ref="Y80" si="1417">H78</f>
        <v>36.474510191959951</v>
      </c>
      <c r="Z80" s="105">
        <f t="shared" ref="Z80" si="1418">I78</f>
        <v>14.249057436852503</v>
      </c>
      <c r="AA80" s="105">
        <f t="shared" ref="AA80" si="1419">J78</f>
        <v>0</v>
      </c>
      <c r="AB80" s="105">
        <f t="shared" ref="AB80" si="1420">K78</f>
        <v>0</v>
      </c>
      <c r="AC80" s="105">
        <f t="shared" ref="AC80" si="1421">L78</f>
        <v>0.27216172206722233</v>
      </c>
      <c r="AD80" s="105">
        <f t="shared" ref="AD80" si="1422">M78</f>
        <v>0</v>
      </c>
      <c r="AE80" s="105">
        <f t="shared" ref="AE80" si="1423">N78</f>
        <v>0.76404014726960845</v>
      </c>
      <c r="AF80" s="105">
        <f t="shared" ref="AF80" si="1424">O78</f>
        <v>8.4544756311952778</v>
      </c>
      <c r="AG80" s="105">
        <f t="shared" ref="AG80" si="1425">P78</f>
        <v>0</v>
      </c>
      <c r="AH80" s="105">
        <f t="shared" ref="AH80" si="1426">Q78</f>
        <v>0</v>
      </c>
      <c r="AI80" s="105">
        <f t="shared" ref="AI80" si="1427">R78</f>
        <v>0</v>
      </c>
      <c r="AJ80" s="105">
        <f t="shared" ref="AJ80" si="1428">S78</f>
        <v>0</v>
      </c>
      <c r="AK80" s="105">
        <f t="shared" ref="AK80" si="1429">T78</f>
        <v>336.58402525691366</v>
      </c>
      <c r="AL80" s="105">
        <f t="shared" ref="AL80" si="1430">U78</f>
        <v>0</v>
      </c>
      <c r="AM80" s="105">
        <f t="shared" ref="AM80" si="1431">V78</f>
        <v>0</v>
      </c>
      <c r="AN80" s="105">
        <f t="shared" ref="AN80" si="1432">W78</f>
        <v>6.4671675355571017</v>
      </c>
      <c r="AO80" s="105">
        <f t="shared" ref="AO80" si="1433">X78</f>
        <v>7.6543054427530741</v>
      </c>
      <c r="AP80" s="106">
        <f t="shared" si="1247"/>
        <v>0.79500897019313743</v>
      </c>
      <c r="AQ80" s="106">
        <f t="shared" si="1248"/>
        <v>0.3474116855281994</v>
      </c>
      <c r="AR80" s="106" t="e">
        <f t="shared" si="1249"/>
        <v>#DIV/0!</v>
      </c>
      <c r="AS80" s="106" t="e">
        <f t="shared" si="1250"/>
        <v>#DIV/0!</v>
      </c>
      <c r="AT80" s="106">
        <f t="shared" si="1251"/>
        <v>0.58067997819807737</v>
      </c>
      <c r="AU80" s="106" t="e">
        <f t="shared" si="1252"/>
        <v>#DIV/0!</v>
      </c>
      <c r="AV80" s="106">
        <f t="shared" si="1253"/>
        <v>0.46648225117412279</v>
      </c>
      <c r="AW80" s="106">
        <f t="shared" si="1254"/>
        <v>0.78997477959206919</v>
      </c>
      <c r="AX80" s="106" t="e">
        <f t="shared" si="1255"/>
        <v>#DIV/0!</v>
      </c>
      <c r="AY80" s="106" t="e">
        <f t="shared" si="1256"/>
        <v>#DIV/0!</v>
      </c>
      <c r="AZ80" s="106" t="e">
        <f t="shared" si="1257"/>
        <v>#DIV/0!</v>
      </c>
      <c r="BA80" s="106" t="e">
        <f t="shared" si="1258"/>
        <v>#DIV/0!</v>
      </c>
      <c r="BB80" s="106">
        <f t="shared" si="1259"/>
        <v>0.28881339707301401</v>
      </c>
      <c r="BC80" s="106" t="e">
        <f t="shared" si="1260"/>
        <v>#DIV/0!</v>
      </c>
      <c r="BD80" s="106" t="e">
        <f t="shared" si="1261"/>
        <v>#DIV/0!</v>
      </c>
      <c r="BE80" s="106">
        <f t="shared" si="1262"/>
        <v>0.42848370955302434</v>
      </c>
      <c r="BF80" s="106">
        <f t="shared" si="1263"/>
        <v>0.90240274907896523</v>
      </c>
      <c r="BG80" s="107">
        <f t="shared" si="1161"/>
        <v>0.61026268966882236</v>
      </c>
      <c r="BH80" s="107">
        <f t="shared" si="1162"/>
        <v>0.23840397227804092</v>
      </c>
      <c r="BI80" s="107">
        <f t="shared" si="1163"/>
        <v>0</v>
      </c>
      <c r="BJ80" s="107">
        <f t="shared" si="1164"/>
        <v>0</v>
      </c>
      <c r="BK80" s="107">
        <f t="shared" si="1165"/>
        <v>4.5535949258683301E-3</v>
      </c>
      <c r="BL80" s="107">
        <f t="shared" si="1166"/>
        <v>0</v>
      </c>
      <c r="BM80" s="107">
        <f t="shared" si="1167"/>
        <v>1.2783316152398746E-2</v>
      </c>
      <c r="BN80" s="107">
        <f t="shared" si="1168"/>
        <v>0.14145360722541073</v>
      </c>
      <c r="BO80" s="107">
        <f t="shared" si="1169"/>
        <v>0</v>
      </c>
      <c r="BP80" s="107">
        <f t="shared" si="1170"/>
        <v>0</v>
      </c>
      <c r="BQ80" s="107">
        <f t="shared" si="1171"/>
        <v>0</v>
      </c>
      <c r="BR80" s="107">
        <f t="shared" si="1172"/>
        <v>0</v>
      </c>
      <c r="BS80" s="107">
        <f t="shared" si="1173"/>
        <v>5.6314580092187265</v>
      </c>
      <c r="BT80" s="107">
        <f t="shared" si="1174"/>
        <v>0</v>
      </c>
      <c r="BU80" s="107">
        <f t="shared" si="1175"/>
        <v>0</v>
      </c>
      <c r="BV80" s="107">
        <f t="shared" si="1176"/>
        <v>0.10820353814258832</v>
      </c>
      <c r="BW80" s="107">
        <f t="shared" si="1177"/>
        <v>0.12806579176684466</v>
      </c>
      <c r="BX80" s="108">
        <f t="shared" si="1125"/>
        <v>9.1539403450323356</v>
      </c>
      <c r="BY80" s="108">
        <f t="shared" si="1126"/>
        <v>3.5760595841706135</v>
      </c>
      <c r="BZ80" s="108">
        <f t="shared" si="1127"/>
        <v>0</v>
      </c>
      <c r="CA80" s="108">
        <f t="shared" si="1128"/>
        <v>0</v>
      </c>
      <c r="CB80" s="108">
        <f t="shared" si="1129"/>
        <v>6.8303923888024948E-2</v>
      </c>
      <c r="CC80" s="108">
        <f t="shared" si="1130"/>
        <v>0</v>
      </c>
      <c r="CD80" s="108">
        <f t="shared" si="1131"/>
        <v>0.19174974228598118</v>
      </c>
      <c r="CE80" s="108">
        <f t="shared" si="1132"/>
        <v>2.121804108381161</v>
      </c>
      <c r="CF80" s="108">
        <f t="shared" si="1133"/>
        <v>0</v>
      </c>
      <c r="CG80" s="108">
        <f t="shared" si="1134"/>
        <v>0</v>
      </c>
      <c r="CH80" s="108">
        <f t="shared" si="1135"/>
        <v>0</v>
      </c>
      <c r="CI80" s="108">
        <f t="shared" si="1136"/>
        <v>0</v>
      </c>
      <c r="CJ80" s="108">
        <f t="shared" si="1137"/>
        <v>84.471870138280892</v>
      </c>
      <c r="CK80" s="108">
        <f t="shared" si="1138"/>
        <v>0</v>
      </c>
      <c r="CL80" s="108">
        <f t="shared" si="1139"/>
        <v>0</v>
      </c>
      <c r="CM80" s="108">
        <f t="shared" si="1140"/>
        <v>1.6230530721388248</v>
      </c>
      <c r="CN80" s="108">
        <f t="shared" si="1141"/>
        <v>1.9209868765026699</v>
      </c>
      <c r="CO80" s="109">
        <f t="shared" si="1178"/>
        <v>383.3423935212773</v>
      </c>
      <c r="CP80" s="109">
        <f t="shared" si="1179"/>
        <v>235.82628030127165</v>
      </c>
      <c r="CQ80" s="109">
        <f t="shared" si="1180"/>
        <v>0</v>
      </c>
      <c r="CR80" s="109">
        <f t="shared" si="1181"/>
        <v>0</v>
      </c>
      <c r="CS80" s="109">
        <f t="shared" si="1182"/>
        <v>1.1594917503392823</v>
      </c>
      <c r="CT80" s="109">
        <f t="shared" si="1183"/>
        <v>0</v>
      </c>
      <c r="CU80" s="109">
        <f t="shared" si="1184"/>
        <v>9.6230532287882689</v>
      </c>
      <c r="CV80" s="109">
        <f t="shared" si="1185"/>
        <v>91.961501813296408</v>
      </c>
      <c r="CW80" s="109">
        <f t="shared" si="1186"/>
        <v>0</v>
      </c>
      <c r="CX80" s="109">
        <f t="shared" si="1187"/>
        <v>0</v>
      </c>
      <c r="CY80" s="109">
        <f t="shared" si="1188"/>
        <v>0</v>
      </c>
      <c r="CZ80" s="109">
        <f t="shared" si="1189"/>
        <v>0</v>
      </c>
      <c r="DA80" s="109">
        <f t="shared" si="1190"/>
        <v>5769.1834521831006</v>
      </c>
      <c r="DB80" s="109">
        <f t="shared" si="1191"/>
        <v>0</v>
      </c>
      <c r="DC80" s="109">
        <f t="shared" si="1192"/>
        <v>0</v>
      </c>
      <c r="DD80" s="109">
        <f t="shared" si="1193"/>
        <v>93.495976512888674</v>
      </c>
      <c r="DE80" s="109">
        <f t="shared" si="1194"/>
        <v>62.359201639444095</v>
      </c>
      <c r="DF80" s="110">
        <f t="shared" si="1195"/>
        <v>0.75615903935125139</v>
      </c>
      <c r="DG80" s="110">
        <f t="shared" si="286"/>
        <v>0.77550930214768932</v>
      </c>
      <c r="DH80" s="110" t="e">
        <f t="shared" si="287"/>
        <v>#DIV/0!</v>
      </c>
      <c r="DI80" s="110" t="e">
        <f t="shared" si="288"/>
        <v>#DIV/0!</v>
      </c>
      <c r="DJ80" s="110">
        <f t="shared" si="289"/>
        <v>0.94822456689367551</v>
      </c>
      <c r="DK80" s="110" t="e">
        <f t="shared" si="290"/>
        <v>#DIV/0!</v>
      </c>
      <c r="DL80" s="110">
        <f t="shared" si="291"/>
        <v>0.78012283958599216</v>
      </c>
      <c r="DM80" s="110">
        <f t="shared" si="292"/>
        <v>0.73832584789195665</v>
      </c>
      <c r="DN80" s="110" t="e">
        <f t="shared" si="293"/>
        <v>#DIV/0!</v>
      </c>
      <c r="DO80" s="110" t="e">
        <f t="shared" si="294"/>
        <v>#DIV/0!</v>
      </c>
      <c r="DP80" s="110" t="e">
        <f t="shared" si="295"/>
        <v>#DIV/0!</v>
      </c>
      <c r="DQ80" s="110" t="e">
        <f t="shared" si="296"/>
        <v>#DIV/0!</v>
      </c>
      <c r="DR80" s="110">
        <f t="shared" si="297"/>
        <v>0.83847704491064945</v>
      </c>
      <c r="DS80" s="110" t="e">
        <f t="shared" si="298"/>
        <v>#DIV/0!</v>
      </c>
      <c r="DT80" s="110" t="e">
        <f t="shared" si="299"/>
        <v>#DIV/0!</v>
      </c>
      <c r="DU80" s="110">
        <f t="shared" si="300"/>
        <v>0.79063949572536252</v>
      </c>
      <c r="DV80" s="110">
        <f t="shared" si="268"/>
        <v>0.73235463061860173</v>
      </c>
    </row>
    <row r="81" spans="1:126" s="117" customFormat="1" x14ac:dyDescent="0.2">
      <c r="A81" s="117" t="s">
        <v>90</v>
      </c>
      <c r="B81" s="118"/>
      <c r="C81" s="118">
        <v>44497.322916666664</v>
      </c>
      <c r="D81" s="117">
        <v>9.1300000000000008</v>
      </c>
      <c r="E81" s="102">
        <f t="shared" si="1142"/>
        <v>0.25847029999999999</v>
      </c>
      <c r="F81" s="102">
        <f t="shared" si="629"/>
        <v>7392.4770599999974</v>
      </c>
      <c r="G81" s="103">
        <f t="shared" si="1143"/>
        <v>0.6735380829677089</v>
      </c>
      <c r="Y81" s="105">
        <f t="shared" ref="Y81" si="1434">H78</f>
        <v>36.474510191959951</v>
      </c>
      <c r="Z81" s="105">
        <f t="shared" ref="Z81" si="1435">I78</f>
        <v>14.249057436852503</v>
      </c>
      <c r="AA81" s="105">
        <f t="shared" ref="AA81" si="1436">J78</f>
        <v>0</v>
      </c>
      <c r="AB81" s="105">
        <f t="shared" ref="AB81" si="1437">K78</f>
        <v>0</v>
      </c>
      <c r="AC81" s="105">
        <f t="shared" ref="AC81" si="1438">L78</f>
        <v>0.27216172206722233</v>
      </c>
      <c r="AD81" s="105">
        <f t="shared" ref="AD81" si="1439">M78</f>
        <v>0</v>
      </c>
      <c r="AE81" s="105">
        <f t="shared" ref="AE81" si="1440">N78</f>
        <v>0.76404014726960845</v>
      </c>
      <c r="AF81" s="105">
        <f t="shared" ref="AF81" si="1441">O78</f>
        <v>8.4544756311952778</v>
      </c>
      <c r="AG81" s="105">
        <f t="shared" ref="AG81" si="1442">P78</f>
        <v>0</v>
      </c>
      <c r="AH81" s="105">
        <f t="shared" ref="AH81" si="1443">Q78</f>
        <v>0</v>
      </c>
      <c r="AI81" s="105">
        <f t="shared" ref="AI81" si="1444">R78</f>
        <v>0</v>
      </c>
      <c r="AJ81" s="105">
        <f t="shared" ref="AJ81" si="1445">S78</f>
        <v>0</v>
      </c>
      <c r="AK81" s="105">
        <f t="shared" ref="AK81" si="1446">T78</f>
        <v>336.58402525691366</v>
      </c>
      <c r="AL81" s="105">
        <f t="shared" ref="AL81" si="1447">U78</f>
        <v>0</v>
      </c>
      <c r="AM81" s="105">
        <f t="shared" ref="AM81" si="1448">V78</f>
        <v>0</v>
      </c>
      <c r="AN81" s="105">
        <f t="shared" ref="AN81" si="1449">W78</f>
        <v>6.4671675355571017</v>
      </c>
      <c r="AO81" s="105">
        <f t="shared" ref="AO81" si="1450">X78</f>
        <v>7.6543054427530741</v>
      </c>
      <c r="AP81" s="106">
        <f t="shared" si="1247"/>
        <v>0.79500897019313743</v>
      </c>
      <c r="AQ81" s="106">
        <f t="shared" si="1248"/>
        <v>0.3474116855281994</v>
      </c>
      <c r="AR81" s="106" t="e">
        <f t="shared" si="1249"/>
        <v>#DIV/0!</v>
      </c>
      <c r="AS81" s="106" t="e">
        <f t="shared" si="1250"/>
        <v>#DIV/0!</v>
      </c>
      <c r="AT81" s="106">
        <f t="shared" si="1251"/>
        <v>0.58067997819807737</v>
      </c>
      <c r="AU81" s="106" t="e">
        <f t="shared" si="1252"/>
        <v>#DIV/0!</v>
      </c>
      <c r="AV81" s="106">
        <f t="shared" si="1253"/>
        <v>0.46648225117412279</v>
      </c>
      <c r="AW81" s="106">
        <f t="shared" si="1254"/>
        <v>0.78997477959206919</v>
      </c>
      <c r="AX81" s="106" t="e">
        <f t="shared" si="1255"/>
        <v>#DIV/0!</v>
      </c>
      <c r="AY81" s="106" t="e">
        <f t="shared" si="1256"/>
        <v>#DIV/0!</v>
      </c>
      <c r="AZ81" s="106" t="e">
        <f t="shared" si="1257"/>
        <v>#DIV/0!</v>
      </c>
      <c r="BA81" s="106" t="e">
        <f t="shared" si="1258"/>
        <v>#DIV/0!</v>
      </c>
      <c r="BB81" s="106">
        <f t="shared" si="1259"/>
        <v>0.28881339707301401</v>
      </c>
      <c r="BC81" s="106" t="e">
        <f t="shared" si="1260"/>
        <v>#DIV/0!</v>
      </c>
      <c r="BD81" s="106" t="e">
        <f t="shared" si="1261"/>
        <v>#DIV/0!</v>
      </c>
      <c r="BE81" s="106">
        <f t="shared" si="1262"/>
        <v>0.42848370955302434</v>
      </c>
      <c r="BF81" s="106">
        <f t="shared" si="1263"/>
        <v>0.90240274907896523</v>
      </c>
      <c r="BG81" s="107">
        <f t="shared" si="1161"/>
        <v>0.56565465550013683</v>
      </c>
      <c r="BH81" s="107">
        <f t="shared" si="1162"/>
        <v>0.22097748902522985</v>
      </c>
      <c r="BI81" s="107">
        <f t="shared" si="1163"/>
        <v>0</v>
      </c>
      <c r="BJ81" s="107">
        <f t="shared" si="1164"/>
        <v>0</v>
      </c>
      <c r="BK81" s="107">
        <f t="shared" si="1165"/>
        <v>4.2207433170738948E-3</v>
      </c>
      <c r="BL81" s="107">
        <f t="shared" si="1166"/>
        <v>0</v>
      </c>
      <c r="BM81" s="107">
        <f t="shared" si="1167"/>
        <v>1.1848901164609193E-2</v>
      </c>
      <c r="BN81" s="107">
        <f t="shared" si="1168"/>
        <v>0.13111385116426397</v>
      </c>
      <c r="BO81" s="107">
        <f t="shared" si="1169"/>
        <v>0</v>
      </c>
      <c r="BP81" s="107">
        <f t="shared" si="1170"/>
        <v>0</v>
      </c>
      <c r="BQ81" s="107">
        <f t="shared" si="1171"/>
        <v>0</v>
      </c>
      <c r="BR81" s="107">
        <f t="shared" si="1172"/>
        <v>0</v>
      </c>
      <c r="BS81" s="107">
        <f t="shared" si="1173"/>
        <v>5.219818439001723</v>
      </c>
      <c r="BT81" s="107">
        <f t="shared" si="1174"/>
        <v>0</v>
      </c>
      <c r="BU81" s="107">
        <f t="shared" si="1175"/>
        <v>0</v>
      </c>
      <c r="BV81" s="107">
        <f t="shared" si="1176"/>
        <v>0.10029424398394228</v>
      </c>
      <c r="BW81" s="107">
        <f t="shared" si="1177"/>
        <v>0.1187046374448012</v>
      </c>
      <c r="BX81" s="108">
        <f t="shared" si="1125"/>
        <v>8.484819832502053</v>
      </c>
      <c r="BY81" s="108">
        <f t="shared" si="1126"/>
        <v>3.3146623353784479</v>
      </c>
      <c r="BZ81" s="108">
        <f t="shared" si="1127"/>
        <v>0</v>
      </c>
      <c r="CA81" s="108">
        <f t="shared" si="1128"/>
        <v>0</v>
      </c>
      <c r="CB81" s="108">
        <f t="shared" si="1129"/>
        <v>6.3311149756108423E-2</v>
      </c>
      <c r="CC81" s="108">
        <f t="shared" si="1130"/>
        <v>0</v>
      </c>
      <c r="CD81" s="108">
        <f t="shared" si="1131"/>
        <v>0.1777335174691379</v>
      </c>
      <c r="CE81" s="108">
        <f t="shared" si="1132"/>
        <v>1.9667077674639595</v>
      </c>
      <c r="CF81" s="108">
        <f t="shared" si="1133"/>
        <v>0</v>
      </c>
      <c r="CG81" s="108">
        <f t="shared" si="1134"/>
        <v>0</v>
      </c>
      <c r="CH81" s="108">
        <f t="shared" si="1135"/>
        <v>0</v>
      </c>
      <c r="CI81" s="108">
        <f t="shared" si="1136"/>
        <v>0</v>
      </c>
      <c r="CJ81" s="108">
        <f t="shared" si="1137"/>
        <v>78.297276585025841</v>
      </c>
      <c r="CK81" s="108">
        <f t="shared" si="1138"/>
        <v>0</v>
      </c>
      <c r="CL81" s="108">
        <f t="shared" si="1139"/>
        <v>0</v>
      </c>
      <c r="CM81" s="108">
        <f t="shared" si="1140"/>
        <v>1.5044136597591342</v>
      </c>
      <c r="CN81" s="108">
        <f t="shared" si="1141"/>
        <v>1.7805695616720181</v>
      </c>
      <c r="CO81" s="109">
        <f t="shared" si="1178"/>
        <v>391.82721335377937</v>
      </c>
      <c r="CP81" s="109">
        <f t="shared" si="1179"/>
        <v>239.1409426366501</v>
      </c>
      <c r="CQ81" s="109">
        <f t="shared" si="1180"/>
        <v>0</v>
      </c>
      <c r="CR81" s="109">
        <f t="shared" si="1181"/>
        <v>0</v>
      </c>
      <c r="CS81" s="109">
        <f t="shared" si="1182"/>
        <v>1.2228029000953908</v>
      </c>
      <c r="CT81" s="109">
        <f t="shared" si="1183"/>
        <v>0</v>
      </c>
      <c r="CU81" s="109">
        <f t="shared" si="1184"/>
        <v>9.8007867462574065</v>
      </c>
      <c r="CV81" s="109">
        <f t="shared" si="1185"/>
        <v>93.928209580760367</v>
      </c>
      <c r="CW81" s="109">
        <f t="shared" si="1186"/>
        <v>0</v>
      </c>
      <c r="CX81" s="109">
        <f t="shared" si="1187"/>
        <v>0</v>
      </c>
      <c r="CY81" s="109">
        <f t="shared" si="1188"/>
        <v>0</v>
      </c>
      <c r="CZ81" s="109">
        <f t="shared" si="1189"/>
        <v>0</v>
      </c>
      <c r="DA81" s="109">
        <f t="shared" si="1190"/>
        <v>5847.480728768126</v>
      </c>
      <c r="DB81" s="109">
        <f t="shared" si="1191"/>
        <v>0</v>
      </c>
      <c r="DC81" s="109">
        <f t="shared" si="1192"/>
        <v>0</v>
      </c>
      <c r="DD81" s="109">
        <f t="shared" si="1193"/>
        <v>95.000390172647812</v>
      </c>
      <c r="DE81" s="109">
        <f t="shared" si="1194"/>
        <v>64.139771201116119</v>
      </c>
      <c r="DF81" s="110">
        <f t="shared" si="1195"/>
        <v>0.77289570433285892</v>
      </c>
      <c r="DG81" s="110">
        <f t="shared" si="286"/>
        <v>0.78640949304787511</v>
      </c>
      <c r="DH81" s="110" t="e">
        <f t="shared" si="287"/>
        <v>#DIV/0!</v>
      </c>
      <c r="DI81" s="110" t="e">
        <f t="shared" si="288"/>
        <v>#DIV/0!</v>
      </c>
      <c r="DJ81" s="110">
        <f t="shared" si="289"/>
        <v>1</v>
      </c>
      <c r="DK81" s="110" t="e">
        <f t="shared" si="290"/>
        <v>#DIV/0!</v>
      </c>
      <c r="DL81" s="110">
        <f t="shared" si="291"/>
        <v>0.79453136181289141</v>
      </c>
      <c r="DM81" s="110">
        <f t="shared" si="292"/>
        <v>0.75411583773919266</v>
      </c>
      <c r="DN81" s="110" t="e">
        <f t="shared" si="293"/>
        <v>#DIV/0!</v>
      </c>
      <c r="DO81" s="110" t="e">
        <f t="shared" si="294"/>
        <v>#DIV/0!</v>
      </c>
      <c r="DP81" s="110" t="e">
        <f t="shared" si="295"/>
        <v>#DIV/0!</v>
      </c>
      <c r="DQ81" s="110" t="e">
        <f t="shared" si="296"/>
        <v>#DIV/0!</v>
      </c>
      <c r="DR81" s="110">
        <f t="shared" si="297"/>
        <v>0.84985655288429884</v>
      </c>
      <c r="DS81" s="110" t="e">
        <f t="shared" si="298"/>
        <v>#DIV/0!</v>
      </c>
      <c r="DT81" s="110" t="e">
        <f t="shared" si="299"/>
        <v>#DIV/0!</v>
      </c>
      <c r="DU81" s="110">
        <f t="shared" si="300"/>
        <v>0.80336142132769417</v>
      </c>
      <c r="DV81" s="110">
        <f t="shared" ref="DV81:DV98" si="1451">DE81/DE$98</f>
        <v>0.75326587273437973</v>
      </c>
    </row>
    <row r="82" spans="1:126" s="117" customFormat="1" x14ac:dyDescent="0.2">
      <c r="A82" s="117" t="s">
        <v>90</v>
      </c>
      <c r="B82" s="118">
        <f>'Data Final'!C173</f>
        <v>44497.354166666664</v>
      </c>
      <c r="C82" s="118">
        <v>44497.333333333336</v>
      </c>
      <c r="D82" s="117">
        <v>8.4499999999999993</v>
      </c>
      <c r="E82" s="102">
        <f t="shared" si="1142"/>
        <v>0.23921949999999997</v>
      </c>
      <c r="F82" s="102">
        <f t="shared" si="629"/>
        <v>7553.7591299999976</v>
      </c>
      <c r="G82" s="103">
        <f t="shared" si="1143"/>
        <v>0.68823269958446498</v>
      </c>
      <c r="H82" s="117">
        <f>'Data Final'!F173</f>
        <v>34.196506385593295</v>
      </c>
      <c r="I82" s="117">
        <f>'Data Final'!G173</f>
        <v>13.915229720489904</v>
      </c>
      <c r="J82" s="104">
        <v>0</v>
      </c>
      <c r="K82" s="104">
        <v>0</v>
      </c>
      <c r="L82" s="104">
        <v>0</v>
      </c>
      <c r="M82" s="104">
        <v>0</v>
      </c>
      <c r="N82" s="117">
        <f>'Data Final'!L173</f>
        <v>0.67797315950378345</v>
      </c>
      <c r="O82" s="117">
        <f>'Data Final'!M173</f>
        <v>8.5288672527171787</v>
      </c>
      <c r="P82" s="104">
        <v>0</v>
      </c>
      <c r="Q82" s="104">
        <v>0</v>
      </c>
      <c r="R82" s="104">
        <v>0</v>
      </c>
      <c r="S82" s="117">
        <f>'Data Final'!Q173</f>
        <v>0</v>
      </c>
      <c r="T82" s="117">
        <f>'Data Final'!R173</f>
        <v>325.59232902368512</v>
      </c>
      <c r="U82" s="117">
        <f>'Data Final'!S173</f>
        <v>0</v>
      </c>
      <c r="V82" s="117">
        <f>'Data Final'!T173</f>
        <v>0</v>
      </c>
      <c r="W82" s="117">
        <f>'Data Final'!U173</f>
        <v>6.2361251348456026</v>
      </c>
      <c r="X82" s="117">
        <f>'Data Final'!V173</f>
        <v>6.250047396361726</v>
      </c>
      <c r="Y82" s="105">
        <f t="shared" ref="Y82" si="1452">H82</f>
        <v>34.196506385593295</v>
      </c>
      <c r="Z82" s="105">
        <f t="shared" ref="Z82" si="1453">I82</f>
        <v>13.915229720489904</v>
      </c>
      <c r="AA82" s="105">
        <f t="shared" ref="AA82" si="1454">J82</f>
        <v>0</v>
      </c>
      <c r="AB82" s="105">
        <f t="shared" ref="AB82" si="1455">K82</f>
        <v>0</v>
      </c>
      <c r="AC82" s="105">
        <f t="shared" ref="AC82" si="1456">L82</f>
        <v>0</v>
      </c>
      <c r="AD82" s="105">
        <f t="shared" ref="AD82" si="1457">M82</f>
        <v>0</v>
      </c>
      <c r="AE82" s="105">
        <f t="shared" ref="AE82" si="1458">N82</f>
        <v>0.67797315950378345</v>
      </c>
      <c r="AF82" s="105">
        <f t="shared" ref="AF82" si="1459">O82</f>
        <v>8.5288672527171787</v>
      </c>
      <c r="AG82" s="105">
        <f t="shared" ref="AG82" si="1460">P82</f>
        <v>0</v>
      </c>
      <c r="AH82" s="105">
        <f t="shared" ref="AH82" si="1461">Q82</f>
        <v>0</v>
      </c>
      <c r="AI82" s="105">
        <f t="shared" ref="AI82" si="1462">R82</f>
        <v>0</v>
      </c>
      <c r="AJ82" s="105">
        <f t="shared" ref="AJ82" si="1463">S82</f>
        <v>0</v>
      </c>
      <c r="AK82" s="105">
        <f t="shared" ref="AK82" si="1464">T82</f>
        <v>325.59232902368512</v>
      </c>
      <c r="AL82" s="105">
        <f t="shared" ref="AL82" si="1465">U82</f>
        <v>0</v>
      </c>
      <c r="AM82" s="105">
        <f t="shared" ref="AM82" si="1466">V82</f>
        <v>0</v>
      </c>
      <c r="AN82" s="105">
        <f t="shared" ref="AN82" si="1467">W82</f>
        <v>6.2361251348456026</v>
      </c>
      <c r="AO82" s="105">
        <f t="shared" ref="AO82" si="1468">X82</f>
        <v>6.250047396361726</v>
      </c>
      <c r="AP82" s="106">
        <f t="shared" si="1247"/>
        <v>0.74535694057945923</v>
      </c>
      <c r="AQ82" s="106">
        <f t="shared" si="1248"/>
        <v>0.33927250508545576</v>
      </c>
      <c r="AR82" s="106" t="e">
        <f t="shared" si="1249"/>
        <v>#DIV/0!</v>
      </c>
      <c r="AS82" s="106" t="e">
        <f t="shared" si="1250"/>
        <v>#DIV/0!</v>
      </c>
      <c r="AT82" s="106">
        <f t="shared" si="1251"/>
        <v>0</v>
      </c>
      <c r="AU82" s="106" t="e">
        <f t="shared" si="1252"/>
        <v>#DIV/0!</v>
      </c>
      <c r="AV82" s="106">
        <f t="shared" si="1253"/>
        <v>0.4139343289893343</v>
      </c>
      <c r="AW82" s="106">
        <f t="shared" si="1254"/>
        <v>0.79692583219176216</v>
      </c>
      <c r="AX82" s="106" t="e">
        <f t="shared" si="1255"/>
        <v>#DIV/0!</v>
      </c>
      <c r="AY82" s="106" t="e">
        <f t="shared" si="1256"/>
        <v>#DIV/0!</v>
      </c>
      <c r="AZ82" s="106" t="e">
        <f t="shared" si="1257"/>
        <v>#DIV/0!</v>
      </c>
      <c r="BA82" s="106" t="e">
        <f t="shared" si="1258"/>
        <v>#DIV/0!</v>
      </c>
      <c r="BB82" s="106">
        <f t="shared" si="1259"/>
        <v>0.27938172803794836</v>
      </c>
      <c r="BC82" s="106" t="e">
        <f t="shared" si="1260"/>
        <v>#DIV/0!</v>
      </c>
      <c r="BD82" s="106" t="e">
        <f t="shared" si="1261"/>
        <v>#DIV/0!</v>
      </c>
      <c r="BE82" s="106">
        <f t="shared" si="1262"/>
        <v>0.4131759408309989</v>
      </c>
      <c r="BF82" s="106">
        <f t="shared" si="1263"/>
        <v>0.73684803860166481</v>
      </c>
      <c r="BG82" s="107">
        <f t="shared" si="1161"/>
        <v>0.490828269558506</v>
      </c>
      <c r="BH82" s="107">
        <f t="shared" si="1162"/>
        <v>0.19972765776724405</v>
      </c>
      <c r="BI82" s="107">
        <f t="shared" si="1163"/>
        <v>0</v>
      </c>
      <c r="BJ82" s="107">
        <f t="shared" si="1164"/>
        <v>0</v>
      </c>
      <c r="BK82" s="107">
        <f t="shared" si="1165"/>
        <v>0</v>
      </c>
      <c r="BL82" s="107">
        <f t="shared" si="1166"/>
        <v>0</v>
      </c>
      <c r="BM82" s="107">
        <f t="shared" si="1167"/>
        <v>9.7310640137949194E-3</v>
      </c>
      <c r="BN82" s="107">
        <f t="shared" si="1168"/>
        <v>0.12241628158568262</v>
      </c>
      <c r="BO82" s="107">
        <f t="shared" si="1169"/>
        <v>0</v>
      </c>
      <c r="BP82" s="107">
        <f t="shared" si="1170"/>
        <v>0</v>
      </c>
      <c r="BQ82" s="107">
        <f t="shared" si="1171"/>
        <v>0</v>
      </c>
      <c r="BR82" s="107">
        <f t="shared" si="1172"/>
        <v>0</v>
      </c>
      <c r="BS82" s="107">
        <f t="shared" si="1173"/>
        <v>4.6732820491728857</v>
      </c>
      <c r="BT82" s="107">
        <f t="shared" si="1174"/>
        <v>0</v>
      </c>
      <c r="BU82" s="107">
        <f t="shared" si="1175"/>
        <v>0</v>
      </c>
      <c r="BV82" s="107">
        <f t="shared" si="1176"/>
        <v>8.9508164201711843E-2</v>
      </c>
      <c r="BW82" s="107">
        <f t="shared" si="1177"/>
        <v>8.9707992788037219E-2</v>
      </c>
      <c r="BX82" s="108">
        <f t="shared" si="1125"/>
        <v>7.3624240433775903</v>
      </c>
      <c r="BY82" s="108">
        <f t="shared" si="1126"/>
        <v>2.9959148665086608</v>
      </c>
      <c r="BZ82" s="108">
        <f t="shared" si="1127"/>
        <v>0</v>
      </c>
      <c r="CA82" s="108">
        <f t="shared" si="1128"/>
        <v>0</v>
      </c>
      <c r="CB82" s="108">
        <f t="shared" si="1129"/>
        <v>0</v>
      </c>
      <c r="CC82" s="108">
        <f t="shared" si="1130"/>
        <v>0</v>
      </c>
      <c r="CD82" s="108">
        <f t="shared" si="1131"/>
        <v>0.14596596020692379</v>
      </c>
      <c r="CE82" s="108">
        <f t="shared" si="1132"/>
        <v>1.8362442237852392</v>
      </c>
      <c r="CF82" s="108">
        <f t="shared" si="1133"/>
        <v>0</v>
      </c>
      <c r="CG82" s="108">
        <f t="shared" si="1134"/>
        <v>0</v>
      </c>
      <c r="CH82" s="108">
        <f t="shared" si="1135"/>
        <v>0</v>
      </c>
      <c r="CI82" s="108">
        <f t="shared" si="1136"/>
        <v>0</v>
      </c>
      <c r="CJ82" s="108">
        <f t="shared" si="1137"/>
        <v>70.099230737593288</v>
      </c>
      <c r="CK82" s="108">
        <f t="shared" si="1138"/>
        <v>0</v>
      </c>
      <c r="CL82" s="108">
        <f t="shared" si="1139"/>
        <v>0</v>
      </c>
      <c r="CM82" s="108">
        <f t="shared" si="1140"/>
        <v>1.3426224630256776</v>
      </c>
      <c r="CN82" s="108">
        <f t="shared" si="1141"/>
        <v>1.3456198918205582</v>
      </c>
      <c r="CO82" s="109">
        <f t="shared" si="1178"/>
        <v>399.18963739715696</v>
      </c>
      <c r="CP82" s="109">
        <f t="shared" si="1179"/>
        <v>242.13685750315875</v>
      </c>
      <c r="CQ82" s="109">
        <f t="shared" si="1180"/>
        <v>0</v>
      </c>
      <c r="CR82" s="109">
        <f t="shared" si="1181"/>
        <v>0</v>
      </c>
      <c r="CS82" s="109">
        <f t="shared" si="1182"/>
        <v>1.2228029000953908</v>
      </c>
      <c r="CT82" s="109">
        <f t="shared" si="1183"/>
        <v>0</v>
      </c>
      <c r="CU82" s="109">
        <f t="shared" si="1184"/>
        <v>9.9467527064643306</v>
      </c>
      <c r="CV82" s="109">
        <f t="shared" si="1185"/>
        <v>95.76445380454561</v>
      </c>
      <c r="CW82" s="109">
        <f t="shared" si="1186"/>
        <v>0</v>
      </c>
      <c r="CX82" s="109">
        <f t="shared" si="1187"/>
        <v>0</v>
      </c>
      <c r="CY82" s="109">
        <f t="shared" si="1188"/>
        <v>0</v>
      </c>
      <c r="CZ82" s="109">
        <f t="shared" si="1189"/>
        <v>0</v>
      </c>
      <c r="DA82" s="109">
        <f t="shared" si="1190"/>
        <v>5917.5799595057197</v>
      </c>
      <c r="DB82" s="109">
        <f t="shared" si="1191"/>
        <v>0</v>
      </c>
      <c r="DC82" s="109">
        <f t="shared" si="1192"/>
        <v>0</v>
      </c>
      <c r="DD82" s="109">
        <f t="shared" si="1193"/>
        <v>96.343012635673489</v>
      </c>
      <c r="DE82" s="109">
        <f t="shared" si="1194"/>
        <v>65.48539109293668</v>
      </c>
      <c r="DF82" s="110">
        <f t="shared" si="1195"/>
        <v>0.78741839628142885</v>
      </c>
      <c r="DG82" s="110">
        <f t="shared" ref="DG82:DG98" si="1469">CP82/CP$98</f>
        <v>0.79626149022330395</v>
      </c>
      <c r="DH82" s="110" t="e">
        <f t="shared" ref="DH82:DH98" si="1470">CQ82/CQ$98</f>
        <v>#DIV/0!</v>
      </c>
      <c r="DI82" s="110" t="e">
        <f t="shared" ref="DI82:DI98" si="1471">CR82/CR$98</f>
        <v>#DIV/0!</v>
      </c>
      <c r="DJ82" s="110">
        <f t="shared" ref="DJ82:DJ98" si="1472">CS82/CS$98</f>
        <v>1</v>
      </c>
      <c r="DK82" s="110" t="e">
        <f t="shared" ref="DK82:DK98" si="1473">CT82/CT$98</f>
        <v>#DIV/0!</v>
      </c>
      <c r="DL82" s="110">
        <f t="shared" ref="DL82:DL98" si="1474">CU82/CU$98</f>
        <v>0.80636454787683887</v>
      </c>
      <c r="DM82" s="110">
        <f t="shared" ref="DM82:DM98" si="1475">CV82/CV$98</f>
        <v>0.76885838268169959</v>
      </c>
      <c r="DN82" s="110" t="e">
        <f t="shared" ref="DN82:DN98" si="1476">CW82/CW$98</f>
        <v>#DIV/0!</v>
      </c>
      <c r="DO82" s="110" t="e">
        <f t="shared" ref="DO82:DO98" si="1477">CX82/CX$98</f>
        <v>#DIV/0!</v>
      </c>
      <c r="DP82" s="110" t="e">
        <f t="shared" ref="DP82:DP98" si="1478">CY82/CY$98</f>
        <v>#DIV/0!</v>
      </c>
      <c r="DQ82" s="110" t="e">
        <f t="shared" ref="DQ82:DQ98" si="1479">CZ82/CZ$98</f>
        <v>#DIV/0!</v>
      </c>
      <c r="DR82" s="110">
        <f t="shared" ref="DR82:DR98" si="1480">DA82/DA$98</f>
        <v>0.86004457972146342</v>
      </c>
      <c r="DS82" s="110" t="e">
        <f t="shared" ref="DS82:DS98" si="1481">DB82/DB$98</f>
        <v>#DIV/0!</v>
      </c>
      <c r="DT82" s="110" t="e">
        <f t="shared" ref="DT82:DT98" si="1482">DC82/DC$98</f>
        <v>#DIV/0!</v>
      </c>
      <c r="DU82" s="110">
        <f t="shared" ref="DU82:DU98" si="1483">DD82/DD$98</f>
        <v>0.81471517564641427</v>
      </c>
      <c r="DV82" s="110">
        <f t="shared" si="1451"/>
        <v>0.76906900896638608</v>
      </c>
    </row>
    <row r="83" spans="1:126" s="117" customFormat="1" x14ac:dyDescent="0.2">
      <c r="A83" s="117" t="s">
        <v>90</v>
      </c>
      <c r="B83" s="118"/>
      <c r="C83" s="118">
        <v>44497.34375</v>
      </c>
      <c r="D83" s="117">
        <v>8.4499999999999993</v>
      </c>
      <c r="E83" s="102">
        <f t="shared" si="1142"/>
        <v>0.23921949999999997</v>
      </c>
      <c r="F83" s="102">
        <f t="shared" si="629"/>
        <v>7715.0411999999978</v>
      </c>
      <c r="G83" s="103">
        <f t="shared" si="1143"/>
        <v>0.70292731620122106</v>
      </c>
      <c r="Y83" s="105">
        <f t="shared" ref="Y83" si="1484">H82</f>
        <v>34.196506385593295</v>
      </c>
      <c r="Z83" s="105">
        <f t="shared" ref="Z83" si="1485">I82</f>
        <v>13.915229720489904</v>
      </c>
      <c r="AA83" s="105">
        <f t="shared" ref="AA83" si="1486">J82</f>
        <v>0</v>
      </c>
      <c r="AB83" s="105">
        <f t="shared" ref="AB83" si="1487">K82</f>
        <v>0</v>
      </c>
      <c r="AC83" s="105">
        <f t="shared" ref="AC83" si="1488">L82</f>
        <v>0</v>
      </c>
      <c r="AD83" s="105">
        <f t="shared" ref="AD83" si="1489">M82</f>
        <v>0</v>
      </c>
      <c r="AE83" s="105">
        <f t="shared" ref="AE83" si="1490">N82</f>
        <v>0.67797315950378345</v>
      </c>
      <c r="AF83" s="105">
        <f t="shared" ref="AF83" si="1491">O82</f>
        <v>8.5288672527171787</v>
      </c>
      <c r="AG83" s="105">
        <f t="shared" ref="AG83" si="1492">P82</f>
        <v>0</v>
      </c>
      <c r="AH83" s="105">
        <f t="shared" ref="AH83" si="1493">Q82</f>
        <v>0</v>
      </c>
      <c r="AI83" s="105">
        <f t="shared" ref="AI83" si="1494">R82</f>
        <v>0</v>
      </c>
      <c r="AJ83" s="105">
        <f t="shared" ref="AJ83" si="1495">S82</f>
        <v>0</v>
      </c>
      <c r="AK83" s="105">
        <f t="shared" ref="AK83" si="1496">T82</f>
        <v>325.59232902368512</v>
      </c>
      <c r="AL83" s="105">
        <f t="shared" ref="AL83" si="1497">U82</f>
        <v>0</v>
      </c>
      <c r="AM83" s="105">
        <f t="shared" ref="AM83" si="1498">V82</f>
        <v>0</v>
      </c>
      <c r="AN83" s="105">
        <f t="shared" ref="AN83" si="1499">W82</f>
        <v>6.2361251348456026</v>
      </c>
      <c r="AO83" s="105">
        <f t="shared" ref="AO83" si="1500">X82</f>
        <v>6.250047396361726</v>
      </c>
      <c r="AP83" s="106">
        <f t="shared" si="1247"/>
        <v>0.74535694057945923</v>
      </c>
      <c r="AQ83" s="106">
        <f t="shared" si="1248"/>
        <v>0.33927250508545576</v>
      </c>
      <c r="AR83" s="106" t="e">
        <f t="shared" si="1249"/>
        <v>#DIV/0!</v>
      </c>
      <c r="AS83" s="106" t="e">
        <f t="shared" si="1250"/>
        <v>#DIV/0!</v>
      </c>
      <c r="AT83" s="106">
        <f t="shared" si="1251"/>
        <v>0</v>
      </c>
      <c r="AU83" s="106" t="e">
        <f t="shared" si="1252"/>
        <v>#DIV/0!</v>
      </c>
      <c r="AV83" s="106">
        <f t="shared" si="1253"/>
        <v>0.4139343289893343</v>
      </c>
      <c r="AW83" s="106">
        <f t="shared" si="1254"/>
        <v>0.79692583219176216</v>
      </c>
      <c r="AX83" s="106" t="e">
        <f t="shared" si="1255"/>
        <v>#DIV/0!</v>
      </c>
      <c r="AY83" s="106" t="e">
        <f t="shared" si="1256"/>
        <v>#DIV/0!</v>
      </c>
      <c r="AZ83" s="106" t="e">
        <f t="shared" si="1257"/>
        <v>#DIV/0!</v>
      </c>
      <c r="BA83" s="106" t="e">
        <f t="shared" si="1258"/>
        <v>#DIV/0!</v>
      </c>
      <c r="BB83" s="106">
        <f t="shared" si="1259"/>
        <v>0.27938172803794836</v>
      </c>
      <c r="BC83" s="106" t="e">
        <f t="shared" si="1260"/>
        <v>#DIV/0!</v>
      </c>
      <c r="BD83" s="106" t="e">
        <f t="shared" si="1261"/>
        <v>#DIV/0!</v>
      </c>
      <c r="BE83" s="106">
        <f t="shared" si="1262"/>
        <v>0.4131759408309989</v>
      </c>
      <c r="BF83" s="106">
        <f t="shared" si="1263"/>
        <v>0.73684803860166481</v>
      </c>
      <c r="BG83" s="107">
        <f t="shared" si="1161"/>
        <v>0.490828269558506</v>
      </c>
      <c r="BH83" s="107">
        <f t="shared" si="1162"/>
        <v>0.19972765776724405</v>
      </c>
      <c r="BI83" s="107">
        <f t="shared" si="1163"/>
        <v>0</v>
      </c>
      <c r="BJ83" s="107">
        <f t="shared" si="1164"/>
        <v>0</v>
      </c>
      <c r="BK83" s="107">
        <f t="shared" si="1165"/>
        <v>0</v>
      </c>
      <c r="BL83" s="107">
        <f t="shared" si="1166"/>
        <v>0</v>
      </c>
      <c r="BM83" s="107">
        <f t="shared" si="1167"/>
        <v>9.7310640137949194E-3</v>
      </c>
      <c r="BN83" s="107">
        <f t="shared" si="1168"/>
        <v>0.12241628158568262</v>
      </c>
      <c r="BO83" s="107">
        <f t="shared" si="1169"/>
        <v>0</v>
      </c>
      <c r="BP83" s="107">
        <f t="shared" si="1170"/>
        <v>0</v>
      </c>
      <c r="BQ83" s="107">
        <f t="shared" si="1171"/>
        <v>0</v>
      </c>
      <c r="BR83" s="107">
        <f t="shared" si="1172"/>
        <v>0</v>
      </c>
      <c r="BS83" s="107">
        <f t="shared" si="1173"/>
        <v>4.6732820491728857</v>
      </c>
      <c r="BT83" s="107">
        <f t="shared" si="1174"/>
        <v>0</v>
      </c>
      <c r="BU83" s="107">
        <f t="shared" si="1175"/>
        <v>0</v>
      </c>
      <c r="BV83" s="107">
        <f t="shared" si="1176"/>
        <v>8.9508164201711843E-2</v>
      </c>
      <c r="BW83" s="107">
        <f t="shared" si="1177"/>
        <v>8.9707992788037219E-2</v>
      </c>
      <c r="BX83" s="108">
        <f t="shared" si="1125"/>
        <v>7.3624240433775903</v>
      </c>
      <c r="BY83" s="108">
        <f t="shared" si="1126"/>
        <v>2.9959148665086608</v>
      </c>
      <c r="BZ83" s="108">
        <f t="shared" si="1127"/>
        <v>0</v>
      </c>
      <c r="CA83" s="108">
        <f t="shared" si="1128"/>
        <v>0</v>
      </c>
      <c r="CB83" s="108">
        <f t="shared" si="1129"/>
        <v>0</v>
      </c>
      <c r="CC83" s="108">
        <f t="shared" si="1130"/>
        <v>0</v>
      </c>
      <c r="CD83" s="108">
        <f t="shared" si="1131"/>
        <v>0.14596596020692379</v>
      </c>
      <c r="CE83" s="108">
        <f t="shared" si="1132"/>
        <v>1.8362442237852392</v>
      </c>
      <c r="CF83" s="108">
        <f t="shared" si="1133"/>
        <v>0</v>
      </c>
      <c r="CG83" s="108">
        <f t="shared" si="1134"/>
        <v>0</v>
      </c>
      <c r="CH83" s="108">
        <f t="shared" si="1135"/>
        <v>0</v>
      </c>
      <c r="CI83" s="108">
        <f t="shared" si="1136"/>
        <v>0</v>
      </c>
      <c r="CJ83" s="108">
        <f t="shared" si="1137"/>
        <v>70.099230737593288</v>
      </c>
      <c r="CK83" s="108">
        <f t="shared" si="1138"/>
        <v>0</v>
      </c>
      <c r="CL83" s="108">
        <f t="shared" si="1139"/>
        <v>0</v>
      </c>
      <c r="CM83" s="108">
        <f t="shared" si="1140"/>
        <v>1.3426224630256776</v>
      </c>
      <c r="CN83" s="108">
        <f t="shared" si="1141"/>
        <v>1.3456198918205582</v>
      </c>
      <c r="CO83" s="109">
        <f t="shared" si="1178"/>
        <v>406.55206144053454</v>
      </c>
      <c r="CP83" s="109">
        <f t="shared" si="1179"/>
        <v>245.13277236966741</v>
      </c>
      <c r="CQ83" s="109">
        <f t="shared" si="1180"/>
        <v>0</v>
      </c>
      <c r="CR83" s="109">
        <f t="shared" si="1181"/>
        <v>0</v>
      </c>
      <c r="CS83" s="109">
        <f t="shared" si="1182"/>
        <v>1.2228029000953908</v>
      </c>
      <c r="CT83" s="109">
        <f t="shared" si="1183"/>
        <v>0</v>
      </c>
      <c r="CU83" s="109">
        <f t="shared" si="1184"/>
        <v>10.092718666671255</v>
      </c>
      <c r="CV83" s="109">
        <f t="shared" si="1185"/>
        <v>97.600698028330854</v>
      </c>
      <c r="CW83" s="109">
        <f t="shared" si="1186"/>
        <v>0</v>
      </c>
      <c r="CX83" s="109">
        <f t="shared" si="1187"/>
        <v>0</v>
      </c>
      <c r="CY83" s="109">
        <f t="shared" si="1188"/>
        <v>0</v>
      </c>
      <c r="CZ83" s="109">
        <f t="shared" si="1189"/>
        <v>0</v>
      </c>
      <c r="DA83" s="109">
        <f t="shared" si="1190"/>
        <v>5987.6791902433133</v>
      </c>
      <c r="DB83" s="109">
        <f t="shared" si="1191"/>
        <v>0</v>
      </c>
      <c r="DC83" s="109">
        <f t="shared" si="1192"/>
        <v>0</v>
      </c>
      <c r="DD83" s="109">
        <f t="shared" si="1193"/>
        <v>97.685635098699166</v>
      </c>
      <c r="DE83" s="109">
        <f t="shared" si="1194"/>
        <v>66.831010984757242</v>
      </c>
      <c r="DF83" s="110">
        <f t="shared" si="1195"/>
        <v>0.80194108822999866</v>
      </c>
      <c r="DG83" s="110">
        <f t="shared" si="1469"/>
        <v>0.80611348739873279</v>
      </c>
      <c r="DH83" s="110" t="e">
        <f t="shared" si="1470"/>
        <v>#DIV/0!</v>
      </c>
      <c r="DI83" s="110" t="e">
        <f t="shared" si="1471"/>
        <v>#DIV/0!</v>
      </c>
      <c r="DJ83" s="110">
        <f t="shared" si="1472"/>
        <v>1</v>
      </c>
      <c r="DK83" s="110" t="e">
        <f t="shared" si="1473"/>
        <v>#DIV/0!</v>
      </c>
      <c r="DL83" s="110">
        <f t="shared" si="1474"/>
        <v>0.81819773394078621</v>
      </c>
      <c r="DM83" s="110">
        <f t="shared" si="1475"/>
        <v>0.78360092762420641</v>
      </c>
      <c r="DN83" s="110" t="e">
        <f t="shared" si="1476"/>
        <v>#DIV/0!</v>
      </c>
      <c r="DO83" s="110" t="e">
        <f t="shared" si="1477"/>
        <v>#DIV/0!</v>
      </c>
      <c r="DP83" s="110" t="e">
        <f t="shared" si="1478"/>
        <v>#DIV/0!</v>
      </c>
      <c r="DQ83" s="110" t="e">
        <f t="shared" si="1479"/>
        <v>#DIV/0!</v>
      </c>
      <c r="DR83" s="110">
        <f t="shared" si="1480"/>
        <v>0.870232606558628</v>
      </c>
      <c r="DS83" s="110" t="e">
        <f t="shared" si="1481"/>
        <v>#DIV/0!</v>
      </c>
      <c r="DT83" s="110" t="e">
        <f t="shared" si="1482"/>
        <v>#DIV/0!</v>
      </c>
      <c r="DU83" s="110">
        <f t="shared" si="1483"/>
        <v>0.82606892996513437</v>
      </c>
      <c r="DV83" s="110">
        <f t="shared" si="1451"/>
        <v>0.78487214519839255</v>
      </c>
    </row>
    <row r="84" spans="1:126" s="117" customFormat="1" x14ac:dyDescent="0.2">
      <c r="A84" s="117" t="s">
        <v>90</v>
      </c>
      <c r="B84" s="118"/>
      <c r="C84" s="118">
        <v>44497.354166666664</v>
      </c>
      <c r="D84" s="117">
        <v>7.8</v>
      </c>
      <c r="E84" s="102">
        <f t="shared" si="1142"/>
        <v>0.22081799999999999</v>
      </c>
      <c r="F84" s="102">
        <f t="shared" si="629"/>
        <v>7859.7619199999981</v>
      </c>
      <c r="G84" s="103">
        <f t="shared" si="1143"/>
        <v>0.71611300694105906</v>
      </c>
      <c r="Y84" s="105">
        <f t="shared" ref="Y84" si="1501">H82</f>
        <v>34.196506385593295</v>
      </c>
      <c r="Z84" s="105">
        <f t="shared" ref="Z84" si="1502">I82</f>
        <v>13.915229720489904</v>
      </c>
      <c r="AA84" s="105">
        <f t="shared" ref="AA84" si="1503">J82</f>
        <v>0</v>
      </c>
      <c r="AB84" s="105">
        <f t="shared" ref="AB84" si="1504">K82</f>
        <v>0</v>
      </c>
      <c r="AC84" s="105">
        <f t="shared" ref="AC84" si="1505">L82</f>
        <v>0</v>
      </c>
      <c r="AD84" s="105">
        <f t="shared" ref="AD84" si="1506">M82</f>
        <v>0</v>
      </c>
      <c r="AE84" s="105">
        <f t="shared" ref="AE84" si="1507">N82</f>
        <v>0.67797315950378345</v>
      </c>
      <c r="AF84" s="105">
        <f t="shared" ref="AF84" si="1508">O82</f>
        <v>8.5288672527171787</v>
      </c>
      <c r="AG84" s="105">
        <f t="shared" ref="AG84" si="1509">P82</f>
        <v>0</v>
      </c>
      <c r="AH84" s="105">
        <f t="shared" ref="AH84" si="1510">Q82</f>
        <v>0</v>
      </c>
      <c r="AI84" s="105">
        <f t="shared" ref="AI84" si="1511">R82</f>
        <v>0</v>
      </c>
      <c r="AJ84" s="105">
        <f t="shared" ref="AJ84" si="1512">S82</f>
        <v>0</v>
      </c>
      <c r="AK84" s="105">
        <f t="shared" ref="AK84" si="1513">T82</f>
        <v>325.59232902368512</v>
      </c>
      <c r="AL84" s="105">
        <f t="shared" ref="AL84" si="1514">U82</f>
        <v>0</v>
      </c>
      <c r="AM84" s="105">
        <f t="shared" ref="AM84" si="1515">V82</f>
        <v>0</v>
      </c>
      <c r="AN84" s="105">
        <f t="shared" ref="AN84" si="1516">W82</f>
        <v>6.2361251348456026</v>
      </c>
      <c r="AO84" s="105">
        <f t="shared" ref="AO84" si="1517">X82</f>
        <v>6.250047396361726</v>
      </c>
      <c r="AP84" s="106">
        <f t="shared" si="1247"/>
        <v>0.74535694057945923</v>
      </c>
      <c r="AQ84" s="106">
        <f t="shared" si="1248"/>
        <v>0.33927250508545576</v>
      </c>
      <c r="AR84" s="106" t="e">
        <f t="shared" si="1249"/>
        <v>#DIV/0!</v>
      </c>
      <c r="AS84" s="106" t="e">
        <f t="shared" si="1250"/>
        <v>#DIV/0!</v>
      </c>
      <c r="AT84" s="106">
        <f t="shared" si="1251"/>
        <v>0</v>
      </c>
      <c r="AU84" s="106" t="e">
        <f t="shared" si="1252"/>
        <v>#DIV/0!</v>
      </c>
      <c r="AV84" s="106">
        <f t="shared" si="1253"/>
        <v>0.4139343289893343</v>
      </c>
      <c r="AW84" s="106">
        <f t="shared" si="1254"/>
        <v>0.79692583219176216</v>
      </c>
      <c r="AX84" s="106" t="e">
        <f t="shared" si="1255"/>
        <v>#DIV/0!</v>
      </c>
      <c r="AY84" s="106" t="e">
        <f t="shared" si="1256"/>
        <v>#DIV/0!</v>
      </c>
      <c r="AZ84" s="106" t="e">
        <f t="shared" si="1257"/>
        <v>#DIV/0!</v>
      </c>
      <c r="BA84" s="106" t="e">
        <f t="shared" si="1258"/>
        <v>#DIV/0!</v>
      </c>
      <c r="BB84" s="106">
        <f t="shared" si="1259"/>
        <v>0.27938172803794836</v>
      </c>
      <c r="BC84" s="106" t="e">
        <f t="shared" si="1260"/>
        <v>#DIV/0!</v>
      </c>
      <c r="BD84" s="106" t="e">
        <f t="shared" si="1261"/>
        <v>#DIV/0!</v>
      </c>
      <c r="BE84" s="106">
        <f t="shared" si="1262"/>
        <v>0.4131759408309989</v>
      </c>
      <c r="BF84" s="106">
        <f t="shared" si="1263"/>
        <v>0.73684803860166481</v>
      </c>
      <c r="BG84" s="107">
        <f t="shared" si="1161"/>
        <v>0.45307224882323638</v>
      </c>
      <c r="BH84" s="107">
        <f t="shared" si="1162"/>
        <v>0.18436399178514837</v>
      </c>
      <c r="BI84" s="107">
        <f t="shared" si="1163"/>
        <v>0</v>
      </c>
      <c r="BJ84" s="107">
        <f t="shared" si="1164"/>
        <v>0</v>
      </c>
      <c r="BK84" s="107">
        <f t="shared" si="1165"/>
        <v>0</v>
      </c>
      <c r="BL84" s="107">
        <f t="shared" si="1166"/>
        <v>0</v>
      </c>
      <c r="BM84" s="107">
        <f t="shared" si="1167"/>
        <v>8.9825206281183879E-3</v>
      </c>
      <c r="BN84" s="107">
        <f t="shared" si="1168"/>
        <v>0.11299964454063012</v>
      </c>
      <c r="BO84" s="107">
        <f t="shared" si="1169"/>
        <v>0</v>
      </c>
      <c r="BP84" s="107">
        <f t="shared" si="1170"/>
        <v>0</v>
      </c>
      <c r="BQ84" s="107">
        <f t="shared" si="1171"/>
        <v>0</v>
      </c>
      <c r="BR84" s="107">
        <f t="shared" si="1172"/>
        <v>0</v>
      </c>
      <c r="BS84" s="107">
        <f t="shared" si="1173"/>
        <v>4.3137988146211264</v>
      </c>
      <c r="BT84" s="107">
        <f t="shared" si="1174"/>
        <v>0</v>
      </c>
      <c r="BU84" s="107">
        <f t="shared" si="1175"/>
        <v>0</v>
      </c>
      <c r="BV84" s="107">
        <f t="shared" si="1176"/>
        <v>8.2622920801580166E-2</v>
      </c>
      <c r="BW84" s="107">
        <f t="shared" si="1177"/>
        <v>8.2807377958188211E-2</v>
      </c>
      <c r="BX84" s="108">
        <f t="shared" si="1125"/>
        <v>6.7960837323485457</v>
      </c>
      <c r="BY84" s="108">
        <f t="shared" si="1126"/>
        <v>2.7654598767772254</v>
      </c>
      <c r="BZ84" s="108">
        <f t="shared" si="1127"/>
        <v>0</v>
      </c>
      <c r="CA84" s="108">
        <f t="shared" si="1128"/>
        <v>0</v>
      </c>
      <c r="CB84" s="108">
        <f t="shared" si="1129"/>
        <v>0</v>
      </c>
      <c r="CC84" s="108">
        <f t="shared" si="1130"/>
        <v>0</v>
      </c>
      <c r="CD84" s="108">
        <f t="shared" si="1131"/>
        <v>0.13473780942177582</v>
      </c>
      <c r="CE84" s="108">
        <f t="shared" si="1132"/>
        <v>1.6949946681094519</v>
      </c>
      <c r="CF84" s="108">
        <f t="shared" si="1133"/>
        <v>0</v>
      </c>
      <c r="CG84" s="108">
        <f t="shared" si="1134"/>
        <v>0</v>
      </c>
      <c r="CH84" s="108">
        <f t="shared" si="1135"/>
        <v>0</v>
      </c>
      <c r="CI84" s="108">
        <f t="shared" si="1136"/>
        <v>0</v>
      </c>
      <c r="CJ84" s="108">
        <f t="shared" si="1137"/>
        <v>64.706982219316899</v>
      </c>
      <c r="CK84" s="108">
        <f t="shared" si="1138"/>
        <v>0</v>
      </c>
      <c r="CL84" s="108">
        <f t="shared" si="1139"/>
        <v>0</v>
      </c>
      <c r="CM84" s="108">
        <f t="shared" si="1140"/>
        <v>1.2393438120237026</v>
      </c>
      <c r="CN84" s="108">
        <f t="shared" si="1141"/>
        <v>1.2421106693728232</v>
      </c>
      <c r="CO84" s="109">
        <f t="shared" si="1178"/>
        <v>413.34814517288311</v>
      </c>
      <c r="CP84" s="109">
        <f t="shared" si="1179"/>
        <v>247.89823224644462</v>
      </c>
      <c r="CQ84" s="109">
        <f t="shared" si="1180"/>
        <v>0</v>
      </c>
      <c r="CR84" s="109">
        <f t="shared" si="1181"/>
        <v>0</v>
      </c>
      <c r="CS84" s="109">
        <f t="shared" si="1182"/>
        <v>1.2228029000953908</v>
      </c>
      <c r="CT84" s="109">
        <f t="shared" si="1183"/>
        <v>0</v>
      </c>
      <c r="CU84" s="109">
        <f t="shared" si="1184"/>
        <v>10.22745647609303</v>
      </c>
      <c r="CV84" s="109">
        <f t="shared" si="1185"/>
        <v>99.295692696440312</v>
      </c>
      <c r="CW84" s="109">
        <f t="shared" si="1186"/>
        <v>0</v>
      </c>
      <c r="CX84" s="109">
        <f t="shared" si="1187"/>
        <v>0</v>
      </c>
      <c r="CY84" s="109">
        <f t="shared" si="1188"/>
        <v>0</v>
      </c>
      <c r="CZ84" s="109">
        <f t="shared" si="1189"/>
        <v>0</v>
      </c>
      <c r="DA84" s="109">
        <f t="shared" si="1190"/>
        <v>6052.3861724626304</v>
      </c>
      <c r="DB84" s="109">
        <f t="shared" si="1191"/>
        <v>0</v>
      </c>
      <c r="DC84" s="109">
        <f t="shared" si="1192"/>
        <v>0</v>
      </c>
      <c r="DD84" s="109">
        <f t="shared" si="1193"/>
        <v>98.924978910722871</v>
      </c>
      <c r="DE84" s="109">
        <f t="shared" si="1194"/>
        <v>68.073121654130063</v>
      </c>
      <c r="DF84" s="110">
        <f t="shared" si="1195"/>
        <v>0.81534665002867857</v>
      </c>
      <c r="DG84" s="110">
        <f t="shared" si="1469"/>
        <v>0.81520763863759005</v>
      </c>
      <c r="DH84" s="110" t="e">
        <f t="shared" si="1470"/>
        <v>#DIV/0!</v>
      </c>
      <c r="DI84" s="110" t="e">
        <f t="shared" si="1471"/>
        <v>#DIV/0!</v>
      </c>
      <c r="DJ84" s="110">
        <f t="shared" si="1472"/>
        <v>1</v>
      </c>
      <c r="DK84" s="110" t="e">
        <f t="shared" si="1473"/>
        <v>#DIV/0!</v>
      </c>
      <c r="DL84" s="110">
        <f t="shared" si="1474"/>
        <v>0.82912067492289143</v>
      </c>
      <c r="DM84" s="110">
        <f t="shared" si="1475"/>
        <v>0.79720943064805894</v>
      </c>
      <c r="DN84" s="110" t="e">
        <f t="shared" si="1476"/>
        <v>#DIV/0!</v>
      </c>
      <c r="DO84" s="110" t="e">
        <f t="shared" si="1477"/>
        <v>#DIV/0!</v>
      </c>
      <c r="DP84" s="110" t="e">
        <f t="shared" si="1478"/>
        <v>#DIV/0!</v>
      </c>
      <c r="DQ84" s="110" t="e">
        <f t="shared" si="1479"/>
        <v>#DIV/0!</v>
      </c>
      <c r="DR84" s="110">
        <f t="shared" si="1480"/>
        <v>0.87963693902370299</v>
      </c>
      <c r="DS84" s="110" t="e">
        <f t="shared" si="1481"/>
        <v>#DIV/0!</v>
      </c>
      <c r="DT84" s="110" t="e">
        <f t="shared" si="1482"/>
        <v>#DIV/0!</v>
      </c>
      <c r="DU84" s="110">
        <f t="shared" si="1483"/>
        <v>0.83654931856702996</v>
      </c>
      <c r="DV84" s="110">
        <f t="shared" si="1451"/>
        <v>0.79945965556639831</v>
      </c>
    </row>
    <row r="85" spans="1:126" s="117" customFormat="1" x14ac:dyDescent="0.2">
      <c r="A85" s="117" t="s">
        <v>90</v>
      </c>
      <c r="B85" s="118"/>
      <c r="C85" s="118">
        <v>44497.364583333336</v>
      </c>
      <c r="D85" s="117">
        <v>7.19</v>
      </c>
      <c r="E85" s="102">
        <f t="shared" si="1142"/>
        <v>0.2035489</v>
      </c>
      <c r="F85" s="102">
        <f t="shared" si="629"/>
        <v>7988.9404499999982</v>
      </c>
      <c r="G85" s="103">
        <f t="shared" si="1143"/>
        <v>0.72788262878102006</v>
      </c>
      <c r="Y85" s="105">
        <f t="shared" ref="Y85" si="1518">H82</f>
        <v>34.196506385593295</v>
      </c>
      <c r="Z85" s="105">
        <f t="shared" ref="Z85" si="1519">I82</f>
        <v>13.915229720489904</v>
      </c>
      <c r="AA85" s="105">
        <f t="shared" ref="AA85" si="1520">J82</f>
        <v>0</v>
      </c>
      <c r="AB85" s="105">
        <f t="shared" ref="AB85" si="1521">K82</f>
        <v>0</v>
      </c>
      <c r="AC85" s="105">
        <f t="shared" ref="AC85" si="1522">L82</f>
        <v>0</v>
      </c>
      <c r="AD85" s="105">
        <f t="shared" ref="AD85" si="1523">M82</f>
        <v>0</v>
      </c>
      <c r="AE85" s="105">
        <f t="shared" ref="AE85" si="1524">N82</f>
        <v>0.67797315950378345</v>
      </c>
      <c r="AF85" s="105">
        <f t="shared" ref="AF85" si="1525">O82</f>
        <v>8.5288672527171787</v>
      </c>
      <c r="AG85" s="105">
        <f t="shared" ref="AG85" si="1526">P82</f>
        <v>0</v>
      </c>
      <c r="AH85" s="105">
        <f t="shared" ref="AH85" si="1527">Q82</f>
        <v>0</v>
      </c>
      <c r="AI85" s="105">
        <f t="shared" ref="AI85" si="1528">R82</f>
        <v>0</v>
      </c>
      <c r="AJ85" s="105">
        <f t="shared" ref="AJ85" si="1529">S82</f>
        <v>0</v>
      </c>
      <c r="AK85" s="105">
        <f t="shared" ref="AK85" si="1530">T82</f>
        <v>325.59232902368512</v>
      </c>
      <c r="AL85" s="105">
        <f t="shared" ref="AL85" si="1531">U82</f>
        <v>0</v>
      </c>
      <c r="AM85" s="105">
        <f t="shared" ref="AM85" si="1532">V82</f>
        <v>0</v>
      </c>
      <c r="AN85" s="105">
        <f t="shared" ref="AN85" si="1533">W82</f>
        <v>6.2361251348456026</v>
      </c>
      <c r="AO85" s="105">
        <f t="shared" ref="AO85" si="1534">X82</f>
        <v>6.250047396361726</v>
      </c>
      <c r="AP85" s="106">
        <f t="shared" si="1247"/>
        <v>0.74535694057945923</v>
      </c>
      <c r="AQ85" s="106">
        <f t="shared" si="1248"/>
        <v>0.33927250508545576</v>
      </c>
      <c r="AR85" s="106" t="e">
        <f t="shared" si="1249"/>
        <v>#DIV/0!</v>
      </c>
      <c r="AS85" s="106" t="e">
        <f t="shared" si="1250"/>
        <v>#DIV/0!</v>
      </c>
      <c r="AT85" s="106">
        <f t="shared" si="1251"/>
        <v>0</v>
      </c>
      <c r="AU85" s="106" t="e">
        <f t="shared" si="1252"/>
        <v>#DIV/0!</v>
      </c>
      <c r="AV85" s="106">
        <f t="shared" si="1253"/>
        <v>0.4139343289893343</v>
      </c>
      <c r="AW85" s="106">
        <f t="shared" si="1254"/>
        <v>0.79692583219176216</v>
      </c>
      <c r="AX85" s="106" t="e">
        <f t="shared" si="1255"/>
        <v>#DIV/0!</v>
      </c>
      <c r="AY85" s="106" t="e">
        <f t="shared" si="1256"/>
        <v>#DIV/0!</v>
      </c>
      <c r="AZ85" s="106" t="e">
        <f t="shared" si="1257"/>
        <v>#DIV/0!</v>
      </c>
      <c r="BA85" s="106" t="e">
        <f t="shared" si="1258"/>
        <v>#DIV/0!</v>
      </c>
      <c r="BB85" s="106">
        <f t="shared" si="1259"/>
        <v>0.27938172803794836</v>
      </c>
      <c r="BC85" s="106" t="e">
        <f t="shared" si="1260"/>
        <v>#DIV/0!</v>
      </c>
      <c r="BD85" s="106" t="e">
        <f t="shared" si="1261"/>
        <v>#DIV/0!</v>
      </c>
      <c r="BE85" s="106">
        <f t="shared" si="1262"/>
        <v>0.4131759408309989</v>
      </c>
      <c r="BF85" s="106">
        <f t="shared" si="1263"/>
        <v>0.73684803860166481</v>
      </c>
      <c r="BG85" s="107">
        <f t="shared" si="1161"/>
        <v>0.41763967551782949</v>
      </c>
      <c r="BH85" s="107">
        <f t="shared" si="1162"/>
        <v>0.16994578217118167</v>
      </c>
      <c r="BI85" s="107">
        <f t="shared" si="1163"/>
        <v>0</v>
      </c>
      <c r="BJ85" s="107">
        <f t="shared" si="1164"/>
        <v>0</v>
      </c>
      <c r="BK85" s="107">
        <f t="shared" si="1165"/>
        <v>0</v>
      </c>
      <c r="BL85" s="107">
        <f t="shared" si="1166"/>
        <v>0</v>
      </c>
      <c r="BM85" s="107">
        <f t="shared" si="1167"/>
        <v>8.2800414507911788E-3</v>
      </c>
      <c r="BN85" s="107">
        <f t="shared" si="1168"/>
        <v>0.10416249285219623</v>
      </c>
      <c r="BO85" s="107">
        <f t="shared" si="1169"/>
        <v>0</v>
      </c>
      <c r="BP85" s="107">
        <f t="shared" si="1170"/>
        <v>0</v>
      </c>
      <c r="BQ85" s="107">
        <f t="shared" si="1171"/>
        <v>0</v>
      </c>
      <c r="BR85" s="107">
        <f t="shared" si="1172"/>
        <v>0</v>
      </c>
      <c r="BS85" s="107">
        <f t="shared" si="1173"/>
        <v>3.9764376252725504</v>
      </c>
      <c r="BT85" s="107">
        <f t="shared" si="1174"/>
        <v>0</v>
      </c>
      <c r="BU85" s="107">
        <f t="shared" si="1175"/>
        <v>0</v>
      </c>
      <c r="BV85" s="107">
        <f t="shared" si="1176"/>
        <v>7.6161384687610439E-2</v>
      </c>
      <c r="BW85" s="107">
        <f t="shared" si="1177"/>
        <v>7.6331416348637604E-2</v>
      </c>
      <c r="BX85" s="108">
        <f t="shared" si="1125"/>
        <v>6.2645951327674423</v>
      </c>
      <c r="BY85" s="108">
        <f t="shared" si="1126"/>
        <v>2.5491867325677249</v>
      </c>
      <c r="BZ85" s="108">
        <f t="shared" si="1127"/>
        <v>0</v>
      </c>
      <c r="CA85" s="108">
        <f t="shared" si="1128"/>
        <v>0</v>
      </c>
      <c r="CB85" s="108">
        <f t="shared" si="1129"/>
        <v>0</v>
      </c>
      <c r="CC85" s="108">
        <f t="shared" si="1130"/>
        <v>0</v>
      </c>
      <c r="CD85" s="108">
        <f t="shared" si="1131"/>
        <v>0.12420062176186768</v>
      </c>
      <c r="CE85" s="108">
        <f t="shared" si="1132"/>
        <v>1.5624373927829434</v>
      </c>
      <c r="CF85" s="108">
        <f t="shared" si="1133"/>
        <v>0</v>
      </c>
      <c r="CG85" s="108">
        <f t="shared" si="1134"/>
        <v>0</v>
      </c>
      <c r="CH85" s="108">
        <f t="shared" si="1135"/>
        <v>0</v>
      </c>
      <c r="CI85" s="108">
        <f t="shared" si="1136"/>
        <v>0</v>
      </c>
      <c r="CJ85" s="108">
        <f t="shared" si="1137"/>
        <v>59.646564379088254</v>
      </c>
      <c r="CK85" s="108">
        <f t="shared" si="1138"/>
        <v>0</v>
      </c>
      <c r="CL85" s="108">
        <f t="shared" si="1139"/>
        <v>0</v>
      </c>
      <c r="CM85" s="108">
        <f t="shared" si="1140"/>
        <v>1.1424207703141567</v>
      </c>
      <c r="CN85" s="108">
        <f t="shared" si="1141"/>
        <v>1.1449712452295642</v>
      </c>
      <c r="CO85" s="109">
        <f t="shared" si="1178"/>
        <v>419.61274030565056</v>
      </c>
      <c r="CP85" s="109">
        <f t="shared" si="1179"/>
        <v>250.44741897901235</v>
      </c>
      <c r="CQ85" s="109">
        <f t="shared" si="1180"/>
        <v>0</v>
      </c>
      <c r="CR85" s="109">
        <f t="shared" si="1181"/>
        <v>0</v>
      </c>
      <c r="CS85" s="109">
        <f t="shared" si="1182"/>
        <v>1.2228029000953908</v>
      </c>
      <c r="CT85" s="109">
        <f t="shared" si="1183"/>
        <v>0</v>
      </c>
      <c r="CU85" s="109">
        <f t="shared" si="1184"/>
        <v>10.351657097854897</v>
      </c>
      <c r="CV85" s="109">
        <f t="shared" si="1185"/>
        <v>100.85813008922325</v>
      </c>
      <c r="CW85" s="109">
        <f t="shared" si="1186"/>
        <v>0</v>
      </c>
      <c r="CX85" s="109">
        <f t="shared" si="1187"/>
        <v>0</v>
      </c>
      <c r="CY85" s="109">
        <f t="shared" si="1188"/>
        <v>0</v>
      </c>
      <c r="CZ85" s="109">
        <f t="shared" si="1189"/>
        <v>0</v>
      </c>
      <c r="DA85" s="109">
        <f t="shared" si="1190"/>
        <v>6112.0327368417184</v>
      </c>
      <c r="DB85" s="109">
        <f t="shared" si="1191"/>
        <v>0</v>
      </c>
      <c r="DC85" s="109">
        <f t="shared" si="1192"/>
        <v>0</v>
      </c>
      <c r="DD85" s="109">
        <f t="shared" si="1193"/>
        <v>100.06739968103703</v>
      </c>
      <c r="DE85" s="109">
        <f t="shared" si="1194"/>
        <v>69.218092899359632</v>
      </c>
      <c r="DF85" s="110">
        <f t="shared" si="1195"/>
        <v>0.82770382814823096</v>
      </c>
      <c r="DG85" s="110">
        <f t="shared" si="1469"/>
        <v>0.82359058061289581</v>
      </c>
      <c r="DH85" s="110" t="e">
        <f t="shared" si="1470"/>
        <v>#DIV/0!</v>
      </c>
      <c r="DI85" s="110" t="e">
        <f t="shared" si="1471"/>
        <v>#DIV/0!</v>
      </c>
      <c r="DJ85" s="110">
        <f t="shared" si="1472"/>
        <v>1</v>
      </c>
      <c r="DK85" s="110" t="e">
        <f t="shared" si="1473"/>
        <v>#DIV/0!</v>
      </c>
      <c r="DL85" s="110">
        <f t="shared" si="1474"/>
        <v>0.83918938590511416</v>
      </c>
      <c r="DM85" s="110">
        <f t="shared" si="1475"/>
        <v>0.80975367894825112</v>
      </c>
      <c r="DN85" s="110" t="e">
        <f t="shared" si="1476"/>
        <v>#DIV/0!</v>
      </c>
      <c r="DO85" s="110" t="e">
        <f t="shared" si="1477"/>
        <v>#DIV/0!</v>
      </c>
      <c r="DP85" s="110" t="e">
        <f t="shared" si="1478"/>
        <v>#DIV/0!</v>
      </c>
      <c r="DQ85" s="110" t="e">
        <f t="shared" si="1479"/>
        <v>#DIV/0!</v>
      </c>
      <c r="DR85" s="110">
        <f t="shared" si="1480"/>
        <v>0.88830580446266305</v>
      </c>
      <c r="DS85" s="110" t="e">
        <f t="shared" si="1481"/>
        <v>#DIV/0!</v>
      </c>
      <c r="DT85" s="110" t="e">
        <f t="shared" si="1482"/>
        <v>#DIV/0!</v>
      </c>
      <c r="DU85" s="110">
        <f t="shared" si="1483"/>
        <v>0.84621008703467471</v>
      </c>
      <c r="DV85" s="110">
        <f t="shared" si="1451"/>
        <v>0.81290634781588067</v>
      </c>
    </row>
    <row r="86" spans="1:126" s="117" customFormat="1" x14ac:dyDescent="0.2">
      <c r="A86" s="117" t="s">
        <v>90</v>
      </c>
      <c r="B86" s="118">
        <f>'Data Final'!C174</f>
        <v>44497.395833333336</v>
      </c>
      <c r="C86" s="118">
        <v>44497.375</v>
      </c>
      <c r="D86" s="117">
        <v>7.19</v>
      </c>
      <c r="E86" s="102">
        <f t="shared" si="1142"/>
        <v>0.2035489</v>
      </c>
      <c r="F86" s="102">
        <f t="shared" si="629"/>
        <v>8118.1189799999984</v>
      </c>
      <c r="G86" s="103">
        <f t="shared" si="1143"/>
        <v>0.73965225062098106</v>
      </c>
      <c r="H86" s="117">
        <f>'Data Final'!F174</f>
        <v>30.414418849698578</v>
      </c>
      <c r="I86" s="117">
        <f>'Data Final'!G174</f>
        <v>14.094685983588352</v>
      </c>
      <c r="J86" s="104">
        <v>0</v>
      </c>
      <c r="K86" s="104">
        <v>0</v>
      </c>
      <c r="L86" s="104">
        <v>0</v>
      </c>
      <c r="M86" s="104">
        <v>0</v>
      </c>
      <c r="N86" s="117">
        <f>'Data Final'!L174</f>
        <v>0.6278711039028434</v>
      </c>
      <c r="O86" s="117">
        <f>'Data Final'!M174</f>
        <v>7.5370863831384778</v>
      </c>
      <c r="P86" s="104">
        <v>0</v>
      </c>
      <c r="Q86" s="104">
        <v>0</v>
      </c>
      <c r="R86" s="104">
        <v>0</v>
      </c>
      <c r="S86" s="117">
        <f>'Data Final'!Q174</f>
        <v>0</v>
      </c>
      <c r="T86" s="117">
        <f>'Data Final'!R174</f>
        <v>267.56122452879964</v>
      </c>
      <c r="U86" s="117">
        <f>'Data Final'!S174</f>
        <v>0</v>
      </c>
      <c r="V86" s="104">
        <v>0</v>
      </c>
      <c r="W86" s="117">
        <f>'Data Final'!U174</f>
        <v>6.2284554752987527</v>
      </c>
      <c r="X86" s="117">
        <f>'Data Final'!V174</f>
        <v>5.9868906329758751</v>
      </c>
      <c r="Y86" s="105">
        <f t="shared" ref="Y86" si="1535">H86</f>
        <v>30.414418849698578</v>
      </c>
      <c r="Z86" s="105">
        <f t="shared" ref="Z86" si="1536">I86</f>
        <v>14.094685983588352</v>
      </c>
      <c r="AA86" s="105">
        <f t="shared" ref="AA86" si="1537">J86</f>
        <v>0</v>
      </c>
      <c r="AB86" s="105">
        <f t="shared" ref="AB86" si="1538">K86</f>
        <v>0</v>
      </c>
      <c r="AC86" s="105">
        <f t="shared" ref="AC86" si="1539">L86</f>
        <v>0</v>
      </c>
      <c r="AD86" s="105">
        <f t="shared" ref="AD86" si="1540">M86</f>
        <v>0</v>
      </c>
      <c r="AE86" s="105">
        <f t="shared" ref="AE86" si="1541">N86</f>
        <v>0.6278711039028434</v>
      </c>
      <c r="AF86" s="105">
        <f t="shared" ref="AF86" si="1542">O86</f>
        <v>7.5370863831384778</v>
      </c>
      <c r="AG86" s="105">
        <f t="shared" ref="AG86" si="1543">P86</f>
        <v>0</v>
      </c>
      <c r="AH86" s="105">
        <f t="shared" ref="AH86" si="1544">Q86</f>
        <v>0</v>
      </c>
      <c r="AI86" s="105">
        <f t="shared" ref="AI86" si="1545">R86</f>
        <v>0</v>
      </c>
      <c r="AJ86" s="105">
        <f t="shared" ref="AJ86" si="1546">S86</f>
        <v>0</v>
      </c>
      <c r="AK86" s="105">
        <f t="shared" ref="AK86" si="1547">T86</f>
        <v>267.56122452879964</v>
      </c>
      <c r="AL86" s="105">
        <f t="shared" ref="AL86" si="1548">U86</f>
        <v>0</v>
      </c>
      <c r="AM86" s="105">
        <f t="shared" ref="AM86" si="1549">V86</f>
        <v>0</v>
      </c>
      <c r="AN86" s="105">
        <f t="shared" ref="AN86" si="1550">W86</f>
        <v>6.2284554752987527</v>
      </c>
      <c r="AO86" s="105">
        <f t="shared" ref="AO86" si="1551">X86</f>
        <v>5.9868906329758751</v>
      </c>
      <c r="AP86" s="106">
        <f t="shared" si="1247"/>
        <v>0.66292146711408162</v>
      </c>
      <c r="AQ86" s="106">
        <f t="shared" si="1248"/>
        <v>0.34364789644856303</v>
      </c>
      <c r="AR86" s="106" t="e">
        <f t="shared" si="1249"/>
        <v>#DIV/0!</v>
      </c>
      <c r="AS86" s="106" t="e">
        <f t="shared" si="1250"/>
        <v>#DIV/0!</v>
      </c>
      <c r="AT86" s="106">
        <f t="shared" si="1251"/>
        <v>0</v>
      </c>
      <c r="AU86" s="106" t="e">
        <f t="shared" si="1252"/>
        <v>#DIV/0!</v>
      </c>
      <c r="AV86" s="106">
        <f t="shared" si="1253"/>
        <v>0.38334468030568947</v>
      </c>
      <c r="AW86" s="106">
        <f t="shared" si="1254"/>
        <v>0.70425516779736996</v>
      </c>
      <c r="AX86" s="106" t="e">
        <f t="shared" si="1255"/>
        <v>#DIV/0!</v>
      </c>
      <c r="AY86" s="106" t="e">
        <f t="shared" si="1256"/>
        <v>#DIV/0!</v>
      </c>
      <c r="AZ86" s="106" t="e">
        <f t="shared" si="1257"/>
        <v>#DIV/0!</v>
      </c>
      <c r="BA86" s="106" t="e">
        <f t="shared" si="1258"/>
        <v>#DIV/0!</v>
      </c>
      <c r="BB86" s="106">
        <f t="shared" si="1259"/>
        <v>0.22958685018456854</v>
      </c>
      <c r="BC86" s="106" t="e">
        <f t="shared" si="1260"/>
        <v>#DIV/0!</v>
      </c>
      <c r="BD86" s="106" t="e">
        <f t="shared" si="1261"/>
        <v>#DIV/0!</v>
      </c>
      <c r="BE86" s="106">
        <f t="shared" si="1262"/>
        <v>0.41266778572977808</v>
      </c>
      <c r="BF86" s="106">
        <f t="shared" si="1263"/>
        <v>0.70582322668447783</v>
      </c>
      <c r="BG86" s="107">
        <f t="shared" si="1161"/>
        <v>0.37144929005972466</v>
      </c>
      <c r="BH86" s="107">
        <f t="shared" si="1162"/>
        <v>0.17213746966828963</v>
      </c>
      <c r="BI86" s="107">
        <f t="shared" si="1163"/>
        <v>0</v>
      </c>
      <c r="BJ86" s="107">
        <f t="shared" si="1164"/>
        <v>0</v>
      </c>
      <c r="BK86" s="107">
        <f t="shared" si="1165"/>
        <v>0</v>
      </c>
      <c r="BL86" s="107">
        <f t="shared" si="1166"/>
        <v>0</v>
      </c>
      <c r="BM86" s="107">
        <f t="shared" si="1167"/>
        <v>7.6681483524725699E-3</v>
      </c>
      <c r="BN86" s="107">
        <f t="shared" si="1168"/>
        <v>9.2049938549568944E-2</v>
      </c>
      <c r="BO86" s="107">
        <f t="shared" si="1169"/>
        <v>0</v>
      </c>
      <c r="BP86" s="107">
        <f t="shared" si="1170"/>
        <v>0</v>
      </c>
      <c r="BQ86" s="107">
        <f t="shared" si="1171"/>
        <v>0</v>
      </c>
      <c r="BR86" s="107">
        <f t="shared" si="1172"/>
        <v>0</v>
      </c>
      <c r="BS86" s="107">
        <f t="shared" si="1173"/>
        <v>3.2677075761294114</v>
      </c>
      <c r="BT86" s="107">
        <f t="shared" si="1174"/>
        <v>0</v>
      </c>
      <c r="BU86" s="107">
        <f t="shared" si="1175"/>
        <v>0</v>
      </c>
      <c r="BV86" s="107">
        <f t="shared" si="1176"/>
        <v>7.606771564176229E-2</v>
      </c>
      <c r="BW86" s="107">
        <f t="shared" si="1177"/>
        <v>7.311750016575258E-2</v>
      </c>
      <c r="BX86" s="108">
        <f t="shared" si="1125"/>
        <v>5.5717393508958697</v>
      </c>
      <c r="BY86" s="108">
        <f t="shared" si="1126"/>
        <v>2.5820620450243443</v>
      </c>
      <c r="BZ86" s="108">
        <f t="shared" si="1127"/>
        <v>0</v>
      </c>
      <c r="CA86" s="108">
        <f t="shared" si="1128"/>
        <v>0</v>
      </c>
      <c r="CB86" s="108">
        <f t="shared" si="1129"/>
        <v>0</v>
      </c>
      <c r="CC86" s="108">
        <f t="shared" si="1130"/>
        <v>0</v>
      </c>
      <c r="CD86" s="108">
        <f t="shared" si="1131"/>
        <v>0.11502222528708855</v>
      </c>
      <c r="CE86" s="108">
        <f t="shared" si="1132"/>
        <v>1.3807490782435341</v>
      </c>
      <c r="CF86" s="108">
        <f t="shared" si="1133"/>
        <v>0</v>
      </c>
      <c r="CG86" s="108">
        <f t="shared" si="1134"/>
        <v>0</v>
      </c>
      <c r="CH86" s="108">
        <f t="shared" si="1135"/>
        <v>0</v>
      </c>
      <c r="CI86" s="108">
        <f t="shared" si="1136"/>
        <v>0</v>
      </c>
      <c r="CJ86" s="108">
        <f t="shared" si="1137"/>
        <v>49.015613641941172</v>
      </c>
      <c r="CK86" s="108">
        <f t="shared" si="1138"/>
        <v>0</v>
      </c>
      <c r="CL86" s="108">
        <f t="shared" si="1139"/>
        <v>0</v>
      </c>
      <c r="CM86" s="108">
        <f t="shared" si="1140"/>
        <v>1.1410157346264342</v>
      </c>
      <c r="CN86" s="108">
        <f t="shared" si="1141"/>
        <v>1.0967625024862886</v>
      </c>
      <c r="CO86" s="109">
        <f t="shared" si="1178"/>
        <v>425.18447965654644</v>
      </c>
      <c r="CP86" s="109">
        <f t="shared" si="1179"/>
        <v>253.0294810240367</v>
      </c>
      <c r="CQ86" s="109">
        <f t="shared" si="1180"/>
        <v>0</v>
      </c>
      <c r="CR86" s="109">
        <f t="shared" si="1181"/>
        <v>0</v>
      </c>
      <c r="CS86" s="109">
        <f t="shared" si="1182"/>
        <v>1.2228029000953908</v>
      </c>
      <c r="CT86" s="109">
        <f t="shared" si="1183"/>
        <v>0</v>
      </c>
      <c r="CU86" s="109">
        <f t="shared" si="1184"/>
        <v>10.466679323141985</v>
      </c>
      <c r="CV86" s="109">
        <f t="shared" si="1185"/>
        <v>102.23887916746679</v>
      </c>
      <c r="CW86" s="109">
        <f t="shared" si="1186"/>
        <v>0</v>
      </c>
      <c r="CX86" s="109">
        <f t="shared" si="1187"/>
        <v>0</v>
      </c>
      <c r="CY86" s="109">
        <f t="shared" si="1188"/>
        <v>0</v>
      </c>
      <c r="CZ86" s="109">
        <f t="shared" si="1189"/>
        <v>0</v>
      </c>
      <c r="DA86" s="109">
        <f t="shared" si="1190"/>
        <v>6161.0483504836593</v>
      </c>
      <c r="DB86" s="109">
        <f t="shared" si="1191"/>
        <v>0</v>
      </c>
      <c r="DC86" s="109">
        <f t="shared" si="1192"/>
        <v>0</v>
      </c>
      <c r="DD86" s="109">
        <f t="shared" si="1193"/>
        <v>101.20841541566347</v>
      </c>
      <c r="DE86" s="109">
        <f t="shared" si="1194"/>
        <v>70.314855401845918</v>
      </c>
      <c r="DF86" s="110">
        <f t="shared" si="1195"/>
        <v>0.83869431901564695</v>
      </c>
      <c r="DG86" s="110">
        <f t="shared" si="1469"/>
        <v>0.83208163229755439</v>
      </c>
      <c r="DH86" s="110" t="e">
        <f t="shared" si="1470"/>
        <v>#DIV/0!</v>
      </c>
      <c r="DI86" s="110" t="e">
        <f t="shared" si="1471"/>
        <v>#DIV/0!</v>
      </c>
      <c r="DJ86" s="110">
        <f t="shared" si="1472"/>
        <v>1</v>
      </c>
      <c r="DK86" s="110" t="e">
        <f t="shared" si="1473"/>
        <v>#DIV/0!</v>
      </c>
      <c r="DL86" s="110">
        <f t="shared" si="1474"/>
        <v>0.84851402153510558</v>
      </c>
      <c r="DM86" s="110">
        <f t="shared" si="1475"/>
        <v>0.8208392170682125</v>
      </c>
      <c r="DN86" s="110" t="e">
        <f t="shared" si="1476"/>
        <v>#DIV/0!</v>
      </c>
      <c r="DO86" s="110" t="e">
        <f t="shared" si="1477"/>
        <v>#DIV/0!</v>
      </c>
      <c r="DP86" s="110" t="e">
        <f t="shared" si="1478"/>
        <v>#DIV/0!</v>
      </c>
      <c r="DQ86" s="110" t="e">
        <f t="shared" si="1479"/>
        <v>#DIV/0!</v>
      </c>
      <c r="DR86" s="110">
        <f t="shared" si="1480"/>
        <v>0.89542959714868431</v>
      </c>
      <c r="DS86" s="110" t="e">
        <f t="shared" si="1481"/>
        <v>#DIV/0!</v>
      </c>
      <c r="DT86" s="110" t="e">
        <f t="shared" si="1482"/>
        <v>#DIV/0!</v>
      </c>
      <c r="DU86" s="110">
        <f t="shared" si="1483"/>
        <v>0.85585897395672728</v>
      </c>
      <c r="DV86" s="110">
        <f t="shared" si="1451"/>
        <v>0.82578687027716602</v>
      </c>
    </row>
    <row r="87" spans="1:126" s="117" customFormat="1" x14ac:dyDescent="0.2">
      <c r="A87" s="117" t="s">
        <v>90</v>
      </c>
      <c r="B87" s="118"/>
      <c r="C87" s="118">
        <v>44497.385416666664</v>
      </c>
      <c r="D87" s="117">
        <v>6.61</v>
      </c>
      <c r="E87" s="102">
        <f t="shared" si="1142"/>
        <v>0.18712909999999999</v>
      </c>
      <c r="F87" s="102">
        <f t="shared" si="629"/>
        <v>8232.5196899999992</v>
      </c>
      <c r="G87" s="103">
        <f t="shared" si="1143"/>
        <v>0.75007544629384604</v>
      </c>
      <c r="Y87" s="105">
        <f t="shared" ref="Y87" si="1552">H86</f>
        <v>30.414418849698578</v>
      </c>
      <c r="Z87" s="105">
        <f t="shared" ref="Z87" si="1553">I86</f>
        <v>14.094685983588352</v>
      </c>
      <c r="AA87" s="105">
        <f t="shared" ref="AA87" si="1554">J86</f>
        <v>0</v>
      </c>
      <c r="AB87" s="105">
        <f t="shared" ref="AB87" si="1555">K86</f>
        <v>0</v>
      </c>
      <c r="AC87" s="105">
        <f t="shared" ref="AC87" si="1556">L86</f>
        <v>0</v>
      </c>
      <c r="AD87" s="105">
        <f t="shared" ref="AD87" si="1557">M86</f>
        <v>0</v>
      </c>
      <c r="AE87" s="105">
        <f t="shared" ref="AE87" si="1558">N86</f>
        <v>0.6278711039028434</v>
      </c>
      <c r="AF87" s="105">
        <f t="shared" ref="AF87" si="1559">O86</f>
        <v>7.5370863831384778</v>
      </c>
      <c r="AG87" s="105">
        <f t="shared" ref="AG87" si="1560">P86</f>
        <v>0</v>
      </c>
      <c r="AH87" s="105">
        <f t="shared" ref="AH87" si="1561">Q86</f>
        <v>0</v>
      </c>
      <c r="AI87" s="105">
        <f t="shared" ref="AI87" si="1562">R86</f>
        <v>0</v>
      </c>
      <c r="AJ87" s="105">
        <f t="shared" ref="AJ87" si="1563">S86</f>
        <v>0</v>
      </c>
      <c r="AK87" s="105">
        <f t="shared" ref="AK87" si="1564">T86</f>
        <v>267.56122452879964</v>
      </c>
      <c r="AL87" s="105">
        <f t="shared" ref="AL87" si="1565">U86</f>
        <v>0</v>
      </c>
      <c r="AM87" s="105">
        <f t="shared" ref="AM87" si="1566">V86</f>
        <v>0</v>
      </c>
      <c r="AN87" s="105">
        <f t="shared" ref="AN87" si="1567">W86</f>
        <v>6.2284554752987527</v>
      </c>
      <c r="AO87" s="105">
        <f t="shared" ref="AO87" si="1568">X86</f>
        <v>5.9868906329758751</v>
      </c>
      <c r="AP87" s="106">
        <f t="shared" si="1247"/>
        <v>0.66292146711408162</v>
      </c>
      <c r="AQ87" s="106">
        <f t="shared" si="1248"/>
        <v>0.34364789644856303</v>
      </c>
      <c r="AR87" s="106" t="e">
        <f t="shared" si="1249"/>
        <v>#DIV/0!</v>
      </c>
      <c r="AS87" s="106" t="e">
        <f t="shared" si="1250"/>
        <v>#DIV/0!</v>
      </c>
      <c r="AT87" s="106">
        <f t="shared" si="1251"/>
        <v>0</v>
      </c>
      <c r="AU87" s="106" t="e">
        <f t="shared" si="1252"/>
        <v>#DIV/0!</v>
      </c>
      <c r="AV87" s="106">
        <f t="shared" si="1253"/>
        <v>0.38334468030568947</v>
      </c>
      <c r="AW87" s="106">
        <f t="shared" si="1254"/>
        <v>0.70425516779736996</v>
      </c>
      <c r="AX87" s="106" t="e">
        <f t="shared" si="1255"/>
        <v>#DIV/0!</v>
      </c>
      <c r="AY87" s="106" t="e">
        <f t="shared" si="1256"/>
        <v>#DIV/0!</v>
      </c>
      <c r="AZ87" s="106" t="e">
        <f t="shared" si="1257"/>
        <v>#DIV/0!</v>
      </c>
      <c r="BA87" s="106" t="e">
        <f t="shared" si="1258"/>
        <v>#DIV/0!</v>
      </c>
      <c r="BB87" s="106">
        <f t="shared" si="1259"/>
        <v>0.22958685018456854</v>
      </c>
      <c r="BC87" s="106" t="e">
        <f t="shared" si="1260"/>
        <v>#DIV/0!</v>
      </c>
      <c r="BD87" s="106" t="e">
        <f t="shared" si="1261"/>
        <v>#DIV/0!</v>
      </c>
      <c r="BE87" s="106">
        <f t="shared" si="1262"/>
        <v>0.41266778572977808</v>
      </c>
      <c r="BF87" s="106">
        <f t="shared" si="1263"/>
        <v>0.70582322668447783</v>
      </c>
      <c r="BG87" s="107">
        <f t="shared" si="1161"/>
        <v>0.3414853695820278</v>
      </c>
      <c r="BH87" s="107">
        <f t="shared" si="1162"/>
        <v>0.15825155417349018</v>
      </c>
      <c r="BI87" s="107">
        <f t="shared" si="1163"/>
        <v>0</v>
      </c>
      <c r="BJ87" s="107">
        <f t="shared" si="1164"/>
        <v>0</v>
      </c>
      <c r="BK87" s="107">
        <f t="shared" si="1165"/>
        <v>0</v>
      </c>
      <c r="BL87" s="107">
        <f t="shared" si="1166"/>
        <v>0</v>
      </c>
      <c r="BM87" s="107">
        <f t="shared" si="1167"/>
        <v>7.0495772753607347E-3</v>
      </c>
      <c r="BN87" s="107">
        <f t="shared" si="1168"/>
        <v>8.4624491489937517E-2</v>
      </c>
      <c r="BO87" s="107">
        <f t="shared" si="1169"/>
        <v>0</v>
      </c>
      <c r="BP87" s="107">
        <f t="shared" si="1170"/>
        <v>0</v>
      </c>
      <c r="BQ87" s="107">
        <f t="shared" si="1171"/>
        <v>0</v>
      </c>
      <c r="BR87" s="107">
        <f t="shared" si="1172"/>
        <v>0</v>
      </c>
      <c r="BS87" s="107">
        <f t="shared" si="1173"/>
        <v>3.0041094684583318</v>
      </c>
      <c r="BT87" s="107">
        <f t="shared" si="1174"/>
        <v>0</v>
      </c>
      <c r="BU87" s="107">
        <f t="shared" si="1175"/>
        <v>0</v>
      </c>
      <c r="BV87" s="107">
        <f t="shared" si="1176"/>
        <v>6.9931516048963666E-2</v>
      </c>
      <c r="BW87" s="107">
        <f t="shared" si="1177"/>
        <v>6.7219287356832344E-2</v>
      </c>
      <c r="BX87" s="108">
        <f t="shared" si="1125"/>
        <v>5.1222805437304171</v>
      </c>
      <c r="BY87" s="108">
        <f t="shared" si="1126"/>
        <v>2.3737733126023528</v>
      </c>
      <c r="BZ87" s="108">
        <f t="shared" si="1127"/>
        <v>0</v>
      </c>
      <c r="CA87" s="108">
        <f t="shared" si="1128"/>
        <v>0</v>
      </c>
      <c r="CB87" s="108">
        <f t="shared" si="1129"/>
        <v>0</v>
      </c>
      <c r="CC87" s="108">
        <f t="shared" si="1130"/>
        <v>0</v>
      </c>
      <c r="CD87" s="108">
        <f t="shared" si="1131"/>
        <v>0.10574365913041102</v>
      </c>
      <c r="CE87" s="108">
        <f t="shared" si="1132"/>
        <v>1.2693673723490628</v>
      </c>
      <c r="CF87" s="108">
        <f t="shared" si="1133"/>
        <v>0</v>
      </c>
      <c r="CG87" s="108">
        <f t="shared" si="1134"/>
        <v>0</v>
      </c>
      <c r="CH87" s="108">
        <f t="shared" si="1135"/>
        <v>0</v>
      </c>
      <c r="CI87" s="108">
        <f t="shared" si="1136"/>
        <v>0</v>
      </c>
      <c r="CJ87" s="108">
        <f t="shared" si="1137"/>
        <v>45.061642026874978</v>
      </c>
      <c r="CK87" s="108">
        <f t="shared" si="1138"/>
        <v>0</v>
      </c>
      <c r="CL87" s="108">
        <f t="shared" si="1139"/>
        <v>0</v>
      </c>
      <c r="CM87" s="108">
        <f t="shared" si="1140"/>
        <v>1.0489727407344549</v>
      </c>
      <c r="CN87" s="108">
        <f t="shared" si="1141"/>
        <v>1.0082893103524853</v>
      </c>
      <c r="CO87" s="109">
        <f t="shared" si="1178"/>
        <v>430.30676020027687</v>
      </c>
      <c r="CP87" s="109">
        <f t="shared" si="1179"/>
        <v>255.40325433663907</v>
      </c>
      <c r="CQ87" s="109">
        <f t="shared" si="1180"/>
        <v>0</v>
      </c>
      <c r="CR87" s="109">
        <f t="shared" si="1181"/>
        <v>0</v>
      </c>
      <c r="CS87" s="109">
        <f t="shared" si="1182"/>
        <v>1.2228029000953908</v>
      </c>
      <c r="CT87" s="109">
        <f t="shared" si="1183"/>
        <v>0</v>
      </c>
      <c r="CU87" s="109">
        <f t="shared" si="1184"/>
        <v>10.572422982272396</v>
      </c>
      <c r="CV87" s="109">
        <f t="shared" si="1185"/>
        <v>103.50824653981586</v>
      </c>
      <c r="CW87" s="109">
        <f t="shared" si="1186"/>
        <v>0</v>
      </c>
      <c r="CX87" s="109">
        <f t="shared" si="1187"/>
        <v>0</v>
      </c>
      <c r="CY87" s="109">
        <f t="shared" si="1188"/>
        <v>0</v>
      </c>
      <c r="CZ87" s="109">
        <f t="shared" si="1189"/>
        <v>0</v>
      </c>
      <c r="DA87" s="109">
        <f t="shared" si="1190"/>
        <v>6206.1099925105345</v>
      </c>
      <c r="DB87" s="109">
        <f t="shared" si="1191"/>
        <v>0</v>
      </c>
      <c r="DC87" s="109">
        <f t="shared" si="1192"/>
        <v>0</v>
      </c>
      <c r="DD87" s="109">
        <f t="shared" si="1193"/>
        <v>102.25738815639792</v>
      </c>
      <c r="DE87" s="109">
        <f t="shared" si="1194"/>
        <v>71.323144712198399</v>
      </c>
      <c r="DF87" s="110">
        <f t="shared" si="1195"/>
        <v>0.84879823342922411</v>
      </c>
      <c r="DG87" s="110">
        <f t="shared" si="1469"/>
        <v>0.83988773127329752</v>
      </c>
      <c r="DH87" s="110" t="e">
        <f t="shared" si="1470"/>
        <v>#DIV/0!</v>
      </c>
      <c r="DI87" s="110" t="e">
        <f t="shared" si="1471"/>
        <v>#DIV/0!</v>
      </c>
      <c r="DJ87" s="110">
        <f t="shared" si="1472"/>
        <v>1</v>
      </c>
      <c r="DK87" s="110" t="e">
        <f t="shared" si="1473"/>
        <v>#DIV/0!</v>
      </c>
      <c r="DL87" s="110">
        <f t="shared" si="1474"/>
        <v>0.8570864612450142</v>
      </c>
      <c r="DM87" s="110">
        <f t="shared" si="1475"/>
        <v>0.83103051150116725</v>
      </c>
      <c r="DN87" s="110" t="e">
        <f t="shared" si="1476"/>
        <v>#DIV/0!</v>
      </c>
      <c r="DO87" s="110" t="e">
        <f t="shared" si="1477"/>
        <v>#DIV/0!</v>
      </c>
      <c r="DP87" s="110" t="e">
        <f t="shared" si="1478"/>
        <v>#DIV/0!</v>
      </c>
      <c r="DQ87" s="110" t="e">
        <f t="shared" si="1479"/>
        <v>#DIV/0!</v>
      </c>
      <c r="DR87" s="110">
        <f t="shared" si="1480"/>
        <v>0.90197873061942158</v>
      </c>
      <c r="DS87" s="110" t="e">
        <f t="shared" si="1481"/>
        <v>#DIV/0!</v>
      </c>
      <c r="DT87" s="110" t="e">
        <f t="shared" si="1482"/>
        <v>#DIV/0!</v>
      </c>
      <c r="DU87" s="110">
        <f t="shared" si="1483"/>
        <v>0.8647295083871539</v>
      </c>
      <c r="DV87" s="110">
        <f t="shared" si="1451"/>
        <v>0.83762835198357699</v>
      </c>
    </row>
    <row r="88" spans="1:126" s="117" customFormat="1" x14ac:dyDescent="0.2">
      <c r="A88" s="117" t="s">
        <v>90</v>
      </c>
      <c r="B88" s="118"/>
      <c r="C88" s="118">
        <v>44497.395833333336</v>
      </c>
      <c r="D88" s="117">
        <v>6.61</v>
      </c>
      <c r="E88" s="102">
        <f t="shared" si="1142"/>
        <v>0.18712909999999999</v>
      </c>
      <c r="F88" s="102">
        <f t="shared" si="629"/>
        <v>8346.9203999999991</v>
      </c>
      <c r="G88" s="103">
        <f t="shared" si="1143"/>
        <v>0.76049864196671091</v>
      </c>
      <c r="Y88" s="105">
        <f t="shared" ref="Y88" si="1569">H86</f>
        <v>30.414418849698578</v>
      </c>
      <c r="Z88" s="105">
        <f t="shared" ref="Z88" si="1570">I86</f>
        <v>14.094685983588352</v>
      </c>
      <c r="AA88" s="105">
        <f t="shared" ref="AA88" si="1571">J86</f>
        <v>0</v>
      </c>
      <c r="AB88" s="105">
        <f t="shared" ref="AB88" si="1572">K86</f>
        <v>0</v>
      </c>
      <c r="AC88" s="105">
        <f t="shared" ref="AC88" si="1573">L86</f>
        <v>0</v>
      </c>
      <c r="AD88" s="105">
        <f t="shared" ref="AD88" si="1574">M86</f>
        <v>0</v>
      </c>
      <c r="AE88" s="105">
        <f t="shared" ref="AE88" si="1575">N86</f>
        <v>0.6278711039028434</v>
      </c>
      <c r="AF88" s="105">
        <f t="shared" ref="AF88" si="1576">O86</f>
        <v>7.5370863831384778</v>
      </c>
      <c r="AG88" s="105">
        <f t="shared" ref="AG88" si="1577">P86</f>
        <v>0</v>
      </c>
      <c r="AH88" s="105">
        <f t="shared" ref="AH88" si="1578">Q86</f>
        <v>0</v>
      </c>
      <c r="AI88" s="105">
        <f t="shared" ref="AI88" si="1579">R86</f>
        <v>0</v>
      </c>
      <c r="AJ88" s="105">
        <f t="shared" ref="AJ88" si="1580">S86</f>
        <v>0</v>
      </c>
      <c r="AK88" s="105">
        <f t="shared" ref="AK88" si="1581">T86</f>
        <v>267.56122452879964</v>
      </c>
      <c r="AL88" s="105">
        <f t="shared" ref="AL88" si="1582">U86</f>
        <v>0</v>
      </c>
      <c r="AM88" s="105">
        <f t="shared" ref="AM88" si="1583">V86</f>
        <v>0</v>
      </c>
      <c r="AN88" s="105">
        <f t="shared" ref="AN88" si="1584">W86</f>
        <v>6.2284554752987527</v>
      </c>
      <c r="AO88" s="105">
        <f t="shared" ref="AO88" si="1585">X86</f>
        <v>5.9868906329758751</v>
      </c>
      <c r="AP88" s="106">
        <f t="shared" si="1247"/>
        <v>0.66292146711408162</v>
      </c>
      <c r="AQ88" s="106">
        <f t="shared" si="1248"/>
        <v>0.34364789644856303</v>
      </c>
      <c r="AR88" s="106" t="e">
        <f t="shared" si="1249"/>
        <v>#DIV/0!</v>
      </c>
      <c r="AS88" s="106" t="e">
        <f t="shared" si="1250"/>
        <v>#DIV/0!</v>
      </c>
      <c r="AT88" s="106">
        <f t="shared" si="1251"/>
        <v>0</v>
      </c>
      <c r="AU88" s="106" t="e">
        <f t="shared" si="1252"/>
        <v>#DIV/0!</v>
      </c>
      <c r="AV88" s="106">
        <f t="shared" si="1253"/>
        <v>0.38334468030568947</v>
      </c>
      <c r="AW88" s="106">
        <f t="shared" si="1254"/>
        <v>0.70425516779736996</v>
      </c>
      <c r="AX88" s="106" t="e">
        <f t="shared" si="1255"/>
        <v>#DIV/0!</v>
      </c>
      <c r="AY88" s="106" t="e">
        <f t="shared" si="1256"/>
        <v>#DIV/0!</v>
      </c>
      <c r="AZ88" s="106" t="e">
        <f t="shared" si="1257"/>
        <v>#DIV/0!</v>
      </c>
      <c r="BA88" s="106" t="e">
        <f t="shared" si="1258"/>
        <v>#DIV/0!</v>
      </c>
      <c r="BB88" s="106">
        <f t="shared" si="1259"/>
        <v>0.22958685018456854</v>
      </c>
      <c r="BC88" s="106" t="e">
        <f t="shared" si="1260"/>
        <v>#DIV/0!</v>
      </c>
      <c r="BD88" s="106" t="e">
        <f t="shared" si="1261"/>
        <v>#DIV/0!</v>
      </c>
      <c r="BE88" s="106">
        <f t="shared" si="1262"/>
        <v>0.41266778572977808</v>
      </c>
      <c r="BF88" s="106">
        <f t="shared" si="1263"/>
        <v>0.70582322668447783</v>
      </c>
      <c r="BG88" s="107">
        <f t="shared" si="1161"/>
        <v>0.3414853695820278</v>
      </c>
      <c r="BH88" s="107">
        <f t="shared" si="1162"/>
        <v>0.15825155417349018</v>
      </c>
      <c r="BI88" s="107">
        <f t="shared" si="1163"/>
        <v>0</v>
      </c>
      <c r="BJ88" s="107">
        <f t="shared" si="1164"/>
        <v>0</v>
      </c>
      <c r="BK88" s="107">
        <f t="shared" si="1165"/>
        <v>0</v>
      </c>
      <c r="BL88" s="107">
        <f t="shared" si="1166"/>
        <v>0</v>
      </c>
      <c r="BM88" s="107">
        <f t="shared" si="1167"/>
        <v>7.0495772753607347E-3</v>
      </c>
      <c r="BN88" s="107">
        <f t="shared" si="1168"/>
        <v>8.4624491489937517E-2</v>
      </c>
      <c r="BO88" s="107">
        <f t="shared" si="1169"/>
        <v>0</v>
      </c>
      <c r="BP88" s="107">
        <f t="shared" si="1170"/>
        <v>0</v>
      </c>
      <c r="BQ88" s="107">
        <f t="shared" si="1171"/>
        <v>0</v>
      </c>
      <c r="BR88" s="107">
        <f t="shared" si="1172"/>
        <v>0</v>
      </c>
      <c r="BS88" s="107">
        <f t="shared" si="1173"/>
        <v>3.0041094684583318</v>
      </c>
      <c r="BT88" s="107">
        <f t="shared" si="1174"/>
        <v>0</v>
      </c>
      <c r="BU88" s="107">
        <f t="shared" si="1175"/>
        <v>0</v>
      </c>
      <c r="BV88" s="107">
        <f t="shared" si="1176"/>
        <v>6.9931516048963666E-2</v>
      </c>
      <c r="BW88" s="107">
        <f t="shared" si="1177"/>
        <v>6.7219287356832344E-2</v>
      </c>
      <c r="BX88" s="108">
        <f t="shared" si="1125"/>
        <v>5.1222805437304171</v>
      </c>
      <c r="BY88" s="108">
        <f t="shared" si="1126"/>
        <v>2.3737733126023528</v>
      </c>
      <c r="BZ88" s="108">
        <f t="shared" si="1127"/>
        <v>0</v>
      </c>
      <c r="CA88" s="108">
        <f t="shared" si="1128"/>
        <v>0</v>
      </c>
      <c r="CB88" s="108">
        <f t="shared" si="1129"/>
        <v>0</v>
      </c>
      <c r="CC88" s="108">
        <f t="shared" si="1130"/>
        <v>0</v>
      </c>
      <c r="CD88" s="108">
        <f t="shared" si="1131"/>
        <v>0.10574365913041102</v>
      </c>
      <c r="CE88" s="108">
        <f t="shared" si="1132"/>
        <v>1.2693673723490628</v>
      </c>
      <c r="CF88" s="108">
        <f t="shared" si="1133"/>
        <v>0</v>
      </c>
      <c r="CG88" s="108">
        <f t="shared" si="1134"/>
        <v>0</v>
      </c>
      <c r="CH88" s="108">
        <f t="shared" si="1135"/>
        <v>0</v>
      </c>
      <c r="CI88" s="108">
        <f t="shared" si="1136"/>
        <v>0</v>
      </c>
      <c r="CJ88" s="108">
        <f t="shared" si="1137"/>
        <v>45.061642026874978</v>
      </c>
      <c r="CK88" s="108">
        <f t="shared" si="1138"/>
        <v>0</v>
      </c>
      <c r="CL88" s="108">
        <f t="shared" si="1139"/>
        <v>0</v>
      </c>
      <c r="CM88" s="108">
        <f t="shared" si="1140"/>
        <v>1.0489727407344549</v>
      </c>
      <c r="CN88" s="108">
        <f t="shared" si="1141"/>
        <v>1.0082893103524853</v>
      </c>
      <c r="CO88" s="109">
        <f t="shared" si="1178"/>
        <v>435.4290407440073</v>
      </c>
      <c r="CP88" s="109">
        <f t="shared" si="1179"/>
        <v>257.7770276492414</v>
      </c>
      <c r="CQ88" s="109">
        <f t="shared" si="1180"/>
        <v>0</v>
      </c>
      <c r="CR88" s="109">
        <f t="shared" si="1181"/>
        <v>0</v>
      </c>
      <c r="CS88" s="109">
        <f t="shared" si="1182"/>
        <v>1.2228029000953908</v>
      </c>
      <c r="CT88" s="109">
        <f t="shared" si="1183"/>
        <v>0</v>
      </c>
      <c r="CU88" s="109">
        <f t="shared" si="1184"/>
        <v>10.678166641402807</v>
      </c>
      <c r="CV88" s="109">
        <f t="shared" si="1185"/>
        <v>104.77761391216492</v>
      </c>
      <c r="CW88" s="109">
        <f t="shared" si="1186"/>
        <v>0</v>
      </c>
      <c r="CX88" s="109">
        <f t="shared" si="1187"/>
        <v>0</v>
      </c>
      <c r="CY88" s="109">
        <f t="shared" si="1188"/>
        <v>0</v>
      </c>
      <c r="CZ88" s="109">
        <f t="shared" si="1189"/>
        <v>0</v>
      </c>
      <c r="DA88" s="109">
        <f t="shared" si="1190"/>
        <v>6251.1716345374098</v>
      </c>
      <c r="DB88" s="109">
        <f t="shared" si="1191"/>
        <v>0</v>
      </c>
      <c r="DC88" s="109">
        <f t="shared" si="1192"/>
        <v>0</v>
      </c>
      <c r="DD88" s="109">
        <f t="shared" si="1193"/>
        <v>103.30636089713238</v>
      </c>
      <c r="DE88" s="109">
        <f t="shared" si="1194"/>
        <v>72.33143402255088</v>
      </c>
      <c r="DF88" s="110">
        <f t="shared" si="1195"/>
        <v>0.85890214784280128</v>
      </c>
      <c r="DG88" s="110">
        <f t="shared" si="1469"/>
        <v>0.84769383024904055</v>
      </c>
      <c r="DH88" s="110" t="e">
        <f t="shared" si="1470"/>
        <v>#DIV/0!</v>
      </c>
      <c r="DI88" s="110" t="e">
        <f t="shared" si="1471"/>
        <v>#DIV/0!</v>
      </c>
      <c r="DJ88" s="110">
        <f t="shared" si="1472"/>
        <v>1</v>
      </c>
      <c r="DK88" s="110" t="e">
        <f t="shared" si="1473"/>
        <v>#DIV/0!</v>
      </c>
      <c r="DL88" s="110">
        <f t="shared" si="1474"/>
        <v>0.86565890095492293</v>
      </c>
      <c r="DM88" s="110">
        <f t="shared" si="1475"/>
        <v>0.8412218059341221</v>
      </c>
      <c r="DN88" s="110" t="e">
        <f t="shared" si="1476"/>
        <v>#DIV/0!</v>
      </c>
      <c r="DO88" s="110" t="e">
        <f t="shared" si="1477"/>
        <v>#DIV/0!</v>
      </c>
      <c r="DP88" s="110" t="e">
        <f t="shared" si="1478"/>
        <v>#DIV/0!</v>
      </c>
      <c r="DQ88" s="110" t="e">
        <f t="shared" si="1479"/>
        <v>#DIV/0!</v>
      </c>
      <c r="DR88" s="110">
        <f t="shared" si="1480"/>
        <v>0.90852786409015884</v>
      </c>
      <c r="DS88" s="110" t="e">
        <f t="shared" si="1481"/>
        <v>#DIV/0!</v>
      </c>
      <c r="DT88" s="110" t="e">
        <f t="shared" si="1482"/>
        <v>#DIV/0!</v>
      </c>
      <c r="DU88" s="110">
        <f t="shared" si="1483"/>
        <v>0.87360004281758064</v>
      </c>
      <c r="DV88" s="110">
        <f t="shared" si="1451"/>
        <v>0.84946983368998807</v>
      </c>
    </row>
    <row r="89" spans="1:126" s="117" customFormat="1" x14ac:dyDescent="0.2">
      <c r="A89" s="117" t="s">
        <v>90</v>
      </c>
      <c r="B89" s="118"/>
      <c r="C89" s="118">
        <v>44497.40625</v>
      </c>
      <c r="D89" s="117">
        <v>6.06</v>
      </c>
      <c r="E89" s="102">
        <f t="shared" si="1142"/>
        <v>0.17155859999999998</v>
      </c>
      <c r="F89" s="102">
        <f t="shared" si="629"/>
        <v>8447.3076599999986</v>
      </c>
      <c r="G89" s="103">
        <f t="shared" si="1143"/>
        <v>0.76964505420526041</v>
      </c>
      <c r="Y89" s="105">
        <f t="shared" ref="Y89" si="1586">H86</f>
        <v>30.414418849698578</v>
      </c>
      <c r="Z89" s="105">
        <f t="shared" ref="Z89" si="1587">I86</f>
        <v>14.094685983588352</v>
      </c>
      <c r="AA89" s="105">
        <f t="shared" ref="AA89" si="1588">J86</f>
        <v>0</v>
      </c>
      <c r="AB89" s="105">
        <f t="shared" ref="AB89" si="1589">K86</f>
        <v>0</v>
      </c>
      <c r="AC89" s="105">
        <f t="shared" ref="AC89" si="1590">L86</f>
        <v>0</v>
      </c>
      <c r="AD89" s="105">
        <f t="shared" ref="AD89" si="1591">M86</f>
        <v>0</v>
      </c>
      <c r="AE89" s="105">
        <f t="shared" ref="AE89" si="1592">N86</f>
        <v>0.6278711039028434</v>
      </c>
      <c r="AF89" s="105">
        <f t="shared" ref="AF89" si="1593">O86</f>
        <v>7.5370863831384778</v>
      </c>
      <c r="AG89" s="105">
        <f t="shared" ref="AG89" si="1594">P86</f>
        <v>0</v>
      </c>
      <c r="AH89" s="105">
        <f t="shared" ref="AH89" si="1595">Q86</f>
        <v>0</v>
      </c>
      <c r="AI89" s="105">
        <f t="shared" ref="AI89" si="1596">R86</f>
        <v>0</v>
      </c>
      <c r="AJ89" s="105">
        <f t="shared" ref="AJ89" si="1597">S86</f>
        <v>0</v>
      </c>
      <c r="AK89" s="105">
        <f t="shared" ref="AK89" si="1598">T86</f>
        <v>267.56122452879964</v>
      </c>
      <c r="AL89" s="105">
        <f t="shared" ref="AL89" si="1599">U86</f>
        <v>0</v>
      </c>
      <c r="AM89" s="105">
        <f t="shared" ref="AM89" si="1600">V86</f>
        <v>0</v>
      </c>
      <c r="AN89" s="105">
        <f t="shared" ref="AN89" si="1601">W86</f>
        <v>6.2284554752987527</v>
      </c>
      <c r="AO89" s="105">
        <f t="shared" ref="AO89" si="1602">X86</f>
        <v>5.9868906329758751</v>
      </c>
      <c r="AP89" s="106">
        <f t="shared" si="1247"/>
        <v>0.66292146711408162</v>
      </c>
      <c r="AQ89" s="106">
        <f t="shared" si="1248"/>
        <v>0.34364789644856303</v>
      </c>
      <c r="AR89" s="106" t="e">
        <f t="shared" si="1249"/>
        <v>#DIV/0!</v>
      </c>
      <c r="AS89" s="106" t="e">
        <f t="shared" si="1250"/>
        <v>#DIV/0!</v>
      </c>
      <c r="AT89" s="106">
        <f t="shared" si="1251"/>
        <v>0</v>
      </c>
      <c r="AU89" s="106" t="e">
        <f t="shared" si="1252"/>
        <v>#DIV/0!</v>
      </c>
      <c r="AV89" s="106">
        <f t="shared" si="1253"/>
        <v>0.38334468030568947</v>
      </c>
      <c r="AW89" s="106">
        <f t="shared" si="1254"/>
        <v>0.70425516779736996</v>
      </c>
      <c r="AX89" s="106" t="e">
        <f t="shared" si="1255"/>
        <v>#DIV/0!</v>
      </c>
      <c r="AY89" s="106" t="e">
        <f t="shared" si="1256"/>
        <v>#DIV/0!</v>
      </c>
      <c r="AZ89" s="106" t="e">
        <f t="shared" si="1257"/>
        <v>#DIV/0!</v>
      </c>
      <c r="BA89" s="106" t="e">
        <f t="shared" si="1258"/>
        <v>#DIV/0!</v>
      </c>
      <c r="BB89" s="106">
        <f t="shared" si="1259"/>
        <v>0.22958685018456854</v>
      </c>
      <c r="BC89" s="106" t="e">
        <f t="shared" si="1260"/>
        <v>#DIV/0!</v>
      </c>
      <c r="BD89" s="106" t="e">
        <f t="shared" si="1261"/>
        <v>#DIV/0!</v>
      </c>
      <c r="BE89" s="106">
        <f t="shared" si="1262"/>
        <v>0.41266778572977808</v>
      </c>
      <c r="BF89" s="106">
        <f t="shared" si="1263"/>
        <v>0.70582322668447783</v>
      </c>
      <c r="BG89" s="107">
        <f t="shared" si="1161"/>
        <v>0.31307130706007386</v>
      </c>
      <c r="BH89" s="107">
        <f t="shared" si="1162"/>
        <v>0.14508387568704242</v>
      </c>
      <c r="BI89" s="107">
        <f t="shared" si="1163"/>
        <v>0</v>
      </c>
      <c r="BJ89" s="107">
        <f t="shared" si="1164"/>
        <v>0</v>
      </c>
      <c r="BK89" s="107">
        <f t="shared" si="1165"/>
        <v>0</v>
      </c>
      <c r="BL89" s="107">
        <f t="shared" si="1166"/>
        <v>0</v>
      </c>
      <c r="BM89" s="107">
        <f t="shared" si="1167"/>
        <v>6.4630012539615787E-3</v>
      </c>
      <c r="BN89" s="107">
        <f t="shared" si="1168"/>
        <v>7.7583119278218038E-2</v>
      </c>
      <c r="BO89" s="107">
        <f t="shared" si="1169"/>
        <v>0</v>
      </c>
      <c r="BP89" s="107">
        <f t="shared" si="1170"/>
        <v>0</v>
      </c>
      <c r="BQ89" s="107">
        <f t="shared" si="1171"/>
        <v>0</v>
      </c>
      <c r="BR89" s="107">
        <f t="shared" si="1172"/>
        <v>0</v>
      </c>
      <c r="BS89" s="107">
        <f t="shared" si="1173"/>
        <v>2.7541457456667913</v>
      </c>
      <c r="BT89" s="107">
        <f t="shared" si="1174"/>
        <v>0</v>
      </c>
      <c r="BU89" s="107">
        <f t="shared" si="1175"/>
        <v>0</v>
      </c>
      <c r="BV89" s="107">
        <f t="shared" si="1176"/>
        <v>6.4112706090275307E-2</v>
      </c>
      <c r="BW89" s="107">
        <f t="shared" si="1177"/>
        <v>6.1626154520787291E-2</v>
      </c>
      <c r="BX89" s="108">
        <f t="shared" si="1125"/>
        <v>4.6960696059011076</v>
      </c>
      <c r="BY89" s="108">
        <f t="shared" si="1126"/>
        <v>2.1762581353056363</v>
      </c>
      <c r="BZ89" s="108">
        <f t="shared" si="1127"/>
        <v>0</v>
      </c>
      <c r="CA89" s="108">
        <f t="shared" si="1128"/>
        <v>0</v>
      </c>
      <c r="CB89" s="108">
        <f t="shared" si="1129"/>
        <v>0</v>
      </c>
      <c r="CC89" s="108">
        <f t="shared" si="1130"/>
        <v>0</v>
      </c>
      <c r="CD89" s="108">
        <f t="shared" si="1131"/>
        <v>9.6945018809423675E-2</v>
      </c>
      <c r="CE89" s="108">
        <f t="shared" si="1132"/>
        <v>1.1637467891732705</v>
      </c>
      <c r="CF89" s="108">
        <f t="shared" si="1133"/>
        <v>0</v>
      </c>
      <c r="CG89" s="108">
        <f t="shared" si="1134"/>
        <v>0</v>
      </c>
      <c r="CH89" s="108">
        <f t="shared" si="1135"/>
        <v>0</v>
      </c>
      <c r="CI89" s="108">
        <f t="shared" si="1136"/>
        <v>0</v>
      </c>
      <c r="CJ89" s="108">
        <f t="shared" si="1137"/>
        <v>41.31218618500187</v>
      </c>
      <c r="CK89" s="108">
        <f t="shared" si="1138"/>
        <v>0</v>
      </c>
      <c r="CL89" s="108">
        <f t="shared" si="1139"/>
        <v>0</v>
      </c>
      <c r="CM89" s="108">
        <f t="shared" si="1140"/>
        <v>0.9616905913541296</v>
      </c>
      <c r="CN89" s="108">
        <f t="shared" si="1141"/>
        <v>0.92439231781180942</v>
      </c>
      <c r="CO89" s="109">
        <f t="shared" si="1178"/>
        <v>440.12511034990843</v>
      </c>
      <c r="CP89" s="109">
        <f t="shared" si="1179"/>
        <v>259.95328578454706</v>
      </c>
      <c r="CQ89" s="109">
        <f t="shared" si="1180"/>
        <v>0</v>
      </c>
      <c r="CR89" s="109">
        <f t="shared" si="1181"/>
        <v>0</v>
      </c>
      <c r="CS89" s="109">
        <f t="shared" si="1182"/>
        <v>1.2228029000953908</v>
      </c>
      <c r="CT89" s="109">
        <f t="shared" si="1183"/>
        <v>0</v>
      </c>
      <c r="CU89" s="109">
        <f t="shared" si="1184"/>
        <v>10.775111660212231</v>
      </c>
      <c r="CV89" s="109">
        <f t="shared" si="1185"/>
        <v>105.9413607013382</v>
      </c>
      <c r="CW89" s="109">
        <f t="shared" si="1186"/>
        <v>0</v>
      </c>
      <c r="CX89" s="109">
        <f t="shared" si="1187"/>
        <v>0</v>
      </c>
      <c r="CY89" s="109">
        <f t="shared" si="1188"/>
        <v>0</v>
      </c>
      <c r="CZ89" s="109">
        <f t="shared" si="1189"/>
        <v>0</v>
      </c>
      <c r="DA89" s="109">
        <f t="shared" si="1190"/>
        <v>6292.483820722412</v>
      </c>
      <c r="DB89" s="109">
        <f t="shared" si="1191"/>
        <v>0</v>
      </c>
      <c r="DC89" s="109">
        <f t="shared" si="1192"/>
        <v>0</v>
      </c>
      <c r="DD89" s="109">
        <f t="shared" si="1193"/>
        <v>104.26805148848651</v>
      </c>
      <c r="DE89" s="109">
        <f t="shared" si="1194"/>
        <v>73.255826340362688</v>
      </c>
      <c r="DF89" s="110">
        <f t="shared" si="1195"/>
        <v>0.86816534320532446</v>
      </c>
      <c r="DG89" s="110">
        <f t="shared" si="1469"/>
        <v>0.85485040510426047</v>
      </c>
      <c r="DH89" s="110" t="e">
        <f t="shared" si="1470"/>
        <v>#DIV/0!</v>
      </c>
      <c r="DI89" s="110" t="e">
        <f t="shared" si="1471"/>
        <v>#DIV/0!</v>
      </c>
      <c r="DJ89" s="110">
        <f t="shared" si="1472"/>
        <v>1</v>
      </c>
      <c r="DK89" s="110" t="e">
        <f t="shared" si="1473"/>
        <v>#DIV/0!</v>
      </c>
      <c r="DL89" s="110">
        <f t="shared" si="1474"/>
        <v>0.87351805143027028</v>
      </c>
      <c r="DM89" s="110">
        <f t="shared" si="1475"/>
        <v>0.85056511066388096</v>
      </c>
      <c r="DN89" s="110" t="e">
        <f t="shared" si="1476"/>
        <v>#DIV/0!</v>
      </c>
      <c r="DO89" s="110" t="e">
        <f t="shared" si="1477"/>
        <v>#DIV/0!</v>
      </c>
      <c r="DP89" s="110" t="e">
        <f t="shared" si="1478"/>
        <v>#DIV/0!</v>
      </c>
      <c r="DQ89" s="110" t="e">
        <f t="shared" si="1479"/>
        <v>#DIV/0!</v>
      </c>
      <c r="DR89" s="110">
        <f t="shared" si="1480"/>
        <v>0.91453206209812676</v>
      </c>
      <c r="DS89" s="110" t="e">
        <f t="shared" si="1481"/>
        <v>#DIV/0!</v>
      </c>
      <c r="DT89" s="110" t="e">
        <f t="shared" si="1482"/>
        <v>#DIV/0!</v>
      </c>
      <c r="DU89" s="110">
        <f t="shared" si="1483"/>
        <v>0.8817324843680171</v>
      </c>
      <c r="DV89" s="110">
        <f t="shared" si="1451"/>
        <v>0.86032601812884602</v>
      </c>
    </row>
    <row r="90" spans="1:126" s="117" customFormat="1" x14ac:dyDescent="0.2">
      <c r="A90" s="117" t="s">
        <v>90</v>
      </c>
      <c r="B90" s="118">
        <f>'Data Final'!C175</f>
        <v>44497.4375</v>
      </c>
      <c r="C90" s="118">
        <v>44497.416666666664</v>
      </c>
      <c r="D90" s="117">
        <v>6.06</v>
      </c>
      <c r="E90" s="102">
        <f t="shared" si="1142"/>
        <v>0.17155859999999998</v>
      </c>
      <c r="F90" s="102">
        <f t="shared" si="629"/>
        <v>8547.6949199999981</v>
      </c>
      <c r="G90" s="103">
        <f t="shared" si="1143"/>
        <v>0.77879146644380992</v>
      </c>
      <c r="H90" s="117">
        <f>'Data Final'!F175</f>
        <v>25.193755478905352</v>
      </c>
      <c r="I90" s="117">
        <f>'Data Final'!G175</f>
        <v>11.117638088078252</v>
      </c>
      <c r="J90" s="104">
        <v>0</v>
      </c>
      <c r="K90" s="104">
        <v>0</v>
      </c>
      <c r="L90" s="104">
        <v>0</v>
      </c>
      <c r="M90" s="104">
        <v>0</v>
      </c>
      <c r="N90" s="117">
        <f>'Data Final'!L175</f>
        <v>0.381617621070589</v>
      </c>
      <c r="O90" s="117">
        <f>'Data Final'!M175</f>
        <v>6.5804214046898277</v>
      </c>
      <c r="P90" s="104">
        <v>0</v>
      </c>
      <c r="Q90" s="104">
        <v>0</v>
      </c>
      <c r="R90" s="104">
        <v>0</v>
      </c>
      <c r="S90" s="117">
        <f>'Data Final'!Q175</f>
        <v>0</v>
      </c>
      <c r="T90" s="117">
        <f>'Data Final'!R175</f>
        <v>220.53149001007662</v>
      </c>
      <c r="U90" s="117">
        <f>'Data Final'!S175</f>
        <v>0</v>
      </c>
      <c r="V90" s="104">
        <v>0</v>
      </c>
      <c r="W90" s="117">
        <f>'Data Final'!U175</f>
        <v>5.4533950007909526</v>
      </c>
      <c r="X90" s="117">
        <f>'Data Final'!V175</f>
        <v>5.3184125787282248</v>
      </c>
      <c r="Y90" s="105">
        <f t="shared" ref="Y90" si="1603">H90</f>
        <v>25.193755478905352</v>
      </c>
      <c r="Z90" s="105">
        <f t="shared" ref="Z90" si="1604">I90</f>
        <v>11.117638088078252</v>
      </c>
      <c r="AA90" s="105">
        <f t="shared" ref="AA90" si="1605">J90</f>
        <v>0</v>
      </c>
      <c r="AB90" s="105">
        <f t="shared" ref="AB90" si="1606">K90</f>
        <v>0</v>
      </c>
      <c r="AC90" s="105">
        <f t="shared" ref="AC90" si="1607">L90</f>
        <v>0</v>
      </c>
      <c r="AD90" s="105">
        <f t="shared" ref="AD90" si="1608">M90</f>
        <v>0</v>
      </c>
      <c r="AE90" s="105">
        <f t="shared" ref="AE90" si="1609">N90</f>
        <v>0.381617621070589</v>
      </c>
      <c r="AF90" s="105">
        <f t="shared" ref="AF90" si="1610">O90</f>
        <v>6.5804214046898277</v>
      </c>
      <c r="AG90" s="105">
        <f t="shared" ref="AG90" si="1611">P90</f>
        <v>0</v>
      </c>
      <c r="AH90" s="105">
        <f t="shared" ref="AH90" si="1612">Q90</f>
        <v>0</v>
      </c>
      <c r="AI90" s="105">
        <f t="shared" ref="AI90" si="1613">R90</f>
        <v>0</v>
      </c>
      <c r="AJ90" s="105">
        <f t="shared" ref="AJ90" si="1614">S90</f>
        <v>0</v>
      </c>
      <c r="AK90" s="105">
        <f t="shared" ref="AK90" si="1615">T90</f>
        <v>220.53149001007662</v>
      </c>
      <c r="AL90" s="105">
        <f t="shared" ref="AL90" si="1616">U90</f>
        <v>0</v>
      </c>
      <c r="AM90" s="105">
        <f t="shared" ref="AM90" si="1617">V90</f>
        <v>0</v>
      </c>
      <c r="AN90" s="105">
        <f t="shared" ref="AN90" si="1618">W90</f>
        <v>5.4533950007909526</v>
      </c>
      <c r="AO90" s="105">
        <f t="shared" ref="AO90" si="1619">X90</f>
        <v>5.3184125787282248</v>
      </c>
      <c r="AP90" s="106">
        <f t="shared" si="1247"/>
        <v>0.54913037880896054</v>
      </c>
      <c r="AQ90" s="106">
        <f t="shared" si="1248"/>
        <v>0.27106336011267734</v>
      </c>
      <c r="AR90" s="106" t="e">
        <f t="shared" si="1249"/>
        <v>#DIV/0!</v>
      </c>
      <c r="AS90" s="106" t="e">
        <f t="shared" si="1250"/>
        <v>#DIV/0!</v>
      </c>
      <c r="AT90" s="106">
        <f t="shared" si="1251"/>
        <v>0</v>
      </c>
      <c r="AU90" s="106" t="e">
        <f t="shared" si="1252"/>
        <v>#DIV/0!</v>
      </c>
      <c r="AV90" s="106">
        <f t="shared" si="1253"/>
        <v>0.23299540947015729</v>
      </c>
      <c r="AW90" s="106">
        <f t="shared" si="1254"/>
        <v>0.61486568482282633</v>
      </c>
      <c r="AX90" s="106" t="e">
        <f t="shared" si="1255"/>
        <v>#DIV/0!</v>
      </c>
      <c r="AY90" s="106" t="e">
        <f t="shared" si="1256"/>
        <v>#DIV/0!</v>
      </c>
      <c r="AZ90" s="106" t="e">
        <f t="shared" si="1257"/>
        <v>#DIV/0!</v>
      </c>
      <c r="BA90" s="106" t="e">
        <f t="shared" si="1258"/>
        <v>#DIV/0!</v>
      </c>
      <c r="BB90" s="106">
        <f t="shared" si="1259"/>
        <v>0.1892319421361944</v>
      </c>
      <c r="BC90" s="106" t="e">
        <f t="shared" si="1260"/>
        <v>#DIV/0!</v>
      </c>
      <c r="BD90" s="106" t="e">
        <f t="shared" si="1261"/>
        <v>#DIV/0!</v>
      </c>
      <c r="BE90" s="106">
        <f t="shared" si="1262"/>
        <v>0.36131597128874066</v>
      </c>
      <c r="BF90" s="106">
        <f t="shared" si="1263"/>
        <v>0.62701314543495468</v>
      </c>
      <c r="BG90" s="107">
        <f t="shared" si="1161"/>
        <v>0.25933232512219989</v>
      </c>
      <c r="BH90" s="107">
        <f t="shared" si="1162"/>
        <v>0.11443958554184287</v>
      </c>
      <c r="BI90" s="107">
        <f t="shared" si="1163"/>
        <v>0</v>
      </c>
      <c r="BJ90" s="107">
        <f t="shared" si="1164"/>
        <v>0</v>
      </c>
      <c r="BK90" s="107">
        <f t="shared" si="1165"/>
        <v>0</v>
      </c>
      <c r="BL90" s="107">
        <f t="shared" si="1166"/>
        <v>0</v>
      </c>
      <c r="BM90" s="107">
        <f t="shared" si="1167"/>
        <v>3.9281870883720437E-3</v>
      </c>
      <c r="BN90" s="107">
        <f t="shared" si="1168"/>
        <v>6.7735673015917208E-2</v>
      </c>
      <c r="BO90" s="107">
        <f t="shared" si="1169"/>
        <v>0</v>
      </c>
      <c r="BP90" s="107">
        <f t="shared" si="1170"/>
        <v>0</v>
      </c>
      <c r="BQ90" s="107">
        <f t="shared" si="1171"/>
        <v>0</v>
      </c>
      <c r="BR90" s="107">
        <f t="shared" si="1172"/>
        <v>0</v>
      </c>
      <c r="BS90" s="107">
        <f t="shared" si="1173"/>
        <v>2.2700444209225634</v>
      </c>
      <c r="BT90" s="107">
        <f t="shared" si="1174"/>
        <v>0</v>
      </c>
      <c r="BU90" s="107">
        <f t="shared" si="1175"/>
        <v>0</v>
      </c>
      <c r="BV90" s="107">
        <f t="shared" si="1176"/>
        <v>5.6134608694961674E-2</v>
      </c>
      <c r="BW90" s="107">
        <f t="shared" si="1177"/>
        <v>5.4745164973740233E-2</v>
      </c>
      <c r="BX90" s="108">
        <f t="shared" si="1125"/>
        <v>3.8899848768329983</v>
      </c>
      <c r="BY90" s="108">
        <f t="shared" si="1126"/>
        <v>1.716593783127643</v>
      </c>
      <c r="BZ90" s="108">
        <f t="shared" si="1127"/>
        <v>0</v>
      </c>
      <c r="CA90" s="108">
        <f t="shared" si="1128"/>
        <v>0</v>
      </c>
      <c r="CB90" s="108">
        <f t="shared" si="1129"/>
        <v>0</v>
      </c>
      <c r="CC90" s="108">
        <f t="shared" si="1130"/>
        <v>0</v>
      </c>
      <c r="CD90" s="108">
        <f t="shared" si="1131"/>
        <v>5.8922806325580654E-2</v>
      </c>
      <c r="CE90" s="108">
        <f t="shared" si="1132"/>
        <v>1.0160350952387582</v>
      </c>
      <c r="CF90" s="108">
        <f t="shared" si="1133"/>
        <v>0</v>
      </c>
      <c r="CG90" s="108">
        <f t="shared" si="1134"/>
        <v>0</v>
      </c>
      <c r="CH90" s="108">
        <f t="shared" si="1135"/>
        <v>0</v>
      </c>
      <c r="CI90" s="108">
        <f t="shared" si="1136"/>
        <v>0</v>
      </c>
      <c r="CJ90" s="108">
        <f t="shared" si="1137"/>
        <v>34.050666313838448</v>
      </c>
      <c r="CK90" s="108">
        <f t="shared" si="1138"/>
        <v>0</v>
      </c>
      <c r="CL90" s="108">
        <f t="shared" si="1139"/>
        <v>0</v>
      </c>
      <c r="CM90" s="108">
        <f t="shared" si="1140"/>
        <v>0.84201913042442511</v>
      </c>
      <c r="CN90" s="108">
        <f t="shared" si="1141"/>
        <v>0.82117747460610346</v>
      </c>
      <c r="CO90" s="109">
        <f t="shared" si="1178"/>
        <v>444.01509522674144</v>
      </c>
      <c r="CP90" s="109">
        <f t="shared" si="1179"/>
        <v>261.66987956767468</v>
      </c>
      <c r="CQ90" s="109">
        <f t="shared" si="1180"/>
        <v>0</v>
      </c>
      <c r="CR90" s="109">
        <f t="shared" si="1181"/>
        <v>0</v>
      </c>
      <c r="CS90" s="109">
        <f t="shared" si="1182"/>
        <v>1.2228029000953908</v>
      </c>
      <c r="CT90" s="109">
        <f t="shared" si="1183"/>
        <v>0</v>
      </c>
      <c r="CU90" s="109">
        <f t="shared" si="1184"/>
        <v>10.834034466537812</v>
      </c>
      <c r="CV90" s="109">
        <f t="shared" si="1185"/>
        <v>106.95739579657696</v>
      </c>
      <c r="CW90" s="109">
        <f t="shared" si="1186"/>
        <v>0</v>
      </c>
      <c r="CX90" s="109">
        <f t="shared" si="1187"/>
        <v>0</v>
      </c>
      <c r="CY90" s="109">
        <f t="shared" si="1188"/>
        <v>0</v>
      </c>
      <c r="CZ90" s="109">
        <f t="shared" si="1189"/>
        <v>0</v>
      </c>
      <c r="DA90" s="109">
        <f t="shared" si="1190"/>
        <v>6326.5344870362505</v>
      </c>
      <c r="DB90" s="109">
        <f t="shared" si="1191"/>
        <v>0</v>
      </c>
      <c r="DC90" s="109">
        <f t="shared" si="1192"/>
        <v>0</v>
      </c>
      <c r="DD90" s="109">
        <f t="shared" si="1193"/>
        <v>105.11007061891092</v>
      </c>
      <c r="DE90" s="109">
        <f t="shared" si="1194"/>
        <v>74.077003814968791</v>
      </c>
      <c r="DF90" s="110">
        <f t="shared" si="1195"/>
        <v>0.87583850244173866</v>
      </c>
      <c r="DG90" s="110">
        <f t="shared" si="1469"/>
        <v>0.86049538430303207</v>
      </c>
      <c r="DH90" s="110" t="e">
        <f t="shared" si="1470"/>
        <v>#DIV/0!</v>
      </c>
      <c r="DI90" s="110" t="e">
        <f t="shared" si="1471"/>
        <v>#DIV/0!</v>
      </c>
      <c r="DJ90" s="110">
        <f t="shared" si="1472"/>
        <v>1</v>
      </c>
      <c r="DK90" s="110" t="e">
        <f t="shared" si="1473"/>
        <v>#DIV/0!</v>
      </c>
      <c r="DL90" s="110">
        <f t="shared" si="1474"/>
        <v>0.87829481259891617</v>
      </c>
      <c r="DM90" s="110">
        <f t="shared" si="1475"/>
        <v>0.85872249128934264</v>
      </c>
      <c r="DN90" s="110" t="e">
        <f t="shared" si="1476"/>
        <v>#DIV/0!</v>
      </c>
      <c r="DO90" s="110" t="e">
        <f t="shared" si="1477"/>
        <v>#DIV/0!</v>
      </c>
      <c r="DP90" s="110" t="e">
        <f t="shared" si="1478"/>
        <v>#DIV/0!</v>
      </c>
      <c r="DQ90" s="110" t="e">
        <f t="shared" si="1479"/>
        <v>#DIV/0!</v>
      </c>
      <c r="DR90" s="110">
        <f t="shared" si="1480"/>
        <v>0.91948089104501385</v>
      </c>
      <c r="DS90" s="110" t="e">
        <f t="shared" si="1481"/>
        <v>#DIV/0!</v>
      </c>
      <c r="DT90" s="110" t="e">
        <f t="shared" si="1482"/>
        <v>#DIV/0!</v>
      </c>
      <c r="DU90" s="110">
        <f t="shared" si="1483"/>
        <v>0.88885293602272653</v>
      </c>
      <c r="DV90" s="110">
        <f t="shared" si="1451"/>
        <v>0.86997003393207384</v>
      </c>
    </row>
    <row r="91" spans="1:126" s="117" customFormat="1" x14ac:dyDescent="0.2">
      <c r="A91" s="117" t="s">
        <v>90</v>
      </c>
      <c r="B91" s="118"/>
      <c r="C91" s="118">
        <v>44497.427083333336</v>
      </c>
      <c r="D91" s="117">
        <v>6.06</v>
      </c>
      <c r="E91" s="102">
        <f t="shared" si="1142"/>
        <v>0.17155859999999998</v>
      </c>
      <c r="F91" s="102">
        <f t="shared" si="629"/>
        <v>8648.0821799999976</v>
      </c>
      <c r="G91" s="103">
        <f t="shared" si="1143"/>
        <v>0.78793787868235954</v>
      </c>
      <c r="Y91" s="105">
        <f t="shared" ref="Y91" si="1620">H90</f>
        <v>25.193755478905352</v>
      </c>
      <c r="Z91" s="105">
        <f t="shared" ref="Z91" si="1621">I90</f>
        <v>11.117638088078252</v>
      </c>
      <c r="AA91" s="105">
        <f t="shared" ref="AA91" si="1622">J90</f>
        <v>0</v>
      </c>
      <c r="AB91" s="105">
        <f t="shared" ref="AB91" si="1623">K90</f>
        <v>0</v>
      </c>
      <c r="AC91" s="105">
        <f t="shared" ref="AC91" si="1624">L90</f>
        <v>0</v>
      </c>
      <c r="AD91" s="105">
        <f t="shared" ref="AD91" si="1625">M90</f>
        <v>0</v>
      </c>
      <c r="AE91" s="105">
        <f t="shared" ref="AE91" si="1626">N90</f>
        <v>0.381617621070589</v>
      </c>
      <c r="AF91" s="105">
        <f t="shared" ref="AF91" si="1627">O90</f>
        <v>6.5804214046898277</v>
      </c>
      <c r="AG91" s="105">
        <f t="shared" ref="AG91" si="1628">P90</f>
        <v>0</v>
      </c>
      <c r="AH91" s="105">
        <f t="shared" ref="AH91" si="1629">Q90</f>
        <v>0</v>
      </c>
      <c r="AI91" s="105">
        <f t="shared" ref="AI91" si="1630">R90</f>
        <v>0</v>
      </c>
      <c r="AJ91" s="105">
        <f t="shared" ref="AJ91" si="1631">S90</f>
        <v>0</v>
      </c>
      <c r="AK91" s="105">
        <f t="shared" ref="AK91" si="1632">T90</f>
        <v>220.53149001007662</v>
      </c>
      <c r="AL91" s="105">
        <f t="shared" ref="AL91" si="1633">U90</f>
        <v>0</v>
      </c>
      <c r="AM91" s="105">
        <f t="shared" ref="AM91" si="1634">V90</f>
        <v>0</v>
      </c>
      <c r="AN91" s="105">
        <f t="shared" ref="AN91" si="1635">W90</f>
        <v>5.4533950007909526</v>
      </c>
      <c r="AO91" s="105">
        <f t="shared" ref="AO91" si="1636">X90</f>
        <v>5.3184125787282248</v>
      </c>
      <c r="AP91" s="106">
        <f t="shared" si="1247"/>
        <v>0.54913037880896054</v>
      </c>
      <c r="AQ91" s="106">
        <f t="shared" si="1248"/>
        <v>0.27106336011267734</v>
      </c>
      <c r="AR91" s="106" t="e">
        <f t="shared" si="1249"/>
        <v>#DIV/0!</v>
      </c>
      <c r="AS91" s="106" t="e">
        <f t="shared" si="1250"/>
        <v>#DIV/0!</v>
      </c>
      <c r="AT91" s="106">
        <f t="shared" si="1251"/>
        <v>0</v>
      </c>
      <c r="AU91" s="106" t="e">
        <f t="shared" si="1252"/>
        <v>#DIV/0!</v>
      </c>
      <c r="AV91" s="106">
        <f t="shared" si="1253"/>
        <v>0.23299540947015729</v>
      </c>
      <c r="AW91" s="106">
        <f t="shared" si="1254"/>
        <v>0.61486568482282633</v>
      </c>
      <c r="AX91" s="106" t="e">
        <f t="shared" si="1255"/>
        <v>#DIV/0!</v>
      </c>
      <c r="AY91" s="106" t="e">
        <f t="shared" si="1256"/>
        <v>#DIV/0!</v>
      </c>
      <c r="AZ91" s="106" t="e">
        <f t="shared" si="1257"/>
        <v>#DIV/0!</v>
      </c>
      <c r="BA91" s="106" t="e">
        <f t="shared" si="1258"/>
        <v>#DIV/0!</v>
      </c>
      <c r="BB91" s="106">
        <f t="shared" si="1259"/>
        <v>0.1892319421361944</v>
      </c>
      <c r="BC91" s="106" t="e">
        <f t="shared" si="1260"/>
        <v>#DIV/0!</v>
      </c>
      <c r="BD91" s="106" t="e">
        <f t="shared" si="1261"/>
        <v>#DIV/0!</v>
      </c>
      <c r="BE91" s="106">
        <f t="shared" si="1262"/>
        <v>0.36131597128874066</v>
      </c>
      <c r="BF91" s="106">
        <f t="shared" si="1263"/>
        <v>0.62701314543495468</v>
      </c>
      <c r="BG91" s="107">
        <f t="shared" si="1161"/>
        <v>0.25933232512219989</v>
      </c>
      <c r="BH91" s="107">
        <f t="shared" si="1162"/>
        <v>0.11443958554184287</v>
      </c>
      <c r="BI91" s="107">
        <f t="shared" si="1163"/>
        <v>0</v>
      </c>
      <c r="BJ91" s="107">
        <f t="shared" si="1164"/>
        <v>0</v>
      </c>
      <c r="BK91" s="107">
        <f t="shared" si="1165"/>
        <v>0</v>
      </c>
      <c r="BL91" s="107">
        <f t="shared" si="1166"/>
        <v>0</v>
      </c>
      <c r="BM91" s="107">
        <f t="shared" si="1167"/>
        <v>3.9281870883720437E-3</v>
      </c>
      <c r="BN91" s="107">
        <f t="shared" si="1168"/>
        <v>6.7735673015917208E-2</v>
      </c>
      <c r="BO91" s="107">
        <f t="shared" si="1169"/>
        <v>0</v>
      </c>
      <c r="BP91" s="107">
        <f t="shared" si="1170"/>
        <v>0</v>
      </c>
      <c r="BQ91" s="107">
        <f t="shared" si="1171"/>
        <v>0</v>
      </c>
      <c r="BR91" s="107">
        <f t="shared" si="1172"/>
        <v>0</v>
      </c>
      <c r="BS91" s="107">
        <f t="shared" si="1173"/>
        <v>2.2700444209225634</v>
      </c>
      <c r="BT91" s="107">
        <f t="shared" si="1174"/>
        <v>0</v>
      </c>
      <c r="BU91" s="107">
        <f t="shared" si="1175"/>
        <v>0</v>
      </c>
      <c r="BV91" s="107">
        <f t="shared" si="1176"/>
        <v>5.6134608694961674E-2</v>
      </c>
      <c r="BW91" s="107">
        <f t="shared" si="1177"/>
        <v>5.4745164973740233E-2</v>
      </c>
      <c r="BX91" s="108">
        <f t="shared" si="1125"/>
        <v>3.8899848768329983</v>
      </c>
      <c r="BY91" s="108">
        <f t="shared" si="1126"/>
        <v>1.716593783127643</v>
      </c>
      <c r="BZ91" s="108">
        <f t="shared" si="1127"/>
        <v>0</v>
      </c>
      <c r="CA91" s="108">
        <f t="shared" si="1128"/>
        <v>0</v>
      </c>
      <c r="CB91" s="108">
        <f t="shared" si="1129"/>
        <v>0</v>
      </c>
      <c r="CC91" s="108">
        <f t="shared" si="1130"/>
        <v>0</v>
      </c>
      <c r="CD91" s="108">
        <f t="shared" si="1131"/>
        <v>5.8922806325580654E-2</v>
      </c>
      <c r="CE91" s="108">
        <f t="shared" si="1132"/>
        <v>1.0160350952387582</v>
      </c>
      <c r="CF91" s="108">
        <f t="shared" si="1133"/>
        <v>0</v>
      </c>
      <c r="CG91" s="108">
        <f t="shared" si="1134"/>
        <v>0</v>
      </c>
      <c r="CH91" s="108">
        <f t="shared" si="1135"/>
        <v>0</v>
      </c>
      <c r="CI91" s="108">
        <f t="shared" si="1136"/>
        <v>0</v>
      </c>
      <c r="CJ91" s="108">
        <f t="shared" si="1137"/>
        <v>34.050666313838448</v>
      </c>
      <c r="CK91" s="108">
        <f t="shared" si="1138"/>
        <v>0</v>
      </c>
      <c r="CL91" s="108">
        <f t="shared" si="1139"/>
        <v>0</v>
      </c>
      <c r="CM91" s="108">
        <f t="shared" si="1140"/>
        <v>0.84201913042442511</v>
      </c>
      <c r="CN91" s="108">
        <f t="shared" si="1141"/>
        <v>0.82117747460610346</v>
      </c>
      <c r="CO91" s="109">
        <f t="shared" si="1178"/>
        <v>447.90508010357445</v>
      </c>
      <c r="CP91" s="109">
        <f t="shared" si="1179"/>
        <v>263.38647335080231</v>
      </c>
      <c r="CQ91" s="109">
        <f t="shared" si="1180"/>
        <v>0</v>
      </c>
      <c r="CR91" s="109">
        <f t="shared" si="1181"/>
        <v>0</v>
      </c>
      <c r="CS91" s="109">
        <f t="shared" si="1182"/>
        <v>1.2228029000953908</v>
      </c>
      <c r="CT91" s="109">
        <f t="shared" si="1183"/>
        <v>0</v>
      </c>
      <c r="CU91" s="109">
        <f t="shared" si="1184"/>
        <v>10.892957272863393</v>
      </c>
      <c r="CV91" s="109">
        <f t="shared" si="1185"/>
        <v>107.97343089181572</v>
      </c>
      <c r="CW91" s="109">
        <f t="shared" si="1186"/>
        <v>0</v>
      </c>
      <c r="CX91" s="109">
        <f t="shared" si="1187"/>
        <v>0</v>
      </c>
      <c r="CY91" s="109">
        <f t="shared" si="1188"/>
        <v>0</v>
      </c>
      <c r="CZ91" s="109">
        <f t="shared" si="1189"/>
        <v>0</v>
      </c>
      <c r="DA91" s="109">
        <f t="shared" si="1190"/>
        <v>6360.5851533500891</v>
      </c>
      <c r="DB91" s="109">
        <f t="shared" si="1191"/>
        <v>0</v>
      </c>
      <c r="DC91" s="109">
        <f t="shared" si="1192"/>
        <v>0</v>
      </c>
      <c r="DD91" s="109">
        <f t="shared" si="1193"/>
        <v>105.95208974933534</v>
      </c>
      <c r="DE91" s="109">
        <f t="shared" si="1194"/>
        <v>74.898181289574893</v>
      </c>
      <c r="DF91" s="110">
        <f t="shared" si="1195"/>
        <v>0.88351166167815298</v>
      </c>
      <c r="DG91" s="110">
        <f t="shared" si="1469"/>
        <v>0.86614036350180368</v>
      </c>
      <c r="DH91" s="110" t="e">
        <f t="shared" si="1470"/>
        <v>#DIV/0!</v>
      </c>
      <c r="DI91" s="110" t="e">
        <f t="shared" si="1471"/>
        <v>#DIV/0!</v>
      </c>
      <c r="DJ91" s="110">
        <f t="shared" si="1472"/>
        <v>1</v>
      </c>
      <c r="DK91" s="110" t="e">
        <f t="shared" si="1473"/>
        <v>#DIV/0!</v>
      </c>
      <c r="DL91" s="110">
        <f t="shared" si="1474"/>
        <v>0.88307157376756196</v>
      </c>
      <c r="DM91" s="110">
        <f t="shared" si="1475"/>
        <v>0.86687987191480431</v>
      </c>
      <c r="DN91" s="110" t="e">
        <f t="shared" si="1476"/>
        <v>#DIV/0!</v>
      </c>
      <c r="DO91" s="110" t="e">
        <f t="shared" si="1477"/>
        <v>#DIV/0!</v>
      </c>
      <c r="DP91" s="110" t="e">
        <f t="shared" si="1478"/>
        <v>#DIV/0!</v>
      </c>
      <c r="DQ91" s="110" t="e">
        <f t="shared" si="1479"/>
        <v>#DIV/0!</v>
      </c>
      <c r="DR91" s="110">
        <f t="shared" si="1480"/>
        <v>0.92442971999190104</v>
      </c>
      <c r="DS91" s="110" t="e">
        <f t="shared" si="1481"/>
        <v>#DIV/0!</v>
      </c>
      <c r="DT91" s="110" t="e">
        <f t="shared" si="1482"/>
        <v>#DIV/0!</v>
      </c>
      <c r="DU91" s="110">
        <f t="shared" si="1483"/>
        <v>0.89597338767743595</v>
      </c>
      <c r="DV91" s="110">
        <f t="shared" si="1451"/>
        <v>0.87961404973530166</v>
      </c>
    </row>
    <row r="92" spans="1:126" s="117" customFormat="1" x14ac:dyDescent="0.2">
      <c r="A92" s="117" t="s">
        <v>90</v>
      </c>
      <c r="B92" s="118"/>
      <c r="C92" s="118">
        <v>44497.4375</v>
      </c>
      <c r="D92" s="117">
        <v>6.06</v>
      </c>
      <c r="E92" s="102">
        <f t="shared" si="1142"/>
        <v>0.17155859999999998</v>
      </c>
      <c r="F92" s="102">
        <f t="shared" si="629"/>
        <v>8748.4694399999971</v>
      </c>
      <c r="G92" s="103">
        <f t="shared" si="1143"/>
        <v>0.79708429092090904</v>
      </c>
      <c r="Y92" s="105">
        <f t="shared" ref="Y92" si="1637">H90</f>
        <v>25.193755478905352</v>
      </c>
      <c r="Z92" s="105">
        <f t="shared" ref="Z92" si="1638">I90</f>
        <v>11.117638088078252</v>
      </c>
      <c r="AA92" s="105">
        <f t="shared" ref="AA92" si="1639">J90</f>
        <v>0</v>
      </c>
      <c r="AB92" s="105">
        <f t="shared" ref="AB92" si="1640">K90</f>
        <v>0</v>
      </c>
      <c r="AC92" s="105">
        <f t="shared" ref="AC92" si="1641">L90</f>
        <v>0</v>
      </c>
      <c r="AD92" s="105">
        <f t="shared" ref="AD92" si="1642">M90</f>
        <v>0</v>
      </c>
      <c r="AE92" s="105">
        <f t="shared" ref="AE92" si="1643">N90</f>
        <v>0.381617621070589</v>
      </c>
      <c r="AF92" s="105">
        <f t="shared" ref="AF92" si="1644">O90</f>
        <v>6.5804214046898277</v>
      </c>
      <c r="AG92" s="105">
        <f t="shared" ref="AG92" si="1645">P90</f>
        <v>0</v>
      </c>
      <c r="AH92" s="105">
        <f t="shared" ref="AH92" si="1646">Q90</f>
        <v>0</v>
      </c>
      <c r="AI92" s="105">
        <f t="shared" ref="AI92" si="1647">R90</f>
        <v>0</v>
      </c>
      <c r="AJ92" s="105">
        <f t="shared" ref="AJ92" si="1648">S90</f>
        <v>0</v>
      </c>
      <c r="AK92" s="105">
        <f t="shared" ref="AK92" si="1649">T90</f>
        <v>220.53149001007662</v>
      </c>
      <c r="AL92" s="105">
        <f t="shared" ref="AL92" si="1650">U90</f>
        <v>0</v>
      </c>
      <c r="AM92" s="105">
        <f t="shared" ref="AM92" si="1651">V90</f>
        <v>0</v>
      </c>
      <c r="AN92" s="105">
        <f t="shared" ref="AN92" si="1652">W90</f>
        <v>5.4533950007909526</v>
      </c>
      <c r="AO92" s="105">
        <f t="shared" ref="AO92" si="1653">X90</f>
        <v>5.3184125787282248</v>
      </c>
      <c r="AP92" s="106">
        <f t="shared" si="1247"/>
        <v>0.54913037880896054</v>
      </c>
      <c r="AQ92" s="106">
        <f t="shared" si="1248"/>
        <v>0.27106336011267734</v>
      </c>
      <c r="AR92" s="106" t="e">
        <f t="shared" si="1249"/>
        <v>#DIV/0!</v>
      </c>
      <c r="AS92" s="106" t="e">
        <f t="shared" si="1250"/>
        <v>#DIV/0!</v>
      </c>
      <c r="AT92" s="106">
        <f t="shared" si="1251"/>
        <v>0</v>
      </c>
      <c r="AU92" s="106" t="e">
        <f t="shared" si="1252"/>
        <v>#DIV/0!</v>
      </c>
      <c r="AV92" s="106">
        <f t="shared" si="1253"/>
        <v>0.23299540947015729</v>
      </c>
      <c r="AW92" s="106">
        <f t="shared" si="1254"/>
        <v>0.61486568482282633</v>
      </c>
      <c r="AX92" s="106" t="e">
        <f t="shared" si="1255"/>
        <v>#DIV/0!</v>
      </c>
      <c r="AY92" s="106" t="e">
        <f t="shared" si="1256"/>
        <v>#DIV/0!</v>
      </c>
      <c r="AZ92" s="106" t="e">
        <f t="shared" si="1257"/>
        <v>#DIV/0!</v>
      </c>
      <c r="BA92" s="106" t="e">
        <f t="shared" si="1258"/>
        <v>#DIV/0!</v>
      </c>
      <c r="BB92" s="106">
        <f t="shared" si="1259"/>
        <v>0.1892319421361944</v>
      </c>
      <c r="BC92" s="106" t="e">
        <f t="shared" si="1260"/>
        <v>#DIV/0!</v>
      </c>
      <c r="BD92" s="106" t="e">
        <f t="shared" si="1261"/>
        <v>#DIV/0!</v>
      </c>
      <c r="BE92" s="106">
        <f t="shared" si="1262"/>
        <v>0.36131597128874066</v>
      </c>
      <c r="BF92" s="106">
        <f t="shared" si="1263"/>
        <v>0.62701314543495468</v>
      </c>
      <c r="BG92" s="107">
        <f t="shared" si="1161"/>
        <v>0.25933232512219989</v>
      </c>
      <c r="BH92" s="107">
        <f t="shared" si="1162"/>
        <v>0.11443958554184287</v>
      </c>
      <c r="BI92" s="107">
        <f t="shared" si="1163"/>
        <v>0</v>
      </c>
      <c r="BJ92" s="107">
        <f t="shared" si="1164"/>
        <v>0</v>
      </c>
      <c r="BK92" s="107">
        <f t="shared" si="1165"/>
        <v>0</v>
      </c>
      <c r="BL92" s="107">
        <f t="shared" si="1166"/>
        <v>0</v>
      </c>
      <c r="BM92" s="107">
        <f t="shared" si="1167"/>
        <v>3.9281870883720437E-3</v>
      </c>
      <c r="BN92" s="107">
        <f t="shared" si="1168"/>
        <v>6.7735673015917208E-2</v>
      </c>
      <c r="BO92" s="107">
        <f t="shared" si="1169"/>
        <v>0</v>
      </c>
      <c r="BP92" s="107">
        <f t="shared" si="1170"/>
        <v>0</v>
      </c>
      <c r="BQ92" s="107">
        <f t="shared" si="1171"/>
        <v>0</v>
      </c>
      <c r="BR92" s="107">
        <f t="shared" si="1172"/>
        <v>0</v>
      </c>
      <c r="BS92" s="107">
        <f t="shared" si="1173"/>
        <v>2.2700444209225634</v>
      </c>
      <c r="BT92" s="107">
        <f t="shared" si="1174"/>
        <v>0</v>
      </c>
      <c r="BU92" s="107">
        <f t="shared" si="1175"/>
        <v>0</v>
      </c>
      <c r="BV92" s="107">
        <f t="shared" si="1176"/>
        <v>5.6134608694961674E-2</v>
      </c>
      <c r="BW92" s="107">
        <f t="shared" si="1177"/>
        <v>5.4745164973740233E-2</v>
      </c>
      <c r="BX92" s="108">
        <f t="shared" si="1125"/>
        <v>3.8899848768329983</v>
      </c>
      <c r="BY92" s="108">
        <f t="shared" si="1126"/>
        <v>1.716593783127643</v>
      </c>
      <c r="BZ92" s="108">
        <f t="shared" si="1127"/>
        <v>0</v>
      </c>
      <c r="CA92" s="108">
        <f t="shared" si="1128"/>
        <v>0</v>
      </c>
      <c r="CB92" s="108">
        <f t="shared" si="1129"/>
        <v>0</v>
      </c>
      <c r="CC92" s="108">
        <f t="shared" si="1130"/>
        <v>0</v>
      </c>
      <c r="CD92" s="108">
        <f t="shared" si="1131"/>
        <v>5.8922806325580654E-2</v>
      </c>
      <c r="CE92" s="108">
        <f t="shared" si="1132"/>
        <v>1.0160350952387582</v>
      </c>
      <c r="CF92" s="108">
        <f t="shared" si="1133"/>
        <v>0</v>
      </c>
      <c r="CG92" s="108">
        <f t="shared" si="1134"/>
        <v>0</v>
      </c>
      <c r="CH92" s="108">
        <f t="shared" si="1135"/>
        <v>0</v>
      </c>
      <c r="CI92" s="108">
        <f t="shared" si="1136"/>
        <v>0</v>
      </c>
      <c r="CJ92" s="108">
        <f t="shared" si="1137"/>
        <v>34.050666313838448</v>
      </c>
      <c r="CK92" s="108">
        <f t="shared" si="1138"/>
        <v>0</v>
      </c>
      <c r="CL92" s="108">
        <f t="shared" si="1139"/>
        <v>0</v>
      </c>
      <c r="CM92" s="108">
        <f t="shared" si="1140"/>
        <v>0.84201913042442511</v>
      </c>
      <c r="CN92" s="108">
        <f t="shared" si="1141"/>
        <v>0.82117747460610346</v>
      </c>
      <c r="CO92" s="109">
        <f t="shared" si="1178"/>
        <v>451.79506498040746</v>
      </c>
      <c r="CP92" s="109">
        <f t="shared" si="1179"/>
        <v>265.10306713392993</v>
      </c>
      <c r="CQ92" s="109">
        <f t="shared" si="1180"/>
        <v>0</v>
      </c>
      <c r="CR92" s="109">
        <f t="shared" si="1181"/>
        <v>0</v>
      </c>
      <c r="CS92" s="109">
        <f t="shared" si="1182"/>
        <v>1.2228029000953908</v>
      </c>
      <c r="CT92" s="109">
        <f t="shared" si="1183"/>
        <v>0</v>
      </c>
      <c r="CU92" s="109">
        <f t="shared" si="1184"/>
        <v>10.951880079188975</v>
      </c>
      <c r="CV92" s="109">
        <f t="shared" si="1185"/>
        <v>108.98946598705449</v>
      </c>
      <c r="CW92" s="109">
        <f t="shared" si="1186"/>
        <v>0</v>
      </c>
      <c r="CX92" s="109">
        <f t="shared" si="1187"/>
        <v>0</v>
      </c>
      <c r="CY92" s="109">
        <f t="shared" si="1188"/>
        <v>0</v>
      </c>
      <c r="CZ92" s="109">
        <f t="shared" si="1189"/>
        <v>0</v>
      </c>
      <c r="DA92" s="109">
        <f t="shared" si="1190"/>
        <v>6394.6358196639276</v>
      </c>
      <c r="DB92" s="109">
        <f t="shared" si="1191"/>
        <v>0</v>
      </c>
      <c r="DC92" s="109">
        <f t="shared" si="1192"/>
        <v>0</v>
      </c>
      <c r="DD92" s="109">
        <f t="shared" si="1193"/>
        <v>106.79410887975976</v>
      </c>
      <c r="DE92" s="109">
        <f t="shared" si="1194"/>
        <v>75.719358764180996</v>
      </c>
      <c r="DF92" s="110">
        <f t="shared" si="1195"/>
        <v>0.8911848209145673</v>
      </c>
      <c r="DG92" s="110">
        <f t="shared" si="1469"/>
        <v>0.87178534270057528</v>
      </c>
      <c r="DH92" s="110" t="e">
        <f t="shared" si="1470"/>
        <v>#DIV/0!</v>
      </c>
      <c r="DI92" s="110" t="e">
        <f t="shared" si="1471"/>
        <v>#DIV/0!</v>
      </c>
      <c r="DJ92" s="110">
        <f t="shared" si="1472"/>
        <v>1</v>
      </c>
      <c r="DK92" s="110" t="e">
        <f t="shared" si="1473"/>
        <v>#DIV/0!</v>
      </c>
      <c r="DL92" s="110">
        <f t="shared" si="1474"/>
        <v>0.88784833493620785</v>
      </c>
      <c r="DM92" s="110">
        <f t="shared" si="1475"/>
        <v>0.87503725254026599</v>
      </c>
      <c r="DN92" s="110" t="e">
        <f t="shared" si="1476"/>
        <v>#DIV/0!</v>
      </c>
      <c r="DO92" s="110" t="e">
        <f t="shared" si="1477"/>
        <v>#DIV/0!</v>
      </c>
      <c r="DP92" s="110" t="e">
        <f t="shared" si="1478"/>
        <v>#DIV/0!</v>
      </c>
      <c r="DQ92" s="110" t="e">
        <f t="shared" si="1479"/>
        <v>#DIV/0!</v>
      </c>
      <c r="DR92" s="110">
        <f t="shared" si="1480"/>
        <v>0.92937854893878813</v>
      </c>
      <c r="DS92" s="110" t="e">
        <f t="shared" si="1481"/>
        <v>#DIV/0!</v>
      </c>
      <c r="DT92" s="110" t="e">
        <f t="shared" si="1482"/>
        <v>#DIV/0!</v>
      </c>
      <c r="DU92" s="110">
        <f t="shared" si="1483"/>
        <v>0.90309383933214538</v>
      </c>
      <c r="DV92" s="110">
        <f t="shared" si="1451"/>
        <v>0.88925806553852949</v>
      </c>
    </row>
    <row r="93" spans="1:126" s="117" customFormat="1" x14ac:dyDescent="0.2">
      <c r="A93" s="117" t="s">
        <v>90</v>
      </c>
      <c r="B93" s="118"/>
      <c r="C93" s="118">
        <v>44497.447916666664</v>
      </c>
      <c r="D93" s="117">
        <v>6.06</v>
      </c>
      <c r="E93" s="102">
        <f t="shared" si="1142"/>
        <v>0.17155859999999998</v>
      </c>
      <c r="F93" s="102">
        <f t="shared" si="629"/>
        <v>8848.8566999999966</v>
      </c>
      <c r="G93" s="103">
        <f t="shared" si="1143"/>
        <v>0.80623070315945855</v>
      </c>
      <c r="Y93" s="105">
        <f t="shared" ref="Y93" si="1654">H90</f>
        <v>25.193755478905352</v>
      </c>
      <c r="Z93" s="105">
        <f t="shared" ref="Z93" si="1655">I90</f>
        <v>11.117638088078252</v>
      </c>
      <c r="AA93" s="105">
        <f t="shared" ref="AA93" si="1656">J90</f>
        <v>0</v>
      </c>
      <c r="AB93" s="105">
        <f t="shared" ref="AB93" si="1657">K90</f>
        <v>0</v>
      </c>
      <c r="AC93" s="105">
        <f t="shared" ref="AC93" si="1658">L90</f>
        <v>0</v>
      </c>
      <c r="AD93" s="105">
        <f t="shared" ref="AD93" si="1659">M90</f>
        <v>0</v>
      </c>
      <c r="AE93" s="105">
        <f t="shared" ref="AE93" si="1660">N90</f>
        <v>0.381617621070589</v>
      </c>
      <c r="AF93" s="105">
        <f t="shared" ref="AF93" si="1661">O90</f>
        <v>6.5804214046898277</v>
      </c>
      <c r="AG93" s="105">
        <f t="shared" ref="AG93" si="1662">P90</f>
        <v>0</v>
      </c>
      <c r="AH93" s="105">
        <f t="shared" ref="AH93" si="1663">Q90</f>
        <v>0</v>
      </c>
      <c r="AI93" s="105">
        <f t="shared" ref="AI93" si="1664">R90</f>
        <v>0</v>
      </c>
      <c r="AJ93" s="105">
        <f t="shared" ref="AJ93" si="1665">S90</f>
        <v>0</v>
      </c>
      <c r="AK93" s="105">
        <f t="shared" ref="AK93" si="1666">T90</f>
        <v>220.53149001007662</v>
      </c>
      <c r="AL93" s="105">
        <f t="shared" ref="AL93" si="1667">U90</f>
        <v>0</v>
      </c>
      <c r="AM93" s="105">
        <f t="shared" ref="AM93" si="1668">V90</f>
        <v>0</v>
      </c>
      <c r="AN93" s="105">
        <f t="shared" ref="AN93" si="1669">W90</f>
        <v>5.4533950007909526</v>
      </c>
      <c r="AO93" s="105">
        <f t="shared" ref="AO93" si="1670">X90</f>
        <v>5.3184125787282248</v>
      </c>
      <c r="AP93" s="106">
        <f t="shared" si="1247"/>
        <v>0.54913037880896054</v>
      </c>
      <c r="AQ93" s="106">
        <f t="shared" si="1248"/>
        <v>0.27106336011267734</v>
      </c>
      <c r="AR93" s="106" t="e">
        <f t="shared" si="1249"/>
        <v>#DIV/0!</v>
      </c>
      <c r="AS93" s="106" t="e">
        <f t="shared" si="1250"/>
        <v>#DIV/0!</v>
      </c>
      <c r="AT93" s="106">
        <f t="shared" si="1251"/>
        <v>0</v>
      </c>
      <c r="AU93" s="106" t="e">
        <f t="shared" si="1252"/>
        <v>#DIV/0!</v>
      </c>
      <c r="AV93" s="106">
        <f t="shared" si="1253"/>
        <v>0.23299540947015729</v>
      </c>
      <c r="AW93" s="106">
        <f t="shared" si="1254"/>
        <v>0.61486568482282633</v>
      </c>
      <c r="AX93" s="106" t="e">
        <f t="shared" si="1255"/>
        <v>#DIV/0!</v>
      </c>
      <c r="AY93" s="106" t="e">
        <f t="shared" si="1256"/>
        <v>#DIV/0!</v>
      </c>
      <c r="AZ93" s="106" t="e">
        <f t="shared" si="1257"/>
        <v>#DIV/0!</v>
      </c>
      <c r="BA93" s="106" t="e">
        <f t="shared" si="1258"/>
        <v>#DIV/0!</v>
      </c>
      <c r="BB93" s="106">
        <f t="shared" si="1259"/>
        <v>0.1892319421361944</v>
      </c>
      <c r="BC93" s="106" t="e">
        <f t="shared" si="1260"/>
        <v>#DIV/0!</v>
      </c>
      <c r="BD93" s="106" t="e">
        <f t="shared" si="1261"/>
        <v>#DIV/0!</v>
      </c>
      <c r="BE93" s="106">
        <f t="shared" si="1262"/>
        <v>0.36131597128874066</v>
      </c>
      <c r="BF93" s="106">
        <f t="shared" si="1263"/>
        <v>0.62701314543495468</v>
      </c>
      <c r="BG93" s="107">
        <f t="shared" si="1161"/>
        <v>0.25933232512219989</v>
      </c>
      <c r="BH93" s="107">
        <f t="shared" si="1162"/>
        <v>0.11443958554184287</v>
      </c>
      <c r="BI93" s="107">
        <f t="shared" si="1163"/>
        <v>0</v>
      </c>
      <c r="BJ93" s="107">
        <f t="shared" si="1164"/>
        <v>0</v>
      </c>
      <c r="BK93" s="107">
        <f t="shared" si="1165"/>
        <v>0</v>
      </c>
      <c r="BL93" s="107">
        <f t="shared" si="1166"/>
        <v>0</v>
      </c>
      <c r="BM93" s="107">
        <f t="shared" si="1167"/>
        <v>3.9281870883720437E-3</v>
      </c>
      <c r="BN93" s="107">
        <f t="shared" si="1168"/>
        <v>6.7735673015917208E-2</v>
      </c>
      <c r="BO93" s="107">
        <f t="shared" si="1169"/>
        <v>0</v>
      </c>
      <c r="BP93" s="107">
        <f t="shared" si="1170"/>
        <v>0</v>
      </c>
      <c r="BQ93" s="107">
        <f t="shared" si="1171"/>
        <v>0</v>
      </c>
      <c r="BR93" s="107">
        <f t="shared" si="1172"/>
        <v>0</v>
      </c>
      <c r="BS93" s="107">
        <f t="shared" si="1173"/>
        <v>2.2700444209225634</v>
      </c>
      <c r="BT93" s="107">
        <f t="shared" si="1174"/>
        <v>0</v>
      </c>
      <c r="BU93" s="107">
        <f t="shared" si="1175"/>
        <v>0</v>
      </c>
      <c r="BV93" s="107">
        <f t="shared" si="1176"/>
        <v>5.6134608694961674E-2</v>
      </c>
      <c r="BW93" s="107">
        <f t="shared" si="1177"/>
        <v>5.4745164973740233E-2</v>
      </c>
      <c r="BX93" s="108">
        <f t="shared" si="1125"/>
        <v>3.8899848768329983</v>
      </c>
      <c r="BY93" s="108">
        <f t="shared" si="1126"/>
        <v>1.716593783127643</v>
      </c>
      <c r="BZ93" s="108">
        <f t="shared" si="1127"/>
        <v>0</v>
      </c>
      <c r="CA93" s="108">
        <f t="shared" si="1128"/>
        <v>0</v>
      </c>
      <c r="CB93" s="108">
        <f t="shared" si="1129"/>
        <v>0</v>
      </c>
      <c r="CC93" s="108">
        <f t="shared" si="1130"/>
        <v>0</v>
      </c>
      <c r="CD93" s="108">
        <f t="shared" si="1131"/>
        <v>5.8922806325580654E-2</v>
      </c>
      <c r="CE93" s="108">
        <f t="shared" si="1132"/>
        <v>1.0160350952387582</v>
      </c>
      <c r="CF93" s="108">
        <f t="shared" si="1133"/>
        <v>0</v>
      </c>
      <c r="CG93" s="108">
        <f t="shared" si="1134"/>
        <v>0</v>
      </c>
      <c r="CH93" s="108">
        <f t="shared" si="1135"/>
        <v>0</v>
      </c>
      <c r="CI93" s="108">
        <f t="shared" si="1136"/>
        <v>0</v>
      </c>
      <c r="CJ93" s="108">
        <f t="shared" si="1137"/>
        <v>34.050666313838448</v>
      </c>
      <c r="CK93" s="108">
        <f t="shared" si="1138"/>
        <v>0</v>
      </c>
      <c r="CL93" s="108">
        <f t="shared" si="1139"/>
        <v>0</v>
      </c>
      <c r="CM93" s="108">
        <f t="shared" si="1140"/>
        <v>0.84201913042442511</v>
      </c>
      <c r="CN93" s="108">
        <f t="shared" si="1141"/>
        <v>0.82117747460610346</v>
      </c>
      <c r="CO93" s="109">
        <f t="shared" si="1178"/>
        <v>455.68504985724047</v>
      </c>
      <c r="CP93" s="109">
        <f t="shared" si="1179"/>
        <v>266.81966091705755</v>
      </c>
      <c r="CQ93" s="109">
        <f t="shared" si="1180"/>
        <v>0</v>
      </c>
      <c r="CR93" s="109">
        <f t="shared" si="1181"/>
        <v>0</v>
      </c>
      <c r="CS93" s="109">
        <f t="shared" si="1182"/>
        <v>1.2228029000953908</v>
      </c>
      <c r="CT93" s="109">
        <f t="shared" si="1183"/>
        <v>0</v>
      </c>
      <c r="CU93" s="109">
        <f t="shared" si="1184"/>
        <v>11.010802885514556</v>
      </c>
      <c r="CV93" s="109">
        <f t="shared" si="1185"/>
        <v>110.00550108229325</v>
      </c>
      <c r="CW93" s="109">
        <f t="shared" si="1186"/>
        <v>0</v>
      </c>
      <c r="CX93" s="109">
        <f t="shared" si="1187"/>
        <v>0</v>
      </c>
      <c r="CY93" s="109">
        <f t="shared" si="1188"/>
        <v>0</v>
      </c>
      <c r="CZ93" s="109">
        <f t="shared" si="1189"/>
        <v>0</v>
      </c>
      <c r="DA93" s="109">
        <f t="shared" si="1190"/>
        <v>6428.6864859777661</v>
      </c>
      <c r="DB93" s="109">
        <f t="shared" si="1191"/>
        <v>0</v>
      </c>
      <c r="DC93" s="109">
        <f t="shared" si="1192"/>
        <v>0</v>
      </c>
      <c r="DD93" s="109">
        <f t="shared" si="1193"/>
        <v>107.63612801018418</v>
      </c>
      <c r="DE93" s="109">
        <f t="shared" si="1194"/>
        <v>76.540536238787098</v>
      </c>
      <c r="DF93" s="110">
        <f t="shared" si="1195"/>
        <v>0.89885798015098151</v>
      </c>
      <c r="DG93" s="110">
        <f t="shared" si="1469"/>
        <v>0.87743032189934689</v>
      </c>
      <c r="DH93" s="110" t="e">
        <f t="shared" si="1470"/>
        <v>#DIV/0!</v>
      </c>
      <c r="DI93" s="110" t="e">
        <f t="shared" si="1471"/>
        <v>#DIV/0!</v>
      </c>
      <c r="DJ93" s="110">
        <f t="shared" si="1472"/>
        <v>1</v>
      </c>
      <c r="DK93" s="110" t="e">
        <f t="shared" si="1473"/>
        <v>#DIV/0!</v>
      </c>
      <c r="DL93" s="110">
        <f t="shared" si="1474"/>
        <v>0.89262509610485374</v>
      </c>
      <c r="DM93" s="110">
        <f t="shared" si="1475"/>
        <v>0.88319463316572766</v>
      </c>
      <c r="DN93" s="110" t="e">
        <f t="shared" si="1476"/>
        <v>#DIV/0!</v>
      </c>
      <c r="DO93" s="110" t="e">
        <f t="shared" si="1477"/>
        <v>#DIV/0!</v>
      </c>
      <c r="DP93" s="110" t="e">
        <f t="shared" si="1478"/>
        <v>#DIV/0!</v>
      </c>
      <c r="DQ93" s="110" t="e">
        <f t="shared" si="1479"/>
        <v>#DIV/0!</v>
      </c>
      <c r="DR93" s="110">
        <f t="shared" si="1480"/>
        <v>0.93432737788567521</v>
      </c>
      <c r="DS93" s="110" t="e">
        <f t="shared" si="1481"/>
        <v>#DIV/0!</v>
      </c>
      <c r="DT93" s="110" t="e">
        <f t="shared" si="1482"/>
        <v>#DIV/0!</v>
      </c>
      <c r="DU93" s="110">
        <f t="shared" si="1483"/>
        <v>0.9102142909868548</v>
      </c>
      <c r="DV93" s="110">
        <f t="shared" si="1451"/>
        <v>0.89890208134175731</v>
      </c>
    </row>
    <row r="94" spans="1:126" s="117" customFormat="1" x14ac:dyDescent="0.2">
      <c r="A94" s="117" t="s">
        <v>90</v>
      </c>
      <c r="B94" s="118">
        <f>'Data Final'!C176</f>
        <v>44497.479166666664</v>
      </c>
      <c r="C94" s="118">
        <v>44497.458333333336</v>
      </c>
      <c r="D94" s="117">
        <v>9.1300000000000008</v>
      </c>
      <c r="E94" s="102">
        <f t="shared" si="1142"/>
        <v>0.25847029999999999</v>
      </c>
      <c r="F94" s="102">
        <f t="shared" si="629"/>
        <v>9027.4644899999967</v>
      </c>
      <c r="G94" s="103">
        <f t="shared" si="1143"/>
        <v>0.82250388838591348</v>
      </c>
      <c r="H94" s="117">
        <f>'Data Final'!F176</f>
        <v>29.191181049897398</v>
      </c>
      <c r="I94" s="117">
        <f>'Data Final'!G176</f>
        <v>21.219472187018852</v>
      </c>
      <c r="J94" s="104">
        <v>0</v>
      </c>
      <c r="K94" s="104">
        <v>0</v>
      </c>
      <c r="L94" s="117">
        <f>'Data Final'!J176</f>
        <v>0</v>
      </c>
      <c r="M94" s="104">
        <v>0</v>
      </c>
      <c r="N94" s="117">
        <f>'Data Final'!L176</f>
        <v>0.75404805734873348</v>
      </c>
      <c r="O94" s="117">
        <f>'Data Final'!M176</f>
        <v>8.2826082774399783</v>
      </c>
      <c r="P94" s="104">
        <v>0</v>
      </c>
      <c r="Q94" s="104">
        <v>0</v>
      </c>
      <c r="R94" s="104">
        <v>0</v>
      </c>
      <c r="S94" s="117">
        <f>'Data Final'!Q176</f>
        <v>0</v>
      </c>
      <c r="T94" s="117">
        <f>'Data Final'!R176</f>
        <v>257.24910391081517</v>
      </c>
      <c r="U94" s="117">
        <f>'Data Final'!S176</f>
        <v>0</v>
      </c>
      <c r="V94" s="117">
        <f>'Data Final'!T176</f>
        <v>0</v>
      </c>
      <c r="W94" s="117">
        <f>'Data Final'!U176</f>
        <v>6.0446056840349023</v>
      </c>
      <c r="X94" s="117">
        <f>'Data Final'!V176</f>
        <v>4.9008078076817743</v>
      </c>
      <c r="Y94" s="105">
        <f t="shared" ref="Y94" si="1671">H94</f>
        <v>29.191181049897398</v>
      </c>
      <c r="Z94" s="105">
        <f t="shared" ref="Z94" si="1672">I94</f>
        <v>21.219472187018852</v>
      </c>
      <c r="AA94" s="105">
        <f t="shared" ref="AA94" si="1673">J94</f>
        <v>0</v>
      </c>
      <c r="AB94" s="105">
        <f t="shared" ref="AB94" si="1674">K94</f>
        <v>0</v>
      </c>
      <c r="AC94" s="105">
        <f t="shared" ref="AC94" si="1675">L94</f>
        <v>0</v>
      </c>
      <c r="AD94" s="105">
        <f t="shared" ref="AD94" si="1676">M94</f>
        <v>0</v>
      </c>
      <c r="AE94" s="105">
        <f t="shared" ref="AE94" si="1677">N94</f>
        <v>0.75404805734873348</v>
      </c>
      <c r="AF94" s="105">
        <f t="shared" ref="AF94" si="1678">O94</f>
        <v>8.2826082774399783</v>
      </c>
      <c r="AG94" s="105">
        <f t="shared" ref="AG94" si="1679">P94</f>
        <v>0</v>
      </c>
      <c r="AH94" s="105">
        <f t="shared" ref="AH94" si="1680">Q94</f>
        <v>0</v>
      </c>
      <c r="AI94" s="105">
        <f t="shared" ref="AI94" si="1681">R94</f>
        <v>0</v>
      </c>
      <c r="AJ94" s="105">
        <f t="shared" ref="AJ94" si="1682">S94</f>
        <v>0</v>
      </c>
      <c r="AK94" s="105">
        <f t="shared" ref="AK94" si="1683">T94</f>
        <v>257.24910391081517</v>
      </c>
      <c r="AL94" s="105">
        <f t="shared" ref="AL94" si="1684">U94</f>
        <v>0</v>
      </c>
      <c r="AM94" s="105">
        <f t="shared" ref="AM94" si="1685">V94</f>
        <v>0</v>
      </c>
      <c r="AN94" s="105">
        <f t="shared" ref="AN94" si="1686">W94</f>
        <v>6.0446056840349023</v>
      </c>
      <c r="AO94" s="105">
        <f t="shared" ref="AO94" si="1687">X94</f>
        <v>4.9008078076817743</v>
      </c>
      <c r="AP94" s="106">
        <f t="shared" si="1247"/>
        <v>0.6362594223490331</v>
      </c>
      <c r="AQ94" s="106">
        <f t="shared" si="1248"/>
        <v>0.51736001705242307</v>
      </c>
      <c r="AR94" s="106" t="e">
        <f t="shared" si="1249"/>
        <v>#DIV/0!</v>
      </c>
      <c r="AS94" s="106" t="e">
        <f t="shared" si="1250"/>
        <v>#DIV/0!</v>
      </c>
      <c r="AT94" s="106">
        <f t="shared" si="1251"/>
        <v>0</v>
      </c>
      <c r="AU94" s="106" t="e">
        <f t="shared" si="1252"/>
        <v>#DIV/0!</v>
      </c>
      <c r="AV94" s="106">
        <f t="shared" si="1253"/>
        <v>0.46038161285442042</v>
      </c>
      <c r="AW94" s="106">
        <f t="shared" si="1254"/>
        <v>0.77391572627823058</v>
      </c>
      <c r="AX94" s="106" t="e">
        <f t="shared" si="1255"/>
        <v>#DIV/0!</v>
      </c>
      <c r="AY94" s="106" t="e">
        <f t="shared" si="1256"/>
        <v>#DIV/0!</v>
      </c>
      <c r="AZ94" s="106" t="e">
        <f t="shared" si="1257"/>
        <v>#DIV/0!</v>
      </c>
      <c r="BA94" s="106" t="e">
        <f t="shared" si="1258"/>
        <v>#DIV/0!</v>
      </c>
      <c r="BB94" s="106">
        <f t="shared" si="1259"/>
        <v>0.22073830609685238</v>
      </c>
      <c r="BC94" s="106" t="e">
        <f t="shared" si="1260"/>
        <v>#DIV/0!</v>
      </c>
      <c r="BD94" s="106" t="e">
        <f t="shared" si="1261"/>
        <v>#DIV/0!</v>
      </c>
      <c r="BE94" s="106">
        <f t="shared" si="1262"/>
        <v>0.40048677447126924</v>
      </c>
      <c r="BF94" s="106">
        <f t="shared" si="1263"/>
        <v>0.57777971775960635</v>
      </c>
      <c r="BG94" s="107">
        <f t="shared" si="1161"/>
        <v>0.45270319939927772</v>
      </c>
      <c r="BH94" s="107">
        <f t="shared" si="1162"/>
        <v>0.3290762005212251</v>
      </c>
      <c r="BI94" s="107">
        <f t="shared" si="1163"/>
        <v>0</v>
      </c>
      <c r="BJ94" s="107">
        <f t="shared" si="1164"/>
        <v>0</v>
      </c>
      <c r="BK94" s="107">
        <f t="shared" si="1165"/>
        <v>0</v>
      </c>
      <c r="BL94" s="107">
        <f t="shared" si="1166"/>
        <v>0</v>
      </c>
      <c r="BM94" s="107">
        <f t="shared" si="1167"/>
        <v>1.1693941655840661E-2</v>
      </c>
      <c r="BN94" s="107">
        <f t="shared" si="1168"/>
        <v>0.12844849477514367</v>
      </c>
      <c r="BO94" s="107">
        <f t="shared" si="1169"/>
        <v>0</v>
      </c>
      <c r="BP94" s="107">
        <f t="shared" si="1170"/>
        <v>0</v>
      </c>
      <c r="BQ94" s="107">
        <f t="shared" si="1171"/>
        <v>0</v>
      </c>
      <c r="BR94" s="107">
        <f t="shared" si="1172"/>
        <v>0</v>
      </c>
      <c r="BS94" s="107">
        <f t="shared" si="1173"/>
        <v>3.9894751837535742</v>
      </c>
      <c r="BT94" s="107">
        <f t="shared" si="1174"/>
        <v>0</v>
      </c>
      <c r="BU94" s="107">
        <f t="shared" si="1175"/>
        <v>0</v>
      </c>
      <c r="BV94" s="107">
        <f t="shared" si="1176"/>
        <v>9.3741062672052372E-2</v>
      </c>
      <c r="BW94" s="107">
        <f t="shared" si="1177"/>
        <v>7.600279585763102E-2</v>
      </c>
      <c r="BX94" s="108">
        <f t="shared" si="1125"/>
        <v>6.7905479909891655</v>
      </c>
      <c r="BY94" s="108">
        <f t="shared" si="1126"/>
        <v>4.9361430078183766</v>
      </c>
      <c r="BZ94" s="108">
        <f t="shared" si="1127"/>
        <v>0</v>
      </c>
      <c r="CA94" s="108">
        <f t="shared" si="1128"/>
        <v>0</v>
      </c>
      <c r="CB94" s="108">
        <f t="shared" si="1129"/>
        <v>0</v>
      </c>
      <c r="CC94" s="108">
        <f t="shared" si="1130"/>
        <v>0</v>
      </c>
      <c r="CD94" s="108">
        <f t="shared" si="1131"/>
        <v>0.1754091248376099</v>
      </c>
      <c r="CE94" s="108">
        <f t="shared" si="1132"/>
        <v>1.926727421627155</v>
      </c>
      <c r="CF94" s="108">
        <f t="shared" si="1133"/>
        <v>0</v>
      </c>
      <c r="CG94" s="108">
        <f t="shared" si="1134"/>
        <v>0</v>
      </c>
      <c r="CH94" s="108">
        <f t="shared" si="1135"/>
        <v>0</v>
      </c>
      <c r="CI94" s="108">
        <f t="shared" si="1136"/>
        <v>0</v>
      </c>
      <c r="CJ94" s="108">
        <f t="shared" si="1137"/>
        <v>59.842127756303611</v>
      </c>
      <c r="CK94" s="108">
        <f t="shared" si="1138"/>
        <v>0</v>
      </c>
      <c r="CL94" s="108">
        <f t="shared" si="1139"/>
        <v>0</v>
      </c>
      <c r="CM94" s="108">
        <f t="shared" si="1140"/>
        <v>1.4061159400807857</v>
      </c>
      <c r="CN94" s="108">
        <f t="shared" si="1141"/>
        <v>1.1400419378644653</v>
      </c>
      <c r="CO94" s="109">
        <f t="shared" si="1178"/>
        <v>462.47559784822965</v>
      </c>
      <c r="CP94" s="109">
        <f t="shared" si="1179"/>
        <v>271.75580392487592</v>
      </c>
      <c r="CQ94" s="109">
        <f t="shared" si="1180"/>
        <v>0</v>
      </c>
      <c r="CR94" s="109">
        <f t="shared" si="1181"/>
        <v>0</v>
      </c>
      <c r="CS94" s="109">
        <f t="shared" si="1182"/>
        <v>1.2228029000953908</v>
      </c>
      <c r="CT94" s="109">
        <f t="shared" si="1183"/>
        <v>0</v>
      </c>
      <c r="CU94" s="109">
        <f t="shared" si="1184"/>
        <v>11.186212010352167</v>
      </c>
      <c r="CV94" s="109">
        <f t="shared" si="1185"/>
        <v>111.9322285039204</v>
      </c>
      <c r="CW94" s="109">
        <f t="shared" si="1186"/>
        <v>0</v>
      </c>
      <c r="CX94" s="109">
        <f t="shared" si="1187"/>
        <v>0</v>
      </c>
      <c r="CY94" s="109">
        <f t="shared" si="1188"/>
        <v>0</v>
      </c>
      <c r="CZ94" s="109">
        <f t="shared" si="1189"/>
        <v>0</v>
      </c>
      <c r="DA94" s="109">
        <f t="shared" si="1190"/>
        <v>6488.5286137340699</v>
      </c>
      <c r="DB94" s="109">
        <f t="shared" si="1191"/>
        <v>0</v>
      </c>
      <c r="DC94" s="109">
        <f t="shared" si="1192"/>
        <v>0</v>
      </c>
      <c r="DD94" s="109">
        <f t="shared" si="1193"/>
        <v>109.04224395026496</v>
      </c>
      <c r="DE94" s="109">
        <f t="shared" si="1194"/>
        <v>77.680578176651565</v>
      </c>
      <c r="DF94" s="110">
        <f t="shared" si="1195"/>
        <v>0.91225262246635064</v>
      </c>
      <c r="DG94" s="110">
        <f t="shared" si="1469"/>
        <v>0.89366271472004555</v>
      </c>
      <c r="DH94" s="110" t="e">
        <f t="shared" si="1470"/>
        <v>#DIV/0!</v>
      </c>
      <c r="DI94" s="110" t="e">
        <f t="shared" si="1471"/>
        <v>#DIV/0!</v>
      </c>
      <c r="DJ94" s="110">
        <f t="shared" si="1472"/>
        <v>1</v>
      </c>
      <c r="DK94" s="110" t="e">
        <f t="shared" si="1473"/>
        <v>#DIV/0!</v>
      </c>
      <c r="DL94" s="110">
        <f t="shared" si="1474"/>
        <v>0.90684518418960414</v>
      </c>
      <c r="DM94" s="110">
        <f t="shared" si="1475"/>
        <v>0.89866363518482983</v>
      </c>
      <c r="DN94" s="110" t="e">
        <f t="shared" si="1476"/>
        <v>#DIV/0!</v>
      </c>
      <c r="DO94" s="110" t="e">
        <f t="shared" si="1477"/>
        <v>#DIV/0!</v>
      </c>
      <c r="DP94" s="110" t="e">
        <f t="shared" si="1478"/>
        <v>#DIV/0!</v>
      </c>
      <c r="DQ94" s="110" t="e">
        <f t="shared" si="1479"/>
        <v>#DIV/0!</v>
      </c>
      <c r="DR94" s="110">
        <f t="shared" si="1480"/>
        <v>0.94302466596086798</v>
      </c>
      <c r="DS94" s="110" t="e">
        <f t="shared" si="1481"/>
        <v>#DIV/0!</v>
      </c>
      <c r="DT94" s="110" t="e">
        <f t="shared" si="1482"/>
        <v>#DIV/0!</v>
      </c>
      <c r="DU94" s="110">
        <f t="shared" si="1483"/>
        <v>0.9221049716263966</v>
      </c>
      <c r="DV94" s="110">
        <f t="shared" si="1451"/>
        <v>0.91229088316000151</v>
      </c>
    </row>
    <row r="95" spans="1:126" s="117" customFormat="1" x14ac:dyDescent="0.2">
      <c r="A95" s="117" t="s">
        <v>90</v>
      </c>
      <c r="B95" s="118"/>
      <c r="C95" s="118">
        <v>44497.46875</v>
      </c>
      <c r="D95" s="117">
        <v>16.93</v>
      </c>
      <c r="E95" s="102">
        <f t="shared" si="1142"/>
        <v>0.47928829999999994</v>
      </c>
      <c r="F95" s="102">
        <f t="shared" si="629"/>
        <v>9404.8084799999961</v>
      </c>
      <c r="G95" s="103">
        <f t="shared" si="1143"/>
        <v>0.85688418413538536</v>
      </c>
      <c r="Y95" s="105">
        <f t="shared" ref="Y95" si="1688">H94</f>
        <v>29.191181049897398</v>
      </c>
      <c r="Z95" s="105">
        <f t="shared" ref="Z95" si="1689">I94</f>
        <v>21.219472187018852</v>
      </c>
      <c r="AA95" s="105">
        <f t="shared" ref="AA95" si="1690">J94</f>
        <v>0</v>
      </c>
      <c r="AB95" s="105">
        <f t="shared" ref="AB95" si="1691">K94</f>
        <v>0</v>
      </c>
      <c r="AC95" s="105">
        <f t="shared" ref="AC95" si="1692">L94</f>
        <v>0</v>
      </c>
      <c r="AD95" s="105">
        <f t="shared" ref="AD95" si="1693">M94</f>
        <v>0</v>
      </c>
      <c r="AE95" s="105">
        <f t="shared" ref="AE95" si="1694">N94</f>
        <v>0.75404805734873348</v>
      </c>
      <c r="AF95" s="105">
        <f t="shared" ref="AF95" si="1695">O94</f>
        <v>8.2826082774399783</v>
      </c>
      <c r="AG95" s="105">
        <f t="shared" ref="AG95" si="1696">P94</f>
        <v>0</v>
      </c>
      <c r="AH95" s="105">
        <f t="shared" ref="AH95" si="1697">Q94</f>
        <v>0</v>
      </c>
      <c r="AI95" s="105">
        <f t="shared" ref="AI95" si="1698">R94</f>
        <v>0</v>
      </c>
      <c r="AJ95" s="105">
        <f t="shared" ref="AJ95" si="1699">S94</f>
        <v>0</v>
      </c>
      <c r="AK95" s="105">
        <f t="shared" ref="AK95" si="1700">T94</f>
        <v>257.24910391081517</v>
      </c>
      <c r="AL95" s="105">
        <f t="shared" ref="AL95" si="1701">U94</f>
        <v>0</v>
      </c>
      <c r="AM95" s="105">
        <f t="shared" ref="AM95" si="1702">V94</f>
        <v>0</v>
      </c>
      <c r="AN95" s="105">
        <f t="shared" ref="AN95" si="1703">W94</f>
        <v>6.0446056840349023</v>
      </c>
      <c r="AO95" s="105">
        <f t="shared" ref="AO95" si="1704">X94</f>
        <v>4.9008078076817743</v>
      </c>
      <c r="AP95" s="106">
        <f t="shared" si="1247"/>
        <v>0.6362594223490331</v>
      </c>
      <c r="AQ95" s="106">
        <f t="shared" si="1248"/>
        <v>0.51736001705242307</v>
      </c>
      <c r="AR95" s="106" t="e">
        <f t="shared" si="1249"/>
        <v>#DIV/0!</v>
      </c>
      <c r="AS95" s="106" t="e">
        <f t="shared" si="1250"/>
        <v>#DIV/0!</v>
      </c>
      <c r="AT95" s="106">
        <f t="shared" si="1251"/>
        <v>0</v>
      </c>
      <c r="AU95" s="106" t="e">
        <f t="shared" si="1252"/>
        <v>#DIV/0!</v>
      </c>
      <c r="AV95" s="106">
        <f t="shared" si="1253"/>
        <v>0.46038161285442042</v>
      </c>
      <c r="AW95" s="106">
        <f t="shared" si="1254"/>
        <v>0.77391572627823058</v>
      </c>
      <c r="AX95" s="106" t="e">
        <f t="shared" si="1255"/>
        <v>#DIV/0!</v>
      </c>
      <c r="AY95" s="106" t="e">
        <f t="shared" si="1256"/>
        <v>#DIV/0!</v>
      </c>
      <c r="AZ95" s="106" t="e">
        <f t="shared" si="1257"/>
        <v>#DIV/0!</v>
      </c>
      <c r="BA95" s="106" t="e">
        <f t="shared" si="1258"/>
        <v>#DIV/0!</v>
      </c>
      <c r="BB95" s="106">
        <f t="shared" si="1259"/>
        <v>0.22073830609685238</v>
      </c>
      <c r="BC95" s="106" t="e">
        <f t="shared" si="1260"/>
        <v>#DIV/0!</v>
      </c>
      <c r="BD95" s="106" t="e">
        <f t="shared" si="1261"/>
        <v>#DIV/0!</v>
      </c>
      <c r="BE95" s="106">
        <f t="shared" si="1262"/>
        <v>0.40048677447126924</v>
      </c>
      <c r="BF95" s="106">
        <f t="shared" si="1263"/>
        <v>0.57777971775960635</v>
      </c>
      <c r="BG95" s="107">
        <f t="shared" si="1161"/>
        <v>0.8394594924238522</v>
      </c>
      <c r="BH95" s="107">
        <f t="shared" si="1162"/>
        <v>0.6102146850848128</v>
      </c>
      <c r="BI95" s="107">
        <f t="shared" si="1163"/>
        <v>0</v>
      </c>
      <c r="BJ95" s="107">
        <f t="shared" si="1164"/>
        <v>0</v>
      </c>
      <c r="BK95" s="107">
        <f t="shared" si="1165"/>
        <v>0</v>
      </c>
      <c r="BL95" s="107">
        <f t="shared" si="1166"/>
        <v>0</v>
      </c>
      <c r="BM95" s="107">
        <f t="shared" si="1167"/>
        <v>2.1684384691498616E-2</v>
      </c>
      <c r="BN95" s="107">
        <f t="shared" si="1168"/>
        <v>0.23818543445160811</v>
      </c>
      <c r="BO95" s="107">
        <f t="shared" si="1169"/>
        <v>0</v>
      </c>
      <c r="BP95" s="107">
        <f t="shared" si="1170"/>
        <v>0</v>
      </c>
      <c r="BQ95" s="107">
        <f t="shared" si="1171"/>
        <v>0</v>
      </c>
      <c r="BR95" s="107">
        <f t="shared" si="1172"/>
        <v>0</v>
      </c>
      <c r="BS95" s="107">
        <f t="shared" si="1173"/>
        <v>7.3977891413962764</v>
      </c>
      <c r="BT95" s="107">
        <f t="shared" si="1174"/>
        <v>0</v>
      </c>
      <c r="BU95" s="107">
        <f t="shared" si="1175"/>
        <v>0</v>
      </c>
      <c r="BV95" s="107">
        <f t="shared" si="1176"/>
        <v>0.17382652694828549</v>
      </c>
      <c r="BW95" s="107">
        <f t="shared" si="1177"/>
        <v>0.14093399056623146</v>
      </c>
      <c r="BX95" s="108">
        <f t="shared" si="1125"/>
        <v>12.591892386357783</v>
      </c>
      <c r="BY95" s="108">
        <f t="shared" si="1126"/>
        <v>9.1532202762721919</v>
      </c>
      <c r="BZ95" s="108">
        <f t="shared" si="1127"/>
        <v>0</v>
      </c>
      <c r="CA95" s="108">
        <f t="shared" si="1128"/>
        <v>0</v>
      </c>
      <c r="CB95" s="108">
        <f t="shared" si="1129"/>
        <v>0</v>
      </c>
      <c r="CC95" s="108">
        <f t="shared" si="1130"/>
        <v>0</v>
      </c>
      <c r="CD95" s="108">
        <f t="shared" si="1131"/>
        <v>0.32526577037247922</v>
      </c>
      <c r="CE95" s="108">
        <f t="shared" si="1132"/>
        <v>3.5727815167741217</v>
      </c>
      <c r="CF95" s="108">
        <f t="shared" si="1133"/>
        <v>0</v>
      </c>
      <c r="CG95" s="108">
        <f t="shared" si="1134"/>
        <v>0</v>
      </c>
      <c r="CH95" s="108">
        <f t="shared" si="1135"/>
        <v>0</v>
      </c>
      <c r="CI95" s="108">
        <f t="shared" si="1136"/>
        <v>0</v>
      </c>
      <c r="CJ95" s="108">
        <f t="shared" si="1137"/>
        <v>110.96683712094415</v>
      </c>
      <c r="CK95" s="108">
        <f t="shared" si="1138"/>
        <v>0</v>
      </c>
      <c r="CL95" s="108">
        <f t="shared" si="1139"/>
        <v>0</v>
      </c>
      <c r="CM95" s="108">
        <f t="shared" si="1140"/>
        <v>2.6073979042242823</v>
      </c>
      <c r="CN95" s="108">
        <f t="shared" si="1141"/>
        <v>2.1140098584934721</v>
      </c>
      <c r="CO95" s="109">
        <f t="shared" si="1178"/>
        <v>475.06749023458741</v>
      </c>
      <c r="CP95" s="109">
        <f t="shared" si="1179"/>
        <v>280.9090242011481</v>
      </c>
      <c r="CQ95" s="109">
        <f t="shared" si="1180"/>
        <v>0</v>
      </c>
      <c r="CR95" s="109">
        <f t="shared" si="1181"/>
        <v>0</v>
      </c>
      <c r="CS95" s="109">
        <f t="shared" si="1182"/>
        <v>1.2228029000953908</v>
      </c>
      <c r="CT95" s="109">
        <f t="shared" si="1183"/>
        <v>0</v>
      </c>
      <c r="CU95" s="109">
        <f t="shared" si="1184"/>
        <v>11.511477780724645</v>
      </c>
      <c r="CV95" s="109">
        <f t="shared" si="1185"/>
        <v>115.50501002069453</v>
      </c>
      <c r="CW95" s="109">
        <f t="shared" si="1186"/>
        <v>0</v>
      </c>
      <c r="CX95" s="109">
        <f t="shared" si="1187"/>
        <v>0</v>
      </c>
      <c r="CY95" s="109">
        <f t="shared" si="1188"/>
        <v>0</v>
      </c>
      <c r="CZ95" s="109">
        <f t="shared" si="1189"/>
        <v>0</v>
      </c>
      <c r="DA95" s="109">
        <f t="shared" si="1190"/>
        <v>6599.4954508550145</v>
      </c>
      <c r="DB95" s="109">
        <f t="shared" si="1191"/>
        <v>0</v>
      </c>
      <c r="DC95" s="109">
        <f t="shared" si="1192"/>
        <v>0</v>
      </c>
      <c r="DD95" s="109">
        <f t="shared" si="1193"/>
        <v>111.64964185448925</v>
      </c>
      <c r="DE95" s="109">
        <f t="shared" si="1194"/>
        <v>79.79458803514504</v>
      </c>
      <c r="DF95" s="110">
        <f t="shared" si="1195"/>
        <v>0.93709066128334917</v>
      </c>
      <c r="DG95" s="110">
        <f t="shared" si="1469"/>
        <v>0.92376286920574402</v>
      </c>
      <c r="DH95" s="110" t="e">
        <f t="shared" si="1470"/>
        <v>#DIV/0!</v>
      </c>
      <c r="DI95" s="110" t="e">
        <f t="shared" si="1471"/>
        <v>#DIV/0!</v>
      </c>
      <c r="DJ95" s="110">
        <f t="shared" si="1472"/>
        <v>1</v>
      </c>
      <c r="DK95" s="110" t="e">
        <f t="shared" si="1473"/>
        <v>#DIV/0!</v>
      </c>
      <c r="DL95" s="110">
        <f t="shared" si="1474"/>
        <v>0.93321386888564162</v>
      </c>
      <c r="DM95" s="110">
        <f t="shared" si="1475"/>
        <v>0.92734821395628664</v>
      </c>
      <c r="DN95" s="110" t="e">
        <f t="shared" si="1476"/>
        <v>#DIV/0!</v>
      </c>
      <c r="DO95" s="110" t="e">
        <f t="shared" si="1477"/>
        <v>#DIV/0!</v>
      </c>
      <c r="DP95" s="110" t="e">
        <f t="shared" si="1478"/>
        <v>#DIV/0!</v>
      </c>
      <c r="DQ95" s="110" t="e">
        <f t="shared" si="1479"/>
        <v>#DIV/0!</v>
      </c>
      <c r="DR95" s="110">
        <f t="shared" si="1480"/>
        <v>0.95915227681661963</v>
      </c>
      <c r="DS95" s="110" t="e">
        <f t="shared" si="1481"/>
        <v>#DIV/0!</v>
      </c>
      <c r="DT95" s="110" t="e">
        <f t="shared" si="1482"/>
        <v>#DIV/0!</v>
      </c>
      <c r="DU95" s="110">
        <f t="shared" si="1483"/>
        <v>0.94415417460859197</v>
      </c>
      <c r="DV95" s="110">
        <f t="shared" si="1451"/>
        <v>0.93711809178901295</v>
      </c>
    </row>
    <row r="96" spans="1:126" s="117" customFormat="1" x14ac:dyDescent="0.2">
      <c r="A96" s="117" t="s">
        <v>90</v>
      </c>
      <c r="B96" s="118"/>
      <c r="C96" s="118">
        <v>44497.479166666664</v>
      </c>
      <c r="D96" s="117">
        <v>20.73</v>
      </c>
      <c r="E96" s="102">
        <f t="shared" si="1142"/>
        <v>0.58686629999999995</v>
      </c>
      <c r="F96" s="102">
        <f t="shared" si="629"/>
        <v>9878.9726699999956</v>
      </c>
      <c r="G96" s="103">
        <f t="shared" si="1143"/>
        <v>0.90008589270376282</v>
      </c>
      <c r="Y96" s="105">
        <f t="shared" ref="Y96" si="1705">H94</f>
        <v>29.191181049897398</v>
      </c>
      <c r="Z96" s="105">
        <f t="shared" ref="Z96" si="1706">I94</f>
        <v>21.219472187018852</v>
      </c>
      <c r="AA96" s="105">
        <f t="shared" ref="AA96" si="1707">J94</f>
        <v>0</v>
      </c>
      <c r="AB96" s="105">
        <f t="shared" ref="AB96" si="1708">K94</f>
        <v>0</v>
      </c>
      <c r="AC96" s="105">
        <f t="shared" ref="AC96" si="1709">L94</f>
        <v>0</v>
      </c>
      <c r="AD96" s="105">
        <f t="shared" ref="AD96" si="1710">M94</f>
        <v>0</v>
      </c>
      <c r="AE96" s="105">
        <f t="shared" ref="AE96" si="1711">N94</f>
        <v>0.75404805734873348</v>
      </c>
      <c r="AF96" s="105">
        <f t="shared" ref="AF96" si="1712">O94</f>
        <v>8.2826082774399783</v>
      </c>
      <c r="AG96" s="105">
        <f t="shared" ref="AG96" si="1713">P94</f>
        <v>0</v>
      </c>
      <c r="AH96" s="105">
        <f t="shared" ref="AH96" si="1714">Q94</f>
        <v>0</v>
      </c>
      <c r="AI96" s="105">
        <f t="shared" ref="AI96" si="1715">R94</f>
        <v>0</v>
      </c>
      <c r="AJ96" s="105">
        <f t="shared" ref="AJ96" si="1716">S94</f>
        <v>0</v>
      </c>
      <c r="AK96" s="105">
        <f t="shared" ref="AK96" si="1717">T94</f>
        <v>257.24910391081517</v>
      </c>
      <c r="AL96" s="105">
        <f t="shared" ref="AL96" si="1718">U94</f>
        <v>0</v>
      </c>
      <c r="AM96" s="105">
        <f t="shared" ref="AM96" si="1719">V94</f>
        <v>0</v>
      </c>
      <c r="AN96" s="105">
        <f t="shared" ref="AN96" si="1720">W94</f>
        <v>6.0446056840349023</v>
      </c>
      <c r="AO96" s="105">
        <f t="shared" ref="AO96" si="1721">X94</f>
        <v>4.9008078076817743</v>
      </c>
      <c r="AP96" s="106">
        <f t="shared" si="1247"/>
        <v>0.6362594223490331</v>
      </c>
      <c r="AQ96" s="106">
        <f t="shared" si="1248"/>
        <v>0.51736001705242307</v>
      </c>
      <c r="AR96" s="106" t="e">
        <f t="shared" si="1249"/>
        <v>#DIV/0!</v>
      </c>
      <c r="AS96" s="106" t="e">
        <f t="shared" si="1250"/>
        <v>#DIV/0!</v>
      </c>
      <c r="AT96" s="106">
        <f t="shared" si="1251"/>
        <v>0</v>
      </c>
      <c r="AU96" s="106" t="e">
        <f t="shared" si="1252"/>
        <v>#DIV/0!</v>
      </c>
      <c r="AV96" s="106">
        <f t="shared" si="1253"/>
        <v>0.46038161285442042</v>
      </c>
      <c r="AW96" s="106">
        <f t="shared" si="1254"/>
        <v>0.77391572627823058</v>
      </c>
      <c r="AX96" s="106" t="e">
        <f t="shared" si="1255"/>
        <v>#DIV/0!</v>
      </c>
      <c r="AY96" s="106" t="e">
        <f t="shared" si="1256"/>
        <v>#DIV/0!</v>
      </c>
      <c r="AZ96" s="106" t="e">
        <f t="shared" si="1257"/>
        <v>#DIV/0!</v>
      </c>
      <c r="BA96" s="106" t="e">
        <f t="shared" si="1258"/>
        <v>#DIV/0!</v>
      </c>
      <c r="BB96" s="106">
        <f t="shared" si="1259"/>
        <v>0.22073830609685238</v>
      </c>
      <c r="BC96" s="106" t="e">
        <f t="shared" si="1260"/>
        <v>#DIV/0!</v>
      </c>
      <c r="BD96" s="106" t="e">
        <f t="shared" si="1261"/>
        <v>#DIV/0!</v>
      </c>
      <c r="BE96" s="106">
        <f t="shared" si="1262"/>
        <v>0.40048677447126924</v>
      </c>
      <c r="BF96" s="106">
        <f t="shared" si="1263"/>
        <v>0.57777971775960635</v>
      </c>
      <c r="BG96" s="107">
        <f t="shared" si="1161"/>
        <v>1.0278792249230038</v>
      </c>
      <c r="BH96" s="107">
        <f t="shared" si="1162"/>
        <v>0.74717958782091964</v>
      </c>
      <c r="BI96" s="107">
        <f t="shared" si="1163"/>
        <v>0</v>
      </c>
      <c r="BJ96" s="107">
        <f t="shared" si="1164"/>
        <v>0</v>
      </c>
      <c r="BK96" s="107">
        <f t="shared" si="1165"/>
        <v>0</v>
      </c>
      <c r="BL96" s="107">
        <f t="shared" si="1166"/>
        <v>0</v>
      </c>
      <c r="BM96" s="107">
        <f t="shared" si="1167"/>
        <v>2.6551523606306339E-2</v>
      </c>
      <c r="BN96" s="107">
        <f t="shared" si="1168"/>
        <v>0.29164702044783442</v>
      </c>
      <c r="BO96" s="107">
        <f t="shared" si="1169"/>
        <v>0</v>
      </c>
      <c r="BP96" s="107">
        <f t="shared" si="1170"/>
        <v>0</v>
      </c>
      <c r="BQ96" s="107">
        <f t="shared" si="1171"/>
        <v>0</v>
      </c>
      <c r="BR96" s="107">
        <f t="shared" si="1172"/>
        <v>0</v>
      </c>
      <c r="BS96" s="107">
        <f t="shared" si="1173"/>
        <v>9.0582497874273358</v>
      </c>
      <c r="BT96" s="107">
        <f t="shared" si="1174"/>
        <v>0</v>
      </c>
      <c r="BU96" s="107">
        <f t="shared" si="1175"/>
        <v>0</v>
      </c>
      <c r="BV96" s="107">
        <f t="shared" si="1176"/>
        <v>0.21284252236491191</v>
      </c>
      <c r="BW96" s="107">
        <f t="shared" si="1177"/>
        <v>0.17256713670631885</v>
      </c>
      <c r="BX96" s="108">
        <f t="shared" si="1125"/>
        <v>15.418188373845057</v>
      </c>
      <c r="BY96" s="108">
        <f t="shared" si="1126"/>
        <v>11.207693817313794</v>
      </c>
      <c r="BZ96" s="108">
        <f t="shared" si="1127"/>
        <v>0</v>
      </c>
      <c r="CA96" s="108">
        <f t="shared" si="1128"/>
        <v>0</v>
      </c>
      <c r="CB96" s="108">
        <f t="shared" si="1129"/>
        <v>0</v>
      </c>
      <c r="CC96" s="108">
        <f t="shared" si="1130"/>
        <v>0</v>
      </c>
      <c r="CD96" s="108">
        <f t="shared" si="1131"/>
        <v>0.39827285409459506</v>
      </c>
      <c r="CE96" s="108">
        <f t="shared" si="1132"/>
        <v>4.3747053067175159</v>
      </c>
      <c r="CF96" s="108">
        <f t="shared" si="1133"/>
        <v>0</v>
      </c>
      <c r="CG96" s="108">
        <f t="shared" si="1134"/>
        <v>0</v>
      </c>
      <c r="CH96" s="108">
        <f t="shared" si="1135"/>
        <v>0</v>
      </c>
      <c r="CI96" s="108">
        <f t="shared" si="1136"/>
        <v>0</v>
      </c>
      <c r="CJ96" s="108">
        <f t="shared" si="1137"/>
        <v>135.87374681141003</v>
      </c>
      <c r="CK96" s="108">
        <f t="shared" si="1138"/>
        <v>0</v>
      </c>
      <c r="CL96" s="108">
        <f t="shared" si="1139"/>
        <v>0</v>
      </c>
      <c r="CM96" s="108">
        <f t="shared" si="1140"/>
        <v>3.1926378354736786</v>
      </c>
      <c r="CN96" s="108">
        <f t="shared" si="1141"/>
        <v>2.5885070505947825</v>
      </c>
      <c r="CO96" s="109">
        <f t="shared" si="1178"/>
        <v>490.48567860843247</v>
      </c>
      <c r="CP96" s="109">
        <f t="shared" si="1179"/>
        <v>292.11671801846188</v>
      </c>
      <c r="CQ96" s="109">
        <f t="shared" si="1180"/>
        <v>0</v>
      </c>
      <c r="CR96" s="109">
        <f t="shared" si="1181"/>
        <v>0</v>
      </c>
      <c r="CS96" s="109">
        <f t="shared" si="1182"/>
        <v>1.2228029000953908</v>
      </c>
      <c r="CT96" s="109">
        <f t="shared" si="1183"/>
        <v>0</v>
      </c>
      <c r="CU96" s="109">
        <f t="shared" si="1184"/>
        <v>11.90975063481924</v>
      </c>
      <c r="CV96" s="109">
        <f t="shared" si="1185"/>
        <v>119.87971532741204</v>
      </c>
      <c r="CW96" s="109">
        <f t="shared" si="1186"/>
        <v>0</v>
      </c>
      <c r="CX96" s="109">
        <f t="shared" si="1187"/>
        <v>0</v>
      </c>
      <c r="CY96" s="109">
        <f t="shared" si="1188"/>
        <v>0</v>
      </c>
      <c r="CZ96" s="109">
        <f t="shared" si="1189"/>
        <v>0</v>
      </c>
      <c r="DA96" s="109">
        <f t="shared" si="1190"/>
        <v>6735.369197666425</v>
      </c>
      <c r="DB96" s="109">
        <f t="shared" si="1191"/>
        <v>0</v>
      </c>
      <c r="DC96" s="109">
        <f t="shared" si="1192"/>
        <v>0</v>
      </c>
      <c r="DD96" s="109">
        <f t="shared" si="1193"/>
        <v>114.84227968996292</v>
      </c>
      <c r="DE96" s="109">
        <f t="shared" si="1194"/>
        <v>82.383095085739825</v>
      </c>
      <c r="DF96" s="110">
        <f t="shared" si="1195"/>
        <v>0.96750368813960319</v>
      </c>
      <c r="DG96" s="110">
        <f t="shared" si="1469"/>
        <v>0.9606191127077246</v>
      </c>
      <c r="DH96" s="110" t="e">
        <f t="shared" si="1470"/>
        <v>#DIV/0!</v>
      </c>
      <c r="DI96" s="110" t="e">
        <f t="shared" si="1471"/>
        <v>#DIV/0!</v>
      </c>
      <c r="DJ96" s="110">
        <f t="shared" si="1472"/>
        <v>1</v>
      </c>
      <c r="DK96" s="110" t="e">
        <f t="shared" si="1473"/>
        <v>#DIV/0!</v>
      </c>
      <c r="DL96" s="110">
        <f t="shared" si="1474"/>
        <v>0.96550110064871641</v>
      </c>
      <c r="DM96" s="110">
        <f t="shared" si="1475"/>
        <v>0.96247115063273669</v>
      </c>
      <c r="DN96" s="110" t="e">
        <f t="shared" si="1476"/>
        <v>#DIV/0!</v>
      </c>
      <c r="DO96" s="110" t="e">
        <f t="shared" si="1477"/>
        <v>#DIV/0!</v>
      </c>
      <c r="DP96" s="110" t="e">
        <f t="shared" si="1478"/>
        <v>#DIV/0!</v>
      </c>
      <c r="DQ96" s="110" t="e">
        <f t="shared" si="1479"/>
        <v>#DIV/0!</v>
      </c>
      <c r="DR96" s="110">
        <f t="shared" si="1480"/>
        <v>0.97889978851418202</v>
      </c>
      <c r="DS96" s="110" t="e">
        <f t="shared" si="1481"/>
        <v>#DIV/0!</v>
      </c>
      <c r="DT96" s="110" t="e">
        <f t="shared" si="1482"/>
        <v>#DIV/0!</v>
      </c>
      <c r="DU96" s="110">
        <f t="shared" si="1483"/>
        <v>0.97115240129618263</v>
      </c>
      <c r="DV96" s="110">
        <f t="shared" si="1451"/>
        <v>0.96751785758224429</v>
      </c>
    </row>
    <row r="97" spans="1:126" s="117" customFormat="1" x14ac:dyDescent="0.2">
      <c r="A97" s="117" t="s">
        <v>90</v>
      </c>
      <c r="B97" s="118"/>
      <c r="C97" s="118">
        <v>44497.489583333336</v>
      </c>
      <c r="D97" s="117">
        <v>22.15</v>
      </c>
      <c r="E97" s="102">
        <f t="shared" si="1142"/>
        <v>0.62706649999999997</v>
      </c>
      <c r="F97" s="102">
        <f t="shared" si="629"/>
        <v>10389.317039999996</v>
      </c>
      <c r="G97" s="103">
        <f t="shared" si="1143"/>
        <v>0.94658402395709995</v>
      </c>
      <c r="Y97" s="105">
        <f t="shared" ref="Y97" si="1722">H94</f>
        <v>29.191181049897398</v>
      </c>
      <c r="Z97" s="105">
        <f t="shared" ref="Z97" si="1723">I94</f>
        <v>21.219472187018852</v>
      </c>
      <c r="AA97" s="105">
        <f t="shared" ref="AA97" si="1724">J94</f>
        <v>0</v>
      </c>
      <c r="AB97" s="105">
        <f t="shared" ref="AB97" si="1725">K94</f>
        <v>0</v>
      </c>
      <c r="AC97" s="105">
        <f t="shared" ref="AC97" si="1726">L94</f>
        <v>0</v>
      </c>
      <c r="AD97" s="105">
        <f t="shared" ref="AD97" si="1727">M94</f>
        <v>0</v>
      </c>
      <c r="AE97" s="105">
        <f t="shared" ref="AE97" si="1728">N94</f>
        <v>0.75404805734873348</v>
      </c>
      <c r="AF97" s="105">
        <f t="shared" ref="AF97" si="1729">O94</f>
        <v>8.2826082774399783</v>
      </c>
      <c r="AG97" s="105">
        <f t="shared" ref="AG97" si="1730">P94</f>
        <v>0</v>
      </c>
      <c r="AH97" s="105">
        <f t="shared" ref="AH97" si="1731">Q94</f>
        <v>0</v>
      </c>
      <c r="AI97" s="105">
        <f t="shared" ref="AI97" si="1732">R94</f>
        <v>0</v>
      </c>
      <c r="AJ97" s="105">
        <f t="shared" ref="AJ97" si="1733">S94</f>
        <v>0</v>
      </c>
      <c r="AK97" s="105">
        <f t="shared" ref="AK97" si="1734">T94</f>
        <v>257.24910391081517</v>
      </c>
      <c r="AL97" s="105">
        <f t="shared" ref="AL97" si="1735">U94</f>
        <v>0</v>
      </c>
      <c r="AM97" s="105">
        <f t="shared" ref="AM97" si="1736">V94</f>
        <v>0</v>
      </c>
      <c r="AN97" s="105">
        <f t="shared" ref="AN97" si="1737">W94</f>
        <v>6.0446056840349023</v>
      </c>
      <c r="AO97" s="105">
        <f t="shared" ref="AO97" si="1738">X94</f>
        <v>4.9008078076817743</v>
      </c>
      <c r="AP97" s="106">
        <f t="shared" si="1247"/>
        <v>0.6362594223490331</v>
      </c>
      <c r="AQ97" s="106">
        <f t="shared" si="1248"/>
        <v>0.51736001705242307</v>
      </c>
      <c r="AR97" s="106" t="e">
        <f t="shared" si="1249"/>
        <v>#DIV/0!</v>
      </c>
      <c r="AS97" s="106" t="e">
        <f t="shared" si="1250"/>
        <v>#DIV/0!</v>
      </c>
      <c r="AT97" s="106">
        <f t="shared" si="1251"/>
        <v>0</v>
      </c>
      <c r="AU97" s="106" t="e">
        <f t="shared" si="1252"/>
        <v>#DIV/0!</v>
      </c>
      <c r="AV97" s="106">
        <f t="shared" si="1253"/>
        <v>0.46038161285442042</v>
      </c>
      <c r="AW97" s="106">
        <f t="shared" si="1254"/>
        <v>0.77391572627823058</v>
      </c>
      <c r="AX97" s="106" t="e">
        <f t="shared" si="1255"/>
        <v>#DIV/0!</v>
      </c>
      <c r="AY97" s="106" t="e">
        <f t="shared" si="1256"/>
        <v>#DIV/0!</v>
      </c>
      <c r="AZ97" s="106" t="e">
        <f t="shared" si="1257"/>
        <v>#DIV/0!</v>
      </c>
      <c r="BA97" s="106" t="e">
        <f t="shared" si="1258"/>
        <v>#DIV/0!</v>
      </c>
      <c r="BB97" s="106">
        <f t="shared" si="1259"/>
        <v>0.22073830609685238</v>
      </c>
      <c r="BC97" s="106" t="e">
        <f t="shared" si="1260"/>
        <v>#DIV/0!</v>
      </c>
      <c r="BD97" s="106" t="e">
        <f t="shared" si="1261"/>
        <v>#DIV/0!</v>
      </c>
      <c r="BE97" s="106">
        <f t="shared" si="1262"/>
        <v>0.40048677447126924</v>
      </c>
      <c r="BF97" s="106">
        <f t="shared" si="1263"/>
        <v>0.57777971775960635</v>
      </c>
      <c r="BG97" s="107">
        <f t="shared" si="1161"/>
        <v>1.098288703909529</v>
      </c>
      <c r="BH97" s="107">
        <f t="shared" si="1162"/>
        <v>0.79836120936967536</v>
      </c>
      <c r="BI97" s="107">
        <f t="shared" si="1163"/>
        <v>0</v>
      </c>
      <c r="BJ97" s="107">
        <f t="shared" si="1164"/>
        <v>0</v>
      </c>
      <c r="BK97" s="107">
        <f t="shared" si="1165"/>
        <v>0</v>
      </c>
      <c r="BL97" s="107">
        <f t="shared" si="1166"/>
        <v>0</v>
      </c>
      <c r="BM97" s="107">
        <f t="shared" si="1167"/>
        <v>2.8370296569208173E-2</v>
      </c>
      <c r="BN97" s="107">
        <f t="shared" si="1168"/>
        <v>0.31162477100431896</v>
      </c>
      <c r="BO97" s="107">
        <f t="shared" si="1169"/>
        <v>0</v>
      </c>
      <c r="BP97" s="107">
        <f t="shared" si="1170"/>
        <v>0</v>
      </c>
      <c r="BQ97" s="107">
        <f t="shared" si="1171"/>
        <v>0</v>
      </c>
      <c r="BR97" s="107">
        <f t="shared" si="1172"/>
        <v>0</v>
      </c>
      <c r="BS97" s="107">
        <f t="shared" si="1173"/>
        <v>9.6787377130494701</v>
      </c>
      <c r="BT97" s="107">
        <f t="shared" si="1174"/>
        <v>0</v>
      </c>
      <c r="BU97" s="107">
        <f t="shared" si="1175"/>
        <v>0</v>
      </c>
      <c r="BV97" s="107">
        <f t="shared" si="1176"/>
        <v>0.22742218381007234</v>
      </c>
      <c r="BW97" s="107">
        <f t="shared" si="1177"/>
        <v>0.18438794394814101</v>
      </c>
      <c r="BX97" s="108">
        <f t="shared" si="1125"/>
        <v>16.474330558642936</v>
      </c>
      <c r="BY97" s="108">
        <f t="shared" si="1126"/>
        <v>11.975418140545131</v>
      </c>
      <c r="BZ97" s="108">
        <f t="shared" si="1127"/>
        <v>0</v>
      </c>
      <c r="CA97" s="108">
        <f t="shared" si="1128"/>
        <v>0</v>
      </c>
      <c r="CB97" s="108">
        <f t="shared" si="1129"/>
        <v>0</v>
      </c>
      <c r="CC97" s="108">
        <f t="shared" si="1130"/>
        <v>0</v>
      </c>
      <c r="CD97" s="108">
        <f t="shared" si="1131"/>
        <v>0.42555444853812258</v>
      </c>
      <c r="CE97" s="108">
        <f t="shared" si="1132"/>
        <v>4.6743715650647841</v>
      </c>
      <c r="CF97" s="108">
        <f t="shared" si="1133"/>
        <v>0</v>
      </c>
      <c r="CG97" s="108">
        <f t="shared" si="1134"/>
        <v>0</v>
      </c>
      <c r="CH97" s="108">
        <f t="shared" si="1135"/>
        <v>0</v>
      </c>
      <c r="CI97" s="108">
        <f t="shared" si="1136"/>
        <v>0</v>
      </c>
      <c r="CJ97" s="108">
        <f t="shared" si="1137"/>
        <v>145.18106569574206</v>
      </c>
      <c r="CK97" s="108">
        <f t="shared" si="1138"/>
        <v>0</v>
      </c>
      <c r="CL97" s="108">
        <f t="shared" si="1139"/>
        <v>0</v>
      </c>
      <c r="CM97" s="108">
        <f t="shared" si="1140"/>
        <v>3.4113327571510852</v>
      </c>
      <c r="CN97" s="108">
        <f t="shared" si="1141"/>
        <v>2.7658191592221151</v>
      </c>
      <c r="CO97" s="109">
        <f t="shared" si="1178"/>
        <v>506.96000916707538</v>
      </c>
      <c r="CP97" s="109">
        <f t="shared" si="1179"/>
        <v>304.092136159007</v>
      </c>
      <c r="CQ97" s="109">
        <f t="shared" si="1180"/>
        <v>0</v>
      </c>
      <c r="CR97" s="109">
        <f t="shared" si="1181"/>
        <v>0</v>
      </c>
      <c r="CS97" s="109">
        <f t="shared" si="1182"/>
        <v>1.2228029000953908</v>
      </c>
      <c r="CT97" s="109">
        <f t="shared" si="1183"/>
        <v>0</v>
      </c>
      <c r="CU97" s="109">
        <f t="shared" si="1184"/>
        <v>12.335305083357362</v>
      </c>
      <c r="CV97" s="109">
        <f t="shared" si="1185"/>
        <v>124.55408689247683</v>
      </c>
      <c r="CW97" s="109">
        <f t="shared" si="1186"/>
        <v>0</v>
      </c>
      <c r="CX97" s="109">
        <f t="shared" si="1187"/>
        <v>0</v>
      </c>
      <c r="CY97" s="109">
        <f t="shared" si="1188"/>
        <v>0</v>
      </c>
      <c r="CZ97" s="109">
        <f t="shared" si="1189"/>
        <v>0</v>
      </c>
      <c r="DA97" s="109">
        <f t="shared" si="1190"/>
        <v>6880.5502633621672</v>
      </c>
      <c r="DB97" s="109">
        <f t="shared" si="1191"/>
        <v>0</v>
      </c>
      <c r="DC97" s="109">
        <f t="shared" si="1192"/>
        <v>0</v>
      </c>
      <c r="DD97" s="109">
        <f t="shared" si="1193"/>
        <v>118.25361244711401</v>
      </c>
      <c r="DE97" s="109">
        <f t="shared" si="1194"/>
        <v>85.148914244961944</v>
      </c>
      <c r="DF97" s="110">
        <f t="shared" si="1195"/>
        <v>1</v>
      </c>
      <c r="DG97" s="110">
        <f t="shared" si="1469"/>
        <v>1</v>
      </c>
      <c r="DH97" s="110" t="e">
        <f t="shared" si="1470"/>
        <v>#DIV/0!</v>
      </c>
      <c r="DI97" s="110" t="e">
        <f t="shared" si="1471"/>
        <v>#DIV/0!</v>
      </c>
      <c r="DJ97" s="110">
        <f t="shared" si="1472"/>
        <v>1</v>
      </c>
      <c r="DK97" s="110" t="e">
        <f t="shared" si="1473"/>
        <v>#DIV/0!</v>
      </c>
      <c r="DL97" s="110">
        <f t="shared" si="1474"/>
        <v>1</v>
      </c>
      <c r="DM97" s="110">
        <f t="shared" si="1475"/>
        <v>1</v>
      </c>
      <c r="DN97" s="110" t="e">
        <f t="shared" si="1476"/>
        <v>#DIV/0!</v>
      </c>
      <c r="DO97" s="110" t="e">
        <f t="shared" si="1477"/>
        <v>#DIV/0!</v>
      </c>
      <c r="DP97" s="110" t="e">
        <f t="shared" si="1478"/>
        <v>#DIV/0!</v>
      </c>
      <c r="DQ97" s="110" t="e">
        <f t="shared" si="1479"/>
        <v>#DIV/0!</v>
      </c>
      <c r="DR97" s="110">
        <f t="shared" si="1480"/>
        <v>1</v>
      </c>
      <c r="DS97" s="110" t="e">
        <f t="shared" si="1481"/>
        <v>#DIV/0!</v>
      </c>
      <c r="DT97" s="110" t="e">
        <f t="shared" si="1482"/>
        <v>#DIV/0!</v>
      </c>
      <c r="DU97" s="110">
        <f t="shared" si="1483"/>
        <v>1</v>
      </c>
      <c r="DV97" s="110">
        <f t="shared" si="1451"/>
        <v>1</v>
      </c>
    </row>
    <row r="98" spans="1:126" s="117" customFormat="1" x14ac:dyDescent="0.2">
      <c r="A98" s="117" t="s">
        <v>90</v>
      </c>
      <c r="B98" s="118"/>
      <c r="C98" s="118">
        <v>44497.5</v>
      </c>
      <c r="D98" s="117">
        <v>25.13</v>
      </c>
      <c r="E98" s="102">
        <f t="shared" si="1142"/>
        <v>0.71143029999999996</v>
      </c>
      <c r="F98" s="102">
        <f t="shared" si="629"/>
        <v>10975.588829999997</v>
      </c>
      <c r="G98" s="103">
        <f t="shared" si="1143"/>
        <v>1</v>
      </c>
      <c r="Y98" s="105"/>
      <c r="Z98" s="105"/>
      <c r="AA98" s="105"/>
      <c r="AB98" s="105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  <c r="AM98" s="105"/>
      <c r="AN98" s="105"/>
      <c r="AO98" s="105"/>
      <c r="AP98" s="106"/>
      <c r="AQ98" s="106"/>
      <c r="AR98" s="106"/>
      <c r="AS98" s="106"/>
      <c r="AT98" s="106"/>
      <c r="AU98" s="106"/>
      <c r="AV98" s="106"/>
      <c r="AW98" s="106"/>
      <c r="AX98" s="106"/>
      <c r="AY98" s="106"/>
      <c r="AZ98" s="106"/>
      <c r="BA98" s="106"/>
      <c r="BB98" s="106"/>
      <c r="BC98" s="106"/>
      <c r="BD98" s="106"/>
      <c r="BE98" s="106"/>
      <c r="BF98" s="106"/>
      <c r="BG98" s="107"/>
      <c r="BH98" s="107"/>
      <c r="BI98" s="107"/>
      <c r="BJ98" s="107"/>
      <c r="BK98" s="107"/>
      <c r="BL98" s="107"/>
      <c r="BM98" s="107"/>
      <c r="BN98" s="107"/>
      <c r="BO98" s="107"/>
      <c r="BP98" s="107"/>
      <c r="BQ98" s="107"/>
      <c r="BR98" s="107"/>
      <c r="BS98" s="107"/>
      <c r="BT98" s="107"/>
      <c r="BU98" s="107"/>
      <c r="BV98" s="107"/>
      <c r="BW98" s="107"/>
      <c r="BX98" s="108"/>
      <c r="BY98" s="108"/>
      <c r="BZ98" s="108"/>
      <c r="CA98" s="108"/>
      <c r="CB98" s="108"/>
      <c r="CC98" s="108"/>
      <c r="CD98" s="108"/>
      <c r="CE98" s="108"/>
      <c r="CF98" s="108"/>
      <c r="CG98" s="108"/>
      <c r="CH98" s="108"/>
      <c r="CI98" s="108"/>
      <c r="CJ98" s="108"/>
      <c r="CK98" s="108"/>
      <c r="CL98" s="108"/>
      <c r="CM98" s="108"/>
      <c r="CN98" s="108"/>
      <c r="CO98" s="109">
        <f t="shared" si="1178"/>
        <v>506.96000916707538</v>
      </c>
      <c r="CP98" s="109">
        <f t="shared" si="1179"/>
        <v>304.092136159007</v>
      </c>
      <c r="CQ98" s="109">
        <f t="shared" si="1180"/>
        <v>0</v>
      </c>
      <c r="CR98" s="109">
        <f t="shared" si="1181"/>
        <v>0</v>
      </c>
      <c r="CS98" s="109">
        <f t="shared" si="1182"/>
        <v>1.2228029000953908</v>
      </c>
      <c r="CT98" s="109">
        <f t="shared" si="1183"/>
        <v>0</v>
      </c>
      <c r="CU98" s="109">
        <f t="shared" si="1184"/>
        <v>12.335305083357362</v>
      </c>
      <c r="CV98" s="109">
        <f t="shared" si="1185"/>
        <v>124.55408689247683</v>
      </c>
      <c r="CW98" s="109">
        <f t="shared" si="1186"/>
        <v>0</v>
      </c>
      <c r="CX98" s="109">
        <f t="shared" si="1187"/>
        <v>0</v>
      </c>
      <c r="CY98" s="109">
        <f t="shared" si="1188"/>
        <v>0</v>
      </c>
      <c r="CZ98" s="109">
        <f t="shared" si="1189"/>
        <v>0</v>
      </c>
      <c r="DA98" s="109">
        <f t="shared" si="1190"/>
        <v>6880.5502633621672</v>
      </c>
      <c r="DB98" s="109">
        <f t="shared" si="1191"/>
        <v>0</v>
      </c>
      <c r="DC98" s="109">
        <f t="shared" si="1192"/>
        <v>0</v>
      </c>
      <c r="DD98" s="109">
        <f t="shared" si="1193"/>
        <v>118.25361244711401</v>
      </c>
      <c r="DE98" s="109">
        <f t="shared" si="1194"/>
        <v>85.148914244961944</v>
      </c>
      <c r="DF98" s="110">
        <f t="shared" si="1195"/>
        <v>1</v>
      </c>
      <c r="DG98" s="110">
        <f t="shared" si="1469"/>
        <v>1</v>
      </c>
      <c r="DH98" s="110" t="e">
        <f t="shared" si="1470"/>
        <v>#DIV/0!</v>
      </c>
      <c r="DI98" s="110" t="e">
        <f t="shared" si="1471"/>
        <v>#DIV/0!</v>
      </c>
      <c r="DJ98" s="110">
        <f t="shared" si="1472"/>
        <v>1</v>
      </c>
      <c r="DK98" s="110" t="e">
        <f t="shared" si="1473"/>
        <v>#DIV/0!</v>
      </c>
      <c r="DL98" s="110">
        <f t="shared" si="1474"/>
        <v>1</v>
      </c>
      <c r="DM98" s="110">
        <f t="shared" si="1475"/>
        <v>1</v>
      </c>
      <c r="DN98" s="110" t="e">
        <f t="shared" si="1476"/>
        <v>#DIV/0!</v>
      </c>
      <c r="DO98" s="110" t="e">
        <f t="shared" si="1477"/>
        <v>#DIV/0!</v>
      </c>
      <c r="DP98" s="110" t="e">
        <f t="shared" si="1478"/>
        <v>#DIV/0!</v>
      </c>
      <c r="DQ98" s="110" t="e">
        <f t="shared" si="1479"/>
        <v>#DIV/0!</v>
      </c>
      <c r="DR98" s="110">
        <f t="shared" si="1480"/>
        <v>1</v>
      </c>
      <c r="DS98" s="110" t="e">
        <f t="shared" si="1481"/>
        <v>#DIV/0!</v>
      </c>
      <c r="DT98" s="110" t="e">
        <f t="shared" si="1482"/>
        <v>#DIV/0!</v>
      </c>
      <c r="DU98" s="110">
        <f t="shared" si="1483"/>
        <v>1</v>
      </c>
      <c r="DV98" s="110">
        <f t="shared" si="1451"/>
        <v>1</v>
      </c>
    </row>
  </sheetData>
  <phoneticPr fontId="6" type="noConversion"/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1B04-D213-D04B-BC7D-86FC93886034}">
  <sheetPr codeName="Sheet13">
    <tabColor theme="9" tint="-0.499984740745262"/>
  </sheetPr>
  <dimension ref="A1:DV98"/>
  <sheetViews>
    <sheetView topLeftCell="DD53" zoomScale="144" workbookViewId="0">
      <selection activeCell="DN78" sqref="DN78"/>
    </sheetView>
  </sheetViews>
  <sheetFormatPr baseColWidth="10" defaultColWidth="8.83203125" defaultRowHeight="16" x14ac:dyDescent="0.2"/>
  <cols>
    <col min="1" max="1" width="8.83203125" style="101"/>
    <col min="2" max="3" width="12.83203125" style="101" bestFit="1" customWidth="1"/>
    <col min="4" max="5" width="8.83203125" style="101"/>
    <col min="6" max="6" width="9.1640625" style="101" bestFit="1" customWidth="1"/>
    <col min="7" max="7" width="7.6640625" style="101" bestFit="1" customWidth="1"/>
    <col min="8" max="8" width="8.83203125" style="101"/>
    <col min="9" max="24" width="8.83203125" style="117"/>
    <col min="25" max="25" width="8.83203125" style="125"/>
    <col min="26" max="41" width="8.83203125" style="120"/>
    <col min="42" max="58" width="8.83203125" style="116"/>
    <col min="59" max="59" width="8.83203125" style="101"/>
    <col min="60" max="69" width="8.83203125" style="117"/>
    <col min="70" max="75" width="9" style="117" bestFit="1" customWidth="1"/>
    <col min="76" max="76" width="9" style="126" bestFit="1" customWidth="1"/>
    <col min="77" max="77" width="9.6640625" style="121" bestFit="1" customWidth="1"/>
    <col min="78" max="92" width="9" style="121" bestFit="1" customWidth="1"/>
    <col min="93" max="93" width="9" style="101" bestFit="1" customWidth="1"/>
    <col min="94" max="94" width="10.6640625" style="117" bestFit="1" customWidth="1"/>
    <col min="95" max="107" width="9" style="117" bestFit="1" customWidth="1"/>
    <col min="108" max="108" width="9.6640625" style="117" bestFit="1" customWidth="1"/>
    <col min="109" max="109" width="9" style="117" bestFit="1" customWidth="1"/>
    <col min="110" max="110" width="9" style="127" bestFit="1" customWidth="1"/>
    <col min="111" max="126" width="8.83203125" style="122"/>
    <col min="127" max="16384" width="8.83203125" style="101"/>
  </cols>
  <sheetData>
    <row r="1" spans="1:126" s="99" customFormat="1" ht="68" x14ac:dyDescent="0.2">
      <c r="A1" s="99" t="s">
        <v>88</v>
      </c>
      <c r="B1" s="93" t="s">
        <v>168</v>
      </c>
      <c r="C1" s="93" t="s">
        <v>15</v>
      </c>
      <c r="D1" s="93" t="s">
        <v>106</v>
      </c>
      <c r="E1" s="93" t="s">
        <v>107</v>
      </c>
      <c r="F1" s="93" t="s">
        <v>108</v>
      </c>
      <c r="G1" s="93" t="s">
        <v>109</v>
      </c>
      <c r="H1" s="93" t="s">
        <v>16</v>
      </c>
      <c r="I1" s="93" t="s">
        <v>22</v>
      </c>
      <c r="J1" s="93" t="s">
        <v>23</v>
      </c>
      <c r="K1" s="93" t="s">
        <v>24</v>
      </c>
      <c r="L1" s="93" t="s">
        <v>25</v>
      </c>
      <c r="M1" s="93" t="s">
        <v>26</v>
      </c>
      <c r="N1" s="93" t="s">
        <v>27</v>
      </c>
      <c r="O1" s="93" t="s">
        <v>28</v>
      </c>
      <c r="P1" s="93" t="s">
        <v>29</v>
      </c>
      <c r="Q1" s="93" t="s">
        <v>30</v>
      </c>
      <c r="R1" s="93" t="s">
        <v>31</v>
      </c>
      <c r="S1" s="93" t="s">
        <v>32</v>
      </c>
      <c r="T1" s="93" t="s">
        <v>111</v>
      </c>
      <c r="U1" s="93" t="s">
        <v>118</v>
      </c>
      <c r="V1" s="93" t="s">
        <v>125</v>
      </c>
      <c r="W1" s="93" t="s">
        <v>132</v>
      </c>
      <c r="X1" s="93" t="s">
        <v>139</v>
      </c>
      <c r="Y1" s="94" t="s">
        <v>17</v>
      </c>
      <c r="Z1" s="94" t="s">
        <v>33</v>
      </c>
      <c r="AA1" s="94" t="s">
        <v>34</v>
      </c>
      <c r="AB1" s="94" t="s">
        <v>35</v>
      </c>
      <c r="AC1" s="94" t="s">
        <v>36</v>
      </c>
      <c r="AD1" s="94" t="s">
        <v>37</v>
      </c>
      <c r="AE1" s="94" t="s">
        <v>38</v>
      </c>
      <c r="AF1" s="94" t="s">
        <v>39</v>
      </c>
      <c r="AG1" s="94" t="s">
        <v>40</v>
      </c>
      <c r="AH1" s="94" t="s">
        <v>41</v>
      </c>
      <c r="AI1" s="94" t="s">
        <v>42</v>
      </c>
      <c r="AJ1" s="94" t="s">
        <v>43</v>
      </c>
      <c r="AK1" s="94" t="s">
        <v>112</v>
      </c>
      <c r="AL1" s="94" t="s">
        <v>119</v>
      </c>
      <c r="AM1" s="94" t="s">
        <v>126</v>
      </c>
      <c r="AN1" s="94" t="s">
        <v>133</v>
      </c>
      <c r="AO1" s="94" t="s">
        <v>140</v>
      </c>
      <c r="AP1" s="95" t="s">
        <v>145</v>
      </c>
      <c r="AQ1" s="95" t="s">
        <v>146</v>
      </c>
      <c r="AR1" s="95" t="s">
        <v>147</v>
      </c>
      <c r="AS1" s="95" t="s">
        <v>148</v>
      </c>
      <c r="AT1" s="95" t="s">
        <v>149</v>
      </c>
      <c r="AU1" s="95" t="s">
        <v>150</v>
      </c>
      <c r="AV1" s="95" t="s">
        <v>151</v>
      </c>
      <c r="AW1" s="95" t="s">
        <v>152</v>
      </c>
      <c r="AX1" s="95" t="s">
        <v>153</v>
      </c>
      <c r="AY1" s="95" t="s">
        <v>154</v>
      </c>
      <c r="AZ1" s="95" t="s">
        <v>155</v>
      </c>
      <c r="BA1" s="95" t="s">
        <v>156</v>
      </c>
      <c r="BB1" s="95" t="s">
        <v>157</v>
      </c>
      <c r="BC1" s="95" t="s">
        <v>158</v>
      </c>
      <c r="BD1" s="95" t="s">
        <v>159</v>
      </c>
      <c r="BE1" s="95" t="s">
        <v>160</v>
      </c>
      <c r="BF1" s="95" t="s">
        <v>161</v>
      </c>
      <c r="BG1" s="93" t="s">
        <v>18</v>
      </c>
      <c r="BH1" s="93" t="s">
        <v>44</v>
      </c>
      <c r="BI1" s="93" t="s">
        <v>45</v>
      </c>
      <c r="BJ1" s="93" t="s">
        <v>46</v>
      </c>
      <c r="BK1" s="93" t="s">
        <v>47</v>
      </c>
      <c r="BL1" s="93" t="s">
        <v>48</v>
      </c>
      <c r="BM1" s="93" t="s">
        <v>49</v>
      </c>
      <c r="BN1" s="93" t="s">
        <v>50</v>
      </c>
      <c r="BO1" s="93" t="s">
        <v>51</v>
      </c>
      <c r="BP1" s="93" t="s">
        <v>52</v>
      </c>
      <c r="BQ1" s="93" t="s">
        <v>53</v>
      </c>
      <c r="BR1" s="93" t="s">
        <v>54</v>
      </c>
      <c r="BS1" s="93" t="s">
        <v>113</v>
      </c>
      <c r="BT1" s="93" t="s">
        <v>120</v>
      </c>
      <c r="BU1" s="93" t="s">
        <v>127</v>
      </c>
      <c r="BV1" s="93" t="s">
        <v>134</v>
      </c>
      <c r="BW1" s="93" t="s">
        <v>141</v>
      </c>
      <c r="BX1" s="96" t="s">
        <v>19</v>
      </c>
      <c r="BY1" s="96" t="s">
        <v>55</v>
      </c>
      <c r="BZ1" s="96" t="s">
        <v>56</v>
      </c>
      <c r="CA1" s="96" t="s">
        <v>57</v>
      </c>
      <c r="CB1" s="96" t="s">
        <v>58</v>
      </c>
      <c r="CC1" s="96" t="s">
        <v>59</v>
      </c>
      <c r="CD1" s="96" t="s">
        <v>60</v>
      </c>
      <c r="CE1" s="96" t="s">
        <v>61</v>
      </c>
      <c r="CF1" s="96" t="s">
        <v>62</v>
      </c>
      <c r="CG1" s="96" t="s">
        <v>63</v>
      </c>
      <c r="CH1" s="96" t="s">
        <v>64</v>
      </c>
      <c r="CI1" s="96" t="s">
        <v>65</v>
      </c>
      <c r="CJ1" s="96" t="s">
        <v>114</v>
      </c>
      <c r="CK1" s="96" t="s">
        <v>121</v>
      </c>
      <c r="CL1" s="96" t="s">
        <v>128</v>
      </c>
      <c r="CM1" s="96" t="s">
        <v>135</v>
      </c>
      <c r="CN1" s="96" t="s">
        <v>142</v>
      </c>
      <c r="CO1" s="97" t="s">
        <v>20</v>
      </c>
      <c r="CP1" s="97" t="s">
        <v>66</v>
      </c>
      <c r="CQ1" s="97" t="s">
        <v>67</v>
      </c>
      <c r="CR1" s="97" t="s">
        <v>68</v>
      </c>
      <c r="CS1" s="97" t="s">
        <v>69</v>
      </c>
      <c r="CT1" s="97" t="s">
        <v>70</v>
      </c>
      <c r="CU1" s="97" t="s">
        <v>71</v>
      </c>
      <c r="CV1" s="97" t="s">
        <v>72</v>
      </c>
      <c r="CW1" s="97" t="s">
        <v>73</v>
      </c>
      <c r="CX1" s="97" t="s">
        <v>74</v>
      </c>
      <c r="CY1" s="97" t="s">
        <v>75</v>
      </c>
      <c r="CZ1" s="97" t="s">
        <v>76</v>
      </c>
      <c r="DA1" s="97" t="s">
        <v>115</v>
      </c>
      <c r="DB1" s="97" t="s">
        <v>122</v>
      </c>
      <c r="DC1" s="97" t="s">
        <v>129</v>
      </c>
      <c r="DD1" s="97" t="s">
        <v>136</v>
      </c>
      <c r="DE1" s="97" t="s">
        <v>143</v>
      </c>
      <c r="DF1" s="98" t="s">
        <v>21</v>
      </c>
      <c r="DG1" s="98" t="s">
        <v>77</v>
      </c>
      <c r="DH1" s="98" t="s">
        <v>78</v>
      </c>
      <c r="DI1" s="98" t="s">
        <v>79</v>
      </c>
      <c r="DJ1" s="98" t="s">
        <v>80</v>
      </c>
      <c r="DK1" s="98" t="s">
        <v>81</v>
      </c>
      <c r="DL1" s="98" t="s">
        <v>82</v>
      </c>
      <c r="DM1" s="98" t="s">
        <v>83</v>
      </c>
      <c r="DN1" s="98" t="s">
        <v>84</v>
      </c>
      <c r="DO1" s="98" t="s">
        <v>85</v>
      </c>
      <c r="DP1" s="98" t="s">
        <v>86</v>
      </c>
      <c r="DQ1" s="98" t="s">
        <v>87</v>
      </c>
      <c r="DR1" s="98" t="s">
        <v>116</v>
      </c>
      <c r="DS1" s="98" t="s">
        <v>123</v>
      </c>
      <c r="DT1" s="98" t="s">
        <v>130</v>
      </c>
      <c r="DU1" s="98" t="s">
        <v>137</v>
      </c>
      <c r="DV1" s="98" t="s">
        <v>144</v>
      </c>
    </row>
    <row r="2" spans="1:126" s="101" customFormat="1" x14ac:dyDescent="0.2">
      <c r="A2" s="101" t="s">
        <v>91</v>
      </c>
      <c r="B2" s="123">
        <f>'Data Final'!C178</f>
        <v>44503.770833333336</v>
      </c>
      <c r="C2" s="123">
        <v>44503.75</v>
      </c>
      <c r="D2" s="101">
        <v>5.54</v>
      </c>
      <c r="E2" s="102">
        <f>D2*0.02831</f>
        <v>0.15683739999999999</v>
      </c>
      <c r="F2" s="102">
        <f>(E2-$E$2)*15*60</f>
        <v>0</v>
      </c>
      <c r="G2" s="103">
        <f>F2/$F$74</f>
        <v>0</v>
      </c>
      <c r="H2" s="99">
        <f>'Data Final'!F178</f>
        <v>7.8583217248137505</v>
      </c>
      <c r="I2" s="99">
        <f>'Data Final'!G178</f>
        <v>0</v>
      </c>
      <c r="J2" s="104">
        <v>0</v>
      </c>
      <c r="K2" s="104">
        <v>0</v>
      </c>
      <c r="L2" s="104">
        <v>0</v>
      </c>
      <c r="M2" s="104">
        <v>0</v>
      </c>
      <c r="N2" s="104">
        <v>0</v>
      </c>
      <c r="O2" s="99">
        <f>'Data Final'!M178</f>
        <v>2.9382163236025525</v>
      </c>
      <c r="P2" s="104">
        <v>0</v>
      </c>
      <c r="Q2" s="104">
        <v>0</v>
      </c>
      <c r="R2" s="104">
        <v>0</v>
      </c>
      <c r="S2" s="99">
        <f>'Data Final'!Q178</f>
        <v>0</v>
      </c>
      <c r="T2" s="99">
        <f>'Data Final'!R178</f>
        <v>53.437712308451054</v>
      </c>
      <c r="U2" s="99">
        <f>'Data Final'!S178</f>
        <v>0</v>
      </c>
      <c r="V2" s="104">
        <v>0</v>
      </c>
      <c r="W2" s="99">
        <f>'Data Final'!U178</f>
        <v>0.62854309888318249</v>
      </c>
      <c r="X2" s="99">
        <f>'Data Final'!V178</f>
        <v>0</v>
      </c>
      <c r="Y2" s="105">
        <f>H2</f>
        <v>7.8583217248137505</v>
      </c>
      <c r="Z2" s="105">
        <f t="shared" ref="Z2:AO2" si="0">I2</f>
        <v>0</v>
      </c>
      <c r="AA2" s="105">
        <f t="shared" si="0"/>
        <v>0</v>
      </c>
      <c r="AB2" s="105">
        <f t="shared" si="0"/>
        <v>0</v>
      </c>
      <c r="AC2" s="105">
        <f t="shared" si="0"/>
        <v>0</v>
      </c>
      <c r="AD2" s="105">
        <f t="shared" si="0"/>
        <v>0</v>
      </c>
      <c r="AE2" s="105">
        <f t="shared" si="0"/>
        <v>0</v>
      </c>
      <c r="AF2" s="105">
        <f t="shared" si="0"/>
        <v>2.9382163236025525</v>
      </c>
      <c r="AG2" s="105">
        <f t="shared" si="0"/>
        <v>0</v>
      </c>
      <c r="AH2" s="105">
        <f t="shared" si="0"/>
        <v>0</v>
      </c>
      <c r="AI2" s="105">
        <f t="shared" si="0"/>
        <v>0</v>
      </c>
      <c r="AJ2" s="105">
        <f t="shared" si="0"/>
        <v>0</v>
      </c>
      <c r="AK2" s="105">
        <f t="shared" si="0"/>
        <v>53.437712308451054</v>
      </c>
      <c r="AL2" s="105">
        <f t="shared" si="0"/>
        <v>0</v>
      </c>
      <c r="AM2" s="105">
        <f t="shared" si="0"/>
        <v>0</v>
      </c>
      <c r="AN2" s="105">
        <f t="shared" si="0"/>
        <v>0.62854309888318249</v>
      </c>
      <c r="AO2" s="105">
        <f t="shared" si="0"/>
        <v>0</v>
      </c>
      <c r="AP2" s="106">
        <f>Y2/MAX(Y$2:Y$98)</f>
        <v>8.0507496731332423E-2</v>
      </c>
      <c r="AQ2" s="106">
        <f t="shared" ref="AQ2:BF17" si="1">Z2/MAX(Z$2:Z$98)</f>
        <v>0</v>
      </c>
      <c r="AR2" s="106" t="e">
        <f t="shared" si="1"/>
        <v>#DIV/0!</v>
      </c>
      <c r="AS2" s="106" t="e">
        <f t="shared" si="1"/>
        <v>#DIV/0!</v>
      </c>
      <c r="AT2" s="106">
        <f t="shared" si="1"/>
        <v>0</v>
      </c>
      <c r="AU2" s="106" t="e">
        <f t="shared" si="1"/>
        <v>#DIV/0!</v>
      </c>
      <c r="AV2" s="106" t="e">
        <f t="shared" si="1"/>
        <v>#DIV/0!</v>
      </c>
      <c r="AW2" s="106">
        <f t="shared" si="1"/>
        <v>0.10867183363621982</v>
      </c>
      <c r="AX2" s="106" t="e">
        <f t="shared" si="1"/>
        <v>#DIV/0!</v>
      </c>
      <c r="AY2" s="106" t="e">
        <f t="shared" si="1"/>
        <v>#DIV/0!</v>
      </c>
      <c r="AZ2" s="106" t="e">
        <f t="shared" si="1"/>
        <v>#DIV/0!</v>
      </c>
      <c r="BA2" s="106">
        <f t="shared" si="1"/>
        <v>0</v>
      </c>
      <c r="BB2" s="106">
        <f t="shared" si="1"/>
        <v>6.663614683535439E-2</v>
      </c>
      <c r="BC2" s="106" t="e">
        <f t="shared" si="1"/>
        <v>#DIV/0!</v>
      </c>
      <c r="BD2" s="106" t="e">
        <f t="shared" si="1"/>
        <v>#DIV/0!</v>
      </c>
      <c r="BE2" s="106">
        <f t="shared" si="1"/>
        <v>4.395205252015532E-2</v>
      </c>
      <c r="BF2" s="106">
        <f t="shared" si="1"/>
        <v>0</v>
      </c>
      <c r="BG2" s="107">
        <f t="shared" ref="BG2:BW2" si="2">Y2*$E2*1000*60/(1000*1000)</f>
        <v>7.3948724860998252E-2</v>
      </c>
      <c r="BH2" s="107">
        <f t="shared" si="2"/>
        <v>0</v>
      </c>
      <c r="BI2" s="107">
        <f t="shared" si="2"/>
        <v>0</v>
      </c>
      <c r="BJ2" s="107">
        <f t="shared" si="2"/>
        <v>0</v>
      </c>
      <c r="BK2" s="107">
        <f t="shared" si="2"/>
        <v>0</v>
      </c>
      <c r="BL2" s="107">
        <f t="shared" si="2"/>
        <v>0</v>
      </c>
      <c r="BM2" s="107">
        <f t="shared" si="2"/>
        <v>0</v>
      </c>
      <c r="BN2" s="107">
        <f t="shared" si="2"/>
        <v>2.7649332529882973E-2</v>
      </c>
      <c r="BO2" s="107">
        <f t="shared" si="2"/>
        <v>0</v>
      </c>
      <c r="BP2" s="107">
        <f t="shared" si="2"/>
        <v>0</v>
      </c>
      <c r="BQ2" s="107">
        <f t="shared" si="2"/>
        <v>0</v>
      </c>
      <c r="BR2" s="107">
        <f t="shared" si="2"/>
        <v>0</v>
      </c>
      <c r="BS2" s="107">
        <f t="shared" si="2"/>
        <v>0.5028619116243277</v>
      </c>
      <c r="BT2" s="107">
        <f t="shared" si="2"/>
        <v>0</v>
      </c>
      <c r="BU2" s="107">
        <f t="shared" si="2"/>
        <v>0</v>
      </c>
      <c r="BV2" s="107">
        <f t="shared" si="2"/>
        <v>5.914743925006875E-3</v>
      </c>
      <c r="BW2" s="107">
        <f t="shared" si="2"/>
        <v>0</v>
      </c>
      <c r="BX2" s="108">
        <f>BG2*15</f>
        <v>1.1092308729149738</v>
      </c>
      <c r="BY2" s="108">
        <f t="shared" ref="BY2:CN17" si="3">BH2*15</f>
        <v>0</v>
      </c>
      <c r="BZ2" s="108">
        <f t="shared" si="3"/>
        <v>0</v>
      </c>
      <c r="CA2" s="108">
        <f t="shared" si="3"/>
        <v>0</v>
      </c>
      <c r="CB2" s="108">
        <f t="shared" si="3"/>
        <v>0</v>
      </c>
      <c r="CC2" s="108">
        <f t="shared" si="3"/>
        <v>0</v>
      </c>
      <c r="CD2" s="108">
        <f t="shared" si="3"/>
        <v>0</v>
      </c>
      <c r="CE2" s="108">
        <f t="shared" si="3"/>
        <v>0.41473998794824457</v>
      </c>
      <c r="CF2" s="108">
        <f t="shared" si="3"/>
        <v>0</v>
      </c>
      <c r="CG2" s="108">
        <f t="shared" si="3"/>
        <v>0</v>
      </c>
      <c r="CH2" s="108">
        <f t="shared" si="3"/>
        <v>0</v>
      </c>
      <c r="CI2" s="108">
        <f t="shared" si="3"/>
        <v>0</v>
      </c>
      <c r="CJ2" s="108">
        <f t="shared" si="3"/>
        <v>7.5429286743649158</v>
      </c>
      <c r="CK2" s="108">
        <f t="shared" si="3"/>
        <v>0</v>
      </c>
      <c r="CL2" s="108">
        <f t="shared" si="3"/>
        <v>0</v>
      </c>
      <c r="CM2" s="108">
        <f t="shared" si="3"/>
        <v>8.8721158875103123E-2</v>
      </c>
      <c r="CN2" s="108">
        <f t="shared" si="3"/>
        <v>0</v>
      </c>
      <c r="CO2" s="109">
        <f>BX2</f>
        <v>1.1092308729149738</v>
      </c>
      <c r="CP2" s="109">
        <f t="shared" ref="CP2:DE2" si="4">BY2</f>
        <v>0</v>
      </c>
      <c r="CQ2" s="109">
        <f t="shared" si="4"/>
        <v>0</v>
      </c>
      <c r="CR2" s="109">
        <f t="shared" si="4"/>
        <v>0</v>
      </c>
      <c r="CS2" s="109">
        <f t="shared" si="4"/>
        <v>0</v>
      </c>
      <c r="CT2" s="109">
        <f t="shared" si="4"/>
        <v>0</v>
      </c>
      <c r="CU2" s="109">
        <f t="shared" si="4"/>
        <v>0</v>
      </c>
      <c r="CV2" s="109">
        <f t="shared" si="4"/>
        <v>0.41473998794824457</v>
      </c>
      <c r="CW2" s="109">
        <f t="shared" si="4"/>
        <v>0</v>
      </c>
      <c r="CX2" s="109">
        <f t="shared" si="4"/>
        <v>0</v>
      </c>
      <c r="CY2" s="109">
        <f t="shared" si="4"/>
        <v>0</v>
      </c>
      <c r="CZ2" s="109">
        <f t="shared" si="4"/>
        <v>0</v>
      </c>
      <c r="DA2" s="109">
        <f t="shared" si="4"/>
        <v>7.5429286743649158</v>
      </c>
      <c r="DB2" s="109">
        <f t="shared" si="4"/>
        <v>0</v>
      </c>
      <c r="DC2" s="109">
        <f t="shared" si="4"/>
        <v>0</v>
      </c>
      <c r="DD2" s="109">
        <f t="shared" si="4"/>
        <v>8.8721158875103123E-2</v>
      </c>
      <c r="DE2" s="109">
        <f t="shared" si="4"/>
        <v>0</v>
      </c>
      <c r="DF2" s="110">
        <f>CO2/CO$74</f>
        <v>4.0460494025072838E-4</v>
      </c>
      <c r="DG2" s="110">
        <f t="shared" ref="DG2:DV17" si="5">CP2/CP$74</f>
        <v>0</v>
      </c>
      <c r="DH2" s="110" t="e">
        <f t="shared" si="5"/>
        <v>#DIV/0!</v>
      </c>
      <c r="DI2" s="110" t="e">
        <f t="shared" si="5"/>
        <v>#DIV/0!</v>
      </c>
      <c r="DJ2" s="110">
        <f t="shared" si="5"/>
        <v>0</v>
      </c>
      <c r="DK2" s="110" t="e">
        <f t="shared" si="5"/>
        <v>#DIV/0!</v>
      </c>
      <c r="DL2" s="110" t="e">
        <f t="shared" si="5"/>
        <v>#DIV/0!</v>
      </c>
      <c r="DM2" s="110">
        <f t="shared" si="5"/>
        <v>5.6401327742990677E-4</v>
      </c>
      <c r="DN2" s="110" t="e">
        <f t="shared" si="5"/>
        <v>#DIV/0!</v>
      </c>
      <c r="DO2" s="110" t="e">
        <f t="shared" si="5"/>
        <v>#DIV/0!</v>
      </c>
      <c r="DP2" s="110" t="e">
        <f t="shared" si="5"/>
        <v>#DIV/0!</v>
      </c>
      <c r="DQ2" s="110">
        <f t="shared" si="5"/>
        <v>0</v>
      </c>
      <c r="DR2" s="110">
        <f t="shared" si="5"/>
        <v>3.824264471551939E-4</v>
      </c>
      <c r="DS2" s="110" t="e">
        <f t="shared" si="5"/>
        <v>#DIV/0!</v>
      </c>
      <c r="DT2" s="110" t="e">
        <f t="shared" si="5"/>
        <v>#DIV/0!</v>
      </c>
      <c r="DU2" s="110">
        <f t="shared" si="5"/>
        <v>2.4554211397461416E-4</v>
      </c>
      <c r="DV2" s="110">
        <f t="shared" si="5"/>
        <v>0</v>
      </c>
    </row>
    <row r="3" spans="1:126" s="101" customFormat="1" x14ac:dyDescent="0.2">
      <c r="A3" s="101" t="s">
        <v>91</v>
      </c>
      <c r="B3" s="123"/>
      <c r="C3" s="123">
        <v>44503.760416666664</v>
      </c>
      <c r="D3" s="101">
        <v>6.06</v>
      </c>
      <c r="E3" s="102">
        <f t="shared" ref="E3:E66" si="6">D3*0.02831</f>
        <v>0.17155859999999998</v>
      </c>
      <c r="F3" s="102">
        <f>(E3-$E$2)*15*60+F2</f>
        <v>13.24907999999999</v>
      </c>
      <c r="G3" s="103">
        <f t="shared" ref="G3:G66" si="7">F3/$F$74</f>
        <v>3.1267663223215011E-4</v>
      </c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105">
        <f>H2</f>
        <v>7.8583217248137505</v>
      </c>
      <c r="Z3" s="105">
        <f t="shared" ref="Z3:AO3" si="8">I2</f>
        <v>0</v>
      </c>
      <c r="AA3" s="105">
        <f t="shared" si="8"/>
        <v>0</v>
      </c>
      <c r="AB3" s="105">
        <f t="shared" si="8"/>
        <v>0</v>
      </c>
      <c r="AC3" s="105">
        <f t="shared" si="8"/>
        <v>0</v>
      </c>
      <c r="AD3" s="105">
        <f t="shared" si="8"/>
        <v>0</v>
      </c>
      <c r="AE3" s="105">
        <f t="shared" si="8"/>
        <v>0</v>
      </c>
      <c r="AF3" s="105">
        <f t="shared" si="8"/>
        <v>2.9382163236025525</v>
      </c>
      <c r="AG3" s="105">
        <f t="shared" si="8"/>
        <v>0</v>
      </c>
      <c r="AH3" s="105">
        <f t="shared" si="8"/>
        <v>0</v>
      </c>
      <c r="AI3" s="105">
        <f t="shared" si="8"/>
        <v>0</v>
      </c>
      <c r="AJ3" s="105">
        <f t="shared" si="8"/>
        <v>0</v>
      </c>
      <c r="AK3" s="105">
        <f t="shared" si="8"/>
        <v>53.437712308451054</v>
      </c>
      <c r="AL3" s="105">
        <f t="shared" si="8"/>
        <v>0</v>
      </c>
      <c r="AM3" s="105">
        <f t="shared" si="8"/>
        <v>0</v>
      </c>
      <c r="AN3" s="105">
        <f t="shared" si="8"/>
        <v>0.62854309888318249</v>
      </c>
      <c r="AO3" s="105">
        <f t="shared" si="8"/>
        <v>0</v>
      </c>
      <c r="AP3" s="106">
        <f t="shared" ref="AP3:BE33" si="9">Y3/MAX(Y$2:Y$98)</f>
        <v>8.0507496731332423E-2</v>
      </c>
      <c r="AQ3" s="106">
        <f t="shared" si="1"/>
        <v>0</v>
      </c>
      <c r="AR3" s="106" t="e">
        <f t="shared" si="1"/>
        <v>#DIV/0!</v>
      </c>
      <c r="AS3" s="106" t="e">
        <f t="shared" si="1"/>
        <v>#DIV/0!</v>
      </c>
      <c r="AT3" s="106">
        <f t="shared" si="1"/>
        <v>0</v>
      </c>
      <c r="AU3" s="106" t="e">
        <f t="shared" si="1"/>
        <v>#DIV/0!</v>
      </c>
      <c r="AV3" s="106" t="e">
        <f t="shared" si="1"/>
        <v>#DIV/0!</v>
      </c>
      <c r="AW3" s="106">
        <f t="shared" si="1"/>
        <v>0.10867183363621982</v>
      </c>
      <c r="AX3" s="106" t="e">
        <f t="shared" si="1"/>
        <v>#DIV/0!</v>
      </c>
      <c r="AY3" s="106" t="e">
        <f t="shared" si="1"/>
        <v>#DIV/0!</v>
      </c>
      <c r="AZ3" s="106" t="e">
        <f t="shared" si="1"/>
        <v>#DIV/0!</v>
      </c>
      <c r="BA3" s="106">
        <f t="shared" si="1"/>
        <v>0</v>
      </c>
      <c r="BB3" s="106">
        <f t="shared" si="1"/>
        <v>6.663614683535439E-2</v>
      </c>
      <c r="BC3" s="106" t="e">
        <f t="shared" si="1"/>
        <v>#DIV/0!</v>
      </c>
      <c r="BD3" s="106" t="e">
        <f t="shared" si="1"/>
        <v>#DIV/0!</v>
      </c>
      <c r="BE3" s="106">
        <f t="shared" si="1"/>
        <v>4.395205252015532E-2</v>
      </c>
      <c r="BF3" s="106">
        <f t="shared" si="1"/>
        <v>0</v>
      </c>
      <c r="BG3" s="107">
        <f t="shared" ref="BG3:BG66" si="10">Y3*$E3*1000*60/(1000*1000)</f>
        <v>8.0889760407517927E-2</v>
      </c>
      <c r="BH3" s="107">
        <f t="shared" ref="BH3:BH66" si="11">Z3*$E3*1000*60/(1000*1000)</f>
        <v>0</v>
      </c>
      <c r="BI3" s="107">
        <f t="shared" ref="BI3:BI66" si="12">AA3*$E3*1000*60/(1000*1000)</f>
        <v>0</v>
      </c>
      <c r="BJ3" s="107">
        <f t="shared" ref="BJ3:BJ66" si="13">AB3*$E3*1000*60/(1000*1000)</f>
        <v>0</v>
      </c>
      <c r="BK3" s="107">
        <f t="shared" ref="BK3:BK66" si="14">AC3*$E3*1000*60/(1000*1000)</f>
        <v>0</v>
      </c>
      <c r="BL3" s="107">
        <f t="shared" ref="BL3:BL66" si="15">AD3*$E3*1000*60/(1000*1000)</f>
        <v>0</v>
      </c>
      <c r="BM3" s="107">
        <f t="shared" ref="BM3:BM66" si="16">AE3*$E3*1000*60/(1000*1000)</f>
        <v>0</v>
      </c>
      <c r="BN3" s="107">
        <f t="shared" ref="BN3:BN66" si="17">AF3*$E3*1000*60/(1000*1000)</f>
        <v>3.0244576738464049E-2</v>
      </c>
      <c r="BO3" s="107">
        <f t="shared" ref="BO3:BO66" si="18">AG3*$E3*1000*60/(1000*1000)</f>
        <v>0</v>
      </c>
      <c r="BP3" s="107">
        <f t="shared" ref="BP3:BP66" si="19">AH3*$E3*1000*60/(1000*1000)</f>
        <v>0</v>
      </c>
      <c r="BQ3" s="107">
        <f t="shared" ref="BQ3:BQ66" si="20">AI3*$E3*1000*60/(1000*1000)</f>
        <v>0</v>
      </c>
      <c r="BR3" s="107">
        <f t="shared" ref="BR3:BR66" si="21">AJ3*$E3*1000*60/(1000*1000)</f>
        <v>0</v>
      </c>
      <c r="BS3" s="107">
        <f t="shared" ref="BS3:BS66" si="22">AK3*$E3*1000*60/(1000*1000)</f>
        <v>0.55006194665043773</v>
      </c>
      <c r="BT3" s="107">
        <f t="shared" ref="BT3:BT66" si="23">AL3*$E3*1000*60/(1000*1000)</f>
        <v>0</v>
      </c>
      <c r="BU3" s="107">
        <f t="shared" ref="BU3:BU66" si="24">AM3*$E3*1000*60/(1000*1000)</f>
        <v>0</v>
      </c>
      <c r="BV3" s="107">
        <f t="shared" ref="BV3:BV66" si="25">AN3*$E3*1000*60/(1000*1000)</f>
        <v>6.4699184450436207E-3</v>
      </c>
      <c r="BW3" s="107">
        <f t="shared" ref="BW3:BW66" si="26">AO3*$E3*1000*60/(1000*1000)</f>
        <v>0</v>
      </c>
      <c r="BX3" s="108">
        <f t="shared" ref="BX3:BX5" si="27">BG3*15</f>
        <v>1.213346406112769</v>
      </c>
      <c r="BY3" s="108">
        <f t="shared" si="3"/>
        <v>0</v>
      </c>
      <c r="BZ3" s="108">
        <f t="shared" si="3"/>
        <v>0</v>
      </c>
      <c r="CA3" s="108">
        <f t="shared" si="3"/>
        <v>0</v>
      </c>
      <c r="CB3" s="108">
        <f t="shared" si="3"/>
        <v>0</v>
      </c>
      <c r="CC3" s="108">
        <f t="shared" si="3"/>
        <v>0</v>
      </c>
      <c r="CD3" s="108">
        <f t="shared" si="3"/>
        <v>0</v>
      </c>
      <c r="CE3" s="108">
        <f t="shared" si="3"/>
        <v>0.45366865107696075</v>
      </c>
      <c r="CF3" s="108">
        <f t="shared" si="3"/>
        <v>0</v>
      </c>
      <c r="CG3" s="108">
        <f t="shared" si="3"/>
        <v>0</v>
      </c>
      <c r="CH3" s="108">
        <f t="shared" si="3"/>
        <v>0</v>
      </c>
      <c r="CI3" s="108">
        <f t="shared" si="3"/>
        <v>0</v>
      </c>
      <c r="CJ3" s="108">
        <f t="shared" si="3"/>
        <v>8.2509291997565661</v>
      </c>
      <c r="CK3" s="108">
        <f t="shared" si="3"/>
        <v>0</v>
      </c>
      <c r="CL3" s="108">
        <f t="shared" si="3"/>
        <v>0</v>
      </c>
      <c r="CM3" s="108">
        <f t="shared" si="3"/>
        <v>9.7048776675654314E-2</v>
      </c>
      <c r="CN3" s="108">
        <f t="shared" si="3"/>
        <v>0</v>
      </c>
      <c r="CO3" s="109">
        <f>CO2+BX3</f>
        <v>2.322577279027743</v>
      </c>
      <c r="CP3" s="109">
        <f t="shared" ref="CP3:DE18" si="28">CP2+BY3</f>
        <v>0</v>
      </c>
      <c r="CQ3" s="109">
        <f t="shared" si="28"/>
        <v>0</v>
      </c>
      <c r="CR3" s="109">
        <f t="shared" si="28"/>
        <v>0</v>
      </c>
      <c r="CS3" s="109">
        <f t="shared" si="28"/>
        <v>0</v>
      </c>
      <c r="CT3" s="109">
        <f t="shared" si="28"/>
        <v>0</v>
      </c>
      <c r="CU3" s="109">
        <f t="shared" si="28"/>
        <v>0</v>
      </c>
      <c r="CV3" s="109">
        <f t="shared" si="28"/>
        <v>0.86840863902520526</v>
      </c>
      <c r="CW3" s="109">
        <f t="shared" si="28"/>
        <v>0</v>
      </c>
      <c r="CX3" s="109">
        <f t="shared" si="28"/>
        <v>0</v>
      </c>
      <c r="CY3" s="109">
        <f t="shared" si="28"/>
        <v>0</v>
      </c>
      <c r="CZ3" s="109">
        <f t="shared" si="28"/>
        <v>0</v>
      </c>
      <c r="DA3" s="109">
        <f t="shared" si="28"/>
        <v>15.793857874121482</v>
      </c>
      <c r="DB3" s="109">
        <f t="shared" si="28"/>
        <v>0</v>
      </c>
      <c r="DC3" s="109">
        <f t="shared" si="28"/>
        <v>0</v>
      </c>
      <c r="DD3" s="109">
        <f t="shared" si="28"/>
        <v>0.18576993555075744</v>
      </c>
      <c r="DE3" s="109">
        <f t="shared" si="28"/>
        <v>0</v>
      </c>
      <c r="DF3" s="110">
        <f t="shared" ref="DF3:DF66" si="29">CO3/CO$74</f>
        <v>8.4718723951416057E-4</v>
      </c>
      <c r="DG3" s="110">
        <f t="shared" si="5"/>
        <v>0</v>
      </c>
      <c r="DH3" s="110" t="e">
        <f t="shared" si="5"/>
        <v>#DIV/0!</v>
      </c>
      <c r="DI3" s="110" t="e">
        <f t="shared" si="5"/>
        <v>#DIV/0!</v>
      </c>
      <c r="DJ3" s="110">
        <f t="shared" si="5"/>
        <v>0</v>
      </c>
      <c r="DK3" s="110" t="e">
        <f t="shared" si="5"/>
        <v>#DIV/0!</v>
      </c>
      <c r="DL3" s="110" t="e">
        <f t="shared" si="5"/>
        <v>#DIV/0!</v>
      </c>
      <c r="DM3" s="110">
        <f t="shared" si="5"/>
        <v>1.1809664292756171E-3</v>
      </c>
      <c r="DN3" s="110" t="e">
        <f t="shared" si="5"/>
        <v>#DIV/0!</v>
      </c>
      <c r="DO3" s="110" t="e">
        <f t="shared" si="5"/>
        <v>#DIV/0!</v>
      </c>
      <c r="DP3" s="110" t="e">
        <f t="shared" si="5"/>
        <v>#DIV/0!</v>
      </c>
      <c r="DQ3" s="110">
        <f t="shared" si="5"/>
        <v>0</v>
      </c>
      <c r="DR3" s="110">
        <f t="shared" si="5"/>
        <v>8.0074851750907021E-4</v>
      </c>
      <c r="DS3" s="110" t="e">
        <f t="shared" si="5"/>
        <v>#DIV/0!</v>
      </c>
      <c r="DT3" s="110" t="e">
        <f t="shared" si="5"/>
        <v>#DIV/0!</v>
      </c>
      <c r="DU3" s="110">
        <f t="shared" si="5"/>
        <v>5.1413150218511264E-4</v>
      </c>
      <c r="DV3" s="110">
        <f t="shared" si="5"/>
        <v>0</v>
      </c>
    </row>
    <row r="4" spans="1:126" s="101" customFormat="1" x14ac:dyDescent="0.2">
      <c r="A4" s="101" t="s">
        <v>91</v>
      </c>
      <c r="B4" s="123"/>
      <c r="C4" s="123">
        <v>44503.770833333336</v>
      </c>
      <c r="D4" s="101">
        <v>6.06</v>
      </c>
      <c r="E4" s="102">
        <f t="shared" si="6"/>
        <v>0.17155859999999998</v>
      </c>
      <c r="F4" s="102">
        <f t="shared" ref="F4:F67" si="30">(E4-$E$2)*15*60+F3</f>
        <v>26.498159999999981</v>
      </c>
      <c r="G4" s="103">
        <f t="shared" si="7"/>
        <v>6.2535326446430022E-4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105">
        <f>H2</f>
        <v>7.8583217248137505</v>
      </c>
      <c r="Z4" s="105">
        <f t="shared" ref="Z4:AO4" si="31">I2</f>
        <v>0</v>
      </c>
      <c r="AA4" s="105">
        <f t="shared" si="31"/>
        <v>0</v>
      </c>
      <c r="AB4" s="105">
        <f t="shared" si="31"/>
        <v>0</v>
      </c>
      <c r="AC4" s="105">
        <f t="shared" si="31"/>
        <v>0</v>
      </c>
      <c r="AD4" s="105">
        <f t="shared" si="31"/>
        <v>0</v>
      </c>
      <c r="AE4" s="105">
        <f t="shared" si="31"/>
        <v>0</v>
      </c>
      <c r="AF4" s="105">
        <f t="shared" si="31"/>
        <v>2.9382163236025525</v>
      </c>
      <c r="AG4" s="105">
        <f t="shared" si="31"/>
        <v>0</v>
      </c>
      <c r="AH4" s="105">
        <f t="shared" si="31"/>
        <v>0</v>
      </c>
      <c r="AI4" s="105">
        <f t="shared" si="31"/>
        <v>0</v>
      </c>
      <c r="AJ4" s="105">
        <f t="shared" si="31"/>
        <v>0</v>
      </c>
      <c r="AK4" s="105">
        <f t="shared" si="31"/>
        <v>53.437712308451054</v>
      </c>
      <c r="AL4" s="105">
        <f t="shared" si="31"/>
        <v>0</v>
      </c>
      <c r="AM4" s="105">
        <f t="shared" si="31"/>
        <v>0</v>
      </c>
      <c r="AN4" s="105">
        <f t="shared" si="31"/>
        <v>0.62854309888318249</v>
      </c>
      <c r="AO4" s="105">
        <f t="shared" si="31"/>
        <v>0</v>
      </c>
      <c r="AP4" s="106">
        <f t="shared" si="9"/>
        <v>8.0507496731332423E-2</v>
      </c>
      <c r="AQ4" s="106">
        <f t="shared" si="1"/>
        <v>0</v>
      </c>
      <c r="AR4" s="106" t="e">
        <f t="shared" si="1"/>
        <v>#DIV/0!</v>
      </c>
      <c r="AS4" s="106" t="e">
        <f t="shared" si="1"/>
        <v>#DIV/0!</v>
      </c>
      <c r="AT4" s="106">
        <f t="shared" si="1"/>
        <v>0</v>
      </c>
      <c r="AU4" s="106" t="e">
        <f t="shared" si="1"/>
        <v>#DIV/0!</v>
      </c>
      <c r="AV4" s="106" t="e">
        <f t="shared" si="1"/>
        <v>#DIV/0!</v>
      </c>
      <c r="AW4" s="106">
        <f t="shared" si="1"/>
        <v>0.10867183363621982</v>
      </c>
      <c r="AX4" s="106" t="e">
        <f t="shared" si="1"/>
        <v>#DIV/0!</v>
      </c>
      <c r="AY4" s="106" t="e">
        <f t="shared" si="1"/>
        <v>#DIV/0!</v>
      </c>
      <c r="AZ4" s="106" t="e">
        <f t="shared" si="1"/>
        <v>#DIV/0!</v>
      </c>
      <c r="BA4" s="106">
        <f t="shared" si="1"/>
        <v>0</v>
      </c>
      <c r="BB4" s="106">
        <f t="shared" si="1"/>
        <v>6.663614683535439E-2</v>
      </c>
      <c r="BC4" s="106" t="e">
        <f t="shared" si="1"/>
        <v>#DIV/0!</v>
      </c>
      <c r="BD4" s="106" t="e">
        <f t="shared" si="1"/>
        <v>#DIV/0!</v>
      </c>
      <c r="BE4" s="106">
        <f t="shared" si="1"/>
        <v>4.395205252015532E-2</v>
      </c>
      <c r="BF4" s="106">
        <f t="shared" si="1"/>
        <v>0</v>
      </c>
      <c r="BG4" s="107">
        <f t="shared" si="10"/>
        <v>8.0889760407517927E-2</v>
      </c>
      <c r="BH4" s="107">
        <f t="shared" si="11"/>
        <v>0</v>
      </c>
      <c r="BI4" s="107">
        <f t="shared" si="12"/>
        <v>0</v>
      </c>
      <c r="BJ4" s="107">
        <f t="shared" si="13"/>
        <v>0</v>
      </c>
      <c r="BK4" s="107">
        <f t="shared" si="14"/>
        <v>0</v>
      </c>
      <c r="BL4" s="107">
        <f t="shared" si="15"/>
        <v>0</v>
      </c>
      <c r="BM4" s="107">
        <f t="shared" si="16"/>
        <v>0</v>
      </c>
      <c r="BN4" s="107">
        <f t="shared" si="17"/>
        <v>3.0244576738464049E-2</v>
      </c>
      <c r="BO4" s="107">
        <f t="shared" si="18"/>
        <v>0</v>
      </c>
      <c r="BP4" s="107">
        <f t="shared" si="19"/>
        <v>0</v>
      </c>
      <c r="BQ4" s="107">
        <f t="shared" si="20"/>
        <v>0</v>
      </c>
      <c r="BR4" s="107">
        <f t="shared" si="21"/>
        <v>0</v>
      </c>
      <c r="BS4" s="107">
        <f t="shared" si="22"/>
        <v>0.55006194665043773</v>
      </c>
      <c r="BT4" s="107">
        <f t="shared" si="23"/>
        <v>0</v>
      </c>
      <c r="BU4" s="107">
        <f t="shared" si="24"/>
        <v>0</v>
      </c>
      <c r="BV4" s="107">
        <f t="shared" si="25"/>
        <v>6.4699184450436207E-3</v>
      </c>
      <c r="BW4" s="107">
        <f t="shared" si="26"/>
        <v>0</v>
      </c>
      <c r="BX4" s="108">
        <f t="shared" si="27"/>
        <v>1.213346406112769</v>
      </c>
      <c r="BY4" s="108">
        <f t="shared" si="3"/>
        <v>0</v>
      </c>
      <c r="BZ4" s="108">
        <f t="shared" si="3"/>
        <v>0</v>
      </c>
      <c r="CA4" s="108">
        <f t="shared" si="3"/>
        <v>0</v>
      </c>
      <c r="CB4" s="108">
        <f t="shared" si="3"/>
        <v>0</v>
      </c>
      <c r="CC4" s="108">
        <f t="shared" si="3"/>
        <v>0</v>
      </c>
      <c r="CD4" s="108">
        <f t="shared" si="3"/>
        <v>0</v>
      </c>
      <c r="CE4" s="108">
        <f t="shared" si="3"/>
        <v>0.45366865107696075</v>
      </c>
      <c r="CF4" s="108">
        <f t="shared" si="3"/>
        <v>0</v>
      </c>
      <c r="CG4" s="108">
        <f t="shared" si="3"/>
        <v>0</v>
      </c>
      <c r="CH4" s="108">
        <f t="shared" si="3"/>
        <v>0</v>
      </c>
      <c r="CI4" s="108">
        <f t="shared" si="3"/>
        <v>0</v>
      </c>
      <c r="CJ4" s="108">
        <f t="shared" si="3"/>
        <v>8.2509291997565661</v>
      </c>
      <c r="CK4" s="108">
        <f t="shared" si="3"/>
        <v>0</v>
      </c>
      <c r="CL4" s="108">
        <f t="shared" si="3"/>
        <v>0</v>
      </c>
      <c r="CM4" s="108">
        <f t="shared" si="3"/>
        <v>9.7048776675654314E-2</v>
      </c>
      <c r="CN4" s="108">
        <f t="shared" si="3"/>
        <v>0</v>
      </c>
      <c r="CO4" s="109">
        <f t="shared" ref="CO4:CO5" si="32">CO3+BX4</f>
        <v>3.5359236851405118</v>
      </c>
      <c r="CP4" s="109">
        <f t="shared" si="28"/>
        <v>0</v>
      </c>
      <c r="CQ4" s="109">
        <f t="shared" si="28"/>
        <v>0</v>
      </c>
      <c r="CR4" s="109">
        <f t="shared" si="28"/>
        <v>0</v>
      </c>
      <c r="CS4" s="109">
        <f t="shared" si="28"/>
        <v>0</v>
      </c>
      <c r="CT4" s="109">
        <f t="shared" si="28"/>
        <v>0</v>
      </c>
      <c r="CU4" s="109">
        <f t="shared" si="28"/>
        <v>0</v>
      </c>
      <c r="CV4" s="109">
        <f t="shared" si="28"/>
        <v>1.322077290102166</v>
      </c>
      <c r="CW4" s="109">
        <f t="shared" si="28"/>
        <v>0</v>
      </c>
      <c r="CX4" s="109">
        <f t="shared" si="28"/>
        <v>0</v>
      </c>
      <c r="CY4" s="109">
        <f t="shared" si="28"/>
        <v>0</v>
      </c>
      <c r="CZ4" s="109">
        <f t="shared" si="28"/>
        <v>0</v>
      </c>
      <c r="DA4" s="109">
        <f t="shared" si="28"/>
        <v>24.044787073878048</v>
      </c>
      <c r="DB4" s="109">
        <f t="shared" si="28"/>
        <v>0</v>
      </c>
      <c r="DC4" s="109">
        <f t="shared" si="28"/>
        <v>0</v>
      </c>
      <c r="DD4" s="109">
        <f t="shared" si="28"/>
        <v>0.28281871222641175</v>
      </c>
      <c r="DE4" s="109">
        <f t="shared" si="28"/>
        <v>0</v>
      </c>
      <c r="DF4" s="110">
        <f t="shared" si="29"/>
        <v>1.2897695387775925E-3</v>
      </c>
      <c r="DG4" s="110">
        <f t="shared" si="5"/>
        <v>0</v>
      </c>
      <c r="DH4" s="110" t="e">
        <f t="shared" si="5"/>
        <v>#DIV/0!</v>
      </c>
      <c r="DI4" s="110" t="e">
        <f t="shared" si="5"/>
        <v>#DIV/0!</v>
      </c>
      <c r="DJ4" s="110">
        <f t="shared" si="5"/>
        <v>0</v>
      </c>
      <c r="DK4" s="110" t="e">
        <f t="shared" si="5"/>
        <v>#DIV/0!</v>
      </c>
      <c r="DL4" s="110" t="e">
        <f t="shared" si="5"/>
        <v>#DIV/0!</v>
      </c>
      <c r="DM4" s="110">
        <f t="shared" si="5"/>
        <v>1.7979195811213275E-3</v>
      </c>
      <c r="DN4" s="110" t="e">
        <f t="shared" si="5"/>
        <v>#DIV/0!</v>
      </c>
      <c r="DO4" s="110" t="e">
        <f t="shared" si="5"/>
        <v>#DIV/0!</v>
      </c>
      <c r="DP4" s="110" t="e">
        <f t="shared" si="5"/>
        <v>#DIV/0!</v>
      </c>
      <c r="DQ4" s="110">
        <f t="shared" si="5"/>
        <v>0</v>
      </c>
      <c r="DR4" s="110">
        <f t="shared" si="5"/>
        <v>1.2190705878629465E-3</v>
      </c>
      <c r="DS4" s="110" t="e">
        <f t="shared" si="5"/>
        <v>#DIV/0!</v>
      </c>
      <c r="DT4" s="110" t="e">
        <f t="shared" si="5"/>
        <v>#DIV/0!</v>
      </c>
      <c r="DU4" s="110">
        <f t="shared" si="5"/>
        <v>7.8272089039561118E-4</v>
      </c>
      <c r="DV4" s="110">
        <f t="shared" si="5"/>
        <v>0</v>
      </c>
    </row>
    <row r="5" spans="1:126" s="101" customFormat="1" x14ac:dyDescent="0.2">
      <c r="A5" s="101" t="s">
        <v>91</v>
      </c>
      <c r="B5" s="123"/>
      <c r="C5" s="123">
        <v>44503.78125</v>
      </c>
      <c r="D5" s="101">
        <v>6.06</v>
      </c>
      <c r="E5" s="102">
        <f t="shared" si="6"/>
        <v>0.17155859999999998</v>
      </c>
      <c r="F5" s="102">
        <f t="shared" si="30"/>
        <v>39.747239999999969</v>
      </c>
      <c r="G5" s="103">
        <f t="shared" si="7"/>
        <v>9.3802989669645022E-4</v>
      </c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105">
        <f>H2</f>
        <v>7.8583217248137505</v>
      </c>
      <c r="Z5" s="105">
        <f t="shared" ref="Z5:AO5" si="33">I2</f>
        <v>0</v>
      </c>
      <c r="AA5" s="105">
        <f t="shared" si="33"/>
        <v>0</v>
      </c>
      <c r="AB5" s="105">
        <f t="shared" si="33"/>
        <v>0</v>
      </c>
      <c r="AC5" s="105">
        <f t="shared" si="33"/>
        <v>0</v>
      </c>
      <c r="AD5" s="105">
        <f t="shared" si="33"/>
        <v>0</v>
      </c>
      <c r="AE5" s="105">
        <f t="shared" si="33"/>
        <v>0</v>
      </c>
      <c r="AF5" s="105">
        <f t="shared" si="33"/>
        <v>2.9382163236025525</v>
      </c>
      <c r="AG5" s="105">
        <f t="shared" si="33"/>
        <v>0</v>
      </c>
      <c r="AH5" s="105">
        <f t="shared" si="33"/>
        <v>0</v>
      </c>
      <c r="AI5" s="105">
        <f t="shared" si="33"/>
        <v>0</v>
      </c>
      <c r="AJ5" s="105">
        <f t="shared" si="33"/>
        <v>0</v>
      </c>
      <c r="AK5" s="105">
        <f t="shared" si="33"/>
        <v>53.437712308451054</v>
      </c>
      <c r="AL5" s="105">
        <f t="shared" si="33"/>
        <v>0</v>
      </c>
      <c r="AM5" s="105">
        <f t="shared" si="33"/>
        <v>0</v>
      </c>
      <c r="AN5" s="105">
        <f t="shared" si="33"/>
        <v>0.62854309888318249</v>
      </c>
      <c r="AO5" s="105">
        <f t="shared" si="33"/>
        <v>0</v>
      </c>
      <c r="AP5" s="106">
        <f t="shared" si="9"/>
        <v>8.0507496731332423E-2</v>
      </c>
      <c r="AQ5" s="106">
        <f t="shared" si="1"/>
        <v>0</v>
      </c>
      <c r="AR5" s="106" t="e">
        <f t="shared" si="1"/>
        <v>#DIV/0!</v>
      </c>
      <c r="AS5" s="106" t="e">
        <f t="shared" si="1"/>
        <v>#DIV/0!</v>
      </c>
      <c r="AT5" s="106">
        <f t="shared" si="1"/>
        <v>0</v>
      </c>
      <c r="AU5" s="106" t="e">
        <f t="shared" si="1"/>
        <v>#DIV/0!</v>
      </c>
      <c r="AV5" s="106" t="e">
        <f t="shared" si="1"/>
        <v>#DIV/0!</v>
      </c>
      <c r="AW5" s="106">
        <f t="shared" si="1"/>
        <v>0.10867183363621982</v>
      </c>
      <c r="AX5" s="106" t="e">
        <f t="shared" si="1"/>
        <v>#DIV/0!</v>
      </c>
      <c r="AY5" s="106" t="e">
        <f t="shared" si="1"/>
        <v>#DIV/0!</v>
      </c>
      <c r="AZ5" s="106" t="e">
        <f t="shared" si="1"/>
        <v>#DIV/0!</v>
      </c>
      <c r="BA5" s="106">
        <f t="shared" si="1"/>
        <v>0</v>
      </c>
      <c r="BB5" s="106">
        <f t="shared" si="1"/>
        <v>6.663614683535439E-2</v>
      </c>
      <c r="BC5" s="106" t="e">
        <f t="shared" si="1"/>
        <v>#DIV/0!</v>
      </c>
      <c r="BD5" s="106" t="e">
        <f t="shared" si="1"/>
        <v>#DIV/0!</v>
      </c>
      <c r="BE5" s="106">
        <f t="shared" si="1"/>
        <v>4.395205252015532E-2</v>
      </c>
      <c r="BF5" s="106">
        <f t="shared" si="1"/>
        <v>0</v>
      </c>
      <c r="BG5" s="107">
        <f t="shared" si="10"/>
        <v>8.0889760407517927E-2</v>
      </c>
      <c r="BH5" s="107">
        <f t="shared" si="11"/>
        <v>0</v>
      </c>
      <c r="BI5" s="107">
        <f t="shared" si="12"/>
        <v>0</v>
      </c>
      <c r="BJ5" s="107">
        <f t="shared" si="13"/>
        <v>0</v>
      </c>
      <c r="BK5" s="107">
        <f t="shared" si="14"/>
        <v>0</v>
      </c>
      <c r="BL5" s="107">
        <f t="shared" si="15"/>
        <v>0</v>
      </c>
      <c r="BM5" s="107">
        <f t="shared" si="16"/>
        <v>0</v>
      </c>
      <c r="BN5" s="107">
        <f t="shared" si="17"/>
        <v>3.0244576738464049E-2</v>
      </c>
      <c r="BO5" s="107">
        <f t="shared" si="18"/>
        <v>0</v>
      </c>
      <c r="BP5" s="107">
        <f t="shared" si="19"/>
        <v>0</v>
      </c>
      <c r="BQ5" s="107">
        <f t="shared" si="20"/>
        <v>0</v>
      </c>
      <c r="BR5" s="107">
        <f t="shared" si="21"/>
        <v>0</v>
      </c>
      <c r="BS5" s="107">
        <f t="shared" si="22"/>
        <v>0.55006194665043773</v>
      </c>
      <c r="BT5" s="107">
        <f t="shared" si="23"/>
        <v>0</v>
      </c>
      <c r="BU5" s="107">
        <f t="shared" si="24"/>
        <v>0</v>
      </c>
      <c r="BV5" s="107">
        <f t="shared" si="25"/>
        <v>6.4699184450436207E-3</v>
      </c>
      <c r="BW5" s="107">
        <f t="shared" si="26"/>
        <v>0</v>
      </c>
      <c r="BX5" s="108">
        <f t="shared" si="27"/>
        <v>1.213346406112769</v>
      </c>
      <c r="BY5" s="108">
        <f t="shared" si="3"/>
        <v>0</v>
      </c>
      <c r="BZ5" s="108">
        <f t="shared" si="3"/>
        <v>0</v>
      </c>
      <c r="CA5" s="108">
        <f t="shared" si="3"/>
        <v>0</v>
      </c>
      <c r="CB5" s="108">
        <f t="shared" si="3"/>
        <v>0</v>
      </c>
      <c r="CC5" s="108">
        <f t="shared" si="3"/>
        <v>0</v>
      </c>
      <c r="CD5" s="108">
        <f t="shared" si="3"/>
        <v>0</v>
      </c>
      <c r="CE5" s="108">
        <f t="shared" si="3"/>
        <v>0.45366865107696075</v>
      </c>
      <c r="CF5" s="108">
        <f t="shared" si="3"/>
        <v>0</v>
      </c>
      <c r="CG5" s="108">
        <f t="shared" si="3"/>
        <v>0</v>
      </c>
      <c r="CH5" s="108">
        <f t="shared" si="3"/>
        <v>0</v>
      </c>
      <c r="CI5" s="108">
        <f t="shared" si="3"/>
        <v>0</v>
      </c>
      <c r="CJ5" s="108">
        <f t="shared" si="3"/>
        <v>8.2509291997565661</v>
      </c>
      <c r="CK5" s="108">
        <f t="shared" si="3"/>
        <v>0</v>
      </c>
      <c r="CL5" s="108">
        <f t="shared" si="3"/>
        <v>0</v>
      </c>
      <c r="CM5" s="108">
        <f t="shared" si="3"/>
        <v>9.7048776675654314E-2</v>
      </c>
      <c r="CN5" s="108">
        <f t="shared" si="3"/>
        <v>0</v>
      </c>
      <c r="CO5" s="109">
        <f t="shared" si="32"/>
        <v>4.7492700912532806</v>
      </c>
      <c r="CP5" s="109">
        <f t="shared" si="28"/>
        <v>0</v>
      </c>
      <c r="CQ5" s="109">
        <f t="shared" si="28"/>
        <v>0</v>
      </c>
      <c r="CR5" s="109">
        <f t="shared" si="28"/>
        <v>0</v>
      </c>
      <c r="CS5" s="109">
        <f t="shared" si="28"/>
        <v>0</v>
      </c>
      <c r="CT5" s="109">
        <f t="shared" si="28"/>
        <v>0</v>
      </c>
      <c r="CU5" s="109">
        <f t="shared" si="28"/>
        <v>0</v>
      </c>
      <c r="CV5" s="109">
        <f t="shared" si="28"/>
        <v>1.7757459411791268</v>
      </c>
      <c r="CW5" s="109">
        <f t="shared" si="28"/>
        <v>0</v>
      </c>
      <c r="CX5" s="109">
        <f t="shared" si="28"/>
        <v>0</v>
      </c>
      <c r="CY5" s="109">
        <f t="shared" si="28"/>
        <v>0</v>
      </c>
      <c r="CZ5" s="109">
        <f t="shared" si="28"/>
        <v>0</v>
      </c>
      <c r="DA5" s="109">
        <f t="shared" si="28"/>
        <v>32.295716273634611</v>
      </c>
      <c r="DB5" s="109">
        <f t="shared" si="28"/>
        <v>0</v>
      </c>
      <c r="DC5" s="109">
        <f t="shared" si="28"/>
        <v>0</v>
      </c>
      <c r="DD5" s="109">
        <f t="shared" si="28"/>
        <v>0.37986748890206606</v>
      </c>
      <c r="DE5" s="109">
        <f t="shared" si="28"/>
        <v>0</v>
      </c>
      <c r="DF5" s="110">
        <f t="shared" si="29"/>
        <v>1.7323518380410246E-3</v>
      </c>
      <c r="DG5" s="110">
        <f t="shared" si="5"/>
        <v>0</v>
      </c>
      <c r="DH5" s="110" t="e">
        <f t="shared" si="5"/>
        <v>#DIV/0!</v>
      </c>
      <c r="DI5" s="110" t="e">
        <f t="shared" si="5"/>
        <v>#DIV/0!</v>
      </c>
      <c r="DJ5" s="110">
        <f t="shared" si="5"/>
        <v>0</v>
      </c>
      <c r="DK5" s="110" t="e">
        <f t="shared" si="5"/>
        <v>#DIV/0!</v>
      </c>
      <c r="DL5" s="110" t="e">
        <f t="shared" si="5"/>
        <v>#DIV/0!</v>
      </c>
      <c r="DM5" s="110">
        <f t="shared" si="5"/>
        <v>2.414872732967038E-3</v>
      </c>
      <c r="DN5" s="110" t="e">
        <f t="shared" si="5"/>
        <v>#DIV/0!</v>
      </c>
      <c r="DO5" s="110" t="e">
        <f t="shared" si="5"/>
        <v>#DIV/0!</v>
      </c>
      <c r="DP5" s="110" t="e">
        <f t="shared" si="5"/>
        <v>#DIV/0!</v>
      </c>
      <c r="DQ5" s="110">
        <f t="shared" si="5"/>
        <v>0</v>
      </c>
      <c r="DR5" s="110">
        <f t="shared" si="5"/>
        <v>1.6373926582168225E-3</v>
      </c>
      <c r="DS5" s="110" t="e">
        <f t="shared" si="5"/>
        <v>#DIV/0!</v>
      </c>
      <c r="DT5" s="110" t="e">
        <f t="shared" si="5"/>
        <v>#DIV/0!</v>
      </c>
      <c r="DU5" s="110">
        <f t="shared" si="5"/>
        <v>1.0513102786061097E-3</v>
      </c>
      <c r="DV5" s="110">
        <f t="shared" si="5"/>
        <v>0</v>
      </c>
    </row>
    <row r="6" spans="1:126" s="101" customFormat="1" x14ac:dyDescent="0.2">
      <c r="A6" s="101" t="s">
        <v>91</v>
      </c>
      <c r="B6" s="123">
        <f>'Data Final'!C179</f>
        <v>44503.8125</v>
      </c>
      <c r="C6" s="123">
        <v>44503.791666666664</v>
      </c>
      <c r="D6" s="101">
        <v>6.06</v>
      </c>
      <c r="E6" s="102">
        <f t="shared" si="6"/>
        <v>0.17155859999999998</v>
      </c>
      <c r="F6" s="102">
        <f t="shared" si="30"/>
        <v>52.996319999999962</v>
      </c>
      <c r="G6" s="103">
        <f t="shared" si="7"/>
        <v>1.2507065289286004E-3</v>
      </c>
      <c r="H6" s="124">
        <f>'Data Final'!F179</f>
        <v>10.873889030820825</v>
      </c>
      <c r="I6" s="124">
        <f>'Data Final'!G179</f>
        <v>7.9613126589665493</v>
      </c>
      <c r="J6" s="104">
        <v>0</v>
      </c>
      <c r="K6" s="124">
        <f>'Data Final'!I179</f>
        <v>0</v>
      </c>
      <c r="L6" s="104">
        <v>0</v>
      </c>
      <c r="M6" s="104">
        <v>0</v>
      </c>
      <c r="N6" s="104">
        <v>0</v>
      </c>
      <c r="O6" s="124">
        <f>'Data Final'!M179</f>
        <v>4.3360683951218917</v>
      </c>
      <c r="P6" s="104">
        <v>0</v>
      </c>
      <c r="Q6" s="104">
        <v>0</v>
      </c>
      <c r="R6" s="104">
        <v>0</v>
      </c>
      <c r="S6" s="124">
        <f>'Data Final'!Q179</f>
        <v>0</v>
      </c>
      <c r="T6" s="124">
        <f>'Data Final'!R179</f>
        <v>95.526046893997062</v>
      </c>
      <c r="U6" s="124">
        <f>'Data Final'!S179</f>
        <v>0</v>
      </c>
      <c r="V6" s="104">
        <v>0</v>
      </c>
      <c r="W6" s="124">
        <f>'Data Final'!U179</f>
        <v>1.2616509387751527</v>
      </c>
      <c r="X6" s="124">
        <f>'Data Final'!V179</f>
        <v>0</v>
      </c>
      <c r="Y6" s="105">
        <f t="shared" ref="Y6" si="34">H6</f>
        <v>10.873889030820825</v>
      </c>
      <c r="Z6" s="105">
        <f t="shared" ref="Z6" si="35">I6</f>
        <v>7.9613126589665493</v>
      </c>
      <c r="AA6" s="105">
        <f t="shared" ref="AA6" si="36">J6</f>
        <v>0</v>
      </c>
      <c r="AB6" s="105">
        <f t="shared" ref="AB6" si="37">K6</f>
        <v>0</v>
      </c>
      <c r="AC6" s="105">
        <f t="shared" ref="AC6" si="38">L6</f>
        <v>0</v>
      </c>
      <c r="AD6" s="105">
        <f t="shared" ref="AD6" si="39">M6</f>
        <v>0</v>
      </c>
      <c r="AE6" s="105">
        <f t="shared" ref="AE6" si="40">N6</f>
        <v>0</v>
      </c>
      <c r="AF6" s="105">
        <f t="shared" ref="AF6" si="41">O6</f>
        <v>4.3360683951218917</v>
      </c>
      <c r="AG6" s="105">
        <f t="shared" ref="AG6" si="42">P6</f>
        <v>0</v>
      </c>
      <c r="AH6" s="105">
        <f t="shared" ref="AH6" si="43">Q6</f>
        <v>0</v>
      </c>
      <c r="AI6" s="105">
        <f t="shared" ref="AI6" si="44">R6</f>
        <v>0</v>
      </c>
      <c r="AJ6" s="105">
        <f t="shared" ref="AJ6" si="45">S6</f>
        <v>0</v>
      </c>
      <c r="AK6" s="105">
        <f t="shared" ref="AK6" si="46">T6</f>
        <v>95.526046893997062</v>
      </c>
      <c r="AL6" s="105">
        <f t="shared" ref="AL6" si="47">U6</f>
        <v>0</v>
      </c>
      <c r="AM6" s="105">
        <f t="shared" ref="AM6" si="48">V6</f>
        <v>0</v>
      </c>
      <c r="AN6" s="105">
        <f t="shared" ref="AN6" si="49">W6</f>
        <v>1.2616509387751527</v>
      </c>
      <c r="AO6" s="105">
        <f t="shared" ref="AO6" si="50">X6</f>
        <v>0</v>
      </c>
      <c r="AP6" s="106">
        <f t="shared" si="9"/>
        <v>0.11140159645556222</v>
      </c>
      <c r="AQ6" s="106">
        <f t="shared" si="1"/>
        <v>7.1378368807798895E-2</v>
      </c>
      <c r="AR6" s="106" t="e">
        <f t="shared" si="1"/>
        <v>#DIV/0!</v>
      </c>
      <c r="AS6" s="106" t="e">
        <f t="shared" si="1"/>
        <v>#DIV/0!</v>
      </c>
      <c r="AT6" s="106">
        <f t="shared" si="1"/>
        <v>0</v>
      </c>
      <c r="AU6" s="106" t="e">
        <f t="shared" si="1"/>
        <v>#DIV/0!</v>
      </c>
      <c r="AV6" s="106" t="e">
        <f t="shared" si="1"/>
        <v>#DIV/0!</v>
      </c>
      <c r="AW6" s="106">
        <f t="shared" si="1"/>
        <v>0.160372297806925</v>
      </c>
      <c r="AX6" s="106" t="e">
        <f t="shared" si="1"/>
        <v>#DIV/0!</v>
      </c>
      <c r="AY6" s="106" t="e">
        <f t="shared" si="1"/>
        <v>#DIV/0!</v>
      </c>
      <c r="AZ6" s="106" t="e">
        <f t="shared" si="1"/>
        <v>#DIV/0!</v>
      </c>
      <c r="BA6" s="106">
        <f t="shared" si="1"/>
        <v>0</v>
      </c>
      <c r="BB6" s="106">
        <f t="shared" si="1"/>
        <v>0.11911976415993861</v>
      </c>
      <c r="BC6" s="106" t="e">
        <f t="shared" si="1"/>
        <v>#DIV/0!</v>
      </c>
      <c r="BD6" s="106" t="e">
        <f t="shared" si="1"/>
        <v>#DIV/0!</v>
      </c>
      <c r="BE6" s="106">
        <f t="shared" si="1"/>
        <v>8.8223303098352537E-2</v>
      </c>
      <c r="BF6" s="106">
        <f t="shared" si="1"/>
        <v>0</v>
      </c>
      <c r="BG6" s="107">
        <f t="shared" si="10"/>
        <v>0.11193055072097864</v>
      </c>
      <c r="BH6" s="107">
        <f t="shared" si="11"/>
        <v>8.1949899236074708E-2</v>
      </c>
      <c r="BI6" s="107">
        <f t="shared" si="12"/>
        <v>0</v>
      </c>
      <c r="BJ6" s="107">
        <f t="shared" si="13"/>
        <v>0</v>
      </c>
      <c r="BK6" s="107">
        <f t="shared" si="14"/>
        <v>0</v>
      </c>
      <c r="BL6" s="107">
        <f t="shared" si="15"/>
        <v>0</v>
      </c>
      <c r="BM6" s="107">
        <f t="shared" si="16"/>
        <v>0</v>
      </c>
      <c r="BN6" s="107">
        <f t="shared" si="17"/>
        <v>4.4633389402281509E-2</v>
      </c>
      <c r="BO6" s="107">
        <f t="shared" si="18"/>
        <v>0</v>
      </c>
      <c r="BP6" s="107">
        <f t="shared" si="19"/>
        <v>0</v>
      </c>
      <c r="BQ6" s="107">
        <f t="shared" si="20"/>
        <v>0</v>
      </c>
      <c r="BR6" s="107">
        <f t="shared" si="21"/>
        <v>0</v>
      </c>
      <c r="BS6" s="107">
        <f t="shared" si="22"/>
        <v>0.98329889212010879</v>
      </c>
      <c r="BT6" s="107">
        <f t="shared" si="23"/>
        <v>0</v>
      </c>
      <c r="BU6" s="107">
        <f t="shared" si="24"/>
        <v>0</v>
      </c>
      <c r="BV6" s="107">
        <f t="shared" si="25"/>
        <v>1.2986824124697054E-2</v>
      </c>
      <c r="BW6" s="107">
        <f t="shared" si="26"/>
        <v>0</v>
      </c>
      <c r="BX6" s="108">
        <f t="shared" ref="BX6:BX69" si="51">BG6*15</f>
        <v>1.6789582608146796</v>
      </c>
      <c r="BY6" s="108">
        <f t="shared" si="3"/>
        <v>1.2292484885411206</v>
      </c>
      <c r="BZ6" s="108">
        <f t="shared" si="3"/>
        <v>0</v>
      </c>
      <c r="CA6" s="108">
        <f t="shared" si="3"/>
        <v>0</v>
      </c>
      <c r="CB6" s="108">
        <f t="shared" si="3"/>
        <v>0</v>
      </c>
      <c r="CC6" s="108">
        <f t="shared" si="3"/>
        <v>0</v>
      </c>
      <c r="CD6" s="108">
        <f t="shared" si="3"/>
        <v>0</v>
      </c>
      <c r="CE6" s="108">
        <f t="shared" si="3"/>
        <v>0.66950084103422269</v>
      </c>
      <c r="CF6" s="108">
        <f t="shared" si="3"/>
        <v>0</v>
      </c>
      <c r="CG6" s="108">
        <f t="shared" si="3"/>
        <v>0</v>
      </c>
      <c r="CH6" s="108">
        <f t="shared" si="3"/>
        <v>0</v>
      </c>
      <c r="CI6" s="108">
        <f t="shared" si="3"/>
        <v>0</v>
      </c>
      <c r="CJ6" s="108">
        <f t="shared" si="3"/>
        <v>14.749483381801632</v>
      </c>
      <c r="CK6" s="108">
        <f t="shared" si="3"/>
        <v>0</v>
      </c>
      <c r="CL6" s="108">
        <f t="shared" si="3"/>
        <v>0</v>
      </c>
      <c r="CM6" s="108">
        <f t="shared" si="3"/>
        <v>0.1948023618704558</v>
      </c>
      <c r="CN6" s="108">
        <f t="shared" si="3"/>
        <v>0</v>
      </c>
      <c r="CO6" s="109">
        <f t="shared" ref="CO6:CO69" si="52">CO5+BX6</f>
        <v>6.4282283520679604</v>
      </c>
      <c r="CP6" s="109">
        <f t="shared" si="28"/>
        <v>1.2292484885411206</v>
      </c>
      <c r="CQ6" s="109">
        <f t="shared" si="28"/>
        <v>0</v>
      </c>
      <c r="CR6" s="109">
        <f t="shared" si="28"/>
        <v>0</v>
      </c>
      <c r="CS6" s="109">
        <f t="shared" si="28"/>
        <v>0</v>
      </c>
      <c r="CT6" s="109">
        <f t="shared" si="28"/>
        <v>0</v>
      </c>
      <c r="CU6" s="109">
        <f t="shared" si="28"/>
        <v>0</v>
      </c>
      <c r="CV6" s="109">
        <f t="shared" si="28"/>
        <v>2.4452467822133492</v>
      </c>
      <c r="CW6" s="109">
        <f t="shared" si="28"/>
        <v>0</v>
      </c>
      <c r="CX6" s="109">
        <f t="shared" si="28"/>
        <v>0</v>
      </c>
      <c r="CY6" s="109">
        <f t="shared" si="28"/>
        <v>0</v>
      </c>
      <c r="CZ6" s="109">
        <f t="shared" si="28"/>
        <v>0</v>
      </c>
      <c r="DA6" s="109">
        <f t="shared" si="28"/>
        <v>47.045199655436242</v>
      </c>
      <c r="DB6" s="109">
        <f t="shared" si="28"/>
        <v>0</v>
      </c>
      <c r="DC6" s="109">
        <f t="shared" si="28"/>
        <v>0</v>
      </c>
      <c r="DD6" s="109">
        <f t="shared" si="28"/>
        <v>0.57466985077252186</v>
      </c>
      <c r="DE6" s="109">
        <f t="shared" si="28"/>
        <v>0</v>
      </c>
      <c r="DF6" s="110">
        <f t="shared" si="29"/>
        <v>2.3447715095339422E-3</v>
      </c>
      <c r="DG6" s="110">
        <f t="shared" si="5"/>
        <v>5.3302051992977029E-4</v>
      </c>
      <c r="DH6" s="110" t="e">
        <f t="shared" si="5"/>
        <v>#DIV/0!</v>
      </c>
      <c r="DI6" s="110" t="e">
        <f t="shared" si="5"/>
        <v>#DIV/0!</v>
      </c>
      <c r="DJ6" s="110">
        <f t="shared" si="5"/>
        <v>0</v>
      </c>
      <c r="DK6" s="110" t="e">
        <f t="shared" si="5"/>
        <v>#DIV/0!</v>
      </c>
      <c r="DL6" s="110" t="e">
        <f t="shared" si="5"/>
        <v>#DIV/0!</v>
      </c>
      <c r="DM6" s="110">
        <f t="shared" si="5"/>
        <v>3.3253404345789509E-3</v>
      </c>
      <c r="DN6" s="110" t="e">
        <f t="shared" si="5"/>
        <v>#DIV/0!</v>
      </c>
      <c r="DO6" s="110" t="e">
        <f t="shared" si="5"/>
        <v>#DIV/0!</v>
      </c>
      <c r="DP6" s="110" t="e">
        <f t="shared" si="5"/>
        <v>#DIV/0!</v>
      </c>
      <c r="DQ6" s="110">
        <f t="shared" si="5"/>
        <v>0</v>
      </c>
      <c r="DR6" s="110">
        <f t="shared" si="5"/>
        <v>2.3851913940376788E-3</v>
      </c>
      <c r="DS6" s="110" t="e">
        <f t="shared" si="5"/>
        <v>#DIV/0!</v>
      </c>
      <c r="DT6" s="110" t="e">
        <f t="shared" si="5"/>
        <v>#DIV/0!</v>
      </c>
      <c r="DU6" s="110">
        <f t="shared" si="5"/>
        <v>1.590439662705511E-3</v>
      </c>
      <c r="DV6" s="110">
        <f t="shared" si="5"/>
        <v>0</v>
      </c>
    </row>
    <row r="7" spans="1:126" s="101" customFormat="1" x14ac:dyDescent="0.2">
      <c r="A7" s="101" t="s">
        <v>91</v>
      </c>
      <c r="B7" s="123"/>
      <c r="C7" s="123">
        <v>44503.802083333336</v>
      </c>
      <c r="D7" s="101">
        <v>6.06</v>
      </c>
      <c r="E7" s="102">
        <f t="shared" si="6"/>
        <v>0.17155859999999998</v>
      </c>
      <c r="F7" s="102">
        <f t="shared" si="30"/>
        <v>66.245399999999947</v>
      </c>
      <c r="G7" s="103">
        <f t="shared" si="7"/>
        <v>1.5633831611607503E-3</v>
      </c>
      <c r="Y7" s="105">
        <f t="shared" ref="Y7" si="53">H6</f>
        <v>10.873889030820825</v>
      </c>
      <c r="Z7" s="105">
        <f t="shared" ref="Z7" si="54">I6</f>
        <v>7.9613126589665493</v>
      </c>
      <c r="AA7" s="105">
        <f t="shared" ref="AA7" si="55">J6</f>
        <v>0</v>
      </c>
      <c r="AB7" s="105">
        <f t="shared" ref="AB7" si="56">K6</f>
        <v>0</v>
      </c>
      <c r="AC7" s="105">
        <f t="shared" ref="AC7" si="57">L6</f>
        <v>0</v>
      </c>
      <c r="AD7" s="105">
        <f t="shared" ref="AD7" si="58">M6</f>
        <v>0</v>
      </c>
      <c r="AE7" s="105">
        <f t="shared" ref="AE7" si="59">N6</f>
        <v>0</v>
      </c>
      <c r="AF7" s="105">
        <f t="shared" ref="AF7" si="60">O6</f>
        <v>4.3360683951218917</v>
      </c>
      <c r="AG7" s="105">
        <f t="shared" ref="AG7" si="61">P6</f>
        <v>0</v>
      </c>
      <c r="AH7" s="105">
        <f t="shared" ref="AH7" si="62">Q6</f>
        <v>0</v>
      </c>
      <c r="AI7" s="105">
        <f t="shared" ref="AI7" si="63">R6</f>
        <v>0</v>
      </c>
      <c r="AJ7" s="105">
        <f t="shared" ref="AJ7" si="64">S6</f>
        <v>0</v>
      </c>
      <c r="AK7" s="105">
        <f t="shared" ref="AK7" si="65">T6</f>
        <v>95.526046893997062</v>
      </c>
      <c r="AL7" s="105">
        <f t="shared" ref="AL7" si="66">U6</f>
        <v>0</v>
      </c>
      <c r="AM7" s="105">
        <f t="shared" ref="AM7" si="67">V6</f>
        <v>0</v>
      </c>
      <c r="AN7" s="105">
        <f t="shared" ref="AN7" si="68">W6</f>
        <v>1.2616509387751527</v>
      </c>
      <c r="AO7" s="105">
        <f t="shared" ref="AO7" si="69">X6</f>
        <v>0</v>
      </c>
      <c r="AP7" s="106">
        <f t="shared" si="9"/>
        <v>0.11140159645556222</v>
      </c>
      <c r="AQ7" s="106">
        <f t="shared" si="1"/>
        <v>7.1378368807798895E-2</v>
      </c>
      <c r="AR7" s="106" t="e">
        <f t="shared" si="1"/>
        <v>#DIV/0!</v>
      </c>
      <c r="AS7" s="106" t="e">
        <f t="shared" si="1"/>
        <v>#DIV/0!</v>
      </c>
      <c r="AT7" s="106">
        <f t="shared" si="1"/>
        <v>0</v>
      </c>
      <c r="AU7" s="106" t="e">
        <f t="shared" si="1"/>
        <v>#DIV/0!</v>
      </c>
      <c r="AV7" s="106" t="e">
        <f t="shared" si="1"/>
        <v>#DIV/0!</v>
      </c>
      <c r="AW7" s="106">
        <f t="shared" si="1"/>
        <v>0.160372297806925</v>
      </c>
      <c r="AX7" s="106" t="e">
        <f t="shared" si="1"/>
        <v>#DIV/0!</v>
      </c>
      <c r="AY7" s="106" t="e">
        <f t="shared" si="1"/>
        <v>#DIV/0!</v>
      </c>
      <c r="AZ7" s="106" t="e">
        <f t="shared" si="1"/>
        <v>#DIV/0!</v>
      </c>
      <c r="BA7" s="106">
        <f t="shared" si="1"/>
        <v>0</v>
      </c>
      <c r="BB7" s="106">
        <f t="shared" si="1"/>
        <v>0.11911976415993861</v>
      </c>
      <c r="BC7" s="106" t="e">
        <f t="shared" si="1"/>
        <v>#DIV/0!</v>
      </c>
      <c r="BD7" s="106" t="e">
        <f t="shared" si="1"/>
        <v>#DIV/0!</v>
      </c>
      <c r="BE7" s="106">
        <f t="shared" si="1"/>
        <v>8.8223303098352537E-2</v>
      </c>
      <c r="BF7" s="106">
        <f t="shared" si="1"/>
        <v>0</v>
      </c>
      <c r="BG7" s="107">
        <f t="shared" si="10"/>
        <v>0.11193055072097864</v>
      </c>
      <c r="BH7" s="107">
        <f t="shared" si="11"/>
        <v>8.1949899236074708E-2</v>
      </c>
      <c r="BI7" s="107">
        <f t="shared" si="12"/>
        <v>0</v>
      </c>
      <c r="BJ7" s="107">
        <f t="shared" si="13"/>
        <v>0</v>
      </c>
      <c r="BK7" s="107">
        <f t="shared" si="14"/>
        <v>0</v>
      </c>
      <c r="BL7" s="107">
        <f t="shared" si="15"/>
        <v>0</v>
      </c>
      <c r="BM7" s="107">
        <f t="shared" si="16"/>
        <v>0</v>
      </c>
      <c r="BN7" s="107">
        <f t="shared" si="17"/>
        <v>4.4633389402281509E-2</v>
      </c>
      <c r="BO7" s="107">
        <f t="shared" si="18"/>
        <v>0</v>
      </c>
      <c r="BP7" s="107">
        <f t="shared" si="19"/>
        <v>0</v>
      </c>
      <c r="BQ7" s="107">
        <f t="shared" si="20"/>
        <v>0</v>
      </c>
      <c r="BR7" s="107">
        <f t="shared" si="21"/>
        <v>0</v>
      </c>
      <c r="BS7" s="107">
        <f t="shared" si="22"/>
        <v>0.98329889212010879</v>
      </c>
      <c r="BT7" s="107">
        <f t="shared" si="23"/>
        <v>0</v>
      </c>
      <c r="BU7" s="107">
        <f t="shared" si="24"/>
        <v>0</v>
      </c>
      <c r="BV7" s="107">
        <f t="shared" si="25"/>
        <v>1.2986824124697054E-2</v>
      </c>
      <c r="BW7" s="107">
        <f t="shared" si="26"/>
        <v>0</v>
      </c>
      <c r="BX7" s="108">
        <f t="shared" si="51"/>
        <v>1.6789582608146796</v>
      </c>
      <c r="BY7" s="108">
        <f t="shared" si="3"/>
        <v>1.2292484885411206</v>
      </c>
      <c r="BZ7" s="108">
        <f t="shared" si="3"/>
        <v>0</v>
      </c>
      <c r="CA7" s="108">
        <f t="shared" si="3"/>
        <v>0</v>
      </c>
      <c r="CB7" s="108">
        <f t="shared" si="3"/>
        <v>0</v>
      </c>
      <c r="CC7" s="108">
        <f t="shared" si="3"/>
        <v>0</v>
      </c>
      <c r="CD7" s="108">
        <f t="shared" si="3"/>
        <v>0</v>
      </c>
      <c r="CE7" s="108">
        <f t="shared" si="3"/>
        <v>0.66950084103422269</v>
      </c>
      <c r="CF7" s="108">
        <f t="shared" si="3"/>
        <v>0</v>
      </c>
      <c r="CG7" s="108">
        <f t="shared" si="3"/>
        <v>0</v>
      </c>
      <c r="CH7" s="108">
        <f t="shared" si="3"/>
        <v>0</v>
      </c>
      <c r="CI7" s="108">
        <f t="shared" si="3"/>
        <v>0</v>
      </c>
      <c r="CJ7" s="108">
        <f t="shared" si="3"/>
        <v>14.749483381801632</v>
      </c>
      <c r="CK7" s="108">
        <f t="shared" si="3"/>
        <v>0</v>
      </c>
      <c r="CL7" s="108">
        <f t="shared" si="3"/>
        <v>0</v>
      </c>
      <c r="CM7" s="108">
        <f t="shared" si="3"/>
        <v>0.1948023618704558</v>
      </c>
      <c r="CN7" s="108">
        <f t="shared" si="3"/>
        <v>0</v>
      </c>
      <c r="CO7" s="109">
        <f t="shared" si="52"/>
        <v>8.1071866128826393</v>
      </c>
      <c r="CP7" s="109">
        <f t="shared" si="28"/>
        <v>2.4584969770822411</v>
      </c>
      <c r="CQ7" s="109">
        <f t="shared" si="28"/>
        <v>0</v>
      </c>
      <c r="CR7" s="109">
        <f t="shared" si="28"/>
        <v>0</v>
      </c>
      <c r="CS7" s="109">
        <f t="shared" si="28"/>
        <v>0</v>
      </c>
      <c r="CT7" s="109">
        <f t="shared" si="28"/>
        <v>0</v>
      </c>
      <c r="CU7" s="109">
        <f t="shared" si="28"/>
        <v>0</v>
      </c>
      <c r="CV7" s="109">
        <f t="shared" si="28"/>
        <v>3.1147476232475722</v>
      </c>
      <c r="CW7" s="109">
        <f t="shared" si="28"/>
        <v>0</v>
      </c>
      <c r="CX7" s="109">
        <f t="shared" si="28"/>
        <v>0</v>
      </c>
      <c r="CY7" s="109">
        <f t="shared" si="28"/>
        <v>0</v>
      </c>
      <c r="CZ7" s="109">
        <f t="shared" si="28"/>
        <v>0</v>
      </c>
      <c r="DA7" s="109">
        <f t="shared" si="28"/>
        <v>61.794683037237874</v>
      </c>
      <c r="DB7" s="109">
        <f t="shared" si="28"/>
        <v>0</v>
      </c>
      <c r="DC7" s="109">
        <f t="shared" si="28"/>
        <v>0</v>
      </c>
      <c r="DD7" s="109">
        <f t="shared" si="28"/>
        <v>0.7694722126429776</v>
      </c>
      <c r="DE7" s="109">
        <f t="shared" si="28"/>
        <v>0</v>
      </c>
      <c r="DF7" s="110">
        <f t="shared" si="29"/>
        <v>2.9571911810268594E-3</v>
      </c>
      <c r="DG7" s="110">
        <f t="shared" si="5"/>
        <v>1.0660410398595406E-3</v>
      </c>
      <c r="DH7" s="110" t="e">
        <f t="shared" si="5"/>
        <v>#DIV/0!</v>
      </c>
      <c r="DI7" s="110" t="e">
        <f t="shared" si="5"/>
        <v>#DIV/0!</v>
      </c>
      <c r="DJ7" s="110">
        <f t="shared" si="5"/>
        <v>0</v>
      </c>
      <c r="DK7" s="110" t="e">
        <f t="shared" si="5"/>
        <v>#DIV/0!</v>
      </c>
      <c r="DL7" s="110" t="e">
        <f t="shared" si="5"/>
        <v>#DIV/0!</v>
      </c>
      <c r="DM7" s="110">
        <f t="shared" si="5"/>
        <v>4.2358081361908648E-3</v>
      </c>
      <c r="DN7" s="110" t="e">
        <f t="shared" si="5"/>
        <v>#DIV/0!</v>
      </c>
      <c r="DO7" s="110" t="e">
        <f t="shared" si="5"/>
        <v>#DIV/0!</v>
      </c>
      <c r="DP7" s="110" t="e">
        <f t="shared" si="5"/>
        <v>#DIV/0!</v>
      </c>
      <c r="DQ7" s="110">
        <f t="shared" si="5"/>
        <v>0</v>
      </c>
      <c r="DR7" s="110">
        <f t="shared" si="5"/>
        <v>3.1329901298585354E-3</v>
      </c>
      <c r="DS7" s="110" t="e">
        <f t="shared" si="5"/>
        <v>#DIV/0!</v>
      </c>
      <c r="DT7" s="110" t="e">
        <f t="shared" si="5"/>
        <v>#DIV/0!</v>
      </c>
      <c r="DU7" s="110">
        <f t="shared" si="5"/>
        <v>2.1295690468049124E-3</v>
      </c>
      <c r="DV7" s="110">
        <f t="shared" si="5"/>
        <v>0</v>
      </c>
    </row>
    <row r="8" spans="1:126" s="101" customFormat="1" x14ac:dyDescent="0.2">
      <c r="A8" s="101" t="s">
        <v>91</v>
      </c>
      <c r="B8" s="123"/>
      <c r="C8" s="123">
        <v>44503.8125</v>
      </c>
      <c r="D8" s="101">
        <v>6.06</v>
      </c>
      <c r="E8" s="102">
        <f t="shared" si="6"/>
        <v>0.17155859999999998</v>
      </c>
      <c r="F8" s="102">
        <f t="shared" si="30"/>
        <v>79.494479999999939</v>
      </c>
      <c r="G8" s="103">
        <f t="shared" si="7"/>
        <v>1.8760597933929004E-3</v>
      </c>
      <c r="Y8" s="105">
        <f t="shared" ref="Y8" si="70">H6</f>
        <v>10.873889030820825</v>
      </c>
      <c r="Z8" s="105">
        <f t="shared" ref="Z8" si="71">I6</f>
        <v>7.9613126589665493</v>
      </c>
      <c r="AA8" s="105">
        <f t="shared" ref="AA8" si="72">J6</f>
        <v>0</v>
      </c>
      <c r="AB8" s="105">
        <f t="shared" ref="AB8" si="73">K6</f>
        <v>0</v>
      </c>
      <c r="AC8" s="105">
        <f t="shared" ref="AC8" si="74">L6</f>
        <v>0</v>
      </c>
      <c r="AD8" s="105">
        <f t="shared" ref="AD8" si="75">M6</f>
        <v>0</v>
      </c>
      <c r="AE8" s="105">
        <f t="shared" ref="AE8" si="76">N6</f>
        <v>0</v>
      </c>
      <c r="AF8" s="105">
        <f t="shared" ref="AF8" si="77">O6</f>
        <v>4.3360683951218917</v>
      </c>
      <c r="AG8" s="105">
        <f t="shared" ref="AG8" si="78">P6</f>
        <v>0</v>
      </c>
      <c r="AH8" s="105">
        <f t="shared" ref="AH8" si="79">Q6</f>
        <v>0</v>
      </c>
      <c r="AI8" s="105">
        <f t="shared" ref="AI8" si="80">R6</f>
        <v>0</v>
      </c>
      <c r="AJ8" s="105">
        <f t="shared" ref="AJ8" si="81">S6</f>
        <v>0</v>
      </c>
      <c r="AK8" s="105">
        <f t="shared" ref="AK8" si="82">T6</f>
        <v>95.526046893997062</v>
      </c>
      <c r="AL8" s="105">
        <f t="shared" ref="AL8" si="83">U6</f>
        <v>0</v>
      </c>
      <c r="AM8" s="105">
        <f t="shared" ref="AM8" si="84">V6</f>
        <v>0</v>
      </c>
      <c r="AN8" s="105">
        <f t="shared" ref="AN8" si="85">W6</f>
        <v>1.2616509387751527</v>
      </c>
      <c r="AO8" s="105">
        <f t="shared" ref="AO8" si="86">X6</f>
        <v>0</v>
      </c>
      <c r="AP8" s="106">
        <f t="shared" si="9"/>
        <v>0.11140159645556222</v>
      </c>
      <c r="AQ8" s="106">
        <f t="shared" si="1"/>
        <v>7.1378368807798895E-2</v>
      </c>
      <c r="AR8" s="106" t="e">
        <f t="shared" si="1"/>
        <v>#DIV/0!</v>
      </c>
      <c r="AS8" s="106" t="e">
        <f t="shared" si="1"/>
        <v>#DIV/0!</v>
      </c>
      <c r="AT8" s="106">
        <f t="shared" si="1"/>
        <v>0</v>
      </c>
      <c r="AU8" s="106" t="e">
        <f t="shared" si="1"/>
        <v>#DIV/0!</v>
      </c>
      <c r="AV8" s="106" t="e">
        <f t="shared" si="1"/>
        <v>#DIV/0!</v>
      </c>
      <c r="AW8" s="106">
        <f t="shared" si="1"/>
        <v>0.160372297806925</v>
      </c>
      <c r="AX8" s="106" t="e">
        <f t="shared" si="1"/>
        <v>#DIV/0!</v>
      </c>
      <c r="AY8" s="106" t="e">
        <f t="shared" si="1"/>
        <v>#DIV/0!</v>
      </c>
      <c r="AZ8" s="106" t="e">
        <f t="shared" si="1"/>
        <v>#DIV/0!</v>
      </c>
      <c r="BA8" s="106">
        <f t="shared" si="1"/>
        <v>0</v>
      </c>
      <c r="BB8" s="106">
        <f t="shared" si="1"/>
        <v>0.11911976415993861</v>
      </c>
      <c r="BC8" s="106" t="e">
        <f t="shared" si="1"/>
        <v>#DIV/0!</v>
      </c>
      <c r="BD8" s="106" t="e">
        <f t="shared" si="1"/>
        <v>#DIV/0!</v>
      </c>
      <c r="BE8" s="106">
        <f t="shared" si="1"/>
        <v>8.8223303098352537E-2</v>
      </c>
      <c r="BF8" s="106">
        <f t="shared" si="1"/>
        <v>0</v>
      </c>
      <c r="BG8" s="107">
        <f t="shared" si="10"/>
        <v>0.11193055072097864</v>
      </c>
      <c r="BH8" s="107">
        <f t="shared" si="11"/>
        <v>8.1949899236074708E-2</v>
      </c>
      <c r="BI8" s="107">
        <f t="shared" si="12"/>
        <v>0</v>
      </c>
      <c r="BJ8" s="107">
        <f t="shared" si="13"/>
        <v>0</v>
      </c>
      <c r="BK8" s="107">
        <f t="shared" si="14"/>
        <v>0</v>
      </c>
      <c r="BL8" s="107">
        <f t="shared" si="15"/>
        <v>0</v>
      </c>
      <c r="BM8" s="107">
        <f t="shared" si="16"/>
        <v>0</v>
      </c>
      <c r="BN8" s="107">
        <f t="shared" si="17"/>
        <v>4.4633389402281509E-2</v>
      </c>
      <c r="BO8" s="107">
        <f t="shared" si="18"/>
        <v>0</v>
      </c>
      <c r="BP8" s="107">
        <f t="shared" si="19"/>
        <v>0</v>
      </c>
      <c r="BQ8" s="107">
        <f t="shared" si="20"/>
        <v>0</v>
      </c>
      <c r="BR8" s="107">
        <f t="shared" si="21"/>
        <v>0</v>
      </c>
      <c r="BS8" s="107">
        <f t="shared" si="22"/>
        <v>0.98329889212010879</v>
      </c>
      <c r="BT8" s="107">
        <f t="shared" si="23"/>
        <v>0</v>
      </c>
      <c r="BU8" s="107">
        <f t="shared" si="24"/>
        <v>0</v>
      </c>
      <c r="BV8" s="107">
        <f t="shared" si="25"/>
        <v>1.2986824124697054E-2</v>
      </c>
      <c r="BW8" s="107">
        <f t="shared" si="26"/>
        <v>0</v>
      </c>
      <c r="BX8" s="108">
        <f t="shared" si="51"/>
        <v>1.6789582608146796</v>
      </c>
      <c r="BY8" s="108">
        <f t="shared" si="3"/>
        <v>1.2292484885411206</v>
      </c>
      <c r="BZ8" s="108">
        <f t="shared" si="3"/>
        <v>0</v>
      </c>
      <c r="CA8" s="108">
        <f t="shared" si="3"/>
        <v>0</v>
      </c>
      <c r="CB8" s="108">
        <f t="shared" si="3"/>
        <v>0</v>
      </c>
      <c r="CC8" s="108">
        <f t="shared" si="3"/>
        <v>0</v>
      </c>
      <c r="CD8" s="108">
        <f t="shared" si="3"/>
        <v>0</v>
      </c>
      <c r="CE8" s="108">
        <f t="shared" si="3"/>
        <v>0.66950084103422269</v>
      </c>
      <c r="CF8" s="108">
        <f t="shared" si="3"/>
        <v>0</v>
      </c>
      <c r="CG8" s="108">
        <f t="shared" si="3"/>
        <v>0</v>
      </c>
      <c r="CH8" s="108">
        <f t="shared" si="3"/>
        <v>0</v>
      </c>
      <c r="CI8" s="108">
        <f t="shared" si="3"/>
        <v>0</v>
      </c>
      <c r="CJ8" s="108">
        <f t="shared" si="3"/>
        <v>14.749483381801632</v>
      </c>
      <c r="CK8" s="108">
        <f t="shared" si="3"/>
        <v>0</v>
      </c>
      <c r="CL8" s="108">
        <f t="shared" si="3"/>
        <v>0</v>
      </c>
      <c r="CM8" s="108">
        <f t="shared" si="3"/>
        <v>0.1948023618704558</v>
      </c>
      <c r="CN8" s="108">
        <f t="shared" si="3"/>
        <v>0</v>
      </c>
      <c r="CO8" s="109">
        <f t="shared" si="52"/>
        <v>9.7861448736973191</v>
      </c>
      <c r="CP8" s="109">
        <f t="shared" si="28"/>
        <v>3.6877454656233617</v>
      </c>
      <c r="CQ8" s="109">
        <f t="shared" si="28"/>
        <v>0</v>
      </c>
      <c r="CR8" s="109">
        <f t="shared" si="28"/>
        <v>0</v>
      </c>
      <c r="CS8" s="109">
        <f t="shared" si="28"/>
        <v>0</v>
      </c>
      <c r="CT8" s="109">
        <f t="shared" si="28"/>
        <v>0</v>
      </c>
      <c r="CU8" s="109">
        <f t="shared" si="28"/>
        <v>0</v>
      </c>
      <c r="CV8" s="109">
        <f t="shared" si="28"/>
        <v>3.7842484642817951</v>
      </c>
      <c r="CW8" s="109">
        <f t="shared" si="28"/>
        <v>0</v>
      </c>
      <c r="CX8" s="109">
        <f t="shared" si="28"/>
        <v>0</v>
      </c>
      <c r="CY8" s="109">
        <f t="shared" si="28"/>
        <v>0</v>
      </c>
      <c r="CZ8" s="109">
        <f t="shared" si="28"/>
        <v>0</v>
      </c>
      <c r="DA8" s="109">
        <f t="shared" si="28"/>
        <v>76.544166419039499</v>
      </c>
      <c r="DB8" s="109">
        <f t="shared" si="28"/>
        <v>0</v>
      </c>
      <c r="DC8" s="109">
        <f t="shared" si="28"/>
        <v>0</v>
      </c>
      <c r="DD8" s="109">
        <f t="shared" si="28"/>
        <v>0.96427457451343335</v>
      </c>
      <c r="DE8" s="109">
        <f t="shared" si="28"/>
        <v>0</v>
      </c>
      <c r="DF8" s="110">
        <f t="shared" si="29"/>
        <v>3.5696108525197765E-3</v>
      </c>
      <c r="DG8" s="110">
        <f t="shared" si="5"/>
        <v>1.5990615597893108E-3</v>
      </c>
      <c r="DH8" s="110" t="e">
        <f t="shared" si="5"/>
        <v>#DIV/0!</v>
      </c>
      <c r="DI8" s="110" t="e">
        <f t="shared" si="5"/>
        <v>#DIV/0!</v>
      </c>
      <c r="DJ8" s="110">
        <f t="shared" si="5"/>
        <v>0</v>
      </c>
      <c r="DK8" s="110" t="e">
        <f t="shared" si="5"/>
        <v>#DIV/0!</v>
      </c>
      <c r="DL8" s="110" t="e">
        <f t="shared" si="5"/>
        <v>#DIV/0!</v>
      </c>
      <c r="DM8" s="110">
        <f t="shared" si="5"/>
        <v>5.146275837802779E-3</v>
      </c>
      <c r="DN8" s="110" t="e">
        <f t="shared" si="5"/>
        <v>#DIV/0!</v>
      </c>
      <c r="DO8" s="110" t="e">
        <f t="shared" si="5"/>
        <v>#DIV/0!</v>
      </c>
      <c r="DP8" s="110" t="e">
        <f t="shared" si="5"/>
        <v>#DIV/0!</v>
      </c>
      <c r="DQ8" s="110">
        <f t="shared" si="5"/>
        <v>0</v>
      </c>
      <c r="DR8" s="110">
        <f t="shared" si="5"/>
        <v>3.8807888656793915E-3</v>
      </c>
      <c r="DS8" s="110" t="e">
        <f t="shared" si="5"/>
        <v>#DIV/0!</v>
      </c>
      <c r="DT8" s="110" t="e">
        <f t="shared" si="5"/>
        <v>#DIV/0!</v>
      </c>
      <c r="DU8" s="110">
        <f t="shared" si="5"/>
        <v>2.6686984309043137E-3</v>
      </c>
      <c r="DV8" s="110">
        <f t="shared" si="5"/>
        <v>0</v>
      </c>
    </row>
    <row r="9" spans="1:126" s="101" customFormat="1" x14ac:dyDescent="0.2">
      <c r="A9" s="101" t="s">
        <v>91</v>
      </c>
      <c r="B9" s="123"/>
      <c r="C9" s="123">
        <v>44503.822916666664</v>
      </c>
      <c r="D9" s="101">
        <v>6.06</v>
      </c>
      <c r="E9" s="102">
        <f t="shared" si="6"/>
        <v>0.17155859999999998</v>
      </c>
      <c r="F9" s="102">
        <f t="shared" si="30"/>
        <v>92.743559999999931</v>
      </c>
      <c r="G9" s="103">
        <f t="shared" si="7"/>
        <v>2.1887364256250505E-3</v>
      </c>
      <c r="Y9" s="105">
        <f t="shared" ref="Y9" si="87">H6</f>
        <v>10.873889030820825</v>
      </c>
      <c r="Z9" s="105">
        <f t="shared" ref="Z9" si="88">I6</f>
        <v>7.9613126589665493</v>
      </c>
      <c r="AA9" s="105">
        <f t="shared" ref="AA9" si="89">J6</f>
        <v>0</v>
      </c>
      <c r="AB9" s="105">
        <f t="shared" ref="AB9" si="90">K6</f>
        <v>0</v>
      </c>
      <c r="AC9" s="105">
        <f t="shared" ref="AC9" si="91">L6</f>
        <v>0</v>
      </c>
      <c r="AD9" s="105">
        <f t="shared" ref="AD9" si="92">M6</f>
        <v>0</v>
      </c>
      <c r="AE9" s="105">
        <f t="shared" ref="AE9" si="93">N6</f>
        <v>0</v>
      </c>
      <c r="AF9" s="105">
        <f t="shared" ref="AF9" si="94">O6</f>
        <v>4.3360683951218917</v>
      </c>
      <c r="AG9" s="105">
        <f t="shared" ref="AG9" si="95">P6</f>
        <v>0</v>
      </c>
      <c r="AH9" s="105">
        <f t="shared" ref="AH9" si="96">Q6</f>
        <v>0</v>
      </c>
      <c r="AI9" s="105">
        <f t="shared" ref="AI9" si="97">R6</f>
        <v>0</v>
      </c>
      <c r="AJ9" s="105">
        <f t="shared" ref="AJ9" si="98">S6</f>
        <v>0</v>
      </c>
      <c r="AK9" s="105">
        <f t="shared" ref="AK9" si="99">T6</f>
        <v>95.526046893997062</v>
      </c>
      <c r="AL9" s="105">
        <f t="shared" ref="AL9" si="100">U6</f>
        <v>0</v>
      </c>
      <c r="AM9" s="105">
        <f t="shared" ref="AM9" si="101">V6</f>
        <v>0</v>
      </c>
      <c r="AN9" s="105">
        <f t="shared" ref="AN9" si="102">W6</f>
        <v>1.2616509387751527</v>
      </c>
      <c r="AO9" s="105">
        <f t="shared" ref="AO9" si="103">X6</f>
        <v>0</v>
      </c>
      <c r="AP9" s="106">
        <f t="shared" si="9"/>
        <v>0.11140159645556222</v>
      </c>
      <c r="AQ9" s="106">
        <f t="shared" si="1"/>
        <v>7.1378368807798895E-2</v>
      </c>
      <c r="AR9" s="106" t="e">
        <f t="shared" si="1"/>
        <v>#DIV/0!</v>
      </c>
      <c r="AS9" s="106" t="e">
        <f t="shared" si="1"/>
        <v>#DIV/0!</v>
      </c>
      <c r="AT9" s="106">
        <f t="shared" si="1"/>
        <v>0</v>
      </c>
      <c r="AU9" s="106" t="e">
        <f t="shared" si="1"/>
        <v>#DIV/0!</v>
      </c>
      <c r="AV9" s="106" t="e">
        <f t="shared" si="1"/>
        <v>#DIV/0!</v>
      </c>
      <c r="AW9" s="106">
        <f t="shared" si="1"/>
        <v>0.160372297806925</v>
      </c>
      <c r="AX9" s="106" t="e">
        <f t="shared" si="1"/>
        <v>#DIV/0!</v>
      </c>
      <c r="AY9" s="106" t="e">
        <f t="shared" si="1"/>
        <v>#DIV/0!</v>
      </c>
      <c r="AZ9" s="106" t="e">
        <f t="shared" si="1"/>
        <v>#DIV/0!</v>
      </c>
      <c r="BA9" s="106">
        <f t="shared" si="1"/>
        <v>0</v>
      </c>
      <c r="BB9" s="106">
        <f t="shared" si="1"/>
        <v>0.11911976415993861</v>
      </c>
      <c r="BC9" s="106" t="e">
        <f t="shared" si="1"/>
        <v>#DIV/0!</v>
      </c>
      <c r="BD9" s="106" t="e">
        <f t="shared" si="1"/>
        <v>#DIV/0!</v>
      </c>
      <c r="BE9" s="106">
        <f t="shared" si="1"/>
        <v>8.8223303098352537E-2</v>
      </c>
      <c r="BF9" s="106">
        <f t="shared" si="1"/>
        <v>0</v>
      </c>
      <c r="BG9" s="107">
        <f t="shared" si="10"/>
        <v>0.11193055072097864</v>
      </c>
      <c r="BH9" s="107">
        <f t="shared" si="11"/>
        <v>8.1949899236074708E-2</v>
      </c>
      <c r="BI9" s="107">
        <f t="shared" si="12"/>
        <v>0</v>
      </c>
      <c r="BJ9" s="107">
        <f t="shared" si="13"/>
        <v>0</v>
      </c>
      <c r="BK9" s="107">
        <f t="shared" si="14"/>
        <v>0</v>
      </c>
      <c r="BL9" s="107">
        <f t="shared" si="15"/>
        <v>0</v>
      </c>
      <c r="BM9" s="107">
        <f t="shared" si="16"/>
        <v>0</v>
      </c>
      <c r="BN9" s="107">
        <f t="shared" si="17"/>
        <v>4.4633389402281509E-2</v>
      </c>
      <c r="BO9" s="107">
        <f t="shared" si="18"/>
        <v>0</v>
      </c>
      <c r="BP9" s="107">
        <f t="shared" si="19"/>
        <v>0</v>
      </c>
      <c r="BQ9" s="107">
        <f t="shared" si="20"/>
        <v>0</v>
      </c>
      <c r="BR9" s="107">
        <f t="shared" si="21"/>
        <v>0</v>
      </c>
      <c r="BS9" s="107">
        <f t="shared" si="22"/>
        <v>0.98329889212010879</v>
      </c>
      <c r="BT9" s="107">
        <f t="shared" si="23"/>
        <v>0</v>
      </c>
      <c r="BU9" s="107">
        <f t="shared" si="24"/>
        <v>0</v>
      </c>
      <c r="BV9" s="107">
        <f t="shared" si="25"/>
        <v>1.2986824124697054E-2</v>
      </c>
      <c r="BW9" s="107">
        <f t="shared" si="26"/>
        <v>0</v>
      </c>
      <c r="BX9" s="108">
        <f t="shared" si="51"/>
        <v>1.6789582608146796</v>
      </c>
      <c r="BY9" s="108">
        <f t="shared" si="3"/>
        <v>1.2292484885411206</v>
      </c>
      <c r="BZ9" s="108">
        <f t="shared" si="3"/>
        <v>0</v>
      </c>
      <c r="CA9" s="108">
        <f t="shared" si="3"/>
        <v>0</v>
      </c>
      <c r="CB9" s="108">
        <f t="shared" si="3"/>
        <v>0</v>
      </c>
      <c r="CC9" s="108">
        <f t="shared" si="3"/>
        <v>0</v>
      </c>
      <c r="CD9" s="108">
        <f t="shared" si="3"/>
        <v>0</v>
      </c>
      <c r="CE9" s="108">
        <f t="shared" si="3"/>
        <v>0.66950084103422269</v>
      </c>
      <c r="CF9" s="108">
        <f t="shared" si="3"/>
        <v>0</v>
      </c>
      <c r="CG9" s="108">
        <f t="shared" si="3"/>
        <v>0</v>
      </c>
      <c r="CH9" s="108">
        <f t="shared" si="3"/>
        <v>0</v>
      </c>
      <c r="CI9" s="108">
        <f t="shared" si="3"/>
        <v>0</v>
      </c>
      <c r="CJ9" s="108">
        <f t="shared" si="3"/>
        <v>14.749483381801632</v>
      </c>
      <c r="CK9" s="108">
        <f t="shared" si="3"/>
        <v>0</v>
      </c>
      <c r="CL9" s="108">
        <f t="shared" si="3"/>
        <v>0</v>
      </c>
      <c r="CM9" s="108">
        <f t="shared" si="3"/>
        <v>0.1948023618704558</v>
      </c>
      <c r="CN9" s="108">
        <f t="shared" si="3"/>
        <v>0</v>
      </c>
      <c r="CO9" s="109">
        <f t="shared" si="52"/>
        <v>11.465103134511999</v>
      </c>
      <c r="CP9" s="109">
        <f t="shared" si="28"/>
        <v>4.9169939541644823</v>
      </c>
      <c r="CQ9" s="109">
        <f t="shared" si="28"/>
        <v>0</v>
      </c>
      <c r="CR9" s="109">
        <f t="shared" si="28"/>
        <v>0</v>
      </c>
      <c r="CS9" s="109">
        <f t="shared" si="28"/>
        <v>0</v>
      </c>
      <c r="CT9" s="109">
        <f t="shared" si="28"/>
        <v>0</v>
      </c>
      <c r="CU9" s="109">
        <f t="shared" si="28"/>
        <v>0</v>
      </c>
      <c r="CV9" s="109">
        <f t="shared" si="28"/>
        <v>4.453749305316018</v>
      </c>
      <c r="CW9" s="109">
        <f t="shared" si="28"/>
        <v>0</v>
      </c>
      <c r="CX9" s="109">
        <f t="shared" si="28"/>
        <v>0</v>
      </c>
      <c r="CY9" s="109">
        <f t="shared" si="28"/>
        <v>0</v>
      </c>
      <c r="CZ9" s="109">
        <f t="shared" si="28"/>
        <v>0</v>
      </c>
      <c r="DA9" s="109">
        <f t="shared" si="28"/>
        <v>91.293649800841138</v>
      </c>
      <c r="DB9" s="109">
        <f t="shared" si="28"/>
        <v>0</v>
      </c>
      <c r="DC9" s="109">
        <f t="shared" si="28"/>
        <v>0</v>
      </c>
      <c r="DD9" s="109">
        <f t="shared" si="28"/>
        <v>1.1590769363838891</v>
      </c>
      <c r="DE9" s="109">
        <f t="shared" si="28"/>
        <v>0</v>
      </c>
      <c r="DF9" s="110">
        <f t="shared" si="29"/>
        <v>4.1820305240126941E-3</v>
      </c>
      <c r="DG9" s="110">
        <f t="shared" si="5"/>
        <v>2.1320820797190812E-3</v>
      </c>
      <c r="DH9" s="110" t="e">
        <f t="shared" si="5"/>
        <v>#DIV/0!</v>
      </c>
      <c r="DI9" s="110" t="e">
        <f t="shared" si="5"/>
        <v>#DIV/0!</v>
      </c>
      <c r="DJ9" s="110">
        <f t="shared" si="5"/>
        <v>0</v>
      </c>
      <c r="DK9" s="110" t="e">
        <f t="shared" si="5"/>
        <v>#DIV/0!</v>
      </c>
      <c r="DL9" s="110" t="e">
        <f t="shared" si="5"/>
        <v>#DIV/0!</v>
      </c>
      <c r="DM9" s="110">
        <f t="shared" si="5"/>
        <v>6.0567435394146924E-3</v>
      </c>
      <c r="DN9" s="110" t="e">
        <f t="shared" si="5"/>
        <v>#DIV/0!</v>
      </c>
      <c r="DO9" s="110" t="e">
        <f t="shared" si="5"/>
        <v>#DIV/0!</v>
      </c>
      <c r="DP9" s="110" t="e">
        <f t="shared" si="5"/>
        <v>#DIV/0!</v>
      </c>
      <c r="DQ9" s="110">
        <f t="shared" si="5"/>
        <v>0</v>
      </c>
      <c r="DR9" s="110">
        <f t="shared" si="5"/>
        <v>4.628587601500248E-3</v>
      </c>
      <c r="DS9" s="110" t="e">
        <f t="shared" si="5"/>
        <v>#DIV/0!</v>
      </c>
      <c r="DT9" s="110" t="e">
        <f t="shared" si="5"/>
        <v>#DIV/0!</v>
      </c>
      <c r="DU9" s="110">
        <f t="shared" si="5"/>
        <v>3.207827815003715E-3</v>
      </c>
      <c r="DV9" s="110">
        <f t="shared" si="5"/>
        <v>0</v>
      </c>
    </row>
    <row r="10" spans="1:126" s="101" customFormat="1" x14ac:dyDescent="0.2">
      <c r="A10" s="101" t="s">
        <v>91</v>
      </c>
      <c r="B10" s="123">
        <f>'Data Final'!C180</f>
        <v>44503.854166666664</v>
      </c>
      <c r="C10" s="123">
        <v>44503.833333333336</v>
      </c>
      <c r="D10" s="101">
        <v>6.06</v>
      </c>
      <c r="E10" s="102">
        <f t="shared" si="6"/>
        <v>0.17155859999999998</v>
      </c>
      <c r="F10" s="102">
        <f t="shared" si="30"/>
        <v>105.99263999999992</v>
      </c>
      <c r="G10" s="103">
        <f t="shared" si="7"/>
        <v>2.5014130578572009E-3</v>
      </c>
      <c r="H10" s="124">
        <f>'Data Final'!F180</f>
        <v>14.020002878572647</v>
      </c>
      <c r="I10" s="124">
        <f>'Data Final'!G180</f>
        <v>12.5666718405661</v>
      </c>
      <c r="J10" s="104">
        <v>0</v>
      </c>
      <c r="K10" s="124">
        <f>'Data Final'!I180</f>
        <v>0</v>
      </c>
      <c r="L10" s="104">
        <v>0</v>
      </c>
      <c r="M10" s="104">
        <v>0</v>
      </c>
      <c r="N10" s="104">
        <v>0</v>
      </c>
      <c r="O10" s="124">
        <f>'Data Final'!M180</f>
        <v>3.7740559929759523</v>
      </c>
      <c r="P10" s="104">
        <v>0</v>
      </c>
      <c r="Q10" s="104">
        <v>0</v>
      </c>
      <c r="R10" s="104">
        <v>0</v>
      </c>
      <c r="S10" s="124">
        <f>'Data Final'!Q180</f>
        <v>0</v>
      </c>
      <c r="T10" s="124">
        <f>'Data Final'!R180</f>
        <v>183.13270562030851</v>
      </c>
      <c r="U10" s="124">
        <f>'Data Final'!S180</f>
        <v>0</v>
      </c>
      <c r="V10" s="124">
        <f>'Data Final'!T180</f>
        <v>0</v>
      </c>
      <c r="W10" s="124">
        <f>'Data Final'!U180</f>
        <v>2.4305050270229778</v>
      </c>
      <c r="X10" s="124">
        <f>'Data Final'!V180</f>
        <v>0</v>
      </c>
      <c r="Y10" s="105">
        <f t="shared" ref="Y10" si="104">H10</f>
        <v>14.020002878572647</v>
      </c>
      <c r="Z10" s="105">
        <f t="shared" ref="Z10" si="105">I10</f>
        <v>12.5666718405661</v>
      </c>
      <c r="AA10" s="105">
        <f t="shared" ref="AA10" si="106">J10</f>
        <v>0</v>
      </c>
      <c r="AB10" s="105">
        <f t="shared" ref="AB10" si="107">K10</f>
        <v>0</v>
      </c>
      <c r="AC10" s="105">
        <f t="shared" ref="AC10" si="108">L10</f>
        <v>0</v>
      </c>
      <c r="AD10" s="105">
        <f t="shared" ref="AD10" si="109">M10</f>
        <v>0</v>
      </c>
      <c r="AE10" s="105">
        <f t="shared" ref="AE10" si="110">N10</f>
        <v>0</v>
      </c>
      <c r="AF10" s="105">
        <f t="shared" ref="AF10" si="111">O10</f>
        <v>3.7740559929759523</v>
      </c>
      <c r="AG10" s="105">
        <f t="shared" ref="AG10" si="112">P10</f>
        <v>0</v>
      </c>
      <c r="AH10" s="105">
        <f t="shared" ref="AH10" si="113">Q10</f>
        <v>0</v>
      </c>
      <c r="AI10" s="105">
        <f t="shared" ref="AI10" si="114">R10</f>
        <v>0</v>
      </c>
      <c r="AJ10" s="105">
        <f t="shared" ref="AJ10" si="115">S10</f>
        <v>0</v>
      </c>
      <c r="AK10" s="105">
        <f t="shared" ref="AK10" si="116">T10</f>
        <v>183.13270562030851</v>
      </c>
      <c r="AL10" s="105">
        <f t="shared" ref="AL10" si="117">U10</f>
        <v>0</v>
      </c>
      <c r="AM10" s="105">
        <f t="shared" ref="AM10" si="118">V10</f>
        <v>0</v>
      </c>
      <c r="AN10" s="105">
        <f t="shared" ref="AN10" si="119">W10</f>
        <v>2.4305050270229778</v>
      </c>
      <c r="AO10" s="105">
        <f t="shared" ref="AO10" si="120">X10</f>
        <v>0</v>
      </c>
      <c r="AP10" s="106">
        <f t="shared" si="9"/>
        <v>0.14363312873229431</v>
      </c>
      <c r="AQ10" s="106">
        <f t="shared" si="1"/>
        <v>0.11266842237533042</v>
      </c>
      <c r="AR10" s="106" t="e">
        <f t="shared" si="1"/>
        <v>#DIV/0!</v>
      </c>
      <c r="AS10" s="106" t="e">
        <f t="shared" si="1"/>
        <v>#DIV/0!</v>
      </c>
      <c r="AT10" s="106">
        <f t="shared" si="1"/>
        <v>0</v>
      </c>
      <c r="AU10" s="106" t="e">
        <f t="shared" si="1"/>
        <v>#DIV/0!</v>
      </c>
      <c r="AV10" s="106" t="e">
        <f t="shared" si="1"/>
        <v>#DIV/0!</v>
      </c>
      <c r="AW10" s="106">
        <f t="shared" si="1"/>
        <v>0.13958590513158525</v>
      </c>
      <c r="AX10" s="106" t="e">
        <f t="shared" si="1"/>
        <v>#DIV/0!</v>
      </c>
      <c r="AY10" s="106" t="e">
        <f t="shared" si="1"/>
        <v>#DIV/0!</v>
      </c>
      <c r="AZ10" s="106" t="e">
        <f t="shared" si="1"/>
        <v>#DIV/0!</v>
      </c>
      <c r="BA10" s="106">
        <f t="shared" si="1"/>
        <v>0</v>
      </c>
      <c r="BB10" s="106">
        <f t="shared" si="1"/>
        <v>0.22836415211099317</v>
      </c>
      <c r="BC10" s="106" t="e">
        <f t="shared" si="1"/>
        <v>#DIV/0!</v>
      </c>
      <c r="BD10" s="106" t="e">
        <f t="shared" si="1"/>
        <v>#DIV/0!</v>
      </c>
      <c r="BE10" s="106">
        <f t="shared" si="1"/>
        <v>0.16995761275245419</v>
      </c>
      <c r="BF10" s="106">
        <f t="shared" si="1"/>
        <v>0</v>
      </c>
      <c r="BG10" s="107">
        <f t="shared" si="10"/>
        <v>0.14431512395063356</v>
      </c>
      <c r="BH10" s="107">
        <f t="shared" si="11"/>
        <v>0.12935523765761656</v>
      </c>
      <c r="BI10" s="107">
        <f t="shared" si="12"/>
        <v>0</v>
      </c>
      <c r="BJ10" s="107">
        <f t="shared" si="13"/>
        <v>0</v>
      </c>
      <c r="BK10" s="107">
        <f t="shared" si="14"/>
        <v>0</v>
      </c>
      <c r="BL10" s="107">
        <f t="shared" si="15"/>
        <v>0</v>
      </c>
      <c r="BM10" s="107">
        <f t="shared" si="16"/>
        <v>0</v>
      </c>
      <c r="BN10" s="107">
        <f t="shared" si="17"/>
        <v>3.8848305748593846E-2</v>
      </c>
      <c r="BO10" s="107">
        <f t="shared" si="18"/>
        <v>0</v>
      </c>
      <c r="BP10" s="107">
        <f t="shared" si="19"/>
        <v>0</v>
      </c>
      <c r="BQ10" s="107">
        <f t="shared" si="20"/>
        <v>0</v>
      </c>
      <c r="BR10" s="107">
        <f t="shared" si="21"/>
        <v>0</v>
      </c>
      <c r="BS10" s="107">
        <f t="shared" si="22"/>
        <v>1.8850794354259355</v>
      </c>
      <c r="BT10" s="107">
        <f t="shared" si="23"/>
        <v>0</v>
      </c>
      <c r="BU10" s="107">
        <f t="shared" si="24"/>
        <v>0</v>
      </c>
      <c r="BV10" s="107">
        <f t="shared" si="25"/>
        <v>2.501844238374145E-2</v>
      </c>
      <c r="BW10" s="107">
        <f t="shared" si="26"/>
        <v>0</v>
      </c>
      <c r="BX10" s="108">
        <f t="shared" si="51"/>
        <v>2.1647268592595035</v>
      </c>
      <c r="BY10" s="108">
        <f t="shared" si="3"/>
        <v>1.9403285648642483</v>
      </c>
      <c r="BZ10" s="108">
        <f t="shared" si="3"/>
        <v>0</v>
      </c>
      <c r="CA10" s="108">
        <f t="shared" si="3"/>
        <v>0</v>
      </c>
      <c r="CB10" s="108">
        <f t="shared" si="3"/>
        <v>0</v>
      </c>
      <c r="CC10" s="108">
        <f t="shared" si="3"/>
        <v>0</v>
      </c>
      <c r="CD10" s="108">
        <f t="shared" si="3"/>
        <v>0</v>
      </c>
      <c r="CE10" s="108">
        <f t="shared" si="3"/>
        <v>0.58272458622890766</v>
      </c>
      <c r="CF10" s="108">
        <f t="shared" si="3"/>
        <v>0</v>
      </c>
      <c r="CG10" s="108">
        <f t="shared" si="3"/>
        <v>0</v>
      </c>
      <c r="CH10" s="108">
        <f t="shared" si="3"/>
        <v>0</v>
      </c>
      <c r="CI10" s="108">
        <f t="shared" si="3"/>
        <v>0</v>
      </c>
      <c r="CJ10" s="108">
        <f t="shared" si="3"/>
        <v>28.276191531389031</v>
      </c>
      <c r="CK10" s="108">
        <f t="shared" si="3"/>
        <v>0</v>
      </c>
      <c r="CL10" s="108">
        <f t="shared" si="3"/>
        <v>0</v>
      </c>
      <c r="CM10" s="108">
        <f t="shared" si="3"/>
        <v>0.37527663575612175</v>
      </c>
      <c r="CN10" s="108">
        <f t="shared" si="3"/>
        <v>0</v>
      </c>
      <c r="CO10" s="109">
        <f t="shared" si="52"/>
        <v>13.629829993771502</v>
      </c>
      <c r="CP10" s="109">
        <f t="shared" si="28"/>
        <v>6.857322519028731</v>
      </c>
      <c r="CQ10" s="109">
        <f t="shared" si="28"/>
        <v>0</v>
      </c>
      <c r="CR10" s="109">
        <f t="shared" si="28"/>
        <v>0</v>
      </c>
      <c r="CS10" s="109">
        <f t="shared" si="28"/>
        <v>0</v>
      </c>
      <c r="CT10" s="109">
        <f t="shared" si="28"/>
        <v>0</v>
      </c>
      <c r="CU10" s="109">
        <f t="shared" si="28"/>
        <v>0</v>
      </c>
      <c r="CV10" s="109">
        <f t="shared" si="28"/>
        <v>5.0364738915449259</v>
      </c>
      <c r="CW10" s="109">
        <f t="shared" si="28"/>
        <v>0</v>
      </c>
      <c r="CX10" s="109">
        <f t="shared" si="28"/>
        <v>0</v>
      </c>
      <c r="CY10" s="109">
        <f t="shared" si="28"/>
        <v>0</v>
      </c>
      <c r="CZ10" s="109">
        <f t="shared" si="28"/>
        <v>0</v>
      </c>
      <c r="DA10" s="109">
        <f t="shared" si="28"/>
        <v>119.56984133223017</v>
      </c>
      <c r="DB10" s="109">
        <f t="shared" si="28"/>
        <v>0</v>
      </c>
      <c r="DC10" s="109">
        <f t="shared" si="28"/>
        <v>0</v>
      </c>
      <c r="DD10" s="109">
        <f t="shared" si="28"/>
        <v>1.5343535721400108</v>
      </c>
      <c r="DE10" s="109">
        <f t="shared" si="28"/>
        <v>0</v>
      </c>
      <c r="DF10" s="110">
        <f t="shared" si="29"/>
        <v>4.971639975873827E-3</v>
      </c>
      <c r="DG10" s="110">
        <f t="shared" si="5"/>
        <v>2.9734375502521084E-3</v>
      </c>
      <c r="DH10" s="110" t="e">
        <f t="shared" si="5"/>
        <v>#DIV/0!</v>
      </c>
      <c r="DI10" s="110" t="e">
        <f t="shared" si="5"/>
        <v>#DIV/0!</v>
      </c>
      <c r="DJ10" s="110">
        <f t="shared" si="5"/>
        <v>0</v>
      </c>
      <c r="DK10" s="110" t="e">
        <f t="shared" si="5"/>
        <v>#DIV/0!</v>
      </c>
      <c r="DL10" s="110" t="e">
        <f t="shared" si="5"/>
        <v>#DIV/0!</v>
      </c>
      <c r="DM10" s="110">
        <f t="shared" si="5"/>
        <v>6.8492024613138911E-3</v>
      </c>
      <c r="DN10" s="110" t="e">
        <f t="shared" si="5"/>
        <v>#DIV/0!</v>
      </c>
      <c r="DO10" s="110" t="e">
        <f t="shared" si="5"/>
        <v>#DIV/0!</v>
      </c>
      <c r="DP10" s="110" t="e">
        <f t="shared" si="5"/>
        <v>#DIV/0!</v>
      </c>
      <c r="DQ10" s="110">
        <f t="shared" si="5"/>
        <v>0</v>
      </c>
      <c r="DR10" s="110">
        <f t="shared" si="5"/>
        <v>6.0621903748075733E-3</v>
      </c>
      <c r="DS10" s="110" t="e">
        <f t="shared" si="5"/>
        <v>#DIV/0!</v>
      </c>
      <c r="DT10" s="110" t="e">
        <f t="shared" si="5"/>
        <v>#DIV/0!</v>
      </c>
      <c r="DU10" s="110">
        <f t="shared" si="5"/>
        <v>4.2464325811853417E-3</v>
      </c>
      <c r="DV10" s="110">
        <f t="shared" si="5"/>
        <v>0</v>
      </c>
    </row>
    <row r="11" spans="1:126" s="101" customFormat="1" x14ac:dyDescent="0.2">
      <c r="A11" s="101" t="s">
        <v>91</v>
      </c>
      <c r="B11" s="123"/>
      <c r="C11" s="123">
        <v>44503.84375</v>
      </c>
      <c r="D11" s="101">
        <v>6.61</v>
      </c>
      <c r="E11" s="102">
        <f t="shared" si="6"/>
        <v>0.18712909999999999</v>
      </c>
      <c r="F11" s="102">
        <f t="shared" si="30"/>
        <v>133.25516999999994</v>
      </c>
      <c r="G11" s="103">
        <f t="shared" si="7"/>
        <v>3.1448053587964336E-3</v>
      </c>
      <c r="Y11" s="105">
        <f t="shared" ref="Y11" si="121">H10</f>
        <v>14.020002878572647</v>
      </c>
      <c r="Z11" s="105">
        <f t="shared" ref="Z11" si="122">I10</f>
        <v>12.5666718405661</v>
      </c>
      <c r="AA11" s="105">
        <f t="shared" ref="AA11" si="123">J10</f>
        <v>0</v>
      </c>
      <c r="AB11" s="105">
        <f t="shared" ref="AB11" si="124">K10</f>
        <v>0</v>
      </c>
      <c r="AC11" s="105">
        <f t="shared" ref="AC11" si="125">L10</f>
        <v>0</v>
      </c>
      <c r="AD11" s="105">
        <f t="shared" ref="AD11" si="126">M10</f>
        <v>0</v>
      </c>
      <c r="AE11" s="105">
        <f t="shared" ref="AE11" si="127">N10</f>
        <v>0</v>
      </c>
      <c r="AF11" s="105">
        <f t="shared" ref="AF11" si="128">O10</f>
        <v>3.7740559929759523</v>
      </c>
      <c r="AG11" s="105">
        <f t="shared" ref="AG11" si="129">P10</f>
        <v>0</v>
      </c>
      <c r="AH11" s="105">
        <f t="shared" ref="AH11" si="130">Q10</f>
        <v>0</v>
      </c>
      <c r="AI11" s="105">
        <f t="shared" ref="AI11" si="131">R10</f>
        <v>0</v>
      </c>
      <c r="AJ11" s="105">
        <f t="shared" ref="AJ11" si="132">S10</f>
        <v>0</v>
      </c>
      <c r="AK11" s="105">
        <f t="shared" ref="AK11" si="133">T10</f>
        <v>183.13270562030851</v>
      </c>
      <c r="AL11" s="105">
        <f t="shared" ref="AL11" si="134">U10</f>
        <v>0</v>
      </c>
      <c r="AM11" s="105">
        <f t="shared" ref="AM11" si="135">V10</f>
        <v>0</v>
      </c>
      <c r="AN11" s="105">
        <f t="shared" ref="AN11" si="136">W10</f>
        <v>2.4305050270229778</v>
      </c>
      <c r="AO11" s="105">
        <f t="shared" ref="AO11" si="137">X10</f>
        <v>0</v>
      </c>
      <c r="AP11" s="106">
        <f t="shared" si="9"/>
        <v>0.14363312873229431</v>
      </c>
      <c r="AQ11" s="106">
        <f t="shared" si="1"/>
        <v>0.11266842237533042</v>
      </c>
      <c r="AR11" s="106" t="e">
        <f t="shared" si="1"/>
        <v>#DIV/0!</v>
      </c>
      <c r="AS11" s="106" t="e">
        <f t="shared" si="1"/>
        <v>#DIV/0!</v>
      </c>
      <c r="AT11" s="106">
        <f t="shared" si="1"/>
        <v>0</v>
      </c>
      <c r="AU11" s="106" t="e">
        <f t="shared" si="1"/>
        <v>#DIV/0!</v>
      </c>
      <c r="AV11" s="106" t="e">
        <f t="shared" si="1"/>
        <v>#DIV/0!</v>
      </c>
      <c r="AW11" s="106">
        <f t="shared" si="1"/>
        <v>0.13958590513158525</v>
      </c>
      <c r="AX11" s="106" t="e">
        <f t="shared" si="1"/>
        <v>#DIV/0!</v>
      </c>
      <c r="AY11" s="106" t="e">
        <f t="shared" si="1"/>
        <v>#DIV/0!</v>
      </c>
      <c r="AZ11" s="106" t="e">
        <f t="shared" si="1"/>
        <v>#DIV/0!</v>
      </c>
      <c r="BA11" s="106">
        <f t="shared" si="1"/>
        <v>0</v>
      </c>
      <c r="BB11" s="106">
        <f t="shared" si="1"/>
        <v>0.22836415211099317</v>
      </c>
      <c r="BC11" s="106" t="e">
        <f t="shared" si="1"/>
        <v>#DIV/0!</v>
      </c>
      <c r="BD11" s="106" t="e">
        <f t="shared" si="1"/>
        <v>#DIV/0!</v>
      </c>
      <c r="BE11" s="106">
        <f t="shared" si="1"/>
        <v>0.16995761275245419</v>
      </c>
      <c r="BF11" s="106">
        <f t="shared" si="1"/>
        <v>0</v>
      </c>
      <c r="BG11" s="107">
        <f t="shared" si="10"/>
        <v>0.15741303123988251</v>
      </c>
      <c r="BH11" s="107">
        <f t="shared" si="11"/>
        <v>0.14109539949122862</v>
      </c>
      <c r="BI11" s="107">
        <f t="shared" si="12"/>
        <v>0</v>
      </c>
      <c r="BJ11" s="107">
        <f t="shared" si="13"/>
        <v>0</v>
      </c>
      <c r="BK11" s="107">
        <f t="shared" si="14"/>
        <v>0</v>
      </c>
      <c r="BL11" s="107">
        <f t="shared" si="15"/>
        <v>0</v>
      </c>
      <c r="BM11" s="107">
        <f t="shared" si="16"/>
        <v>0</v>
      </c>
      <c r="BN11" s="107">
        <f t="shared" si="17"/>
        <v>4.2374142078911776E-2</v>
      </c>
      <c r="BO11" s="107">
        <f t="shared" si="18"/>
        <v>0</v>
      </c>
      <c r="BP11" s="107">
        <f t="shared" si="19"/>
        <v>0</v>
      </c>
      <c r="BQ11" s="107">
        <f t="shared" si="20"/>
        <v>0</v>
      </c>
      <c r="BR11" s="107">
        <f t="shared" si="21"/>
        <v>0</v>
      </c>
      <c r="BS11" s="107">
        <f t="shared" si="22"/>
        <v>2.0561675029975963</v>
      </c>
      <c r="BT11" s="107">
        <f t="shared" si="23"/>
        <v>0</v>
      </c>
      <c r="BU11" s="107">
        <f t="shared" si="24"/>
        <v>0</v>
      </c>
      <c r="BV11" s="107">
        <f t="shared" si="25"/>
        <v>2.7289093095137131E-2</v>
      </c>
      <c r="BW11" s="107">
        <f t="shared" si="26"/>
        <v>0</v>
      </c>
      <c r="BX11" s="108">
        <f t="shared" si="51"/>
        <v>2.3611954685982375</v>
      </c>
      <c r="BY11" s="108">
        <f t="shared" si="3"/>
        <v>2.1164309923684295</v>
      </c>
      <c r="BZ11" s="108">
        <f t="shared" si="3"/>
        <v>0</v>
      </c>
      <c r="CA11" s="108">
        <f t="shared" si="3"/>
        <v>0</v>
      </c>
      <c r="CB11" s="108">
        <f t="shared" si="3"/>
        <v>0</v>
      </c>
      <c r="CC11" s="108">
        <f t="shared" si="3"/>
        <v>0</v>
      </c>
      <c r="CD11" s="108">
        <f t="shared" si="3"/>
        <v>0</v>
      </c>
      <c r="CE11" s="108">
        <f t="shared" si="3"/>
        <v>0.63561213118367665</v>
      </c>
      <c r="CF11" s="108">
        <f t="shared" si="3"/>
        <v>0</v>
      </c>
      <c r="CG11" s="108">
        <f t="shared" si="3"/>
        <v>0</v>
      </c>
      <c r="CH11" s="108">
        <f t="shared" si="3"/>
        <v>0</v>
      </c>
      <c r="CI11" s="108">
        <f t="shared" si="3"/>
        <v>0</v>
      </c>
      <c r="CJ11" s="108">
        <f t="shared" si="3"/>
        <v>30.842512544963945</v>
      </c>
      <c r="CK11" s="108">
        <f t="shared" si="3"/>
        <v>0</v>
      </c>
      <c r="CL11" s="108">
        <f t="shared" si="3"/>
        <v>0</v>
      </c>
      <c r="CM11" s="108">
        <f t="shared" si="3"/>
        <v>0.40933639642705699</v>
      </c>
      <c r="CN11" s="108">
        <f t="shared" si="3"/>
        <v>0</v>
      </c>
      <c r="CO11" s="109">
        <f t="shared" si="52"/>
        <v>15.991025462369739</v>
      </c>
      <c r="CP11" s="109">
        <f t="shared" si="28"/>
        <v>8.9737535113971596</v>
      </c>
      <c r="CQ11" s="109">
        <f t="shared" si="28"/>
        <v>0</v>
      </c>
      <c r="CR11" s="109">
        <f t="shared" si="28"/>
        <v>0</v>
      </c>
      <c r="CS11" s="109">
        <f t="shared" si="28"/>
        <v>0</v>
      </c>
      <c r="CT11" s="109">
        <f t="shared" si="28"/>
        <v>0</v>
      </c>
      <c r="CU11" s="109">
        <f t="shared" si="28"/>
        <v>0</v>
      </c>
      <c r="CV11" s="109">
        <f t="shared" si="28"/>
        <v>5.6720860227286023</v>
      </c>
      <c r="CW11" s="109">
        <f t="shared" si="28"/>
        <v>0</v>
      </c>
      <c r="CX11" s="109">
        <f t="shared" si="28"/>
        <v>0</v>
      </c>
      <c r="CY11" s="109">
        <f t="shared" si="28"/>
        <v>0</v>
      </c>
      <c r="CZ11" s="109">
        <f t="shared" si="28"/>
        <v>0</v>
      </c>
      <c r="DA11" s="109">
        <f t="shared" si="28"/>
        <v>150.41235387719411</v>
      </c>
      <c r="DB11" s="109">
        <f t="shared" si="28"/>
        <v>0</v>
      </c>
      <c r="DC11" s="109">
        <f t="shared" si="28"/>
        <v>0</v>
      </c>
      <c r="DD11" s="109">
        <f t="shared" si="28"/>
        <v>1.9436899685670679</v>
      </c>
      <c r="DE11" s="109">
        <f t="shared" si="28"/>
        <v>0</v>
      </c>
      <c r="DF11" s="110">
        <f t="shared" si="29"/>
        <v>5.832913651913775E-3</v>
      </c>
      <c r="DG11" s="110">
        <f t="shared" si="5"/>
        <v>3.8911536658005085E-3</v>
      </c>
      <c r="DH11" s="110" t="e">
        <f t="shared" si="5"/>
        <v>#DIV/0!</v>
      </c>
      <c r="DI11" s="110" t="e">
        <f t="shared" si="5"/>
        <v>#DIV/0!</v>
      </c>
      <c r="DJ11" s="110">
        <f t="shared" si="5"/>
        <v>0</v>
      </c>
      <c r="DK11" s="110" t="e">
        <f t="shared" si="5"/>
        <v>#DIV/0!</v>
      </c>
      <c r="DL11" s="110" t="e">
        <f t="shared" si="5"/>
        <v>#DIV/0!</v>
      </c>
      <c r="DM11" s="110">
        <f t="shared" si="5"/>
        <v>7.7135842226593865E-3</v>
      </c>
      <c r="DN11" s="110" t="e">
        <f t="shared" si="5"/>
        <v>#DIV/0!</v>
      </c>
      <c r="DO11" s="110" t="e">
        <f t="shared" si="5"/>
        <v>#DIV/0!</v>
      </c>
      <c r="DP11" s="110" t="e">
        <f t="shared" si="5"/>
        <v>#DIV/0!</v>
      </c>
      <c r="DQ11" s="110">
        <f t="shared" si="5"/>
        <v>0</v>
      </c>
      <c r="DR11" s="110">
        <f t="shared" si="5"/>
        <v>7.6259056110388303E-3</v>
      </c>
      <c r="DS11" s="110" t="e">
        <f t="shared" si="5"/>
        <v>#DIV/0!</v>
      </c>
      <c r="DT11" s="110" t="e">
        <f t="shared" si="5"/>
        <v>#DIV/0!</v>
      </c>
      <c r="DU11" s="110">
        <f t="shared" si="5"/>
        <v>5.3793001561788321E-3</v>
      </c>
      <c r="DV11" s="110">
        <f t="shared" si="5"/>
        <v>0</v>
      </c>
    </row>
    <row r="12" spans="1:126" s="101" customFormat="1" x14ac:dyDescent="0.2">
      <c r="A12" s="101" t="s">
        <v>91</v>
      </c>
      <c r="B12" s="123"/>
      <c r="C12" s="123">
        <v>44503.854166666664</v>
      </c>
      <c r="D12" s="101">
        <v>9.1300000000000008</v>
      </c>
      <c r="E12" s="102">
        <f t="shared" si="6"/>
        <v>0.25847029999999999</v>
      </c>
      <c r="F12" s="102">
        <f t="shared" si="30"/>
        <v>224.72477999999995</v>
      </c>
      <c r="G12" s="103">
        <f t="shared" si="7"/>
        <v>5.3034767236299334E-3</v>
      </c>
      <c r="Y12" s="105">
        <f t="shared" ref="Y12" si="138">H10</f>
        <v>14.020002878572647</v>
      </c>
      <c r="Z12" s="105">
        <f t="shared" ref="Z12" si="139">I10</f>
        <v>12.5666718405661</v>
      </c>
      <c r="AA12" s="105">
        <f t="shared" ref="AA12" si="140">J10</f>
        <v>0</v>
      </c>
      <c r="AB12" s="105">
        <f t="shared" ref="AB12" si="141">K10</f>
        <v>0</v>
      </c>
      <c r="AC12" s="105">
        <f t="shared" ref="AC12" si="142">L10</f>
        <v>0</v>
      </c>
      <c r="AD12" s="105">
        <f t="shared" ref="AD12" si="143">M10</f>
        <v>0</v>
      </c>
      <c r="AE12" s="105">
        <f t="shared" ref="AE12" si="144">N10</f>
        <v>0</v>
      </c>
      <c r="AF12" s="105">
        <f t="shared" ref="AF12" si="145">O10</f>
        <v>3.7740559929759523</v>
      </c>
      <c r="AG12" s="105">
        <f t="shared" ref="AG12" si="146">P10</f>
        <v>0</v>
      </c>
      <c r="AH12" s="105">
        <f t="shared" ref="AH12" si="147">Q10</f>
        <v>0</v>
      </c>
      <c r="AI12" s="105">
        <f t="shared" ref="AI12" si="148">R10</f>
        <v>0</v>
      </c>
      <c r="AJ12" s="105">
        <f t="shared" ref="AJ12" si="149">S10</f>
        <v>0</v>
      </c>
      <c r="AK12" s="105">
        <f t="shared" ref="AK12" si="150">T10</f>
        <v>183.13270562030851</v>
      </c>
      <c r="AL12" s="105">
        <f t="shared" ref="AL12" si="151">U10</f>
        <v>0</v>
      </c>
      <c r="AM12" s="105">
        <f t="shared" ref="AM12" si="152">V10</f>
        <v>0</v>
      </c>
      <c r="AN12" s="105">
        <f t="shared" ref="AN12" si="153">W10</f>
        <v>2.4305050270229778</v>
      </c>
      <c r="AO12" s="105">
        <f t="shared" ref="AO12" si="154">X10</f>
        <v>0</v>
      </c>
      <c r="AP12" s="106">
        <f t="shared" si="9"/>
        <v>0.14363312873229431</v>
      </c>
      <c r="AQ12" s="106">
        <f t="shared" si="1"/>
        <v>0.11266842237533042</v>
      </c>
      <c r="AR12" s="106" t="e">
        <f t="shared" si="1"/>
        <v>#DIV/0!</v>
      </c>
      <c r="AS12" s="106" t="e">
        <f t="shared" si="1"/>
        <v>#DIV/0!</v>
      </c>
      <c r="AT12" s="106">
        <f t="shared" si="1"/>
        <v>0</v>
      </c>
      <c r="AU12" s="106" t="e">
        <f t="shared" si="1"/>
        <v>#DIV/0!</v>
      </c>
      <c r="AV12" s="106" t="e">
        <f t="shared" si="1"/>
        <v>#DIV/0!</v>
      </c>
      <c r="AW12" s="106">
        <f t="shared" si="1"/>
        <v>0.13958590513158525</v>
      </c>
      <c r="AX12" s="106" t="e">
        <f t="shared" si="1"/>
        <v>#DIV/0!</v>
      </c>
      <c r="AY12" s="106" t="e">
        <f t="shared" si="1"/>
        <v>#DIV/0!</v>
      </c>
      <c r="AZ12" s="106" t="e">
        <f t="shared" si="1"/>
        <v>#DIV/0!</v>
      </c>
      <c r="BA12" s="106">
        <f t="shared" si="1"/>
        <v>0</v>
      </c>
      <c r="BB12" s="106">
        <f t="shared" si="1"/>
        <v>0.22836415211099317</v>
      </c>
      <c r="BC12" s="106" t="e">
        <f t="shared" si="1"/>
        <v>#DIV/0!</v>
      </c>
      <c r="BD12" s="106" t="e">
        <f t="shared" si="1"/>
        <v>#DIV/0!</v>
      </c>
      <c r="BE12" s="106">
        <f t="shared" si="1"/>
        <v>0.16995761275245419</v>
      </c>
      <c r="BF12" s="106">
        <f t="shared" si="1"/>
        <v>0</v>
      </c>
      <c r="BG12" s="107">
        <f t="shared" si="10"/>
        <v>0.21742526100153214</v>
      </c>
      <c r="BH12" s="107">
        <f t="shared" si="11"/>
        <v>0.19488668643796031</v>
      </c>
      <c r="BI12" s="107">
        <f t="shared" si="12"/>
        <v>0</v>
      </c>
      <c r="BJ12" s="107">
        <f t="shared" si="13"/>
        <v>0</v>
      </c>
      <c r="BK12" s="107">
        <f t="shared" si="14"/>
        <v>0</v>
      </c>
      <c r="BL12" s="107">
        <f t="shared" si="15"/>
        <v>0</v>
      </c>
      <c r="BM12" s="107">
        <f t="shared" si="16"/>
        <v>0</v>
      </c>
      <c r="BN12" s="107">
        <f t="shared" si="17"/>
        <v>5.8528883083277534E-2</v>
      </c>
      <c r="BO12" s="107">
        <f t="shared" si="18"/>
        <v>0</v>
      </c>
      <c r="BP12" s="107">
        <f t="shared" si="19"/>
        <v>0</v>
      </c>
      <c r="BQ12" s="107">
        <f t="shared" si="20"/>
        <v>0</v>
      </c>
      <c r="BR12" s="107">
        <f t="shared" si="21"/>
        <v>0</v>
      </c>
      <c r="BS12" s="107">
        <f t="shared" si="22"/>
        <v>2.8400619216895695</v>
      </c>
      <c r="BT12" s="107">
        <f t="shared" si="23"/>
        <v>0</v>
      </c>
      <c r="BU12" s="107">
        <f t="shared" si="24"/>
        <v>0</v>
      </c>
      <c r="BV12" s="107">
        <f t="shared" si="25"/>
        <v>3.769280180916823E-2</v>
      </c>
      <c r="BW12" s="107">
        <f t="shared" si="26"/>
        <v>0</v>
      </c>
      <c r="BX12" s="108">
        <f t="shared" si="51"/>
        <v>3.2613789150229824</v>
      </c>
      <c r="BY12" s="108">
        <f t="shared" si="3"/>
        <v>2.9233002965694048</v>
      </c>
      <c r="BZ12" s="108">
        <f t="shared" si="3"/>
        <v>0</v>
      </c>
      <c r="CA12" s="108">
        <f t="shared" si="3"/>
        <v>0</v>
      </c>
      <c r="CB12" s="108">
        <f t="shared" si="3"/>
        <v>0</v>
      </c>
      <c r="CC12" s="108">
        <f t="shared" si="3"/>
        <v>0</v>
      </c>
      <c r="CD12" s="108">
        <f t="shared" si="3"/>
        <v>0</v>
      </c>
      <c r="CE12" s="108">
        <f t="shared" si="3"/>
        <v>0.87793324624916302</v>
      </c>
      <c r="CF12" s="108">
        <f t="shared" si="3"/>
        <v>0</v>
      </c>
      <c r="CG12" s="108">
        <f t="shared" si="3"/>
        <v>0</v>
      </c>
      <c r="CH12" s="108">
        <f t="shared" si="3"/>
        <v>0</v>
      </c>
      <c r="CI12" s="108">
        <f t="shared" si="3"/>
        <v>0</v>
      </c>
      <c r="CJ12" s="108">
        <f t="shared" si="3"/>
        <v>42.600928825343544</v>
      </c>
      <c r="CK12" s="108">
        <f t="shared" si="3"/>
        <v>0</v>
      </c>
      <c r="CL12" s="108">
        <f t="shared" si="3"/>
        <v>0</v>
      </c>
      <c r="CM12" s="108">
        <f t="shared" si="3"/>
        <v>0.56539202713752346</v>
      </c>
      <c r="CN12" s="108">
        <f t="shared" si="3"/>
        <v>0</v>
      </c>
      <c r="CO12" s="109">
        <f t="shared" si="52"/>
        <v>19.252404377392722</v>
      </c>
      <c r="CP12" s="109">
        <f t="shared" si="28"/>
        <v>11.897053807966564</v>
      </c>
      <c r="CQ12" s="109">
        <f t="shared" si="28"/>
        <v>0</v>
      </c>
      <c r="CR12" s="109">
        <f t="shared" si="28"/>
        <v>0</v>
      </c>
      <c r="CS12" s="109">
        <f t="shared" si="28"/>
        <v>0</v>
      </c>
      <c r="CT12" s="109">
        <f t="shared" si="28"/>
        <v>0</v>
      </c>
      <c r="CU12" s="109">
        <f t="shared" si="28"/>
        <v>0</v>
      </c>
      <c r="CV12" s="109">
        <f t="shared" si="28"/>
        <v>6.5500192689777652</v>
      </c>
      <c r="CW12" s="109">
        <f t="shared" si="28"/>
        <v>0</v>
      </c>
      <c r="CX12" s="109">
        <f t="shared" si="28"/>
        <v>0</v>
      </c>
      <c r="CY12" s="109">
        <f t="shared" si="28"/>
        <v>0</v>
      </c>
      <c r="CZ12" s="109">
        <f t="shared" si="28"/>
        <v>0</v>
      </c>
      <c r="DA12" s="109">
        <f t="shared" si="28"/>
        <v>193.01328270253765</v>
      </c>
      <c r="DB12" s="109">
        <f t="shared" si="28"/>
        <v>0</v>
      </c>
      <c r="DC12" s="109">
        <f t="shared" si="28"/>
        <v>0</v>
      </c>
      <c r="DD12" s="109">
        <f t="shared" si="28"/>
        <v>2.5090819957045913</v>
      </c>
      <c r="DE12" s="109">
        <f t="shared" si="28"/>
        <v>0</v>
      </c>
      <c r="DF12" s="110">
        <f t="shared" si="29"/>
        <v>7.0225397732821158E-3</v>
      </c>
      <c r="DG12" s="110">
        <f t="shared" si="5"/>
        <v>5.1587403730557133E-3</v>
      </c>
      <c r="DH12" s="110" t="e">
        <f t="shared" si="5"/>
        <v>#DIV/0!</v>
      </c>
      <c r="DI12" s="110" t="e">
        <f t="shared" si="5"/>
        <v>#DIV/0!</v>
      </c>
      <c r="DJ12" s="110">
        <f t="shared" si="5"/>
        <v>0</v>
      </c>
      <c r="DK12" s="110" t="e">
        <f t="shared" si="5"/>
        <v>#DIV/0!</v>
      </c>
      <c r="DL12" s="110" t="e">
        <f t="shared" si="5"/>
        <v>#DIV/0!</v>
      </c>
      <c r="DM12" s="110">
        <f t="shared" si="5"/>
        <v>8.9075033574679153E-3</v>
      </c>
      <c r="DN12" s="110" t="e">
        <f t="shared" si="5"/>
        <v>#DIV/0!</v>
      </c>
      <c r="DO12" s="110" t="e">
        <f t="shared" si="5"/>
        <v>#DIV/0!</v>
      </c>
      <c r="DP12" s="110" t="e">
        <f t="shared" si="5"/>
        <v>#DIV/0!</v>
      </c>
      <c r="DQ12" s="110">
        <f t="shared" si="5"/>
        <v>0</v>
      </c>
      <c r="DR12" s="110">
        <f t="shared" si="5"/>
        <v>9.7857724955761043E-3</v>
      </c>
      <c r="DS12" s="110" t="e">
        <f t="shared" si="5"/>
        <v>#DIV/0!</v>
      </c>
      <c r="DT12" s="110" t="e">
        <f t="shared" si="5"/>
        <v>#DIV/0!</v>
      </c>
      <c r="DU12" s="110">
        <f t="shared" si="5"/>
        <v>6.9440627824557712E-3</v>
      </c>
      <c r="DV12" s="110">
        <f t="shared" si="5"/>
        <v>0</v>
      </c>
    </row>
    <row r="13" spans="1:126" s="101" customFormat="1" x14ac:dyDescent="0.2">
      <c r="A13" s="101" t="s">
        <v>91</v>
      </c>
      <c r="B13" s="123"/>
      <c r="C13" s="123">
        <v>44503.864583333336</v>
      </c>
      <c r="D13" s="101">
        <v>14.92</v>
      </c>
      <c r="E13" s="102">
        <f t="shared" si="6"/>
        <v>0.42238519999999996</v>
      </c>
      <c r="F13" s="102">
        <f t="shared" si="30"/>
        <v>463.71779999999995</v>
      </c>
      <c r="G13" s="103">
        <f t="shared" si="7"/>
        <v>1.094368212812526E-2</v>
      </c>
      <c r="Y13" s="105">
        <f t="shared" ref="Y13" si="155">H10</f>
        <v>14.020002878572647</v>
      </c>
      <c r="Z13" s="105">
        <f t="shared" ref="Z13" si="156">I10</f>
        <v>12.5666718405661</v>
      </c>
      <c r="AA13" s="105">
        <f t="shared" ref="AA13" si="157">J10</f>
        <v>0</v>
      </c>
      <c r="AB13" s="105">
        <f t="shared" ref="AB13" si="158">K10</f>
        <v>0</v>
      </c>
      <c r="AC13" s="105">
        <f t="shared" ref="AC13" si="159">L10</f>
        <v>0</v>
      </c>
      <c r="AD13" s="105">
        <f t="shared" ref="AD13" si="160">M10</f>
        <v>0</v>
      </c>
      <c r="AE13" s="105">
        <f t="shared" ref="AE13" si="161">N10</f>
        <v>0</v>
      </c>
      <c r="AF13" s="105">
        <f t="shared" ref="AF13" si="162">O10</f>
        <v>3.7740559929759523</v>
      </c>
      <c r="AG13" s="105">
        <f t="shared" ref="AG13" si="163">P10</f>
        <v>0</v>
      </c>
      <c r="AH13" s="105">
        <f t="shared" ref="AH13" si="164">Q10</f>
        <v>0</v>
      </c>
      <c r="AI13" s="105">
        <f t="shared" ref="AI13" si="165">R10</f>
        <v>0</v>
      </c>
      <c r="AJ13" s="105">
        <f t="shared" ref="AJ13" si="166">S10</f>
        <v>0</v>
      </c>
      <c r="AK13" s="105">
        <f t="shared" ref="AK13" si="167">T10</f>
        <v>183.13270562030851</v>
      </c>
      <c r="AL13" s="105">
        <f t="shared" ref="AL13" si="168">U10</f>
        <v>0</v>
      </c>
      <c r="AM13" s="105">
        <f t="shared" ref="AM13" si="169">V10</f>
        <v>0</v>
      </c>
      <c r="AN13" s="105">
        <f t="shared" ref="AN13" si="170">W10</f>
        <v>2.4305050270229778</v>
      </c>
      <c r="AO13" s="105">
        <f t="shared" ref="AO13" si="171">X10</f>
        <v>0</v>
      </c>
      <c r="AP13" s="106">
        <f t="shared" si="9"/>
        <v>0.14363312873229431</v>
      </c>
      <c r="AQ13" s="106">
        <f t="shared" si="1"/>
        <v>0.11266842237533042</v>
      </c>
      <c r="AR13" s="106" t="e">
        <f t="shared" si="1"/>
        <v>#DIV/0!</v>
      </c>
      <c r="AS13" s="106" t="e">
        <f t="shared" si="1"/>
        <v>#DIV/0!</v>
      </c>
      <c r="AT13" s="106">
        <f t="shared" si="1"/>
        <v>0</v>
      </c>
      <c r="AU13" s="106" t="e">
        <f t="shared" si="1"/>
        <v>#DIV/0!</v>
      </c>
      <c r="AV13" s="106" t="e">
        <f t="shared" si="1"/>
        <v>#DIV/0!</v>
      </c>
      <c r="AW13" s="106">
        <f t="shared" si="1"/>
        <v>0.13958590513158525</v>
      </c>
      <c r="AX13" s="106" t="e">
        <f t="shared" si="1"/>
        <v>#DIV/0!</v>
      </c>
      <c r="AY13" s="106" t="e">
        <f t="shared" si="1"/>
        <v>#DIV/0!</v>
      </c>
      <c r="AZ13" s="106" t="e">
        <f t="shared" si="1"/>
        <v>#DIV/0!</v>
      </c>
      <c r="BA13" s="106">
        <f t="shared" si="1"/>
        <v>0</v>
      </c>
      <c r="BB13" s="106">
        <f t="shared" si="1"/>
        <v>0.22836415211099317</v>
      </c>
      <c r="BC13" s="106" t="e">
        <f t="shared" si="1"/>
        <v>#DIV/0!</v>
      </c>
      <c r="BD13" s="106" t="e">
        <f t="shared" si="1"/>
        <v>#DIV/0!</v>
      </c>
      <c r="BE13" s="106">
        <f t="shared" si="1"/>
        <v>0.16995761275245419</v>
      </c>
      <c r="BF13" s="106">
        <f t="shared" si="1"/>
        <v>0</v>
      </c>
      <c r="BG13" s="107">
        <f t="shared" si="10"/>
        <v>0.35531050319198898</v>
      </c>
      <c r="BH13" s="107">
        <f t="shared" si="11"/>
        <v>0.31847857192271278</v>
      </c>
      <c r="BI13" s="107">
        <f t="shared" si="12"/>
        <v>0</v>
      </c>
      <c r="BJ13" s="107">
        <f t="shared" si="13"/>
        <v>0</v>
      </c>
      <c r="BK13" s="107">
        <f t="shared" si="14"/>
        <v>0</v>
      </c>
      <c r="BL13" s="107">
        <f t="shared" si="15"/>
        <v>0</v>
      </c>
      <c r="BM13" s="107">
        <f t="shared" si="16"/>
        <v>0</v>
      </c>
      <c r="BN13" s="107">
        <f t="shared" si="17"/>
        <v>9.5646323724260754E-2</v>
      </c>
      <c r="BO13" s="107">
        <f t="shared" si="18"/>
        <v>0</v>
      </c>
      <c r="BP13" s="107">
        <f t="shared" si="19"/>
        <v>0</v>
      </c>
      <c r="BQ13" s="107">
        <f t="shared" si="20"/>
        <v>0</v>
      </c>
      <c r="BR13" s="107">
        <f t="shared" si="21"/>
        <v>0</v>
      </c>
      <c r="BS13" s="107">
        <f t="shared" si="22"/>
        <v>4.6411526693985081</v>
      </c>
      <c r="BT13" s="107">
        <f t="shared" si="23"/>
        <v>0</v>
      </c>
      <c r="BU13" s="107">
        <f t="shared" si="24"/>
        <v>0</v>
      </c>
      <c r="BV13" s="107">
        <f t="shared" si="25"/>
        <v>6.1596561116406351E-2</v>
      </c>
      <c r="BW13" s="107">
        <f t="shared" si="26"/>
        <v>0</v>
      </c>
      <c r="BX13" s="108">
        <f t="shared" si="51"/>
        <v>5.3296575478798349</v>
      </c>
      <c r="BY13" s="108">
        <f t="shared" si="3"/>
        <v>4.777178578840692</v>
      </c>
      <c r="BZ13" s="108">
        <f t="shared" si="3"/>
        <v>0</v>
      </c>
      <c r="CA13" s="108">
        <f t="shared" si="3"/>
        <v>0</v>
      </c>
      <c r="CB13" s="108">
        <f t="shared" si="3"/>
        <v>0</v>
      </c>
      <c r="CC13" s="108">
        <f t="shared" si="3"/>
        <v>0</v>
      </c>
      <c r="CD13" s="108">
        <f t="shared" si="3"/>
        <v>0</v>
      </c>
      <c r="CE13" s="108">
        <f t="shared" si="3"/>
        <v>1.4346948558639112</v>
      </c>
      <c r="CF13" s="108">
        <f t="shared" si="3"/>
        <v>0</v>
      </c>
      <c r="CG13" s="108">
        <f t="shared" si="3"/>
        <v>0</v>
      </c>
      <c r="CH13" s="108">
        <f t="shared" si="3"/>
        <v>0</v>
      </c>
      <c r="CI13" s="108">
        <f t="shared" si="3"/>
        <v>0</v>
      </c>
      <c r="CJ13" s="108">
        <f t="shared" si="3"/>
        <v>69.617290040977622</v>
      </c>
      <c r="CK13" s="108">
        <f t="shared" si="3"/>
        <v>0</v>
      </c>
      <c r="CL13" s="108">
        <f t="shared" si="3"/>
        <v>0</v>
      </c>
      <c r="CM13" s="108">
        <f t="shared" si="3"/>
        <v>0.92394841674609529</v>
      </c>
      <c r="CN13" s="108">
        <f t="shared" si="3"/>
        <v>0</v>
      </c>
      <c r="CO13" s="109">
        <f t="shared" si="52"/>
        <v>24.582061925272555</v>
      </c>
      <c r="CP13" s="109">
        <f t="shared" si="28"/>
        <v>16.674232386807255</v>
      </c>
      <c r="CQ13" s="109">
        <f t="shared" si="28"/>
        <v>0</v>
      </c>
      <c r="CR13" s="109">
        <f t="shared" si="28"/>
        <v>0</v>
      </c>
      <c r="CS13" s="109">
        <f t="shared" si="28"/>
        <v>0</v>
      </c>
      <c r="CT13" s="109">
        <f t="shared" si="28"/>
        <v>0</v>
      </c>
      <c r="CU13" s="109">
        <f t="shared" si="28"/>
        <v>0</v>
      </c>
      <c r="CV13" s="109">
        <f t="shared" si="28"/>
        <v>7.9847141248416769</v>
      </c>
      <c r="CW13" s="109">
        <f t="shared" si="28"/>
        <v>0</v>
      </c>
      <c r="CX13" s="109">
        <f t="shared" si="28"/>
        <v>0</v>
      </c>
      <c r="CY13" s="109">
        <f t="shared" si="28"/>
        <v>0</v>
      </c>
      <c r="CZ13" s="109">
        <f t="shared" si="28"/>
        <v>0</v>
      </c>
      <c r="DA13" s="109">
        <f t="shared" si="28"/>
        <v>262.63057274351524</v>
      </c>
      <c r="DB13" s="109">
        <f t="shared" si="28"/>
        <v>0</v>
      </c>
      <c r="DC13" s="109">
        <f t="shared" si="28"/>
        <v>0</v>
      </c>
      <c r="DD13" s="109">
        <f t="shared" si="28"/>
        <v>3.4330304124506865</v>
      </c>
      <c r="DE13" s="109">
        <f t="shared" si="28"/>
        <v>0</v>
      </c>
      <c r="DF13" s="110">
        <f t="shared" si="29"/>
        <v>8.9665947273692616E-3</v>
      </c>
      <c r="DG13" s="110">
        <f t="shared" si="5"/>
        <v>7.230196416018215E-3</v>
      </c>
      <c r="DH13" s="110" t="e">
        <f t="shared" si="5"/>
        <v>#DIV/0!</v>
      </c>
      <c r="DI13" s="110" t="e">
        <f t="shared" si="5"/>
        <v>#DIV/0!</v>
      </c>
      <c r="DJ13" s="110">
        <f t="shared" si="5"/>
        <v>0</v>
      </c>
      <c r="DK13" s="110" t="e">
        <f t="shared" si="5"/>
        <v>#DIV/0!</v>
      </c>
      <c r="DL13" s="110" t="e">
        <f t="shared" si="5"/>
        <v>#DIV/0!</v>
      </c>
      <c r="DM13" s="110">
        <f t="shared" si="5"/>
        <v>1.0858573838447461E-2</v>
      </c>
      <c r="DN13" s="110" t="e">
        <f t="shared" si="5"/>
        <v>#DIV/0!</v>
      </c>
      <c r="DO13" s="110" t="e">
        <f t="shared" si="5"/>
        <v>#DIV/0!</v>
      </c>
      <c r="DP13" s="110" t="e">
        <f t="shared" si="5"/>
        <v>#DIV/0!</v>
      </c>
      <c r="DQ13" s="110">
        <f t="shared" si="5"/>
        <v>0</v>
      </c>
      <c r="DR13" s="110">
        <f t="shared" si="5"/>
        <v>1.3315368762530772E-2</v>
      </c>
      <c r="DS13" s="110" t="e">
        <f t="shared" si="5"/>
        <v>#DIV/0!</v>
      </c>
      <c r="DT13" s="110" t="e">
        <f t="shared" si="5"/>
        <v>#DIV/0!</v>
      </c>
      <c r="DU13" s="110">
        <f t="shared" si="5"/>
        <v>9.5011557051339676E-3</v>
      </c>
      <c r="DV13" s="110">
        <f t="shared" si="5"/>
        <v>0</v>
      </c>
    </row>
    <row r="14" spans="1:126" s="101" customFormat="1" x14ac:dyDescent="0.2">
      <c r="A14" s="101" t="s">
        <v>91</v>
      </c>
      <c r="B14" s="123">
        <f>'Data Final'!C181</f>
        <v>44503.895833333336</v>
      </c>
      <c r="C14" s="123">
        <v>44503.875</v>
      </c>
      <c r="D14" s="101">
        <v>23.62</v>
      </c>
      <c r="E14" s="102">
        <f t="shared" si="6"/>
        <v>0.6686822</v>
      </c>
      <c r="F14" s="102">
        <f t="shared" si="30"/>
        <v>924.37811999999985</v>
      </c>
      <c r="G14" s="103">
        <f t="shared" si="7"/>
        <v>2.1815208110350794E-2</v>
      </c>
      <c r="H14" s="124">
        <f>'Data Final'!F181</f>
        <v>62.667340729511253</v>
      </c>
      <c r="I14" s="124">
        <f>'Data Final'!G181</f>
        <v>67.846642290958002</v>
      </c>
      <c r="J14" s="124">
        <f>'Data Final'!H181</f>
        <v>0</v>
      </c>
      <c r="K14" s="124">
        <f>'Data Final'!I181</f>
        <v>0</v>
      </c>
      <c r="L14" s="124">
        <f>'Data Final'!J181</f>
        <v>0</v>
      </c>
      <c r="M14" s="104">
        <v>0</v>
      </c>
      <c r="N14" s="124">
        <f>'Data Final'!L181</f>
        <v>0</v>
      </c>
      <c r="O14" s="124">
        <f>'Data Final'!M181</f>
        <v>19.862557068207526</v>
      </c>
      <c r="P14" s="104">
        <v>0</v>
      </c>
      <c r="Q14" s="124">
        <f>'Data Final'!O181</f>
        <v>0</v>
      </c>
      <c r="R14" s="104">
        <v>0</v>
      </c>
      <c r="S14" s="124">
        <f>'Data Final'!Q181</f>
        <v>0</v>
      </c>
      <c r="T14" s="124">
        <f>'Data Final'!R181</f>
        <v>635.28242782007203</v>
      </c>
      <c r="U14" s="124">
        <f>'Data Final'!S181</f>
        <v>0</v>
      </c>
      <c r="V14" s="124">
        <f>'Data Final'!T181</f>
        <v>0</v>
      </c>
      <c r="W14" s="124">
        <f>'Data Final'!U181</f>
        <v>9.8536246270912677</v>
      </c>
      <c r="X14" s="124">
        <f>'Data Final'!V181</f>
        <v>11.167230737500205</v>
      </c>
      <c r="Y14" s="105">
        <f t="shared" ref="Y14" si="172">H14</f>
        <v>62.667340729511253</v>
      </c>
      <c r="Z14" s="105">
        <f t="shared" ref="Z14" si="173">I14</f>
        <v>67.846642290958002</v>
      </c>
      <c r="AA14" s="105">
        <f t="shared" ref="AA14" si="174">J14</f>
        <v>0</v>
      </c>
      <c r="AB14" s="105">
        <f t="shared" ref="AB14" si="175">K14</f>
        <v>0</v>
      </c>
      <c r="AC14" s="105">
        <f t="shared" ref="AC14" si="176">L14</f>
        <v>0</v>
      </c>
      <c r="AD14" s="105">
        <f t="shared" ref="AD14" si="177">M14</f>
        <v>0</v>
      </c>
      <c r="AE14" s="105">
        <f t="shared" ref="AE14" si="178">N14</f>
        <v>0</v>
      </c>
      <c r="AF14" s="105">
        <f t="shared" ref="AF14" si="179">O14</f>
        <v>19.862557068207526</v>
      </c>
      <c r="AG14" s="105">
        <f t="shared" ref="AG14" si="180">P14</f>
        <v>0</v>
      </c>
      <c r="AH14" s="105">
        <f t="shared" ref="AH14" si="181">Q14</f>
        <v>0</v>
      </c>
      <c r="AI14" s="105">
        <f t="shared" ref="AI14" si="182">R14</f>
        <v>0</v>
      </c>
      <c r="AJ14" s="105">
        <f t="shared" ref="AJ14" si="183">S14</f>
        <v>0</v>
      </c>
      <c r="AK14" s="105">
        <f t="shared" ref="AK14" si="184">T14</f>
        <v>635.28242782007203</v>
      </c>
      <c r="AL14" s="105">
        <f t="shared" ref="AL14" si="185">U14</f>
        <v>0</v>
      </c>
      <c r="AM14" s="105">
        <f t="shared" ref="AM14" si="186">V14</f>
        <v>0</v>
      </c>
      <c r="AN14" s="105">
        <f t="shared" ref="AN14" si="187">W14</f>
        <v>9.8536246270912677</v>
      </c>
      <c r="AO14" s="105">
        <f t="shared" ref="AO14" si="188">X14</f>
        <v>11.167230737500205</v>
      </c>
      <c r="AP14" s="106">
        <f t="shared" si="9"/>
        <v>0.64201885664868197</v>
      </c>
      <c r="AQ14" s="106">
        <f t="shared" si="1"/>
        <v>0.60828946974724685</v>
      </c>
      <c r="AR14" s="106" t="e">
        <f t="shared" si="1"/>
        <v>#DIV/0!</v>
      </c>
      <c r="AS14" s="106" t="e">
        <f t="shared" si="1"/>
        <v>#DIV/0!</v>
      </c>
      <c r="AT14" s="106">
        <f t="shared" si="1"/>
        <v>0</v>
      </c>
      <c r="AU14" s="106" t="e">
        <f t="shared" si="1"/>
        <v>#DIV/0!</v>
      </c>
      <c r="AV14" s="106" t="e">
        <f t="shared" si="1"/>
        <v>#DIV/0!</v>
      </c>
      <c r="AW14" s="106">
        <f t="shared" si="1"/>
        <v>0.73462953696330591</v>
      </c>
      <c r="AX14" s="106" t="e">
        <f t="shared" si="1"/>
        <v>#DIV/0!</v>
      </c>
      <c r="AY14" s="106" t="e">
        <f t="shared" si="1"/>
        <v>#DIV/0!</v>
      </c>
      <c r="AZ14" s="106" t="e">
        <f t="shared" si="1"/>
        <v>#DIV/0!</v>
      </c>
      <c r="BA14" s="106">
        <f t="shared" si="1"/>
        <v>0</v>
      </c>
      <c r="BB14" s="106">
        <f t="shared" si="1"/>
        <v>0.79218909854873998</v>
      </c>
      <c r="BC14" s="106" t="e">
        <f t="shared" si="1"/>
        <v>#DIV/0!</v>
      </c>
      <c r="BD14" s="106" t="e">
        <f t="shared" si="1"/>
        <v>#DIV/0!</v>
      </c>
      <c r="BE14" s="106">
        <f t="shared" si="1"/>
        <v>0.68903314330128762</v>
      </c>
      <c r="BF14" s="106">
        <f t="shared" si="1"/>
        <v>0.77995425306306532</v>
      </c>
      <c r="BG14" s="107">
        <f t="shared" si="10"/>
        <v>2.5142721160295514</v>
      </c>
      <c r="BH14" s="107">
        <f t="shared" si="11"/>
        <v>2.7220705217838508</v>
      </c>
      <c r="BI14" s="107">
        <f t="shared" si="12"/>
        <v>0</v>
      </c>
      <c r="BJ14" s="107">
        <f t="shared" si="13"/>
        <v>0</v>
      </c>
      <c r="BK14" s="107">
        <f t="shared" si="14"/>
        <v>0</v>
      </c>
      <c r="BL14" s="107">
        <f t="shared" si="15"/>
        <v>0</v>
      </c>
      <c r="BM14" s="107">
        <f t="shared" si="16"/>
        <v>0</v>
      </c>
      <c r="BN14" s="107">
        <f t="shared" si="17"/>
        <v>0.79690430147967362</v>
      </c>
      <c r="BO14" s="107">
        <f t="shared" si="18"/>
        <v>0</v>
      </c>
      <c r="BP14" s="107">
        <f t="shared" si="19"/>
        <v>0</v>
      </c>
      <c r="BQ14" s="107">
        <f t="shared" si="20"/>
        <v>0</v>
      </c>
      <c r="BR14" s="107">
        <f t="shared" si="21"/>
        <v>0</v>
      </c>
      <c r="BS14" s="107">
        <f t="shared" si="22"/>
        <v>25.488123087364016</v>
      </c>
      <c r="BT14" s="107">
        <f t="shared" si="23"/>
        <v>0</v>
      </c>
      <c r="BU14" s="107">
        <f t="shared" si="24"/>
        <v>0</v>
      </c>
      <c r="BV14" s="107">
        <f t="shared" si="25"/>
        <v>0.39533660361705414</v>
      </c>
      <c r="BW14" s="107">
        <f t="shared" si="26"/>
        <v>0.44803970504755558</v>
      </c>
      <c r="BX14" s="108">
        <f t="shared" si="51"/>
        <v>37.71408174044327</v>
      </c>
      <c r="BY14" s="108">
        <f t="shared" si="3"/>
        <v>40.831057826757764</v>
      </c>
      <c r="BZ14" s="108">
        <f t="shared" si="3"/>
        <v>0</v>
      </c>
      <c r="CA14" s="108">
        <f t="shared" si="3"/>
        <v>0</v>
      </c>
      <c r="CB14" s="108">
        <f t="shared" si="3"/>
        <v>0</v>
      </c>
      <c r="CC14" s="108">
        <f t="shared" si="3"/>
        <v>0</v>
      </c>
      <c r="CD14" s="108">
        <f t="shared" si="3"/>
        <v>0</v>
      </c>
      <c r="CE14" s="108">
        <f t="shared" si="3"/>
        <v>11.953564522195105</v>
      </c>
      <c r="CF14" s="108">
        <f t="shared" si="3"/>
        <v>0</v>
      </c>
      <c r="CG14" s="108">
        <f t="shared" si="3"/>
        <v>0</v>
      </c>
      <c r="CH14" s="108">
        <f t="shared" si="3"/>
        <v>0</v>
      </c>
      <c r="CI14" s="108">
        <f t="shared" si="3"/>
        <v>0</v>
      </c>
      <c r="CJ14" s="108">
        <f t="shared" si="3"/>
        <v>382.32184631046027</v>
      </c>
      <c r="CK14" s="108">
        <f t="shared" si="3"/>
        <v>0</v>
      </c>
      <c r="CL14" s="108">
        <f t="shared" si="3"/>
        <v>0</v>
      </c>
      <c r="CM14" s="108">
        <f t="shared" si="3"/>
        <v>5.9300490542558117</v>
      </c>
      <c r="CN14" s="108">
        <f t="shared" si="3"/>
        <v>6.7205955757133333</v>
      </c>
      <c r="CO14" s="109">
        <f t="shared" si="52"/>
        <v>62.296143665715825</v>
      </c>
      <c r="CP14" s="109">
        <f t="shared" si="28"/>
        <v>57.505290213565019</v>
      </c>
      <c r="CQ14" s="109">
        <f t="shared" si="28"/>
        <v>0</v>
      </c>
      <c r="CR14" s="109">
        <f t="shared" si="28"/>
        <v>0</v>
      </c>
      <c r="CS14" s="109">
        <f t="shared" si="28"/>
        <v>0</v>
      </c>
      <c r="CT14" s="109">
        <f t="shared" si="28"/>
        <v>0</v>
      </c>
      <c r="CU14" s="109">
        <f t="shared" si="28"/>
        <v>0</v>
      </c>
      <c r="CV14" s="109">
        <f t="shared" si="28"/>
        <v>19.938278647036782</v>
      </c>
      <c r="CW14" s="109">
        <f t="shared" si="28"/>
        <v>0</v>
      </c>
      <c r="CX14" s="109">
        <f t="shared" si="28"/>
        <v>0</v>
      </c>
      <c r="CY14" s="109">
        <f t="shared" si="28"/>
        <v>0</v>
      </c>
      <c r="CZ14" s="109">
        <f t="shared" si="28"/>
        <v>0</v>
      </c>
      <c r="DA14" s="109">
        <f t="shared" si="28"/>
        <v>644.95241905397552</v>
      </c>
      <c r="DB14" s="109">
        <f t="shared" si="28"/>
        <v>0</v>
      </c>
      <c r="DC14" s="109">
        <f t="shared" si="28"/>
        <v>0</v>
      </c>
      <c r="DD14" s="109">
        <f t="shared" si="28"/>
        <v>9.3630794667064983</v>
      </c>
      <c r="DE14" s="109">
        <f t="shared" si="28"/>
        <v>6.7205955757133333</v>
      </c>
      <c r="DF14" s="110">
        <f t="shared" si="29"/>
        <v>2.2723247342981062E-2</v>
      </c>
      <c r="DG14" s="110">
        <f t="shared" si="5"/>
        <v>2.493515344869298E-2</v>
      </c>
      <c r="DH14" s="110" t="e">
        <f t="shared" si="5"/>
        <v>#DIV/0!</v>
      </c>
      <c r="DI14" s="110" t="e">
        <f t="shared" si="5"/>
        <v>#DIV/0!</v>
      </c>
      <c r="DJ14" s="110">
        <f t="shared" si="5"/>
        <v>0</v>
      </c>
      <c r="DK14" s="110" t="e">
        <f t="shared" si="5"/>
        <v>#DIV/0!</v>
      </c>
      <c r="DL14" s="110" t="e">
        <f t="shared" si="5"/>
        <v>#DIV/0!</v>
      </c>
      <c r="DM14" s="110">
        <f t="shared" si="5"/>
        <v>2.7114467408021585E-2</v>
      </c>
      <c r="DN14" s="110" t="e">
        <f t="shared" si="5"/>
        <v>#DIV/0!</v>
      </c>
      <c r="DO14" s="110" t="e">
        <f t="shared" si="5"/>
        <v>#DIV/0!</v>
      </c>
      <c r="DP14" s="110" t="e">
        <f t="shared" si="5"/>
        <v>#DIV/0!</v>
      </c>
      <c r="DQ14" s="110">
        <f t="shared" si="5"/>
        <v>0</v>
      </c>
      <c r="DR14" s="110">
        <f t="shared" si="5"/>
        <v>3.2699084513579377E-2</v>
      </c>
      <c r="DS14" s="110" t="e">
        <f t="shared" si="5"/>
        <v>#DIV/0!</v>
      </c>
      <c r="DT14" s="110" t="e">
        <f t="shared" si="5"/>
        <v>#DIV/0!</v>
      </c>
      <c r="DU14" s="110">
        <f t="shared" si="5"/>
        <v>2.5912988003277414E-2</v>
      </c>
      <c r="DV14" s="110">
        <f t="shared" si="5"/>
        <v>1.6148233451337458E-2</v>
      </c>
    </row>
    <row r="15" spans="1:126" s="101" customFormat="1" x14ac:dyDescent="0.2">
      <c r="A15" s="101" t="s">
        <v>91</v>
      </c>
      <c r="B15" s="123"/>
      <c r="C15" s="123">
        <v>44503.885416666664</v>
      </c>
      <c r="D15" s="101">
        <v>35</v>
      </c>
      <c r="E15" s="102">
        <f t="shared" si="6"/>
        <v>0.9908499999999999</v>
      </c>
      <c r="F15" s="102">
        <f t="shared" si="30"/>
        <v>1674.9894599999998</v>
      </c>
      <c r="G15" s="103">
        <f t="shared" si="7"/>
        <v>3.9529541928733772E-2</v>
      </c>
      <c r="Y15" s="105">
        <f t="shared" ref="Y15" si="189">H14</f>
        <v>62.667340729511253</v>
      </c>
      <c r="Z15" s="105">
        <f t="shared" ref="Z15" si="190">I14</f>
        <v>67.846642290958002</v>
      </c>
      <c r="AA15" s="105">
        <f t="shared" ref="AA15" si="191">J14</f>
        <v>0</v>
      </c>
      <c r="AB15" s="105">
        <f t="shared" ref="AB15" si="192">K14</f>
        <v>0</v>
      </c>
      <c r="AC15" s="105">
        <f t="shared" ref="AC15" si="193">L14</f>
        <v>0</v>
      </c>
      <c r="AD15" s="105">
        <f t="shared" ref="AD15" si="194">M14</f>
        <v>0</v>
      </c>
      <c r="AE15" s="105">
        <f t="shared" ref="AE15" si="195">N14</f>
        <v>0</v>
      </c>
      <c r="AF15" s="105">
        <f t="shared" ref="AF15" si="196">O14</f>
        <v>19.862557068207526</v>
      </c>
      <c r="AG15" s="105">
        <f t="shared" ref="AG15" si="197">P14</f>
        <v>0</v>
      </c>
      <c r="AH15" s="105">
        <f t="shared" ref="AH15" si="198">Q14</f>
        <v>0</v>
      </c>
      <c r="AI15" s="105">
        <f t="shared" ref="AI15" si="199">R14</f>
        <v>0</v>
      </c>
      <c r="AJ15" s="105">
        <f t="shared" ref="AJ15" si="200">S14</f>
        <v>0</v>
      </c>
      <c r="AK15" s="105">
        <f t="shared" ref="AK15" si="201">T14</f>
        <v>635.28242782007203</v>
      </c>
      <c r="AL15" s="105">
        <f t="shared" ref="AL15" si="202">U14</f>
        <v>0</v>
      </c>
      <c r="AM15" s="105">
        <f t="shared" ref="AM15" si="203">V14</f>
        <v>0</v>
      </c>
      <c r="AN15" s="105">
        <f t="shared" ref="AN15" si="204">W14</f>
        <v>9.8536246270912677</v>
      </c>
      <c r="AO15" s="105">
        <f t="shared" ref="AO15" si="205">X14</f>
        <v>11.167230737500205</v>
      </c>
      <c r="AP15" s="106">
        <f t="shared" si="9"/>
        <v>0.64201885664868197</v>
      </c>
      <c r="AQ15" s="106">
        <f t="shared" si="1"/>
        <v>0.60828946974724685</v>
      </c>
      <c r="AR15" s="106" t="e">
        <f t="shared" si="1"/>
        <v>#DIV/0!</v>
      </c>
      <c r="AS15" s="106" t="e">
        <f t="shared" si="1"/>
        <v>#DIV/0!</v>
      </c>
      <c r="AT15" s="106">
        <f t="shared" si="1"/>
        <v>0</v>
      </c>
      <c r="AU15" s="106" t="e">
        <f t="shared" si="1"/>
        <v>#DIV/0!</v>
      </c>
      <c r="AV15" s="106" t="e">
        <f t="shared" si="1"/>
        <v>#DIV/0!</v>
      </c>
      <c r="AW15" s="106">
        <f t="shared" si="1"/>
        <v>0.73462953696330591</v>
      </c>
      <c r="AX15" s="106" t="e">
        <f t="shared" si="1"/>
        <v>#DIV/0!</v>
      </c>
      <c r="AY15" s="106" t="e">
        <f t="shared" si="1"/>
        <v>#DIV/0!</v>
      </c>
      <c r="AZ15" s="106" t="e">
        <f t="shared" si="1"/>
        <v>#DIV/0!</v>
      </c>
      <c r="BA15" s="106">
        <f t="shared" si="1"/>
        <v>0</v>
      </c>
      <c r="BB15" s="106">
        <f t="shared" si="1"/>
        <v>0.79218909854873998</v>
      </c>
      <c r="BC15" s="106" t="e">
        <f t="shared" si="1"/>
        <v>#DIV/0!</v>
      </c>
      <c r="BD15" s="106" t="e">
        <f t="shared" si="1"/>
        <v>#DIV/0!</v>
      </c>
      <c r="BE15" s="106">
        <f t="shared" si="1"/>
        <v>0.68903314330128762</v>
      </c>
      <c r="BF15" s="106">
        <f t="shared" si="1"/>
        <v>0.77995425306306532</v>
      </c>
      <c r="BG15" s="107">
        <f t="shared" si="10"/>
        <v>3.7256360737101732</v>
      </c>
      <c r="BH15" s="107">
        <f t="shared" si="11"/>
        <v>4.0335507308397434</v>
      </c>
      <c r="BI15" s="107">
        <f t="shared" si="12"/>
        <v>0</v>
      </c>
      <c r="BJ15" s="107">
        <f t="shared" si="13"/>
        <v>0</v>
      </c>
      <c r="BK15" s="107">
        <f t="shared" si="14"/>
        <v>0</v>
      </c>
      <c r="BL15" s="107">
        <f t="shared" si="15"/>
        <v>0</v>
      </c>
      <c r="BM15" s="107">
        <f t="shared" si="16"/>
        <v>0</v>
      </c>
      <c r="BN15" s="107">
        <f t="shared" si="17"/>
        <v>1.1808488802620056</v>
      </c>
      <c r="BO15" s="107">
        <f t="shared" si="18"/>
        <v>0</v>
      </c>
      <c r="BP15" s="107">
        <f t="shared" si="19"/>
        <v>0</v>
      </c>
      <c r="BQ15" s="107">
        <f t="shared" si="20"/>
        <v>0</v>
      </c>
      <c r="BR15" s="107">
        <f t="shared" si="21"/>
        <v>0</v>
      </c>
      <c r="BS15" s="107">
        <f t="shared" si="22"/>
        <v>37.768175616331099</v>
      </c>
      <c r="BT15" s="107">
        <f t="shared" si="23"/>
        <v>0</v>
      </c>
      <c r="BU15" s="107">
        <f t="shared" si="24"/>
        <v>0</v>
      </c>
      <c r="BV15" s="107">
        <f t="shared" si="25"/>
        <v>0.58580783770520295</v>
      </c>
      <c r="BW15" s="107">
        <f t="shared" si="26"/>
        <v>0.66390303457512467</v>
      </c>
      <c r="BX15" s="108">
        <f t="shared" si="51"/>
        <v>55.884541105652602</v>
      </c>
      <c r="BY15" s="108">
        <f t="shared" si="3"/>
        <v>60.503260962596151</v>
      </c>
      <c r="BZ15" s="108">
        <f t="shared" si="3"/>
        <v>0</v>
      </c>
      <c r="CA15" s="108">
        <f t="shared" si="3"/>
        <v>0</v>
      </c>
      <c r="CB15" s="108">
        <f t="shared" si="3"/>
        <v>0</v>
      </c>
      <c r="CC15" s="108">
        <f t="shared" si="3"/>
        <v>0</v>
      </c>
      <c r="CD15" s="108">
        <f t="shared" si="3"/>
        <v>0</v>
      </c>
      <c r="CE15" s="108">
        <f t="shared" si="3"/>
        <v>17.712733203930085</v>
      </c>
      <c r="CF15" s="108">
        <f t="shared" si="3"/>
        <v>0</v>
      </c>
      <c r="CG15" s="108">
        <f t="shared" si="3"/>
        <v>0</v>
      </c>
      <c r="CH15" s="108">
        <f t="shared" si="3"/>
        <v>0</v>
      </c>
      <c r="CI15" s="108">
        <f t="shared" si="3"/>
        <v>0</v>
      </c>
      <c r="CJ15" s="108">
        <f t="shared" si="3"/>
        <v>566.52263424496653</v>
      </c>
      <c r="CK15" s="108">
        <f t="shared" si="3"/>
        <v>0</v>
      </c>
      <c r="CL15" s="108">
        <f t="shared" si="3"/>
        <v>0</v>
      </c>
      <c r="CM15" s="108">
        <f t="shared" si="3"/>
        <v>8.7871175655780434</v>
      </c>
      <c r="CN15" s="108">
        <f t="shared" si="3"/>
        <v>9.9585455186268703</v>
      </c>
      <c r="CO15" s="109">
        <f t="shared" si="52"/>
        <v>118.18068477136842</v>
      </c>
      <c r="CP15" s="109">
        <f t="shared" si="28"/>
        <v>118.00855117616118</v>
      </c>
      <c r="CQ15" s="109">
        <f t="shared" si="28"/>
        <v>0</v>
      </c>
      <c r="CR15" s="109">
        <f t="shared" si="28"/>
        <v>0</v>
      </c>
      <c r="CS15" s="109">
        <f t="shared" si="28"/>
        <v>0</v>
      </c>
      <c r="CT15" s="109">
        <f t="shared" si="28"/>
        <v>0</v>
      </c>
      <c r="CU15" s="109">
        <f t="shared" si="28"/>
        <v>0</v>
      </c>
      <c r="CV15" s="109">
        <f t="shared" si="28"/>
        <v>37.651011850966867</v>
      </c>
      <c r="CW15" s="109">
        <f t="shared" si="28"/>
        <v>0</v>
      </c>
      <c r="CX15" s="109">
        <f t="shared" si="28"/>
        <v>0</v>
      </c>
      <c r="CY15" s="109">
        <f t="shared" si="28"/>
        <v>0</v>
      </c>
      <c r="CZ15" s="109">
        <f t="shared" si="28"/>
        <v>0</v>
      </c>
      <c r="DA15" s="109">
        <f t="shared" si="28"/>
        <v>1211.4750532989419</v>
      </c>
      <c r="DB15" s="109">
        <f t="shared" si="28"/>
        <v>0</v>
      </c>
      <c r="DC15" s="109">
        <f t="shared" si="28"/>
        <v>0</v>
      </c>
      <c r="DD15" s="109">
        <f t="shared" si="28"/>
        <v>18.150197032284542</v>
      </c>
      <c r="DE15" s="109">
        <f t="shared" si="28"/>
        <v>16.679141094340203</v>
      </c>
      <c r="DF15" s="110">
        <f t="shared" si="29"/>
        <v>4.3107787628603969E-2</v>
      </c>
      <c r="DG15" s="110">
        <f t="shared" si="5"/>
        <v>5.1170271829032381E-2</v>
      </c>
      <c r="DH15" s="110" t="e">
        <f t="shared" si="5"/>
        <v>#DIV/0!</v>
      </c>
      <c r="DI15" s="110" t="e">
        <f t="shared" si="5"/>
        <v>#DIV/0!</v>
      </c>
      <c r="DJ15" s="110">
        <f t="shared" si="5"/>
        <v>0</v>
      </c>
      <c r="DK15" s="110" t="e">
        <f t="shared" si="5"/>
        <v>#DIV/0!</v>
      </c>
      <c r="DL15" s="110" t="e">
        <f t="shared" si="5"/>
        <v>#DIV/0!</v>
      </c>
      <c r="DM15" s="110">
        <f t="shared" si="5"/>
        <v>5.1202370665222867E-2</v>
      </c>
      <c r="DN15" s="110" t="e">
        <f t="shared" si="5"/>
        <v>#DIV/0!</v>
      </c>
      <c r="DO15" s="110" t="e">
        <f t="shared" si="5"/>
        <v>#DIV/0!</v>
      </c>
      <c r="DP15" s="110" t="e">
        <f t="shared" si="5"/>
        <v>#DIV/0!</v>
      </c>
      <c r="DQ15" s="110">
        <f t="shared" si="5"/>
        <v>0</v>
      </c>
      <c r="DR15" s="110">
        <f t="shared" si="5"/>
        <v>6.1421779318266131E-2</v>
      </c>
      <c r="DS15" s="110" t="e">
        <f t="shared" si="5"/>
        <v>#DIV/0!</v>
      </c>
      <c r="DT15" s="110" t="e">
        <f t="shared" si="5"/>
        <v>#DIV/0!</v>
      </c>
      <c r="DU15" s="110">
        <f t="shared" si="5"/>
        <v>5.0231960502643225E-2</v>
      </c>
      <c r="DV15" s="110">
        <f t="shared" si="5"/>
        <v>4.0076606474064427E-2</v>
      </c>
    </row>
    <row r="16" spans="1:126" s="101" customFormat="1" x14ac:dyDescent="0.2">
      <c r="A16" s="101" t="s">
        <v>91</v>
      </c>
      <c r="B16" s="123"/>
      <c r="C16" s="123">
        <v>44503.895833333336</v>
      </c>
      <c r="D16" s="101">
        <v>40.43</v>
      </c>
      <c r="E16" s="102">
        <f t="shared" si="6"/>
        <v>1.1445733</v>
      </c>
      <c r="F16" s="102">
        <f t="shared" si="30"/>
        <v>2563.9517699999997</v>
      </c>
      <c r="G16" s="103">
        <f t="shared" si="7"/>
        <v>6.0508941349079394E-2</v>
      </c>
      <c r="Y16" s="105">
        <f t="shared" ref="Y16" si="206">H14</f>
        <v>62.667340729511253</v>
      </c>
      <c r="Z16" s="105">
        <f t="shared" ref="Z16" si="207">I14</f>
        <v>67.846642290958002</v>
      </c>
      <c r="AA16" s="105">
        <f t="shared" ref="AA16" si="208">J14</f>
        <v>0</v>
      </c>
      <c r="AB16" s="105">
        <f t="shared" ref="AB16" si="209">K14</f>
        <v>0</v>
      </c>
      <c r="AC16" s="105">
        <f t="shared" ref="AC16" si="210">L14</f>
        <v>0</v>
      </c>
      <c r="AD16" s="105">
        <f t="shared" ref="AD16" si="211">M14</f>
        <v>0</v>
      </c>
      <c r="AE16" s="105">
        <f t="shared" ref="AE16" si="212">N14</f>
        <v>0</v>
      </c>
      <c r="AF16" s="105">
        <f t="shared" ref="AF16" si="213">O14</f>
        <v>19.862557068207526</v>
      </c>
      <c r="AG16" s="105">
        <f t="shared" ref="AG16" si="214">P14</f>
        <v>0</v>
      </c>
      <c r="AH16" s="105">
        <f t="shared" ref="AH16" si="215">Q14</f>
        <v>0</v>
      </c>
      <c r="AI16" s="105">
        <f t="shared" ref="AI16" si="216">R14</f>
        <v>0</v>
      </c>
      <c r="AJ16" s="105">
        <f t="shared" ref="AJ16" si="217">S14</f>
        <v>0</v>
      </c>
      <c r="AK16" s="105">
        <f t="shared" ref="AK16" si="218">T14</f>
        <v>635.28242782007203</v>
      </c>
      <c r="AL16" s="105">
        <f t="shared" ref="AL16" si="219">U14</f>
        <v>0</v>
      </c>
      <c r="AM16" s="105">
        <f t="shared" ref="AM16" si="220">V14</f>
        <v>0</v>
      </c>
      <c r="AN16" s="105">
        <f t="shared" ref="AN16" si="221">W14</f>
        <v>9.8536246270912677</v>
      </c>
      <c r="AO16" s="105">
        <f t="shared" ref="AO16" si="222">X14</f>
        <v>11.167230737500205</v>
      </c>
      <c r="AP16" s="106">
        <f t="shared" si="9"/>
        <v>0.64201885664868197</v>
      </c>
      <c r="AQ16" s="106">
        <f t="shared" si="1"/>
        <v>0.60828946974724685</v>
      </c>
      <c r="AR16" s="106" t="e">
        <f t="shared" si="1"/>
        <v>#DIV/0!</v>
      </c>
      <c r="AS16" s="106" t="e">
        <f t="shared" si="1"/>
        <v>#DIV/0!</v>
      </c>
      <c r="AT16" s="106">
        <f t="shared" si="1"/>
        <v>0</v>
      </c>
      <c r="AU16" s="106" t="e">
        <f t="shared" si="1"/>
        <v>#DIV/0!</v>
      </c>
      <c r="AV16" s="106" t="e">
        <f t="shared" si="1"/>
        <v>#DIV/0!</v>
      </c>
      <c r="AW16" s="106">
        <f t="shared" si="1"/>
        <v>0.73462953696330591</v>
      </c>
      <c r="AX16" s="106" t="e">
        <f t="shared" si="1"/>
        <v>#DIV/0!</v>
      </c>
      <c r="AY16" s="106" t="e">
        <f t="shared" si="1"/>
        <v>#DIV/0!</v>
      </c>
      <c r="AZ16" s="106" t="e">
        <f t="shared" si="1"/>
        <v>#DIV/0!</v>
      </c>
      <c r="BA16" s="106">
        <f t="shared" si="1"/>
        <v>0</v>
      </c>
      <c r="BB16" s="106">
        <f t="shared" si="1"/>
        <v>0.79218909854873998</v>
      </c>
      <c r="BC16" s="106" t="e">
        <f t="shared" si="1"/>
        <v>#DIV/0!</v>
      </c>
      <c r="BD16" s="106" t="e">
        <f t="shared" si="1"/>
        <v>#DIV/0!</v>
      </c>
      <c r="BE16" s="106">
        <f t="shared" si="1"/>
        <v>0.68903314330128762</v>
      </c>
      <c r="BF16" s="106">
        <f t="shared" si="1"/>
        <v>0.77995425306306532</v>
      </c>
      <c r="BG16" s="107">
        <f t="shared" si="10"/>
        <v>4.3036418988600662</v>
      </c>
      <c r="BH16" s="107">
        <f t="shared" si="11"/>
        <v>4.6593273156528818</v>
      </c>
      <c r="BI16" s="107">
        <f t="shared" si="12"/>
        <v>0</v>
      </c>
      <c r="BJ16" s="107">
        <f t="shared" si="13"/>
        <v>0</v>
      </c>
      <c r="BK16" s="107">
        <f t="shared" si="14"/>
        <v>0</v>
      </c>
      <c r="BL16" s="107">
        <f t="shared" si="15"/>
        <v>0</v>
      </c>
      <c r="BM16" s="107">
        <f t="shared" si="16"/>
        <v>0</v>
      </c>
      <c r="BN16" s="107">
        <f t="shared" si="17"/>
        <v>1.3640491493997968</v>
      </c>
      <c r="BO16" s="107">
        <f t="shared" si="18"/>
        <v>0</v>
      </c>
      <c r="BP16" s="107">
        <f t="shared" si="19"/>
        <v>0</v>
      </c>
      <c r="BQ16" s="107">
        <f t="shared" si="20"/>
        <v>0</v>
      </c>
      <c r="BR16" s="107">
        <f t="shared" si="21"/>
        <v>0</v>
      </c>
      <c r="BS16" s="107">
        <f t="shared" si="22"/>
        <v>43.627638290521901</v>
      </c>
      <c r="BT16" s="107">
        <f t="shared" si="23"/>
        <v>0</v>
      </c>
      <c r="BU16" s="107">
        <f t="shared" si="24"/>
        <v>0</v>
      </c>
      <c r="BV16" s="107">
        <f t="shared" si="25"/>
        <v>0.67669173938346727</v>
      </c>
      <c r="BW16" s="107">
        <f t="shared" si="26"/>
        <v>0.7669028482249225</v>
      </c>
      <c r="BX16" s="108">
        <f t="shared" si="51"/>
        <v>64.554628482900995</v>
      </c>
      <c r="BY16" s="108">
        <f t="shared" si="3"/>
        <v>69.889909734793221</v>
      </c>
      <c r="BZ16" s="108">
        <f t="shared" si="3"/>
        <v>0</v>
      </c>
      <c r="CA16" s="108">
        <f t="shared" si="3"/>
        <v>0</v>
      </c>
      <c r="CB16" s="108">
        <f t="shared" si="3"/>
        <v>0</v>
      </c>
      <c r="CC16" s="108">
        <f t="shared" si="3"/>
        <v>0</v>
      </c>
      <c r="CD16" s="108">
        <f t="shared" si="3"/>
        <v>0</v>
      </c>
      <c r="CE16" s="108">
        <f t="shared" si="3"/>
        <v>20.460737240996952</v>
      </c>
      <c r="CF16" s="108">
        <f t="shared" si="3"/>
        <v>0</v>
      </c>
      <c r="CG16" s="108">
        <f t="shared" si="3"/>
        <v>0</v>
      </c>
      <c r="CH16" s="108">
        <f t="shared" si="3"/>
        <v>0</v>
      </c>
      <c r="CI16" s="108">
        <f t="shared" si="3"/>
        <v>0</v>
      </c>
      <c r="CJ16" s="108">
        <f t="shared" si="3"/>
        <v>654.41457435782854</v>
      </c>
      <c r="CK16" s="108">
        <f t="shared" si="3"/>
        <v>0</v>
      </c>
      <c r="CL16" s="108">
        <f t="shared" si="3"/>
        <v>0</v>
      </c>
      <c r="CM16" s="108">
        <f t="shared" si="3"/>
        <v>10.150376090752008</v>
      </c>
      <c r="CN16" s="108">
        <f t="shared" si="3"/>
        <v>11.503542723373837</v>
      </c>
      <c r="CO16" s="109">
        <f t="shared" si="52"/>
        <v>182.73531325426941</v>
      </c>
      <c r="CP16" s="109">
        <f t="shared" si="28"/>
        <v>187.89846091095438</v>
      </c>
      <c r="CQ16" s="109">
        <f t="shared" si="28"/>
        <v>0</v>
      </c>
      <c r="CR16" s="109">
        <f t="shared" si="28"/>
        <v>0</v>
      </c>
      <c r="CS16" s="109">
        <f t="shared" si="28"/>
        <v>0</v>
      </c>
      <c r="CT16" s="109">
        <f t="shared" si="28"/>
        <v>0</v>
      </c>
      <c r="CU16" s="109">
        <f t="shared" si="28"/>
        <v>0</v>
      </c>
      <c r="CV16" s="109">
        <f t="shared" si="28"/>
        <v>58.111749091963816</v>
      </c>
      <c r="CW16" s="109">
        <f t="shared" si="28"/>
        <v>0</v>
      </c>
      <c r="CX16" s="109">
        <f t="shared" si="28"/>
        <v>0</v>
      </c>
      <c r="CY16" s="109">
        <f t="shared" si="28"/>
        <v>0</v>
      </c>
      <c r="CZ16" s="109">
        <f t="shared" si="28"/>
        <v>0</v>
      </c>
      <c r="DA16" s="109">
        <f t="shared" si="28"/>
        <v>1865.8896276567705</v>
      </c>
      <c r="DB16" s="109">
        <f t="shared" si="28"/>
        <v>0</v>
      </c>
      <c r="DC16" s="109">
        <f t="shared" si="28"/>
        <v>0</v>
      </c>
      <c r="DD16" s="109">
        <f t="shared" si="28"/>
        <v>28.30057312303655</v>
      </c>
      <c r="DE16" s="109">
        <f t="shared" si="28"/>
        <v>28.18268381771404</v>
      </c>
      <c r="DF16" s="110">
        <f t="shared" si="29"/>
        <v>6.665484373568209E-2</v>
      </c>
      <c r="DG16" s="110">
        <f t="shared" si="5"/>
        <v>8.1475581432378721E-2</v>
      </c>
      <c r="DH16" s="110" t="e">
        <f t="shared" si="5"/>
        <v>#DIV/0!</v>
      </c>
      <c r="DI16" s="110" t="e">
        <f t="shared" si="5"/>
        <v>#DIV/0!</v>
      </c>
      <c r="DJ16" s="110">
        <f t="shared" si="5"/>
        <v>0</v>
      </c>
      <c r="DK16" s="110" t="e">
        <f t="shared" si="5"/>
        <v>#DIV/0!</v>
      </c>
      <c r="DL16" s="110" t="e">
        <f t="shared" si="5"/>
        <v>#DIV/0!</v>
      </c>
      <c r="DM16" s="110">
        <f t="shared" si="5"/>
        <v>7.9027340056327083E-2</v>
      </c>
      <c r="DN16" s="110" t="e">
        <f t="shared" si="5"/>
        <v>#DIV/0!</v>
      </c>
      <c r="DO16" s="110" t="e">
        <f t="shared" si="5"/>
        <v>#DIV/0!</v>
      </c>
      <c r="DP16" s="110" t="e">
        <f t="shared" si="5"/>
        <v>#DIV/0!</v>
      </c>
      <c r="DQ16" s="110">
        <f t="shared" si="5"/>
        <v>0</v>
      </c>
      <c r="DR16" s="110">
        <f t="shared" si="5"/>
        <v>9.460059505979429E-2</v>
      </c>
      <c r="DS16" s="110" t="e">
        <f t="shared" si="5"/>
        <v>#DIV/0!</v>
      </c>
      <c r="DT16" s="110" t="e">
        <f t="shared" si="5"/>
        <v>#DIV/0!</v>
      </c>
      <c r="DU16" s="110">
        <f t="shared" si="5"/>
        <v>7.8323847878339223E-2</v>
      </c>
      <c r="DV16" s="110">
        <f t="shared" si="5"/>
        <v>6.7717295654317319E-2</v>
      </c>
    </row>
    <row r="17" spans="1:126" s="101" customFormat="1" x14ac:dyDescent="0.2">
      <c r="A17" s="101" t="s">
        <v>91</v>
      </c>
      <c r="B17" s="123"/>
      <c r="C17" s="123">
        <v>44503.90625</v>
      </c>
      <c r="D17" s="101">
        <v>42.4</v>
      </c>
      <c r="E17" s="102">
        <f t="shared" si="6"/>
        <v>1.2003439999999999</v>
      </c>
      <c r="F17" s="102">
        <f t="shared" si="30"/>
        <v>3503.1077099999993</v>
      </c>
      <c r="G17" s="103">
        <f t="shared" si="7"/>
        <v>8.267290416461219E-2</v>
      </c>
      <c r="Y17" s="105">
        <f t="shared" ref="Y17" si="223">H14</f>
        <v>62.667340729511253</v>
      </c>
      <c r="Z17" s="105">
        <f t="shared" ref="Z17" si="224">I14</f>
        <v>67.846642290958002</v>
      </c>
      <c r="AA17" s="105">
        <f t="shared" ref="AA17" si="225">J14</f>
        <v>0</v>
      </c>
      <c r="AB17" s="105">
        <f t="shared" ref="AB17" si="226">K14</f>
        <v>0</v>
      </c>
      <c r="AC17" s="105">
        <f t="shared" ref="AC17" si="227">L14</f>
        <v>0</v>
      </c>
      <c r="AD17" s="105">
        <f t="shared" ref="AD17" si="228">M14</f>
        <v>0</v>
      </c>
      <c r="AE17" s="105">
        <f t="shared" ref="AE17" si="229">N14</f>
        <v>0</v>
      </c>
      <c r="AF17" s="105">
        <f t="shared" ref="AF17" si="230">O14</f>
        <v>19.862557068207526</v>
      </c>
      <c r="AG17" s="105">
        <f t="shared" ref="AG17" si="231">P14</f>
        <v>0</v>
      </c>
      <c r="AH17" s="105">
        <f t="shared" ref="AH17" si="232">Q14</f>
        <v>0</v>
      </c>
      <c r="AI17" s="105">
        <f t="shared" ref="AI17" si="233">R14</f>
        <v>0</v>
      </c>
      <c r="AJ17" s="105">
        <f t="shared" ref="AJ17" si="234">S14</f>
        <v>0</v>
      </c>
      <c r="AK17" s="105">
        <f t="shared" ref="AK17" si="235">T14</f>
        <v>635.28242782007203</v>
      </c>
      <c r="AL17" s="105">
        <f t="shared" ref="AL17" si="236">U14</f>
        <v>0</v>
      </c>
      <c r="AM17" s="105">
        <f t="shared" ref="AM17" si="237">V14</f>
        <v>0</v>
      </c>
      <c r="AN17" s="105">
        <f t="shared" ref="AN17" si="238">W14</f>
        <v>9.8536246270912677</v>
      </c>
      <c r="AO17" s="105">
        <f t="shared" ref="AO17" si="239">X14</f>
        <v>11.167230737500205</v>
      </c>
      <c r="AP17" s="106">
        <f t="shared" si="9"/>
        <v>0.64201885664868197</v>
      </c>
      <c r="AQ17" s="106">
        <f t="shared" si="1"/>
        <v>0.60828946974724685</v>
      </c>
      <c r="AR17" s="106" t="e">
        <f t="shared" si="1"/>
        <v>#DIV/0!</v>
      </c>
      <c r="AS17" s="106" t="e">
        <f t="shared" si="1"/>
        <v>#DIV/0!</v>
      </c>
      <c r="AT17" s="106">
        <f t="shared" si="1"/>
        <v>0</v>
      </c>
      <c r="AU17" s="106" t="e">
        <f t="shared" si="1"/>
        <v>#DIV/0!</v>
      </c>
      <c r="AV17" s="106" t="e">
        <f t="shared" si="1"/>
        <v>#DIV/0!</v>
      </c>
      <c r="AW17" s="106">
        <f t="shared" si="1"/>
        <v>0.73462953696330591</v>
      </c>
      <c r="AX17" s="106" t="e">
        <f t="shared" si="1"/>
        <v>#DIV/0!</v>
      </c>
      <c r="AY17" s="106" t="e">
        <f t="shared" si="1"/>
        <v>#DIV/0!</v>
      </c>
      <c r="AZ17" s="106" t="e">
        <f t="shared" si="1"/>
        <v>#DIV/0!</v>
      </c>
      <c r="BA17" s="106">
        <f t="shared" si="1"/>
        <v>0</v>
      </c>
      <c r="BB17" s="106">
        <f t="shared" si="1"/>
        <v>0.79218909854873998</v>
      </c>
      <c r="BC17" s="106" t="e">
        <f t="shared" si="1"/>
        <v>#DIV/0!</v>
      </c>
      <c r="BD17" s="106" t="e">
        <f t="shared" si="1"/>
        <v>#DIV/0!</v>
      </c>
      <c r="BE17" s="106">
        <f t="shared" si="1"/>
        <v>0.68903314330128762</v>
      </c>
      <c r="BF17" s="106">
        <f t="shared" ref="BF17:BF73" si="240">AO17/MAX(AO$2:AO$98)</f>
        <v>0.77995425306306532</v>
      </c>
      <c r="BG17" s="107">
        <f t="shared" si="10"/>
        <v>4.5133419864374664</v>
      </c>
      <c r="BH17" s="107">
        <f t="shared" si="11"/>
        <v>4.8863585996458605</v>
      </c>
      <c r="BI17" s="107">
        <f t="shared" si="12"/>
        <v>0</v>
      </c>
      <c r="BJ17" s="107">
        <f t="shared" si="13"/>
        <v>0</v>
      </c>
      <c r="BK17" s="107">
        <f t="shared" si="14"/>
        <v>0</v>
      </c>
      <c r="BL17" s="107">
        <f t="shared" si="15"/>
        <v>0</v>
      </c>
      <c r="BM17" s="107">
        <f t="shared" si="16"/>
        <v>0</v>
      </c>
      <c r="BN17" s="107">
        <f t="shared" si="17"/>
        <v>1.4305140720888296</v>
      </c>
      <c r="BO17" s="107">
        <f t="shared" si="18"/>
        <v>0</v>
      </c>
      <c r="BP17" s="107">
        <f t="shared" si="19"/>
        <v>0</v>
      </c>
      <c r="BQ17" s="107">
        <f t="shared" si="20"/>
        <v>0</v>
      </c>
      <c r="BR17" s="107">
        <f t="shared" si="21"/>
        <v>0</v>
      </c>
      <c r="BS17" s="107">
        <f t="shared" si="22"/>
        <v>45.753447032355382</v>
      </c>
      <c r="BT17" s="107">
        <f t="shared" si="23"/>
        <v>0</v>
      </c>
      <c r="BU17" s="107">
        <f t="shared" si="24"/>
        <v>0</v>
      </c>
      <c r="BV17" s="107">
        <f t="shared" si="25"/>
        <v>0.70966435196287436</v>
      </c>
      <c r="BW17" s="107">
        <f t="shared" si="26"/>
        <v>0.80427110474243668</v>
      </c>
      <c r="BX17" s="108">
        <f t="shared" si="51"/>
        <v>67.700129796561995</v>
      </c>
      <c r="BY17" s="108">
        <f t="shared" si="3"/>
        <v>73.295378994687908</v>
      </c>
      <c r="BZ17" s="108">
        <f t="shared" si="3"/>
        <v>0</v>
      </c>
      <c r="CA17" s="108">
        <f t="shared" si="3"/>
        <v>0</v>
      </c>
      <c r="CB17" s="108">
        <f t="shared" si="3"/>
        <v>0</v>
      </c>
      <c r="CC17" s="108">
        <f t="shared" si="3"/>
        <v>0</v>
      </c>
      <c r="CD17" s="108">
        <f t="shared" si="3"/>
        <v>0</v>
      </c>
      <c r="CE17" s="108">
        <f t="shared" si="3"/>
        <v>21.457711081332445</v>
      </c>
      <c r="CF17" s="108">
        <f t="shared" si="3"/>
        <v>0</v>
      </c>
      <c r="CG17" s="108">
        <f t="shared" si="3"/>
        <v>0</v>
      </c>
      <c r="CH17" s="108">
        <f t="shared" si="3"/>
        <v>0</v>
      </c>
      <c r="CI17" s="108">
        <f t="shared" si="3"/>
        <v>0</v>
      </c>
      <c r="CJ17" s="108">
        <f t="shared" si="3"/>
        <v>686.30170548533079</v>
      </c>
      <c r="CK17" s="108">
        <f t="shared" si="3"/>
        <v>0</v>
      </c>
      <c r="CL17" s="108">
        <f t="shared" si="3"/>
        <v>0</v>
      </c>
      <c r="CM17" s="108">
        <f t="shared" si="3"/>
        <v>10.644965279443115</v>
      </c>
      <c r="CN17" s="108">
        <f t="shared" ref="CN17:CN73" si="241">BW17*15</f>
        <v>12.06406657113655</v>
      </c>
      <c r="CO17" s="109">
        <f t="shared" si="52"/>
        <v>250.4354430508314</v>
      </c>
      <c r="CP17" s="109">
        <f t="shared" si="28"/>
        <v>261.19383990564228</v>
      </c>
      <c r="CQ17" s="109">
        <f t="shared" si="28"/>
        <v>0</v>
      </c>
      <c r="CR17" s="109">
        <f t="shared" si="28"/>
        <v>0</v>
      </c>
      <c r="CS17" s="109">
        <f t="shared" si="28"/>
        <v>0</v>
      </c>
      <c r="CT17" s="109">
        <f t="shared" si="28"/>
        <v>0</v>
      </c>
      <c r="CU17" s="109">
        <f t="shared" si="28"/>
        <v>0</v>
      </c>
      <c r="CV17" s="109">
        <f t="shared" si="28"/>
        <v>79.569460173296264</v>
      </c>
      <c r="CW17" s="109">
        <f t="shared" si="28"/>
        <v>0</v>
      </c>
      <c r="CX17" s="109">
        <f t="shared" si="28"/>
        <v>0</v>
      </c>
      <c r="CY17" s="109">
        <f t="shared" si="28"/>
        <v>0</v>
      </c>
      <c r="CZ17" s="109">
        <f t="shared" si="28"/>
        <v>0</v>
      </c>
      <c r="DA17" s="109">
        <f t="shared" si="28"/>
        <v>2552.191333142101</v>
      </c>
      <c r="DB17" s="109">
        <f t="shared" si="28"/>
        <v>0</v>
      </c>
      <c r="DC17" s="109">
        <f t="shared" si="28"/>
        <v>0</v>
      </c>
      <c r="DD17" s="109">
        <f t="shared" si="28"/>
        <v>38.945538402479663</v>
      </c>
      <c r="DE17" s="109">
        <f t="shared" si="28"/>
        <v>40.246750388850586</v>
      </c>
      <c r="DF17" s="110">
        <f t="shared" si="29"/>
        <v>9.1349258253122401E-2</v>
      </c>
      <c r="DG17" s="110">
        <f t="shared" si="5"/>
        <v>0.11325755341313272</v>
      </c>
      <c r="DH17" s="110" t="e">
        <f t="shared" si="5"/>
        <v>#DIV/0!</v>
      </c>
      <c r="DI17" s="110" t="e">
        <f t="shared" si="5"/>
        <v>#DIV/0!</v>
      </c>
      <c r="DJ17" s="110">
        <f t="shared" si="5"/>
        <v>0</v>
      </c>
      <c r="DK17" s="110" t="e">
        <f t="shared" si="5"/>
        <v>#DIV/0!</v>
      </c>
      <c r="DL17" s="110" t="e">
        <f t="shared" si="5"/>
        <v>#DIV/0!</v>
      </c>
      <c r="DM17" s="110">
        <f t="shared" si="5"/>
        <v>0.10820811428790807</v>
      </c>
      <c r="DN17" s="110" t="e">
        <f t="shared" si="5"/>
        <v>#DIV/0!</v>
      </c>
      <c r="DO17" s="110" t="e">
        <f t="shared" si="5"/>
        <v>#DIV/0!</v>
      </c>
      <c r="DP17" s="110" t="e">
        <f t="shared" si="5"/>
        <v>#DIV/0!</v>
      </c>
      <c r="DQ17" s="110">
        <f t="shared" si="5"/>
        <v>0</v>
      </c>
      <c r="DR17" s="110">
        <f t="shared" si="5"/>
        <v>0.12939608819461482</v>
      </c>
      <c r="DS17" s="110" t="e">
        <f t="shared" si="5"/>
        <v>#DIV/0!</v>
      </c>
      <c r="DT17" s="110" t="e">
        <f t="shared" si="5"/>
        <v>#DIV/0!</v>
      </c>
      <c r="DU17" s="110">
        <f t="shared" si="5"/>
        <v>0.10778454599185666</v>
      </c>
      <c r="DV17" s="110">
        <f t="shared" ref="DV17:DV74" si="242">DE17/DE$74</f>
        <v>9.6704810401849417E-2</v>
      </c>
    </row>
    <row r="18" spans="1:126" s="101" customFormat="1" x14ac:dyDescent="0.2">
      <c r="A18" s="101" t="s">
        <v>91</v>
      </c>
      <c r="B18" s="123">
        <f>'Data Final'!C182</f>
        <v>44503.9375</v>
      </c>
      <c r="C18" s="123">
        <v>44503.916666666664</v>
      </c>
      <c r="D18" s="101">
        <v>40.92</v>
      </c>
      <c r="E18" s="102">
        <f t="shared" si="6"/>
        <v>1.1584452000000001</v>
      </c>
      <c r="F18" s="102">
        <f t="shared" si="30"/>
        <v>4404.5547299999998</v>
      </c>
      <c r="G18" s="103">
        <f t="shared" si="7"/>
        <v>0.10394694118071504</v>
      </c>
      <c r="H18" s="124">
        <f>'Data Final'!F182</f>
        <v>97.609813295255506</v>
      </c>
      <c r="I18" s="124">
        <f>'Data Final'!G182</f>
        <v>111.5367693594125</v>
      </c>
      <c r="J18" s="124">
        <f>'Data Final'!H182</f>
        <v>0</v>
      </c>
      <c r="K18" s="124">
        <f>'Data Final'!I182</f>
        <v>0</v>
      </c>
      <c r="L18" s="124">
        <f>'Data Final'!J182</f>
        <v>1.003085240737799</v>
      </c>
      <c r="M18" s="104">
        <v>0</v>
      </c>
      <c r="N18" s="124">
        <f>'Data Final'!L182</f>
        <v>0</v>
      </c>
      <c r="O18" s="124">
        <f>'Data Final'!M182</f>
        <v>27.037514922571976</v>
      </c>
      <c r="P18" s="104">
        <v>0</v>
      </c>
      <c r="Q18" s="124">
        <f>'Data Final'!O182</f>
        <v>0</v>
      </c>
      <c r="R18" s="124">
        <f>'Data Final'!P182</f>
        <v>0</v>
      </c>
      <c r="S18" s="124">
        <f>'Data Final'!Q182</f>
        <v>2.921832056482895</v>
      </c>
      <c r="T18" s="124">
        <f>'Data Final'!R182</f>
        <v>728.94142670118208</v>
      </c>
      <c r="U18" s="124">
        <f>'Data Final'!S182</f>
        <v>0</v>
      </c>
      <c r="V18" s="124">
        <f>'Data Final'!T182</f>
        <v>0</v>
      </c>
      <c r="W18" s="124">
        <f>'Data Final'!U182</f>
        <v>14.300654072866067</v>
      </c>
      <c r="X18" s="124">
        <f>'Data Final'!V182</f>
        <v>14.317802221917301</v>
      </c>
      <c r="Y18" s="105">
        <f t="shared" ref="Y18" si="243">H18</f>
        <v>97.609813295255506</v>
      </c>
      <c r="Z18" s="105">
        <f t="shared" ref="Z18" si="244">I18</f>
        <v>111.5367693594125</v>
      </c>
      <c r="AA18" s="105">
        <f t="shared" ref="AA18" si="245">J18</f>
        <v>0</v>
      </c>
      <c r="AB18" s="105">
        <f t="shared" ref="AB18" si="246">K18</f>
        <v>0</v>
      </c>
      <c r="AC18" s="105">
        <f t="shared" ref="AC18" si="247">L18</f>
        <v>1.003085240737799</v>
      </c>
      <c r="AD18" s="105">
        <f t="shared" ref="AD18" si="248">M18</f>
        <v>0</v>
      </c>
      <c r="AE18" s="105">
        <f t="shared" ref="AE18" si="249">N18</f>
        <v>0</v>
      </c>
      <c r="AF18" s="105">
        <f t="shared" ref="AF18" si="250">O18</f>
        <v>27.037514922571976</v>
      </c>
      <c r="AG18" s="105">
        <f t="shared" ref="AG18" si="251">P18</f>
        <v>0</v>
      </c>
      <c r="AH18" s="105">
        <f t="shared" ref="AH18" si="252">Q18</f>
        <v>0</v>
      </c>
      <c r="AI18" s="105">
        <f t="shared" ref="AI18" si="253">R18</f>
        <v>0</v>
      </c>
      <c r="AJ18" s="105">
        <f t="shared" ref="AJ18" si="254">S18</f>
        <v>2.921832056482895</v>
      </c>
      <c r="AK18" s="105">
        <f t="shared" ref="AK18" si="255">T18</f>
        <v>728.94142670118208</v>
      </c>
      <c r="AL18" s="105">
        <f t="shared" ref="AL18" si="256">U18</f>
        <v>0</v>
      </c>
      <c r="AM18" s="105">
        <f t="shared" ref="AM18" si="257">V18</f>
        <v>0</v>
      </c>
      <c r="AN18" s="105">
        <f t="shared" ref="AN18" si="258">W18</f>
        <v>14.300654072866067</v>
      </c>
      <c r="AO18" s="105">
        <f t="shared" ref="AO18" si="259">X18</f>
        <v>14.317802221917301</v>
      </c>
      <c r="AP18" s="106">
        <f t="shared" si="9"/>
        <v>1</v>
      </c>
      <c r="AQ18" s="106">
        <f t="shared" si="9"/>
        <v>1</v>
      </c>
      <c r="AR18" s="106" t="e">
        <f t="shared" si="9"/>
        <v>#DIV/0!</v>
      </c>
      <c r="AS18" s="106" t="e">
        <f t="shared" si="9"/>
        <v>#DIV/0!</v>
      </c>
      <c r="AT18" s="106">
        <f t="shared" si="9"/>
        <v>0.58211368368391692</v>
      </c>
      <c r="AU18" s="106" t="e">
        <f t="shared" si="9"/>
        <v>#DIV/0!</v>
      </c>
      <c r="AV18" s="106" t="e">
        <f t="shared" si="9"/>
        <v>#DIV/0!</v>
      </c>
      <c r="AW18" s="106">
        <f t="shared" si="9"/>
        <v>1</v>
      </c>
      <c r="AX18" s="106" t="e">
        <f t="shared" si="9"/>
        <v>#DIV/0!</v>
      </c>
      <c r="AY18" s="106" t="e">
        <f t="shared" si="9"/>
        <v>#DIV/0!</v>
      </c>
      <c r="AZ18" s="106" t="e">
        <f t="shared" si="9"/>
        <v>#DIV/0!</v>
      </c>
      <c r="BA18" s="106">
        <f t="shared" si="9"/>
        <v>1</v>
      </c>
      <c r="BB18" s="106">
        <f t="shared" si="9"/>
        <v>0.9089806776094127</v>
      </c>
      <c r="BC18" s="106" t="e">
        <f t="shared" si="9"/>
        <v>#DIV/0!</v>
      </c>
      <c r="BD18" s="106" t="e">
        <f t="shared" si="9"/>
        <v>#DIV/0!</v>
      </c>
      <c r="BE18" s="106">
        <f t="shared" si="9"/>
        <v>1</v>
      </c>
      <c r="BF18" s="106">
        <f t="shared" si="240"/>
        <v>1</v>
      </c>
      <c r="BG18" s="107">
        <f t="shared" si="10"/>
        <v>6.7845371810870949</v>
      </c>
      <c r="BH18" s="107">
        <f t="shared" si="11"/>
        <v>7.7525541052751095</v>
      </c>
      <c r="BI18" s="107">
        <f t="shared" si="12"/>
        <v>0</v>
      </c>
      <c r="BJ18" s="107">
        <f t="shared" si="13"/>
        <v>0</v>
      </c>
      <c r="BK18" s="107">
        <f t="shared" si="14"/>
        <v>6.9721156939412859E-2</v>
      </c>
      <c r="BL18" s="107">
        <f t="shared" si="15"/>
        <v>0</v>
      </c>
      <c r="BM18" s="107">
        <f t="shared" si="16"/>
        <v>0</v>
      </c>
      <c r="BN18" s="107">
        <f t="shared" si="17"/>
        <v>1.8792887629189126</v>
      </c>
      <c r="BO18" s="107">
        <f t="shared" si="18"/>
        <v>0</v>
      </c>
      <c r="BP18" s="107">
        <f t="shared" si="19"/>
        <v>0</v>
      </c>
      <c r="BQ18" s="107">
        <f t="shared" si="20"/>
        <v>0</v>
      </c>
      <c r="BR18" s="107">
        <f t="shared" si="21"/>
        <v>0.20308693926232432</v>
      </c>
      <c r="BS18" s="107">
        <f t="shared" si="22"/>
        <v>50.66632181058818</v>
      </c>
      <c r="BT18" s="107">
        <f t="shared" si="23"/>
        <v>0</v>
      </c>
      <c r="BU18" s="107">
        <f t="shared" si="24"/>
        <v>0</v>
      </c>
      <c r="BV18" s="107">
        <f t="shared" si="25"/>
        <v>0.99399144405432882</v>
      </c>
      <c r="BW18" s="107">
        <f t="shared" si="26"/>
        <v>0.99518335551176607</v>
      </c>
      <c r="BX18" s="108">
        <f t="shared" si="51"/>
        <v>101.76805771630643</v>
      </c>
      <c r="BY18" s="108">
        <f t="shared" ref="BY18:BY73" si="260">BH18*15</f>
        <v>116.28831157912664</v>
      </c>
      <c r="BZ18" s="108">
        <f t="shared" ref="BZ18:BZ73" si="261">BI18*15</f>
        <v>0</v>
      </c>
      <c r="CA18" s="108">
        <f t="shared" ref="CA18:CA73" si="262">BJ18*15</f>
        <v>0</v>
      </c>
      <c r="CB18" s="108">
        <f t="shared" ref="CB18:CB73" si="263">BK18*15</f>
        <v>1.0458173540911928</v>
      </c>
      <c r="CC18" s="108">
        <f t="shared" ref="CC18:CC73" si="264">BL18*15</f>
        <v>0</v>
      </c>
      <c r="CD18" s="108">
        <f t="shared" ref="CD18:CD73" si="265">BM18*15</f>
        <v>0</v>
      </c>
      <c r="CE18" s="108">
        <f t="shared" ref="CE18:CE73" si="266">BN18*15</f>
        <v>28.18933144378369</v>
      </c>
      <c r="CF18" s="108">
        <f t="shared" ref="CF18:CF73" si="267">BO18*15</f>
        <v>0</v>
      </c>
      <c r="CG18" s="108">
        <f t="shared" ref="CG18:CG73" si="268">BP18*15</f>
        <v>0</v>
      </c>
      <c r="CH18" s="108">
        <f t="shared" ref="CH18:CH73" si="269">BQ18*15</f>
        <v>0</v>
      </c>
      <c r="CI18" s="108">
        <f t="shared" ref="CI18:CI73" si="270">BR18*15</f>
        <v>3.0463040889348649</v>
      </c>
      <c r="CJ18" s="108">
        <f t="shared" ref="CJ18:CJ73" si="271">BS18*15</f>
        <v>759.99482715882266</v>
      </c>
      <c r="CK18" s="108">
        <f t="shared" ref="CK18:CK73" si="272">BT18*15</f>
        <v>0</v>
      </c>
      <c r="CL18" s="108">
        <f t="shared" ref="CL18:CL73" si="273">BU18*15</f>
        <v>0</v>
      </c>
      <c r="CM18" s="108">
        <f t="shared" ref="CM18:CM73" si="274">BV18*15</f>
        <v>14.909871660814932</v>
      </c>
      <c r="CN18" s="108">
        <f t="shared" si="241"/>
        <v>14.92775033267649</v>
      </c>
      <c r="CO18" s="109">
        <f t="shared" si="52"/>
        <v>352.20350076713783</v>
      </c>
      <c r="CP18" s="109">
        <f t="shared" si="28"/>
        <v>377.48215148476891</v>
      </c>
      <c r="CQ18" s="109">
        <f t="shared" si="28"/>
        <v>0</v>
      </c>
      <c r="CR18" s="109">
        <f t="shared" si="28"/>
        <v>0</v>
      </c>
      <c r="CS18" s="109">
        <f t="shared" si="28"/>
        <v>1.0458173540911928</v>
      </c>
      <c r="CT18" s="109">
        <f t="shared" si="28"/>
        <v>0</v>
      </c>
      <c r="CU18" s="109">
        <f t="shared" si="28"/>
        <v>0</v>
      </c>
      <c r="CV18" s="109">
        <f t="shared" si="28"/>
        <v>107.75879161707995</v>
      </c>
      <c r="CW18" s="109">
        <f t="shared" si="28"/>
        <v>0</v>
      </c>
      <c r="CX18" s="109">
        <f t="shared" si="28"/>
        <v>0</v>
      </c>
      <c r="CY18" s="109">
        <f t="shared" si="28"/>
        <v>0</v>
      </c>
      <c r="CZ18" s="109">
        <f t="shared" si="28"/>
        <v>3.0463040889348649</v>
      </c>
      <c r="DA18" s="109">
        <f t="shared" si="28"/>
        <v>3312.1861603009238</v>
      </c>
      <c r="DB18" s="109">
        <f t="shared" si="28"/>
        <v>0</v>
      </c>
      <c r="DC18" s="109">
        <f t="shared" si="28"/>
        <v>0</v>
      </c>
      <c r="DD18" s="109">
        <f t="shared" si="28"/>
        <v>53.855410063294599</v>
      </c>
      <c r="DE18" s="109">
        <f t="shared" ref="DE18:DE74" si="275">DE17+CN18</f>
        <v>55.174500721527075</v>
      </c>
      <c r="DF18" s="110">
        <f t="shared" si="29"/>
        <v>0.12847034811562491</v>
      </c>
      <c r="DG18" s="110">
        <f t="shared" ref="DG18:DG74" si="276">CP18/CP$74</f>
        <v>0.16368190363806101</v>
      </c>
      <c r="DH18" s="110" t="e">
        <f t="shared" ref="DH18:DH74" si="277">CQ18/CQ$74</f>
        <v>#DIV/0!</v>
      </c>
      <c r="DI18" s="110" t="e">
        <f t="shared" ref="DI18:DI74" si="278">CR18/CR$74</f>
        <v>#DIV/0!</v>
      </c>
      <c r="DJ18" s="110">
        <f t="shared" ref="DJ18:DJ74" si="279">CS18/CS$74</f>
        <v>9.660279418399606E-2</v>
      </c>
      <c r="DK18" s="110" t="e">
        <f t="shared" ref="DK18:DK74" si="280">CT18/CT$74</f>
        <v>#DIV/0!</v>
      </c>
      <c r="DL18" s="110" t="e">
        <f t="shared" ref="DL18:DL74" si="281">CU18/CU$74</f>
        <v>#DIV/0!</v>
      </c>
      <c r="DM18" s="110">
        <f t="shared" ref="DM18:DM74" si="282">CV18/CV$74</f>
        <v>0.14654335486796619</v>
      </c>
      <c r="DN18" s="110" t="e">
        <f t="shared" ref="DN18:DN74" si="283">CW18/CW$74</f>
        <v>#DIV/0!</v>
      </c>
      <c r="DO18" s="110" t="e">
        <f t="shared" ref="DO18:DO74" si="284">CX18/CX$74</f>
        <v>#DIV/0!</v>
      </c>
      <c r="DP18" s="110" t="e">
        <f t="shared" ref="DP18:DP74" si="285">CY18/CY$74</f>
        <v>#DIV/0!</v>
      </c>
      <c r="DQ18" s="110">
        <f t="shared" ref="DQ18:DQ74" si="286">CZ18/CZ$74</f>
        <v>7.7395437431341446E-2</v>
      </c>
      <c r="DR18" s="110">
        <f t="shared" ref="DR18:DR74" si="287">DA18/DA$74</f>
        <v>0.16792782224036265</v>
      </c>
      <c r="DS18" s="110" t="e">
        <f t="shared" ref="DS18:DS74" si="288">DB18/DB$74</f>
        <v>#DIV/0!</v>
      </c>
      <c r="DT18" s="110" t="e">
        <f t="shared" ref="DT18:DT74" si="289">DC18/DC$74</f>
        <v>#DIV/0!</v>
      </c>
      <c r="DU18" s="110">
        <f t="shared" ref="DU18:DU74" si="290">DD18/DD$74</f>
        <v>0.14904867568881489</v>
      </c>
      <c r="DV18" s="110">
        <f t="shared" si="242"/>
        <v>0.13257317869743077</v>
      </c>
    </row>
    <row r="19" spans="1:126" s="101" customFormat="1" x14ac:dyDescent="0.2">
      <c r="A19" s="101" t="s">
        <v>91</v>
      </c>
      <c r="B19" s="123"/>
      <c r="C19" s="123">
        <v>44503.927083333336</v>
      </c>
      <c r="D19" s="101">
        <v>38.46</v>
      </c>
      <c r="E19" s="102">
        <f t="shared" si="6"/>
        <v>1.0888026</v>
      </c>
      <c r="F19" s="102">
        <f t="shared" si="30"/>
        <v>5243.32341</v>
      </c>
      <c r="G19" s="103">
        <f t="shared" si="7"/>
        <v>0.1237417772058735</v>
      </c>
      <c r="Y19" s="105">
        <f t="shared" ref="Y19" si="291">H18</f>
        <v>97.609813295255506</v>
      </c>
      <c r="Z19" s="105">
        <f t="shared" ref="Z19" si="292">I18</f>
        <v>111.5367693594125</v>
      </c>
      <c r="AA19" s="105">
        <f t="shared" ref="AA19" si="293">J18</f>
        <v>0</v>
      </c>
      <c r="AB19" s="105">
        <f t="shared" ref="AB19" si="294">K18</f>
        <v>0</v>
      </c>
      <c r="AC19" s="105">
        <f t="shared" ref="AC19" si="295">L18</f>
        <v>1.003085240737799</v>
      </c>
      <c r="AD19" s="105">
        <f t="shared" ref="AD19" si="296">M18</f>
        <v>0</v>
      </c>
      <c r="AE19" s="105">
        <f t="shared" ref="AE19" si="297">N18</f>
        <v>0</v>
      </c>
      <c r="AF19" s="105">
        <f t="shared" ref="AF19" si="298">O18</f>
        <v>27.037514922571976</v>
      </c>
      <c r="AG19" s="105">
        <f t="shared" ref="AG19" si="299">P18</f>
        <v>0</v>
      </c>
      <c r="AH19" s="105">
        <f t="shared" ref="AH19" si="300">Q18</f>
        <v>0</v>
      </c>
      <c r="AI19" s="105">
        <f t="shared" ref="AI19" si="301">R18</f>
        <v>0</v>
      </c>
      <c r="AJ19" s="105">
        <f t="shared" ref="AJ19" si="302">S18</f>
        <v>2.921832056482895</v>
      </c>
      <c r="AK19" s="105">
        <f t="shared" ref="AK19" si="303">T18</f>
        <v>728.94142670118208</v>
      </c>
      <c r="AL19" s="105">
        <f t="shared" ref="AL19" si="304">U18</f>
        <v>0</v>
      </c>
      <c r="AM19" s="105">
        <f t="shared" ref="AM19" si="305">V18</f>
        <v>0</v>
      </c>
      <c r="AN19" s="105">
        <f t="shared" ref="AN19" si="306">W18</f>
        <v>14.300654072866067</v>
      </c>
      <c r="AO19" s="105">
        <f t="shared" ref="AO19" si="307">X18</f>
        <v>14.317802221917301</v>
      </c>
      <c r="AP19" s="106">
        <f t="shared" si="9"/>
        <v>1</v>
      </c>
      <c r="AQ19" s="106">
        <f t="shared" si="9"/>
        <v>1</v>
      </c>
      <c r="AR19" s="106" t="e">
        <f t="shared" si="9"/>
        <v>#DIV/0!</v>
      </c>
      <c r="AS19" s="106" t="e">
        <f t="shared" si="9"/>
        <v>#DIV/0!</v>
      </c>
      <c r="AT19" s="106">
        <f t="shared" si="9"/>
        <v>0.58211368368391692</v>
      </c>
      <c r="AU19" s="106" t="e">
        <f t="shared" si="9"/>
        <v>#DIV/0!</v>
      </c>
      <c r="AV19" s="106" t="e">
        <f t="shared" si="9"/>
        <v>#DIV/0!</v>
      </c>
      <c r="AW19" s="106">
        <f t="shared" si="9"/>
        <v>1</v>
      </c>
      <c r="AX19" s="106" t="e">
        <f t="shared" si="9"/>
        <v>#DIV/0!</v>
      </c>
      <c r="AY19" s="106" t="e">
        <f t="shared" si="9"/>
        <v>#DIV/0!</v>
      </c>
      <c r="AZ19" s="106" t="e">
        <f t="shared" si="9"/>
        <v>#DIV/0!</v>
      </c>
      <c r="BA19" s="106">
        <f t="shared" si="9"/>
        <v>1</v>
      </c>
      <c r="BB19" s="106">
        <f t="shared" si="9"/>
        <v>0.9089806776094127</v>
      </c>
      <c r="BC19" s="106" t="e">
        <f t="shared" si="9"/>
        <v>#DIV/0!</v>
      </c>
      <c r="BD19" s="106" t="e">
        <f t="shared" si="9"/>
        <v>#DIV/0!</v>
      </c>
      <c r="BE19" s="106">
        <f t="shared" si="9"/>
        <v>1</v>
      </c>
      <c r="BF19" s="106">
        <f t="shared" si="240"/>
        <v>1</v>
      </c>
      <c r="BG19" s="107">
        <f t="shared" si="10"/>
        <v>6.376669110083327</v>
      </c>
      <c r="BH19" s="107">
        <f t="shared" si="11"/>
        <v>7.2864914684477196</v>
      </c>
      <c r="BI19" s="107">
        <f t="shared" si="12"/>
        <v>0</v>
      </c>
      <c r="BJ19" s="107">
        <f t="shared" si="13"/>
        <v>0</v>
      </c>
      <c r="BK19" s="107">
        <f t="shared" si="14"/>
        <v>6.5529709088216495E-2</v>
      </c>
      <c r="BL19" s="107">
        <f t="shared" si="15"/>
        <v>0</v>
      </c>
      <c r="BM19" s="107">
        <f t="shared" si="16"/>
        <v>0</v>
      </c>
      <c r="BN19" s="107">
        <f t="shared" si="17"/>
        <v>1.7663109927141099</v>
      </c>
      <c r="BO19" s="107">
        <f t="shared" si="18"/>
        <v>0</v>
      </c>
      <c r="BP19" s="107">
        <f t="shared" si="19"/>
        <v>0</v>
      </c>
      <c r="BQ19" s="107">
        <f t="shared" si="20"/>
        <v>0</v>
      </c>
      <c r="BR19" s="107">
        <f t="shared" si="21"/>
        <v>0.19087790039171537</v>
      </c>
      <c r="BS19" s="107">
        <f t="shared" si="22"/>
        <v>47.620399238397383</v>
      </c>
      <c r="BT19" s="107">
        <f t="shared" si="23"/>
        <v>0</v>
      </c>
      <c r="BU19" s="107">
        <f t="shared" si="24"/>
        <v>0</v>
      </c>
      <c r="BV19" s="107">
        <f t="shared" si="25"/>
        <v>0.9342353601742297</v>
      </c>
      <c r="BW19" s="107">
        <f t="shared" si="26"/>
        <v>0.93535561713056004</v>
      </c>
      <c r="BX19" s="108">
        <f t="shared" si="51"/>
        <v>95.650036651249906</v>
      </c>
      <c r="BY19" s="108">
        <f t="shared" si="260"/>
        <v>109.29737202671579</v>
      </c>
      <c r="BZ19" s="108">
        <f t="shared" si="261"/>
        <v>0</v>
      </c>
      <c r="CA19" s="108">
        <f t="shared" si="262"/>
        <v>0</v>
      </c>
      <c r="CB19" s="108">
        <f t="shared" si="263"/>
        <v>0.98294563632324738</v>
      </c>
      <c r="CC19" s="108">
        <f t="shared" si="264"/>
        <v>0</v>
      </c>
      <c r="CD19" s="108">
        <f t="shared" si="265"/>
        <v>0</v>
      </c>
      <c r="CE19" s="108">
        <f t="shared" si="266"/>
        <v>26.494664890711647</v>
      </c>
      <c r="CF19" s="108">
        <f t="shared" si="267"/>
        <v>0</v>
      </c>
      <c r="CG19" s="108">
        <f t="shared" si="268"/>
        <v>0</v>
      </c>
      <c r="CH19" s="108">
        <f t="shared" si="269"/>
        <v>0</v>
      </c>
      <c r="CI19" s="108">
        <f t="shared" si="270"/>
        <v>2.8631685058757306</v>
      </c>
      <c r="CJ19" s="108">
        <f t="shared" si="271"/>
        <v>714.30598857596078</v>
      </c>
      <c r="CK19" s="108">
        <f t="shared" si="272"/>
        <v>0</v>
      </c>
      <c r="CL19" s="108">
        <f t="shared" si="273"/>
        <v>0</v>
      </c>
      <c r="CM19" s="108">
        <f t="shared" si="274"/>
        <v>14.013530402613446</v>
      </c>
      <c r="CN19" s="108">
        <f t="shared" si="241"/>
        <v>14.030334256958401</v>
      </c>
      <c r="CO19" s="109">
        <f t="shared" si="52"/>
        <v>447.85353741838776</v>
      </c>
      <c r="CP19" s="109">
        <f t="shared" ref="CP19:CP74" si="308">CP18+BY19</f>
        <v>486.77952351148468</v>
      </c>
      <c r="CQ19" s="109">
        <f t="shared" ref="CQ19:CQ74" si="309">CQ18+BZ19</f>
        <v>0</v>
      </c>
      <c r="CR19" s="109">
        <f t="shared" ref="CR19:CR74" si="310">CR18+CA19</f>
        <v>0</v>
      </c>
      <c r="CS19" s="109">
        <f t="shared" ref="CS19:CS74" si="311">CS18+CB19</f>
        <v>2.0287629904144402</v>
      </c>
      <c r="CT19" s="109">
        <f t="shared" ref="CT19:CT74" si="312">CT18+CC19</f>
        <v>0</v>
      </c>
      <c r="CU19" s="109">
        <f t="shared" ref="CU19:CU74" si="313">CU18+CD19</f>
        <v>0</v>
      </c>
      <c r="CV19" s="109">
        <f t="shared" ref="CV19:CV74" si="314">CV18+CE19</f>
        <v>134.25345650779161</v>
      </c>
      <c r="CW19" s="109">
        <f t="shared" ref="CW19:CW74" si="315">CW18+CF19</f>
        <v>0</v>
      </c>
      <c r="CX19" s="109">
        <f t="shared" ref="CX19:CX74" si="316">CX18+CG19</f>
        <v>0</v>
      </c>
      <c r="CY19" s="109">
        <f t="shared" ref="CY19:CY74" si="317">CY18+CH19</f>
        <v>0</v>
      </c>
      <c r="CZ19" s="109">
        <f t="shared" ref="CZ19:CZ74" si="318">CZ18+CI19</f>
        <v>5.9094725948105955</v>
      </c>
      <c r="DA19" s="109">
        <f t="shared" ref="DA19:DA74" si="319">DA18+CJ19</f>
        <v>4026.4921488768846</v>
      </c>
      <c r="DB19" s="109">
        <f t="shared" ref="DB19:DB74" si="320">DB18+CK19</f>
        <v>0</v>
      </c>
      <c r="DC19" s="109">
        <f t="shared" ref="DC19:DC74" si="321">DC18+CL19</f>
        <v>0</v>
      </c>
      <c r="DD19" s="109">
        <f t="shared" ref="DD19:DD74" si="322">DD18+CM19</f>
        <v>67.86894046590804</v>
      </c>
      <c r="DE19" s="109">
        <f t="shared" si="275"/>
        <v>69.204834978485479</v>
      </c>
      <c r="DF19" s="110">
        <f t="shared" si="29"/>
        <v>0.16335981820633474</v>
      </c>
      <c r="DG19" s="110">
        <f t="shared" si="276"/>
        <v>0.21107487796970179</v>
      </c>
      <c r="DH19" s="110" t="e">
        <f t="shared" si="277"/>
        <v>#DIV/0!</v>
      </c>
      <c r="DI19" s="110" t="e">
        <f t="shared" si="278"/>
        <v>#DIV/0!</v>
      </c>
      <c r="DJ19" s="110">
        <f t="shared" si="279"/>
        <v>0.18739808901088972</v>
      </c>
      <c r="DK19" s="110" t="e">
        <f t="shared" si="280"/>
        <v>#DIV/0!</v>
      </c>
      <c r="DL19" s="110" t="e">
        <f t="shared" si="281"/>
        <v>#DIV/0!</v>
      </c>
      <c r="DM19" s="110">
        <f t="shared" si="282"/>
        <v>0.18257398421080676</v>
      </c>
      <c r="DN19" s="110" t="e">
        <f t="shared" si="283"/>
        <v>#DIV/0!</v>
      </c>
      <c r="DO19" s="110" t="e">
        <f t="shared" si="284"/>
        <v>#DIV/0!</v>
      </c>
      <c r="DP19" s="110" t="e">
        <f t="shared" si="285"/>
        <v>#DIV/0!</v>
      </c>
      <c r="DQ19" s="110">
        <f t="shared" si="286"/>
        <v>0.15013806997311543</v>
      </c>
      <c r="DR19" s="110">
        <f t="shared" si="287"/>
        <v>0.20414313239186466</v>
      </c>
      <c r="DS19" s="110" t="e">
        <f t="shared" si="288"/>
        <v>#DIV/0!</v>
      </c>
      <c r="DT19" s="110" t="e">
        <f t="shared" si="289"/>
        <v>#DIV/0!</v>
      </c>
      <c r="DU19" s="110">
        <f t="shared" si="290"/>
        <v>0.18783211723683568</v>
      </c>
      <c r="DV19" s="110">
        <f t="shared" si="242"/>
        <v>0.16628523746204607</v>
      </c>
    </row>
    <row r="20" spans="1:126" s="101" customFormat="1" x14ac:dyDescent="0.2">
      <c r="A20" s="101" t="s">
        <v>91</v>
      </c>
      <c r="B20" s="123"/>
      <c r="C20" s="123">
        <v>44503.9375</v>
      </c>
      <c r="D20" s="101">
        <v>35.99</v>
      </c>
      <c r="E20" s="102">
        <f t="shared" si="6"/>
        <v>1.0188769</v>
      </c>
      <c r="F20" s="102">
        <f t="shared" si="30"/>
        <v>6019.1589599999998</v>
      </c>
      <c r="G20" s="103">
        <f t="shared" si="7"/>
        <v>0.1420513992279292</v>
      </c>
      <c r="Y20" s="105">
        <f t="shared" ref="Y20" si="323">H18</f>
        <v>97.609813295255506</v>
      </c>
      <c r="Z20" s="105">
        <f t="shared" ref="Z20" si="324">I18</f>
        <v>111.5367693594125</v>
      </c>
      <c r="AA20" s="105">
        <f t="shared" ref="AA20" si="325">J18</f>
        <v>0</v>
      </c>
      <c r="AB20" s="105">
        <f t="shared" ref="AB20" si="326">K18</f>
        <v>0</v>
      </c>
      <c r="AC20" s="105">
        <f t="shared" ref="AC20" si="327">L18</f>
        <v>1.003085240737799</v>
      </c>
      <c r="AD20" s="105">
        <f t="shared" ref="AD20" si="328">M18</f>
        <v>0</v>
      </c>
      <c r="AE20" s="105">
        <f t="shared" ref="AE20" si="329">N18</f>
        <v>0</v>
      </c>
      <c r="AF20" s="105">
        <f t="shared" ref="AF20" si="330">O18</f>
        <v>27.037514922571976</v>
      </c>
      <c r="AG20" s="105">
        <f t="shared" ref="AG20" si="331">P18</f>
        <v>0</v>
      </c>
      <c r="AH20" s="105">
        <f t="shared" ref="AH20" si="332">Q18</f>
        <v>0</v>
      </c>
      <c r="AI20" s="105">
        <f t="shared" ref="AI20" si="333">R18</f>
        <v>0</v>
      </c>
      <c r="AJ20" s="105">
        <f t="shared" ref="AJ20" si="334">S18</f>
        <v>2.921832056482895</v>
      </c>
      <c r="AK20" s="105">
        <f t="shared" ref="AK20" si="335">T18</f>
        <v>728.94142670118208</v>
      </c>
      <c r="AL20" s="105">
        <f t="shared" ref="AL20" si="336">U18</f>
        <v>0</v>
      </c>
      <c r="AM20" s="105">
        <f t="shared" ref="AM20" si="337">V18</f>
        <v>0</v>
      </c>
      <c r="AN20" s="105">
        <f t="shared" ref="AN20" si="338">W18</f>
        <v>14.300654072866067</v>
      </c>
      <c r="AO20" s="105">
        <f t="shared" ref="AO20" si="339">X18</f>
        <v>14.317802221917301</v>
      </c>
      <c r="AP20" s="106">
        <f t="shared" si="9"/>
        <v>1</v>
      </c>
      <c r="AQ20" s="106">
        <f t="shared" si="9"/>
        <v>1</v>
      </c>
      <c r="AR20" s="106" t="e">
        <f t="shared" si="9"/>
        <v>#DIV/0!</v>
      </c>
      <c r="AS20" s="106" t="e">
        <f>AB20/MAX(AB$2:AB$98)</f>
        <v>#DIV/0!</v>
      </c>
      <c r="AT20" s="106">
        <f t="shared" si="9"/>
        <v>0.58211368368391692</v>
      </c>
      <c r="AU20" s="106" t="e">
        <f t="shared" si="9"/>
        <v>#DIV/0!</v>
      </c>
      <c r="AV20" s="106" t="e">
        <f t="shared" si="9"/>
        <v>#DIV/0!</v>
      </c>
      <c r="AW20" s="106">
        <f t="shared" si="9"/>
        <v>1</v>
      </c>
      <c r="AX20" s="106" t="e">
        <f t="shared" si="9"/>
        <v>#DIV/0!</v>
      </c>
      <c r="AY20" s="106" t="e">
        <f t="shared" si="9"/>
        <v>#DIV/0!</v>
      </c>
      <c r="AZ20" s="106" t="e">
        <f t="shared" si="9"/>
        <v>#DIV/0!</v>
      </c>
      <c r="BA20" s="106">
        <f t="shared" si="9"/>
        <v>1</v>
      </c>
      <c r="BB20" s="106">
        <f t="shared" si="9"/>
        <v>0.9089806776094127</v>
      </c>
      <c r="BC20" s="106" t="e">
        <f t="shared" si="9"/>
        <v>#DIV/0!</v>
      </c>
      <c r="BD20" s="106" t="e">
        <f t="shared" si="9"/>
        <v>#DIV/0!</v>
      </c>
      <c r="BE20" s="106">
        <f t="shared" si="9"/>
        <v>1</v>
      </c>
      <c r="BF20" s="106">
        <f t="shared" si="240"/>
        <v>1</v>
      </c>
      <c r="BG20" s="107">
        <f t="shared" si="10"/>
        <v>5.9671430387909226</v>
      </c>
      <c r="BH20" s="107">
        <f t="shared" si="11"/>
        <v>6.8185342680559913</v>
      </c>
      <c r="BI20" s="107">
        <f t="shared" si="12"/>
        <v>0</v>
      </c>
      <c r="BJ20" s="107">
        <f t="shared" si="13"/>
        <v>0</v>
      </c>
      <c r="BK20" s="107">
        <f t="shared" si="14"/>
        <v>6.1321222831120931E-2</v>
      </c>
      <c r="BL20" s="107">
        <f t="shared" si="15"/>
        <v>0</v>
      </c>
      <c r="BM20" s="107">
        <f t="shared" si="16"/>
        <v>0</v>
      </c>
      <c r="BN20" s="107">
        <f t="shared" si="17"/>
        <v>1.6528739632808325</v>
      </c>
      <c r="BO20" s="107">
        <f t="shared" si="18"/>
        <v>0</v>
      </c>
      <c r="BP20" s="107">
        <f t="shared" si="19"/>
        <v>0</v>
      </c>
      <c r="BQ20" s="107">
        <f t="shared" si="20"/>
        <v>0</v>
      </c>
      <c r="BR20" s="107">
        <f t="shared" si="21"/>
        <v>0.17861923128179502</v>
      </c>
      <c r="BS20" s="107">
        <f t="shared" si="22"/>
        <v>44.562094867132657</v>
      </c>
      <c r="BT20" s="107">
        <f t="shared" si="23"/>
        <v>0</v>
      </c>
      <c r="BU20" s="107">
        <f t="shared" si="24"/>
        <v>0</v>
      </c>
      <c r="BV20" s="107">
        <f t="shared" si="25"/>
        <v>0.87423636538404914</v>
      </c>
      <c r="BW20" s="107">
        <f t="shared" si="26"/>
        <v>0.87528467656081266</v>
      </c>
      <c r="BX20" s="108">
        <f t="shared" si="51"/>
        <v>89.507145581863838</v>
      </c>
      <c r="BY20" s="108">
        <f t="shared" si="260"/>
        <v>102.27801402083986</v>
      </c>
      <c r="BZ20" s="108">
        <f t="shared" si="261"/>
        <v>0</v>
      </c>
      <c r="CA20" s="108">
        <f t="shared" si="262"/>
        <v>0</v>
      </c>
      <c r="CB20" s="108">
        <f t="shared" si="263"/>
        <v>0.91981834246681393</v>
      </c>
      <c r="CC20" s="108">
        <f t="shared" si="264"/>
        <v>0</v>
      </c>
      <c r="CD20" s="108">
        <f t="shared" si="265"/>
        <v>0</v>
      </c>
      <c r="CE20" s="108">
        <f t="shared" si="266"/>
        <v>24.793109449212487</v>
      </c>
      <c r="CF20" s="108">
        <f t="shared" si="267"/>
        <v>0</v>
      </c>
      <c r="CG20" s="108">
        <f t="shared" si="268"/>
        <v>0</v>
      </c>
      <c r="CH20" s="108">
        <f t="shared" si="269"/>
        <v>0</v>
      </c>
      <c r="CI20" s="108">
        <f t="shared" si="270"/>
        <v>2.6792884692269254</v>
      </c>
      <c r="CJ20" s="108">
        <f t="shared" si="271"/>
        <v>668.43142300698992</v>
      </c>
      <c r="CK20" s="108">
        <f t="shared" si="272"/>
        <v>0</v>
      </c>
      <c r="CL20" s="108">
        <f t="shared" si="273"/>
        <v>0</v>
      </c>
      <c r="CM20" s="108">
        <f t="shared" si="274"/>
        <v>13.113545480760736</v>
      </c>
      <c r="CN20" s="108">
        <f t="shared" si="241"/>
        <v>13.129270148412189</v>
      </c>
      <c r="CO20" s="109">
        <f t="shared" si="52"/>
        <v>537.36068300025158</v>
      </c>
      <c r="CP20" s="109">
        <f t="shared" si="308"/>
        <v>589.05753753232455</v>
      </c>
      <c r="CQ20" s="109">
        <f t="shared" si="309"/>
        <v>0</v>
      </c>
      <c r="CR20" s="109">
        <f t="shared" si="310"/>
        <v>0</v>
      </c>
      <c r="CS20" s="109">
        <f t="shared" si="311"/>
        <v>2.948581332881254</v>
      </c>
      <c r="CT20" s="109">
        <f t="shared" si="312"/>
        <v>0</v>
      </c>
      <c r="CU20" s="109">
        <f t="shared" si="313"/>
        <v>0</v>
      </c>
      <c r="CV20" s="109">
        <f t="shared" si="314"/>
        <v>159.04656595700411</v>
      </c>
      <c r="CW20" s="109">
        <f t="shared" si="315"/>
        <v>0</v>
      </c>
      <c r="CX20" s="109">
        <f t="shared" si="316"/>
        <v>0</v>
      </c>
      <c r="CY20" s="109">
        <f t="shared" si="317"/>
        <v>0</v>
      </c>
      <c r="CZ20" s="109">
        <f t="shared" si="318"/>
        <v>8.58876106403752</v>
      </c>
      <c r="DA20" s="109">
        <f t="shared" si="319"/>
        <v>4694.9235718838745</v>
      </c>
      <c r="DB20" s="109">
        <f t="shared" si="320"/>
        <v>0</v>
      </c>
      <c r="DC20" s="109">
        <f t="shared" si="321"/>
        <v>0</v>
      </c>
      <c r="DD20" s="109">
        <f t="shared" si="322"/>
        <v>80.982485946668774</v>
      </c>
      <c r="DE20" s="109">
        <f t="shared" si="275"/>
        <v>82.334105126897668</v>
      </c>
      <c r="DF20" s="110">
        <f t="shared" si="29"/>
        <v>0.19600859690016331</v>
      </c>
      <c r="DG20" s="110">
        <f t="shared" si="276"/>
        <v>0.25542415374182226</v>
      </c>
      <c r="DH20" s="110" t="e">
        <f t="shared" si="277"/>
        <v>#DIV/0!</v>
      </c>
      <c r="DI20" s="110" t="e">
        <f t="shared" si="278"/>
        <v>#DIV/0!</v>
      </c>
      <c r="DJ20" s="110">
        <f t="shared" si="279"/>
        <v>0.27236227675971714</v>
      </c>
      <c r="DK20" s="110" t="e">
        <f t="shared" si="280"/>
        <v>#DIV/0!</v>
      </c>
      <c r="DL20" s="110" t="e">
        <f t="shared" si="281"/>
        <v>#DIV/0!</v>
      </c>
      <c r="DM20" s="110">
        <f t="shared" si="282"/>
        <v>0.21629063397806708</v>
      </c>
      <c r="DN20" s="110" t="e">
        <f t="shared" si="283"/>
        <v>#DIV/0!</v>
      </c>
      <c r="DO20" s="110" t="e">
        <f t="shared" si="284"/>
        <v>#DIV/0!</v>
      </c>
      <c r="DP20" s="110" t="e">
        <f t="shared" si="285"/>
        <v>#DIV/0!</v>
      </c>
      <c r="DQ20" s="110">
        <f t="shared" si="286"/>
        <v>0.21820898378430748</v>
      </c>
      <c r="DR20" s="110">
        <f t="shared" si="287"/>
        <v>0.23803260229182713</v>
      </c>
      <c r="DS20" s="110" t="e">
        <f t="shared" si="288"/>
        <v>#DIV/0!</v>
      </c>
      <c r="DT20" s="110" t="e">
        <f t="shared" si="289"/>
        <v>#DIV/0!</v>
      </c>
      <c r="DU20" s="110">
        <f t="shared" si="290"/>
        <v>0.22412478653775272</v>
      </c>
      <c r="DV20" s="110">
        <f t="shared" si="242"/>
        <v>0.1978322212097971</v>
      </c>
    </row>
    <row r="21" spans="1:126" s="101" customFormat="1" x14ac:dyDescent="0.2">
      <c r="A21" s="101" t="s">
        <v>91</v>
      </c>
      <c r="B21" s="123"/>
      <c r="C21" s="123">
        <v>44503.947916666664</v>
      </c>
      <c r="D21" s="101">
        <v>35.49</v>
      </c>
      <c r="E21" s="102">
        <f t="shared" si="6"/>
        <v>1.0047219000000001</v>
      </c>
      <c r="F21" s="102">
        <f t="shared" si="30"/>
        <v>6782.2550099999999</v>
      </c>
      <c r="G21" s="103">
        <f t="shared" si="7"/>
        <v>0.16006037064206941</v>
      </c>
      <c r="Y21" s="105">
        <f t="shared" ref="Y21" si="340">H18</f>
        <v>97.609813295255506</v>
      </c>
      <c r="Z21" s="105">
        <f t="shared" ref="Z21" si="341">I18</f>
        <v>111.5367693594125</v>
      </c>
      <c r="AA21" s="105">
        <f t="shared" ref="AA21" si="342">J18</f>
        <v>0</v>
      </c>
      <c r="AB21" s="105">
        <f t="shared" ref="AB21" si="343">K18</f>
        <v>0</v>
      </c>
      <c r="AC21" s="105">
        <f t="shared" ref="AC21" si="344">L18</f>
        <v>1.003085240737799</v>
      </c>
      <c r="AD21" s="105">
        <f t="shared" ref="AD21" si="345">M18</f>
        <v>0</v>
      </c>
      <c r="AE21" s="105">
        <f t="shared" ref="AE21" si="346">N18</f>
        <v>0</v>
      </c>
      <c r="AF21" s="105">
        <f t="shared" ref="AF21" si="347">O18</f>
        <v>27.037514922571976</v>
      </c>
      <c r="AG21" s="105">
        <f t="shared" ref="AG21" si="348">P18</f>
        <v>0</v>
      </c>
      <c r="AH21" s="105">
        <f t="shared" ref="AH21" si="349">Q18</f>
        <v>0</v>
      </c>
      <c r="AI21" s="105">
        <f t="shared" ref="AI21" si="350">R18</f>
        <v>0</v>
      </c>
      <c r="AJ21" s="105">
        <f t="shared" ref="AJ21" si="351">S18</f>
        <v>2.921832056482895</v>
      </c>
      <c r="AK21" s="105">
        <f t="shared" ref="AK21" si="352">T18</f>
        <v>728.94142670118208</v>
      </c>
      <c r="AL21" s="105">
        <f t="shared" ref="AL21" si="353">U18</f>
        <v>0</v>
      </c>
      <c r="AM21" s="105">
        <f t="shared" ref="AM21" si="354">V18</f>
        <v>0</v>
      </c>
      <c r="AN21" s="105">
        <f t="shared" ref="AN21" si="355">W18</f>
        <v>14.300654072866067</v>
      </c>
      <c r="AO21" s="105">
        <f t="shared" ref="AO21" si="356">X18</f>
        <v>14.317802221917301</v>
      </c>
      <c r="AP21" s="106">
        <f t="shared" si="9"/>
        <v>1</v>
      </c>
      <c r="AQ21" s="106">
        <f t="shared" si="9"/>
        <v>1</v>
      </c>
      <c r="AR21" s="106" t="e">
        <f t="shared" si="9"/>
        <v>#DIV/0!</v>
      </c>
      <c r="AS21" s="106" t="e">
        <f t="shared" si="9"/>
        <v>#DIV/0!</v>
      </c>
      <c r="AT21" s="106">
        <f t="shared" si="9"/>
        <v>0.58211368368391692</v>
      </c>
      <c r="AU21" s="106" t="e">
        <f t="shared" si="9"/>
        <v>#DIV/0!</v>
      </c>
      <c r="AV21" s="106" t="e">
        <f t="shared" si="9"/>
        <v>#DIV/0!</v>
      </c>
      <c r="AW21" s="106">
        <f t="shared" si="9"/>
        <v>1</v>
      </c>
      <c r="AX21" s="106" t="e">
        <f t="shared" si="9"/>
        <v>#DIV/0!</v>
      </c>
      <c r="AY21" s="106" t="e">
        <f t="shared" si="9"/>
        <v>#DIV/0!</v>
      </c>
      <c r="AZ21" s="106" t="e">
        <f t="shared" si="9"/>
        <v>#DIV/0!</v>
      </c>
      <c r="BA21" s="106">
        <f t="shared" si="9"/>
        <v>1</v>
      </c>
      <c r="BB21" s="106">
        <f t="shared" si="9"/>
        <v>0.9089806776094127</v>
      </c>
      <c r="BC21" s="106" t="e">
        <f t="shared" si="9"/>
        <v>#DIV/0!</v>
      </c>
      <c r="BD21" s="106" t="e">
        <f t="shared" si="9"/>
        <v>#DIV/0!</v>
      </c>
      <c r="BE21" s="106">
        <f t="shared" si="9"/>
        <v>1</v>
      </c>
      <c r="BF21" s="106">
        <f t="shared" si="240"/>
        <v>1</v>
      </c>
      <c r="BG21" s="107">
        <f t="shared" si="10"/>
        <v>5.8842430243592627</v>
      </c>
      <c r="BH21" s="107">
        <f t="shared" si="11"/>
        <v>6.7238060898390435</v>
      </c>
      <c r="BI21" s="107">
        <f t="shared" si="12"/>
        <v>0</v>
      </c>
      <c r="BJ21" s="107">
        <f t="shared" si="13"/>
        <v>0</v>
      </c>
      <c r="BK21" s="107">
        <f t="shared" si="14"/>
        <v>6.0469302536162332E-2</v>
      </c>
      <c r="BL21" s="107">
        <f t="shared" si="15"/>
        <v>0</v>
      </c>
      <c r="BM21" s="107">
        <f t="shared" si="16"/>
        <v>0</v>
      </c>
      <c r="BN21" s="107">
        <f t="shared" si="17"/>
        <v>1.6299110018570924</v>
      </c>
      <c r="BO21" s="107">
        <f t="shared" si="18"/>
        <v>0</v>
      </c>
      <c r="BP21" s="107">
        <f t="shared" si="19"/>
        <v>0</v>
      </c>
      <c r="BQ21" s="107">
        <f t="shared" si="20"/>
        <v>0</v>
      </c>
      <c r="BR21" s="107">
        <f t="shared" si="21"/>
        <v>0.1761377193162241</v>
      </c>
      <c r="BS21" s="107">
        <f t="shared" si="22"/>
        <v>43.943004913435338</v>
      </c>
      <c r="BT21" s="107">
        <f t="shared" si="23"/>
        <v>0</v>
      </c>
      <c r="BU21" s="107">
        <f t="shared" si="24"/>
        <v>0</v>
      </c>
      <c r="BV21" s="107">
        <f t="shared" si="25"/>
        <v>0.86209081987996417</v>
      </c>
      <c r="BW21" s="107">
        <f t="shared" si="26"/>
        <v>0.86312456713373842</v>
      </c>
      <c r="BX21" s="108">
        <f t="shared" si="51"/>
        <v>88.263645365388939</v>
      </c>
      <c r="BY21" s="108">
        <f t="shared" si="260"/>
        <v>100.85709134758565</v>
      </c>
      <c r="BZ21" s="108">
        <f t="shared" si="261"/>
        <v>0</v>
      </c>
      <c r="CA21" s="108">
        <f t="shared" si="262"/>
        <v>0</v>
      </c>
      <c r="CB21" s="108">
        <f t="shared" si="263"/>
        <v>0.90703953804243498</v>
      </c>
      <c r="CC21" s="108">
        <f t="shared" si="264"/>
        <v>0</v>
      </c>
      <c r="CD21" s="108">
        <f t="shared" si="265"/>
        <v>0</v>
      </c>
      <c r="CE21" s="108">
        <f t="shared" si="266"/>
        <v>24.448665027856386</v>
      </c>
      <c r="CF21" s="108">
        <f t="shared" si="267"/>
        <v>0</v>
      </c>
      <c r="CG21" s="108">
        <f t="shared" si="268"/>
        <v>0</v>
      </c>
      <c r="CH21" s="108">
        <f t="shared" si="269"/>
        <v>0</v>
      </c>
      <c r="CI21" s="108">
        <f t="shared" si="270"/>
        <v>2.6420657897433615</v>
      </c>
      <c r="CJ21" s="108">
        <f t="shared" si="271"/>
        <v>659.14507370153012</v>
      </c>
      <c r="CK21" s="108">
        <f t="shared" si="272"/>
        <v>0</v>
      </c>
      <c r="CL21" s="108">
        <f t="shared" si="273"/>
        <v>0</v>
      </c>
      <c r="CM21" s="108">
        <f t="shared" si="274"/>
        <v>12.931362298199463</v>
      </c>
      <c r="CN21" s="108">
        <f t="shared" si="241"/>
        <v>12.946868507006076</v>
      </c>
      <c r="CO21" s="109">
        <f t="shared" si="52"/>
        <v>625.62432836564051</v>
      </c>
      <c r="CP21" s="109">
        <f t="shared" si="308"/>
        <v>689.9146288799102</v>
      </c>
      <c r="CQ21" s="109">
        <f t="shared" si="309"/>
        <v>0</v>
      </c>
      <c r="CR21" s="109">
        <f t="shared" si="310"/>
        <v>0</v>
      </c>
      <c r="CS21" s="109">
        <f t="shared" si="311"/>
        <v>3.8556208709236888</v>
      </c>
      <c r="CT21" s="109">
        <f t="shared" si="312"/>
        <v>0</v>
      </c>
      <c r="CU21" s="109">
        <f t="shared" si="313"/>
        <v>0</v>
      </c>
      <c r="CV21" s="109">
        <f t="shared" si="314"/>
        <v>183.49523098486048</v>
      </c>
      <c r="CW21" s="109">
        <f t="shared" si="315"/>
        <v>0</v>
      </c>
      <c r="CX21" s="109">
        <f t="shared" si="316"/>
        <v>0</v>
      </c>
      <c r="CY21" s="109">
        <f t="shared" si="317"/>
        <v>0</v>
      </c>
      <c r="CZ21" s="109">
        <f t="shared" si="318"/>
        <v>11.230826853780881</v>
      </c>
      <c r="DA21" s="109">
        <f t="shared" si="319"/>
        <v>5354.0686455854047</v>
      </c>
      <c r="DB21" s="109">
        <f t="shared" si="320"/>
        <v>0</v>
      </c>
      <c r="DC21" s="109">
        <f t="shared" si="321"/>
        <v>0</v>
      </c>
      <c r="DD21" s="109">
        <f t="shared" si="322"/>
        <v>93.913848244868234</v>
      </c>
      <c r="DE21" s="109">
        <f t="shared" si="275"/>
        <v>95.280973633903741</v>
      </c>
      <c r="DF21" s="110">
        <f t="shared" si="29"/>
        <v>0.22820379433956248</v>
      </c>
      <c r="DG21" s="110">
        <f t="shared" si="276"/>
        <v>0.29915729620229892</v>
      </c>
      <c r="DH21" s="110" t="e">
        <f t="shared" si="277"/>
        <v>#DIV/0!</v>
      </c>
      <c r="DI21" s="110" t="e">
        <f t="shared" si="278"/>
        <v>#DIV/0!</v>
      </c>
      <c r="DJ21" s="110">
        <f t="shared" si="279"/>
        <v>0.35614607846035301</v>
      </c>
      <c r="DK21" s="110" t="e">
        <f t="shared" si="280"/>
        <v>#DIV/0!</v>
      </c>
      <c r="DL21" s="110" t="e">
        <f t="shared" si="281"/>
        <v>#DIV/0!</v>
      </c>
      <c r="DM21" s="110">
        <f t="shared" si="282"/>
        <v>0.24953886682719373</v>
      </c>
      <c r="DN21" s="110" t="e">
        <f t="shared" si="283"/>
        <v>#DIV/0!</v>
      </c>
      <c r="DO21" s="110" t="e">
        <f t="shared" si="284"/>
        <v>#DIV/0!</v>
      </c>
      <c r="DP21" s="110" t="e">
        <f t="shared" si="285"/>
        <v>#DIV/0!</v>
      </c>
      <c r="DQ21" s="110">
        <f t="shared" si="286"/>
        <v>0.2853342055447744</v>
      </c>
      <c r="DR21" s="110">
        <f t="shared" si="287"/>
        <v>0.27145125432710548</v>
      </c>
      <c r="DS21" s="110" t="e">
        <f t="shared" si="288"/>
        <v>#DIV/0!</v>
      </c>
      <c r="DT21" s="110" t="e">
        <f t="shared" si="289"/>
        <v>#DIV/0!</v>
      </c>
      <c r="DU21" s="110">
        <f t="shared" si="290"/>
        <v>0.25991325093034917</v>
      </c>
      <c r="DV21" s="110">
        <f t="shared" si="242"/>
        <v>0.22894093066263635</v>
      </c>
    </row>
    <row r="22" spans="1:126" s="101" customFormat="1" x14ac:dyDescent="0.2">
      <c r="A22" s="101" t="s">
        <v>91</v>
      </c>
      <c r="B22" s="123">
        <f>'Data Final'!C183</f>
        <v>44503.979166666664</v>
      </c>
      <c r="C22" s="123">
        <v>44503.958333333336</v>
      </c>
      <c r="D22" s="101">
        <v>36.479999999999997</v>
      </c>
      <c r="E22" s="102">
        <f t="shared" si="6"/>
        <v>1.0327487999999998</v>
      </c>
      <c r="F22" s="102">
        <f t="shared" si="30"/>
        <v>7570.5752699999994</v>
      </c>
      <c r="G22" s="103">
        <f t="shared" si="7"/>
        <v>0.17866463025988236</v>
      </c>
      <c r="H22" s="124">
        <f>'Data Final'!F183</f>
        <v>75.425343790190993</v>
      </c>
      <c r="I22" s="124">
        <f>'Data Final'!G183</f>
        <v>55.153116769482999</v>
      </c>
      <c r="J22" s="124">
        <f>'Data Final'!H183</f>
        <v>0</v>
      </c>
      <c r="K22" s="124">
        <f>'Data Final'!I183</f>
        <v>0</v>
      </c>
      <c r="L22" s="124">
        <f>'Data Final'!J183</f>
        <v>0</v>
      </c>
      <c r="M22" s="104">
        <v>0</v>
      </c>
      <c r="N22" s="124">
        <f>'Data Final'!L183</f>
        <v>0</v>
      </c>
      <c r="O22" s="124">
        <f>'Data Final'!M183</f>
        <v>20.235512231205128</v>
      </c>
      <c r="P22" s="104">
        <v>0</v>
      </c>
      <c r="Q22" s="124">
        <f>'Data Final'!O183</f>
        <v>0</v>
      </c>
      <c r="R22" s="124">
        <f>'Data Final'!P183</f>
        <v>0</v>
      </c>
      <c r="S22" s="124">
        <f>'Data Final'!Q183</f>
        <v>2.3761843513473799</v>
      </c>
      <c r="T22" s="124">
        <f>'Data Final'!R183</f>
        <v>517.93266511408206</v>
      </c>
      <c r="U22" s="124">
        <f>'Data Final'!S183</f>
        <v>0</v>
      </c>
      <c r="V22" s="124">
        <f>'Data Final'!T183</f>
        <v>0</v>
      </c>
      <c r="W22" s="124">
        <f>'Data Final'!U183</f>
        <v>10.662653601250318</v>
      </c>
      <c r="X22" s="124">
        <f>'Data Final'!V183</f>
        <v>10.951864691092652</v>
      </c>
      <c r="Y22" s="105">
        <f t="shared" ref="Y22" si="357">H22</f>
        <v>75.425343790190993</v>
      </c>
      <c r="Z22" s="105">
        <f t="shared" ref="Z22" si="358">I22</f>
        <v>55.153116769482999</v>
      </c>
      <c r="AA22" s="105">
        <f t="shared" ref="AA22" si="359">J22</f>
        <v>0</v>
      </c>
      <c r="AB22" s="105">
        <f t="shared" ref="AB22" si="360">K22</f>
        <v>0</v>
      </c>
      <c r="AC22" s="105">
        <f t="shared" ref="AC22" si="361">L22</f>
        <v>0</v>
      </c>
      <c r="AD22" s="105">
        <f t="shared" ref="AD22" si="362">M22</f>
        <v>0</v>
      </c>
      <c r="AE22" s="105">
        <f t="shared" ref="AE22" si="363">N22</f>
        <v>0</v>
      </c>
      <c r="AF22" s="105">
        <f t="shared" ref="AF22" si="364">O22</f>
        <v>20.235512231205128</v>
      </c>
      <c r="AG22" s="105">
        <f t="shared" ref="AG22" si="365">P22</f>
        <v>0</v>
      </c>
      <c r="AH22" s="105">
        <f t="shared" ref="AH22" si="366">Q22</f>
        <v>0</v>
      </c>
      <c r="AI22" s="105">
        <f t="shared" ref="AI22" si="367">R22</f>
        <v>0</v>
      </c>
      <c r="AJ22" s="105">
        <f t="shared" ref="AJ22" si="368">S22</f>
        <v>2.3761843513473799</v>
      </c>
      <c r="AK22" s="105">
        <f t="shared" ref="AK22" si="369">T22</f>
        <v>517.93266511408206</v>
      </c>
      <c r="AL22" s="105">
        <f t="shared" ref="AL22" si="370">U22</f>
        <v>0</v>
      </c>
      <c r="AM22" s="105">
        <f t="shared" ref="AM22" si="371">V22</f>
        <v>0</v>
      </c>
      <c r="AN22" s="105">
        <f t="shared" ref="AN22" si="372">W22</f>
        <v>10.662653601250318</v>
      </c>
      <c r="AO22" s="105">
        <f t="shared" ref="AO22" si="373">X22</f>
        <v>10.951864691092652</v>
      </c>
      <c r="AP22" s="106">
        <f t="shared" si="9"/>
        <v>0.77272295934057655</v>
      </c>
      <c r="AQ22" s="106">
        <f t="shared" si="9"/>
        <v>0.49448372125392448</v>
      </c>
      <c r="AR22" s="106" t="e">
        <f t="shared" si="9"/>
        <v>#DIV/0!</v>
      </c>
      <c r="AS22" s="106" t="e">
        <f t="shared" si="9"/>
        <v>#DIV/0!</v>
      </c>
      <c r="AT22" s="106">
        <f t="shared" si="9"/>
        <v>0</v>
      </c>
      <c r="AU22" s="106" t="e">
        <f t="shared" si="9"/>
        <v>#DIV/0!</v>
      </c>
      <c r="AV22" s="106" t="e">
        <f t="shared" si="9"/>
        <v>#DIV/0!</v>
      </c>
      <c r="AW22" s="106">
        <f t="shared" si="9"/>
        <v>0.74842352520762656</v>
      </c>
      <c r="AX22" s="106" t="e">
        <f t="shared" si="9"/>
        <v>#DIV/0!</v>
      </c>
      <c r="AY22" s="106" t="e">
        <f t="shared" si="9"/>
        <v>#DIV/0!</v>
      </c>
      <c r="AZ22" s="106" t="e">
        <f t="shared" si="9"/>
        <v>#DIV/0!</v>
      </c>
      <c r="BA22" s="106">
        <f t="shared" si="9"/>
        <v>0.81325151665550244</v>
      </c>
      <c r="BB22" s="106">
        <f t="shared" si="9"/>
        <v>0.64585543864890049</v>
      </c>
      <c r="BC22" s="106" t="e">
        <f t="shared" si="9"/>
        <v>#DIV/0!</v>
      </c>
      <c r="BD22" s="106" t="e">
        <f t="shared" si="9"/>
        <v>#DIV/0!</v>
      </c>
      <c r="BE22" s="106">
        <f t="shared" si="9"/>
        <v>0.74560600843296676</v>
      </c>
      <c r="BF22" s="106">
        <f t="shared" si="240"/>
        <v>0.7649124161198313</v>
      </c>
      <c r="BG22" s="107">
        <f t="shared" si="10"/>
        <v>4.6737259973344312</v>
      </c>
      <c r="BH22" s="107">
        <f t="shared" si="11"/>
        <v>3.4175589095966057</v>
      </c>
      <c r="BI22" s="107">
        <f t="shared" si="12"/>
        <v>0</v>
      </c>
      <c r="BJ22" s="107">
        <f t="shared" si="13"/>
        <v>0</v>
      </c>
      <c r="BK22" s="107">
        <f t="shared" si="14"/>
        <v>0</v>
      </c>
      <c r="BL22" s="107">
        <f t="shared" si="15"/>
        <v>0</v>
      </c>
      <c r="BM22" s="107">
        <f t="shared" si="16"/>
        <v>0</v>
      </c>
      <c r="BN22" s="107">
        <f t="shared" si="17"/>
        <v>1.2538920584497446</v>
      </c>
      <c r="BO22" s="107">
        <f t="shared" si="18"/>
        <v>0</v>
      </c>
      <c r="BP22" s="107">
        <f t="shared" si="19"/>
        <v>0</v>
      </c>
      <c r="BQ22" s="107">
        <f t="shared" si="20"/>
        <v>0</v>
      </c>
      <c r="BR22" s="107">
        <f t="shared" si="21"/>
        <v>0.14724009224596707</v>
      </c>
      <c r="BS22" s="107">
        <f t="shared" si="22"/>
        <v>32.093660302642206</v>
      </c>
      <c r="BT22" s="107">
        <f t="shared" si="23"/>
        <v>0</v>
      </c>
      <c r="BU22" s="107">
        <f t="shared" si="24"/>
        <v>0</v>
      </c>
      <c r="BV22" s="107">
        <f t="shared" si="25"/>
        <v>0.66071056269041661</v>
      </c>
      <c r="BW22" s="107">
        <f t="shared" si="26"/>
        <v>0.67863150704929831</v>
      </c>
      <c r="BX22" s="108">
        <f t="shared" si="51"/>
        <v>70.105889960016469</v>
      </c>
      <c r="BY22" s="108">
        <f t="shared" si="260"/>
        <v>51.263383643949084</v>
      </c>
      <c r="BZ22" s="108">
        <f t="shared" si="261"/>
        <v>0</v>
      </c>
      <c r="CA22" s="108">
        <f t="shared" si="262"/>
        <v>0</v>
      </c>
      <c r="CB22" s="108">
        <f t="shared" si="263"/>
        <v>0</v>
      </c>
      <c r="CC22" s="108">
        <f t="shared" si="264"/>
        <v>0</v>
      </c>
      <c r="CD22" s="108">
        <f t="shared" si="265"/>
        <v>0</v>
      </c>
      <c r="CE22" s="108">
        <f t="shared" si="266"/>
        <v>18.80838087674617</v>
      </c>
      <c r="CF22" s="108">
        <f t="shared" si="267"/>
        <v>0</v>
      </c>
      <c r="CG22" s="108">
        <f t="shared" si="268"/>
        <v>0</v>
      </c>
      <c r="CH22" s="108">
        <f t="shared" si="269"/>
        <v>0</v>
      </c>
      <c r="CI22" s="108">
        <f t="shared" si="270"/>
        <v>2.2086013836895062</v>
      </c>
      <c r="CJ22" s="108">
        <f t="shared" si="271"/>
        <v>481.40490453963309</v>
      </c>
      <c r="CK22" s="108">
        <f t="shared" si="272"/>
        <v>0</v>
      </c>
      <c r="CL22" s="108">
        <f t="shared" si="273"/>
        <v>0</v>
      </c>
      <c r="CM22" s="108">
        <f t="shared" si="274"/>
        <v>9.910658440356249</v>
      </c>
      <c r="CN22" s="108">
        <f t="shared" si="241"/>
        <v>10.179472605739475</v>
      </c>
      <c r="CO22" s="109">
        <f t="shared" si="52"/>
        <v>695.73021832565701</v>
      </c>
      <c r="CP22" s="109">
        <f t="shared" si="308"/>
        <v>741.17801252385925</v>
      </c>
      <c r="CQ22" s="109">
        <f t="shared" si="309"/>
        <v>0</v>
      </c>
      <c r="CR22" s="109">
        <f t="shared" si="310"/>
        <v>0</v>
      </c>
      <c r="CS22" s="109">
        <f t="shared" si="311"/>
        <v>3.8556208709236888</v>
      </c>
      <c r="CT22" s="109">
        <f t="shared" si="312"/>
        <v>0</v>
      </c>
      <c r="CU22" s="109">
        <f t="shared" si="313"/>
        <v>0</v>
      </c>
      <c r="CV22" s="109">
        <f t="shared" si="314"/>
        <v>202.30361186160667</v>
      </c>
      <c r="CW22" s="109">
        <f t="shared" si="315"/>
        <v>0</v>
      </c>
      <c r="CX22" s="109">
        <f t="shared" si="316"/>
        <v>0</v>
      </c>
      <c r="CY22" s="109">
        <f t="shared" si="317"/>
        <v>0</v>
      </c>
      <c r="CZ22" s="109">
        <f t="shared" si="318"/>
        <v>13.439428237470388</v>
      </c>
      <c r="DA22" s="109">
        <f t="shared" si="319"/>
        <v>5835.4735501250379</v>
      </c>
      <c r="DB22" s="109">
        <f t="shared" si="320"/>
        <v>0</v>
      </c>
      <c r="DC22" s="109">
        <f t="shared" si="321"/>
        <v>0</v>
      </c>
      <c r="DD22" s="109">
        <f t="shared" si="322"/>
        <v>103.82450668522448</v>
      </c>
      <c r="DE22" s="109">
        <f t="shared" si="275"/>
        <v>105.46044623964322</v>
      </c>
      <c r="DF22" s="110">
        <f t="shared" si="29"/>
        <v>0.25377573802695291</v>
      </c>
      <c r="DG22" s="110">
        <f t="shared" si="276"/>
        <v>0.32138586565588906</v>
      </c>
      <c r="DH22" s="110" t="e">
        <f t="shared" si="277"/>
        <v>#DIV/0!</v>
      </c>
      <c r="DI22" s="110" t="e">
        <f t="shared" si="278"/>
        <v>#DIV/0!</v>
      </c>
      <c r="DJ22" s="110">
        <f t="shared" si="279"/>
        <v>0.35614607846035301</v>
      </c>
      <c r="DK22" s="110" t="e">
        <f t="shared" si="280"/>
        <v>#DIV/0!</v>
      </c>
      <c r="DL22" s="110" t="e">
        <f t="shared" si="281"/>
        <v>#DIV/0!</v>
      </c>
      <c r="DM22" s="110">
        <f t="shared" si="282"/>
        <v>0.27511676346051134</v>
      </c>
      <c r="DN22" s="110" t="e">
        <f t="shared" si="283"/>
        <v>#DIV/0!</v>
      </c>
      <c r="DO22" s="110" t="e">
        <f t="shared" si="284"/>
        <v>#DIV/0!</v>
      </c>
      <c r="DP22" s="110" t="e">
        <f t="shared" si="285"/>
        <v>#DIV/0!</v>
      </c>
      <c r="DQ22" s="110">
        <f t="shared" si="286"/>
        <v>0.34144668322650273</v>
      </c>
      <c r="DR22" s="110">
        <f t="shared" si="287"/>
        <v>0.29585848064913856</v>
      </c>
      <c r="DS22" s="110" t="e">
        <f t="shared" si="288"/>
        <v>#DIV/0!</v>
      </c>
      <c r="DT22" s="110" t="e">
        <f t="shared" si="289"/>
        <v>#DIV/0!</v>
      </c>
      <c r="DU22" s="110">
        <f t="shared" si="290"/>
        <v>0.28734170266812631</v>
      </c>
      <c r="DV22" s="110">
        <f t="shared" si="242"/>
        <v>0.25340014684326895</v>
      </c>
    </row>
    <row r="23" spans="1:126" s="101" customFormat="1" x14ac:dyDescent="0.2">
      <c r="A23" s="101" t="s">
        <v>91</v>
      </c>
      <c r="B23" s="123"/>
      <c r="C23" s="123">
        <v>44503.96875</v>
      </c>
      <c r="D23" s="101">
        <v>37.47</v>
      </c>
      <c r="E23" s="102">
        <f t="shared" si="6"/>
        <v>1.0607757</v>
      </c>
      <c r="F23" s="102">
        <f t="shared" si="30"/>
        <v>8384.1197400000001</v>
      </c>
      <c r="G23" s="103">
        <f t="shared" si="7"/>
        <v>0.19786417808136805</v>
      </c>
      <c r="Y23" s="105">
        <f t="shared" ref="Y23" si="374">H22</f>
        <v>75.425343790190993</v>
      </c>
      <c r="Z23" s="105">
        <f t="shared" ref="Z23" si="375">I22</f>
        <v>55.153116769482999</v>
      </c>
      <c r="AA23" s="105">
        <f t="shared" ref="AA23" si="376">J22</f>
        <v>0</v>
      </c>
      <c r="AB23" s="105">
        <f t="shared" ref="AB23" si="377">K22</f>
        <v>0</v>
      </c>
      <c r="AC23" s="105">
        <f t="shared" ref="AC23" si="378">L22</f>
        <v>0</v>
      </c>
      <c r="AD23" s="105">
        <f t="shared" ref="AD23" si="379">M22</f>
        <v>0</v>
      </c>
      <c r="AE23" s="105">
        <f t="shared" ref="AE23" si="380">N22</f>
        <v>0</v>
      </c>
      <c r="AF23" s="105">
        <f t="shared" ref="AF23" si="381">O22</f>
        <v>20.235512231205128</v>
      </c>
      <c r="AG23" s="105">
        <f t="shared" ref="AG23" si="382">P22</f>
        <v>0</v>
      </c>
      <c r="AH23" s="105">
        <f t="shared" ref="AH23" si="383">Q22</f>
        <v>0</v>
      </c>
      <c r="AI23" s="105">
        <f t="shared" ref="AI23" si="384">R22</f>
        <v>0</v>
      </c>
      <c r="AJ23" s="105">
        <f t="shared" ref="AJ23" si="385">S22</f>
        <v>2.3761843513473799</v>
      </c>
      <c r="AK23" s="105">
        <f t="shared" ref="AK23" si="386">T22</f>
        <v>517.93266511408206</v>
      </c>
      <c r="AL23" s="105">
        <f t="shared" ref="AL23" si="387">U22</f>
        <v>0</v>
      </c>
      <c r="AM23" s="105">
        <f t="shared" ref="AM23" si="388">V22</f>
        <v>0</v>
      </c>
      <c r="AN23" s="105">
        <f t="shared" ref="AN23" si="389">W22</f>
        <v>10.662653601250318</v>
      </c>
      <c r="AO23" s="105">
        <f t="shared" ref="AO23" si="390">X22</f>
        <v>10.951864691092652</v>
      </c>
      <c r="AP23" s="106">
        <f t="shared" si="9"/>
        <v>0.77272295934057655</v>
      </c>
      <c r="AQ23" s="106">
        <f t="shared" si="9"/>
        <v>0.49448372125392448</v>
      </c>
      <c r="AR23" s="106" t="e">
        <f t="shared" si="9"/>
        <v>#DIV/0!</v>
      </c>
      <c r="AS23" s="106" t="e">
        <f t="shared" si="9"/>
        <v>#DIV/0!</v>
      </c>
      <c r="AT23" s="106">
        <f t="shared" si="9"/>
        <v>0</v>
      </c>
      <c r="AU23" s="106" t="e">
        <f t="shared" si="9"/>
        <v>#DIV/0!</v>
      </c>
      <c r="AV23" s="106" t="e">
        <f t="shared" si="9"/>
        <v>#DIV/0!</v>
      </c>
      <c r="AW23" s="106">
        <f t="shared" si="9"/>
        <v>0.74842352520762656</v>
      </c>
      <c r="AX23" s="106" t="e">
        <f t="shared" si="9"/>
        <v>#DIV/0!</v>
      </c>
      <c r="AY23" s="106" t="e">
        <f t="shared" si="9"/>
        <v>#DIV/0!</v>
      </c>
      <c r="AZ23" s="106" t="e">
        <f t="shared" si="9"/>
        <v>#DIV/0!</v>
      </c>
      <c r="BA23" s="106">
        <f t="shared" si="9"/>
        <v>0.81325151665550244</v>
      </c>
      <c r="BB23" s="106">
        <f t="shared" si="9"/>
        <v>0.64585543864890049</v>
      </c>
      <c r="BC23" s="106" t="e">
        <f t="shared" si="9"/>
        <v>#DIV/0!</v>
      </c>
      <c r="BD23" s="106" t="e">
        <f t="shared" si="9"/>
        <v>#DIV/0!</v>
      </c>
      <c r="BE23" s="106">
        <f t="shared" si="9"/>
        <v>0.74560600843296676</v>
      </c>
      <c r="BF23" s="106">
        <f t="shared" si="240"/>
        <v>0.7649124161198313</v>
      </c>
      <c r="BG23" s="107">
        <f t="shared" si="10"/>
        <v>4.8005623114068303</v>
      </c>
      <c r="BH23" s="107">
        <f t="shared" si="11"/>
        <v>3.5103051628998037</v>
      </c>
      <c r="BI23" s="107">
        <f t="shared" si="12"/>
        <v>0</v>
      </c>
      <c r="BJ23" s="107">
        <f t="shared" si="13"/>
        <v>0</v>
      </c>
      <c r="BK23" s="107">
        <f t="shared" si="14"/>
        <v>0</v>
      </c>
      <c r="BL23" s="107">
        <f t="shared" si="15"/>
        <v>0</v>
      </c>
      <c r="BM23" s="107">
        <f t="shared" si="16"/>
        <v>0</v>
      </c>
      <c r="BN23" s="107">
        <f t="shared" si="17"/>
        <v>1.2879203791149108</v>
      </c>
      <c r="BO23" s="107">
        <f t="shared" si="18"/>
        <v>0</v>
      </c>
      <c r="BP23" s="107">
        <f t="shared" si="19"/>
        <v>0</v>
      </c>
      <c r="BQ23" s="107">
        <f t="shared" si="20"/>
        <v>0</v>
      </c>
      <c r="BR23" s="107">
        <f t="shared" si="21"/>
        <v>0.15123591711777376</v>
      </c>
      <c r="BS23" s="107">
        <f t="shared" si="22"/>
        <v>32.964623123355359</v>
      </c>
      <c r="BT23" s="107">
        <f t="shared" si="23"/>
        <v>0</v>
      </c>
      <c r="BU23" s="107">
        <f t="shared" si="24"/>
        <v>0</v>
      </c>
      <c r="BV23" s="107">
        <f t="shared" si="25"/>
        <v>0.67864103026342959</v>
      </c>
      <c r="BW23" s="107">
        <f t="shared" si="26"/>
        <v>0.69704831603994544</v>
      </c>
      <c r="BX23" s="108">
        <f t="shared" si="51"/>
        <v>72.008434671102449</v>
      </c>
      <c r="BY23" s="108">
        <f t="shared" si="260"/>
        <v>52.654577443497054</v>
      </c>
      <c r="BZ23" s="108">
        <f t="shared" si="261"/>
        <v>0</v>
      </c>
      <c r="CA23" s="108">
        <f t="shared" si="262"/>
        <v>0</v>
      </c>
      <c r="CB23" s="108">
        <f t="shared" si="263"/>
        <v>0</v>
      </c>
      <c r="CC23" s="108">
        <f t="shared" si="264"/>
        <v>0</v>
      </c>
      <c r="CD23" s="108">
        <f t="shared" si="265"/>
        <v>0</v>
      </c>
      <c r="CE23" s="108">
        <f t="shared" si="266"/>
        <v>19.31880568672366</v>
      </c>
      <c r="CF23" s="108">
        <f t="shared" si="267"/>
        <v>0</v>
      </c>
      <c r="CG23" s="108">
        <f t="shared" si="268"/>
        <v>0</v>
      </c>
      <c r="CH23" s="108">
        <f t="shared" si="269"/>
        <v>0</v>
      </c>
      <c r="CI23" s="108">
        <f t="shared" si="270"/>
        <v>2.2685387567666062</v>
      </c>
      <c r="CJ23" s="108">
        <f t="shared" si="271"/>
        <v>494.4693468503304</v>
      </c>
      <c r="CK23" s="108">
        <f t="shared" si="272"/>
        <v>0</v>
      </c>
      <c r="CL23" s="108">
        <f t="shared" si="273"/>
        <v>0</v>
      </c>
      <c r="CM23" s="108">
        <f t="shared" si="274"/>
        <v>10.179615453951444</v>
      </c>
      <c r="CN23" s="108">
        <f t="shared" si="241"/>
        <v>10.455724740599182</v>
      </c>
      <c r="CO23" s="109">
        <f t="shared" si="52"/>
        <v>767.73865299675947</v>
      </c>
      <c r="CP23" s="109">
        <f t="shared" si="308"/>
        <v>793.83258996735628</v>
      </c>
      <c r="CQ23" s="109">
        <f t="shared" si="309"/>
        <v>0</v>
      </c>
      <c r="CR23" s="109">
        <f t="shared" si="310"/>
        <v>0</v>
      </c>
      <c r="CS23" s="109">
        <f t="shared" si="311"/>
        <v>3.8556208709236888</v>
      </c>
      <c r="CT23" s="109">
        <f t="shared" si="312"/>
        <v>0</v>
      </c>
      <c r="CU23" s="109">
        <f t="shared" si="313"/>
        <v>0</v>
      </c>
      <c r="CV23" s="109">
        <f t="shared" si="314"/>
        <v>221.62241754833033</v>
      </c>
      <c r="CW23" s="109">
        <f t="shared" si="315"/>
        <v>0</v>
      </c>
      <c r="CX23" s="109">
        <f t="shared" si="316"/>
        <v>0</v>
      </c>
      <c r="CY23" s="109">
        <f t="shared" si="317"/>
        <v>0</v>
      </c>
      <c r="CZ23" s="109">
        <f t="shared" si="318"/>
        <v>15.707966994236994</v>
      </c>
      <c r="DA23" s="109">
        <f t="shared" si="319"/>
        <v>6329.9428969753681</v>
      </c>
      <c r="DB23" s="109">
        <f t="shared" si="320"/>
        <v>0</v>
      </c>
      <c r="DC23" s="109">
        <f t="shared" si="321"/>
        <v>0</v>
      </c>
      <c r="DD23" s="109">
        <f t="shared" si="322"/>
        <v>114.00412213917592</v>
      </c>
      <c r="DE23" s="109">
        <f t="shared" si="275"/>
        <v>115.9161709802424</v>
      </c>
      <c r="DF23" s="110">
        <f t="shared" si="29"/>
        <v>0.280041657159807</v>
      </c>
      <c r="DG23" s="110">
        <f t="shared" si="276"/>
        <v>0.34421767753708488</v>
      </c>
      <c r="DH23" s="110" t="e">
        <f t="shared" si="277"/>
        <v>#DIV/0!</v>
      </c>
      <c r="DI23" s="110" t="e">
        <f t="shared" si="278"/>
        <v>#DIV/0!</v>
      </c>
      <c r="DJ23" s="110">
        <f t="shared" si="279"/>
        <v>0.35614607846035301</v>
      </c>
      <c r="DK23" s="110" t="e">
        <f t="shared" si="280"/>
        <v>#DIV/0!</v>
      </c>
      <c r="DL23" s="110" t="e">
        <f t="shared" si="281"/>
        <v>#DIV/0!</v>
      </c>
      <c r="DM23" s="110">
        <f t="shared" si="282"/>
        <v>0.30138879709127919</v>
      </c>
      <c r="DN23" s="110" t="e">
        <f t="shared" si="283"/>
        <v>#DIV/0!</v>
      </c>
      <c r="DO23" s="110" t="e">
        <f t="shared" si="284"/>
        <v>#DIV/0!</v>
      </c>
      <c r="DP23" s="110" t="e">
        <f t="shared" si="285"/>
        <v>#DIV/0!</v>
      </c>
      <c r="DQ23" s="110">
        <f t="shared" si="286"/>
        <v>0.39908195018742271</v>
      </c>
      <c r="DR23" s="110">
        <f t="shared" si="287"/>
        <v>0.3209280741328715</v>
      </c>
      <c r="DS23" s="110" t="e">
        <f t="shared" si="288"/>
        <v>#DIV/0!</v>
      </c>
      <c r="DT23" s="110" t="e">
        <f t="shared" si="289"/>
        <v>#DIV/0!</v>
      </c>
      <c r="DU23" s="110">
        <f t="shared" si="290"/>
        <v>0.31551451205997144</v>
      </c>
      <c r="DV23" s="110">
        <f t="shared" si="242"/>
        <v>0.27852314109459309</v>
      </c>
    </row>
    <row r="24" spans="1:126" s="101" customFormat="1" x14ac:dyDescent="0.2">
      <c r="A24" s="101" t="s">
        <v>91</v>
      </c>
      <c r="B24" s="123"/>
      <c r="C24" s="123">
        <v>44503.979166666664</v>
      </c>
      <c r="D24" s="101">
        <v>36.479999999999997</v>
      </c>
      <c r="E24" s="102">
        <f t="shared" si="6"/>
        <v>1.0327487999999998</v>
      </c>
      <c r="F24" s="102">
        <f t="shared" si="30"/>
        <v>9172.44</v>
      </c>
      <c r="G24" s="103">
        <f t="shared" si="7"/>
        <v>0.216468437699181</v>
      </c>
      <c r="Y24" s="105">
        <f t="shared" ref="Y24" si="391">H22</f>
        <v>75.425343790190993</v>
      </c>
      <c r="Z24" s="105">
        <f t="shared" ref="Z24" si="392">I22</f>
        <v>55.153116769482999</v>
      </c>
      <c r="AA24" s="105">
        <f t="shared" ref="AA24" si="393">J22</f>
        <v>0</v>
      </c>
      <c r="AB24" s="105">
        <f t="shared" ref="AB24" si="394">K22</f>
        <v>0</v>
      </c>
      <c r="AC24" s="105">
        <f t="shared" ref="AC24" si="395">L22</f>
        <v>0</v>
      </c>
      <c r="AD24" s="105">
        <f t="shared" ref="AD24" si="396">M22</f>
        <v>0</v>
      </c>
      <c r="AE24" s="105">
        <f t="shared" ref="AE24" si="397">N22</f>
        <v>0</v>
      </c>
      <c r="AF24" s="105">
        <f t="shared" ref="AF24" si="398">O22</f>
        <v>20.235512231205128</v>
      </c>
      <c r="AG24" s="105">
        <f t="shared" ref="AG24" si="399">P22</f>
        <v>0</v>
      </c>
      <c r="AH24" s="105">
        <f t="shared" ref="AH24" si="400">Q22</f>
        <v>0</v>
      </c>
      <c r="AI24" s="105">
        <f t="shared" ref="AI24" si="401">R22</f>
        <v>0</v>
      </c>
      <c r="AJ24" s="105">
        <f t="shared" ref="AJ24" si="402">S22</f>
        <v>2.3761843513473799</v>
      </c>
      <c r="AK24" s="105">
        <f t="shared" ref="AK24" si="403">T22</f>
        <v>517.93266511408206</v>
      </c>
      <c r="AL24" s="105">
        <f t="shared" ref="AL24" si="404">U22</f>
        <v>0</v>
      </c>
      <c r="AM24" s="105">
        <f t="shared" ref="AM24" si="405">V22</f>
        <v>0</v>
      </c>
      <c r="AN24" s="105">
        <f t="shared" ref="AN24" si="406">W22</f>
        <v>10.662653601250318</v>
      </c>
      <c r="AO24" s="105">
        <f t="shared" ref="AO24" si="407">X22</f>
        <v>10.951864691092652</v>
      </c>
      <c r="AP24" s="106">
        <f t="shared" si="9"/>
        <v>0.77272295934057655</v>
      </c>
      <c r="AQ24" s="106">
        <f t="shared" si="9"/>
        <v>0.49448372125392448</v>
      </c>
      <c r="AR24" s="106" t="e">
        <f t="shared" si="9"/>
        <v>#DIV/0!</v>
      </c>
      <c r="AS24" s="106" t="e">
        <f t="shared" si="9"/>
        <v>#DIV/0!</v>
      </c>
      <c r="AT24" s="106">
        <f t="shared" si="9"/>
        <v>0</v>
      </c>
      <c r="AU24" s="106" t="e">
        <f t="shared" si="9"/>
        <v>#DIV/0!</v>
      </c>
      <c r="AV24" s="106" t="e">
        <f t="shared" si="9"/>
        <v>#DIV/0!</v>
      </c>
      <c r="AW24" s="106">
        <f t="shared" si="9"/>
        <v>0.74842352520762656</v>
      </c>
      <c r="AX24" s="106" t="e">
        <f t="shared" si="9"/>
        <v>#DIV/0!</v>
      </c>
      <c r="AY24" s="106" t="e">
        <f t="shared" si="9"/>
        <v>#DIV/0!</v>
      </c>
      <c r="AZ24" s="106" t="e">
        <f t="shared" si="9"/>
        <v>#DIV/0!</v>
      </c>
      <c r="BA24" s="106">
        <f t="shared" si="9"/>
        <v>0.81325151665550244</v>
      </c>
      <c r="BB24" s="106">
        <f t="shared" si="9"/>
        <v>0.64585543864890049</v>
      </c>
      <c r="BC24" s="106" t="e">
        <f t="shared" si="9"/>
        <v>#DIV/0!</v>
      </c>
      <c r="BD24" s="106" t="e">
        <f t="shared" si="9"/>
        <v>#DIV/0!</v>
      </c>
      <c r="BE24" s="106">
        <f t="shared" si="9"/>
        <v>0.74560600843296676</v>
      </c>
      <c r="BF24" s="106">
        <f t="shared" si="240"/>
        <v>0.7649124161198313</v>
      </c>
      <c r="BG24" s="107">
        <f t="shared" si="10"/>
        <v>4.6737259973344312</v>
      </c>
      <c r="BH24" s="107">
        <f t="shared" si="11"/>
        <v>3.4175589095966057</v>
      </c>
      <c r="BI24" s="107">
        <f t="shared" si="12"/>
        <v>0</v>
      </c>
      <c r="BJ24" s="107">
        <f t="shared" si="13"/>
        <v>0</v>
      </c>
      <c r="BK24" s="107">
        <f t="shared" si="14"/>
        <v>0</v>
      </c>
      <c r="BL24" s="107">
        <f t="shared" si="15"/>
        <v>0</v>
      </c>
      <c r="BM24" s="107">
        <f t="shared" si="16"/>
        <v>0</v>
      </c>
      <c r="BN24" s="107">
        <f t="shared" si="17"/>
        <v>1.2538920584497446</v>
      </c>
      <c r="BO24" s="107">
        <f t="shared" si="18"/>
        <v>0</v>
      </c>
      <c r="BP24" s="107">
        <f t="shared" si="19"/>
        <v>0</v>
      </c>
      <c r="BQ24" s="107">
        <f t="shared" si="20"/>
        <v>0</v>
      </c>
      <c r="BR24" s="107">
        <f t="shared" si="21"/>
        <v>0.14724009224596707</v>
      </c>
      <c r="BS24" s="107">
        <f t="shared" si="22"/>
        <v>32.093660302642206</v>
      </c>
      <c r="BT24" s="107">
        <f t="shared" si="23"/>
        <v>0</v>
      </c>
      <c r="BU24" s="107">
        <f t="shared" si="24"/>
        <v>0</v>
      </c>
      <c r="BV24" s="107">
        <f t="shared" si="25"/>
        <v>0.66071056269041661</v>
      </c>
      <c r="BW24" s="107">
        <f t="shared" si="26"/>
        <v>0.67863150704929831</v>
      </c>
      <c r="BX24" s="108">
        <f t="shared" si="51"/>
        <v>70.105889960016469</v>
      </c>
      <c r="BY24" s="108">
        <f t="shared" si="260"/>
        <v>51.263383643949084</v>
      </c>
      <c r="BZ24" s="108">
        <f t="shared" si="261"/>
        <v>0</v>
      </c>
      <c r="CA24" s="108">
        <f t="shared" si="262"/>
        <v>0</v>
      </c>
      <c r="CB24" s="108">
        <f t="shared" si="263"/>
        <v>0</v>
      </c>
      <c r="CC24" s="108">
        <f t="shared" si="264"/>
        <v>0</v>
      </c>
      <c r="CD24" s="108">
        <f t="shared" si="265"/>
        <v>0</v>
      </c>
      <c r="CE24" s="108">
        <f t="shared" si="266"/>
        <v>18.80838087674617</v>
      </c>
      <c r="CF24" s="108">
        <f t="shared" si="267"/>
        <v>0</v>
      </c>
      <c r="CG24" s="108">
        <f t="shared" si="268"/>
        <v>0</v>
      </c>
      <c r="CH24" s="108">
        <f t="shared" si="269"/>
        <v>0</v>
      </c>
      <c r="CI24" s="108">
        <f t="shared" si="270"/>
        <v>2.2086013836895062</v>
      </c>
      <c r="CJ24" s="108">
        <f t="shared" si="271"/>
        <v>481.40490453963309</v>
      </c>
      <c r="CK24" s="108">
        <f t="shared" si="272"/>
        <v>0</v>
      </c>
      <c r="CL24" s="108">
        <f t="shared" si="273"/>
        <v>0</v>
      </c>
      <c r="CM24" s="108">
        <f t="shared" si="274"/>
        <v>9.910658440356249</v>
      </c>
      <c r="CN24" s="108">
        <f t="shared" si="241"/>
        <v>10.179472605739475</v>
      </c>
      <c r="CO24" s="109">
        <f t="shared" si="52"/>
        <v>837.84454295677597</v>
      </c>
      <c r="CP24" s="109">
        <f t="shared" si="308"/>
        <v>845.09597361130534</v>
      </c>
      <c r="CQ24" s="109">
        <f t="shared" si="309"/>
        <v>0</v>
      </c>
      <c r="CR24" s="109">
        <f t="shared" si="310"/>
        <v>0</v>
      </c>
      <c r="CS24" s="109">
        <f t="shared" si="311"/>
        <v>3.8556208709236888</v>
      </c>
      <c r="CT24" s="109">
        <f t="shared" si="312"/>
        <v>0</v>
      </c>
      <c r="CU24" s="109">
        <f t="shared" si="313"/>
        <v>0</v>
      </c>
      <c r="CV24" s="109">
        <f t="shared" si="314"/>
        <v>240.43079842507649</v>
      </c>
      <c r="CW24" s="109">
        <f t="shared" si="315"/>
        <v>0</v>
      </c>
      <c r="CX24" s="109">
        <f t="shared" si="316"/>
        <v>0</v>
      </c>
      <c r="CY24" s="109">
        <f t="shared" si="317"/>
        <v>0</v>
      </c>
      <c r="CZ24" s="109">
        <f t="shared" si="318"/>
        <v>17.916568377926499</v>
      </c>
      <c r="DA24" s="109">
        <f t="shared" si="319"/>
        <v>6811.3478015150013</v>
      </c>
      <c r="DB24" s="109">
        <f t="shared" si="320"/>
        <v>0</v>
      </c>
      <c r="DC24" s="109">
        <f t="shared" si="321"/>
        <v>0</v>
      </c>
      <c r="DD24" s="109">
        <f t="shared" si="322"/>
        <v>123.91478057953216</v>
      </c>
      <c r="DE24" s="109">
        <f t="shared" si="275"/>
        <v>126.09564358598188</v>
      </c>
      <c r="DF24" s="110">
        <f t="shared" si="29"/>
        <v>0.30561360084719741</v>
      </c>
      <c r="DG24" s="110">
        <f t="shared" si="276"/>
        <v>0.36644624699067502</v>
      </c>
      <c r="DH24" s="110" t="e">
        <f t="shared" si="277"/>
        <v>#DIV/0!</v>
      </c>
      <c r="DI24" s="110" t="e">
        <f t="shared" si="278"/>
        <v>#DIV/0!</v>
      </c>
      <c r="DJ24" s="110">
        <f t="shared" si="279"/>
        <v>0.35614607846035301</v>
      </c>
      <c r="DK24" s="110" t="e">
        <f t="shared" si="280"/>
        <v>#DIV/0!</v>
      </c>
      <c r="DL24" s="110" t="e">
        <f t="shared" si="281"/>
        <v>#DIV/0!</v>
      </c>
      <c r="DM24" s="110">
        <f t="shared" si="282"/>
        <v>0.3269666937245968</v>
      </c>
      <c r="DN24" s="110" t="e">
        <f t="shared" si="283"/>
        <v>#DIV/0!</v>
      </c>
      <c r="DO24" s="110" t="e">
        <f t="shared" si="284"/>
        <v>#DIV/0!</v>
      </c>
      <c r="DP24" s="110" t="e">
        <f t="shared" si="285"/>
        <v>#DIV/0!</v>
      </c>
      <c r="DQ24" s="110">
        <f t="shared" si="286"/>
        <v>0.45519442786915099</v>
      </c>
      <c r="DR24" s="110">
        <f t="shared" si="287"/>
        <v>0.34533530045490451</v>
      </c>
      <c r="DS24" s="110" t="e">
        <f t="shared" si="288"/>
        <v>#DIV/0!</v>
      </c>
      <c r="DT24" s="110" t="e">
        <f t="shared" si="289"/>
        <v>#DIV/0!</v>
      </c>
      <c r="DU24" s="110">
        <f t="shared" si="290"/>
        <v>0.34294296379774858</v>
      </c>
      <c r="DV24" s="110">
        <f t="shared" si="242"/>
        <v>0.30298235727522571</v>
      </c>
    </row>
    <row r="25" spans="1:126" s="101" customFormat="1" x14ac:dyDescent="0.2">
      <c r="A25" s="101" t="s">
        <v>91</v>
      </c>
      <c r="B25" s="123"/>
      <c r="C25" s="123">
        <v>44503.989583333336</v>
      </c>
      <c r="D25" s="101">
        <v>36.979999999999997</v>
      </c>
      <c r="E25" s="102">
        <f t="shared" si="6"/>
        <v>1.0469037999999999</v>
      </c>
      <c r="F25" s="102">
        <f t="shared" si="30"/>
        <v>9973.4997600000006</v>
      </c>
      <c r="G25" s="103">
        <f t="shared" si="7"/>
        <v>0.23537334792490949</v>
      </c>
      <c r="Y25" s="105">
        <f t="shared" ref="Y25" si="408">H22</f>
        <v>75.425343790190993</v>
      </c>
      <c r="Z25" s="105">
        <f t="shared" ref="Z25" si="409">I22</f>
        <v>55.153116769482999</v>
      </c>
      <c r="AA25" s="105">
        <f t="shared" ref="AA25" si="410">J22</f>
        <v>0</v>
      </c>
      <c r="AB25" s="105">
        <f t="shared" ref="AB25" si="411">K22</f>
        <v>0</v>
      </c>
      <c r="AC25" s="105">
        <f t="shared" ref="AC25" si="412">L22</f>
        <v>0</v>
      </c>
      <c r="AD25" s="105">
        <f t="shared" ref="AD25" si="413">M22</f>
        <v>0</v>
      </c>
      <c r="AE25" s="105">
        <f t="shared" ref="AE25" si="414">N22</f>
        <v>0</v>
      </c>
      <c r="AF25" s="105">
        <f t="shared" ref="AF25" si="415">O22</f>
        <v>20.235512231205128</v>
      </c>
      <c r="AG25" s="105">
        <f t="shared" ref="AG25" si="416">P22</f>
        <v>0</v>
      </c>
      <c r="AH25" s="105">
        <f t="shared" ref="AH25" si="417">Q22</f>
        <v>0</v>
      </c>
      <c r="AI25" s="105">
        <f t="shared" ref="AI25" si="418">R22</f>
        <v>0</v>
      </c>
      <c r="AJ25" s="105">
        <f t="shared" ref="AJ25" si="419">S22</f>
        <v>2.3761843513473799</v>
      </c>
      <c r="AK25" s="105">
        <f t="shared" ref="AK25" si="420">T22</f>
        <v>517.93266511408206</v>
      </c>
      <c r="AL25" s="105">
        <f t="shared" ref="AL25" si="421">U22</f>
        <v>0</v>
      </c>
      <c r="AM25" s="105">
        <f t="shared" ref="AM25" si="422">V22</f>
        <v>0</v>
      </c>
      <c r="AN25" s="105">
        <f t="shared" ref="AN25" si="423">W22</f>
        <v>10.662653601250318</v>
      </c>
      <c r="AO25" s="105">
        <f t="shared" ref="AO25" si="424">X22</f>
        <v>10.951864691092652</v>
      </c>
      <c r="AP25" s="106">
        <f t="shared" si="9"/>
        <v>0.77272295934057655</v>
      </c>
      <c r="AQ25" s="106">
        <f t="shared" si="9"/>
        <v>0.49448372125392448</v>
      </c>
      <c r="AR25" s="106" t="e">
        <f t="shared" si="9"/>
        <v>#DIV/0!</v>
      </c>
      <c r="AS25" s="106" t="e">
        <f t="shared" si="9"/>
        <v>#DIV/0!</v>
      </c>
      <c r="AT25" s="106">
        <f t="shared" si="9"/>
        <v>0</v>
      </c>
      <c r="AU25" s="106" t="e">
        <f t="shared" si="9"/>
        <v>#DIV/0!</v>
      </c>
      <c r="AV25" s="106" t="e">
        <f t="shared" si="9"/>
        <v>#DIV/0!</v>
      </c>
      <c r="AW25" s="106">
        <f t="shared" si="9"/>
        <v>0.74842352520762656</v>
      </c>
      <c r="AX25" s="106" t="e">
        <f t="shared" si="9"/>
        <v>#DIV/0!</v>
      </c>
      <c r="AY25" s="106" t="e">
        <f t="shared" si="9"/>
        <v>#DIV/0!</v>
      </c>
      <c r="AZ25" s="106" t="e">
        <f t="shared" si="9"/>
        <v>#DIV/0!</v>
      </c>
      <c r="BA25" s="106">
        <f t="shared" si="9"/>
        <v>0.81325151665550244</v>
      </c>
      <c r="BB25" s="106">
        <f t="shared" si="9"/>
        <v>0.64585543864890049</v>
      </c>
      <c r="BC25" s="106" t="e">
        <f t="shared" si="9"/>
        <v>#DIV/0!</v>
      </c>
      <c r="BD25" s="106" t="e">
        <f t="shared" si="9"/>
        <v>#DIV/0!</v>
      </c>
      <c r="BE25" s="106">
        <f t="shared" si="9"/>
        <v>0.74560600843296676</v>
      </c>
      <c r="BF25" s="106">
        <f t="shared" si="240"/>
        <v>0.7649124161198313</v>
      </c>
      <c r="BG25" s="107">
        <f t="shared" si="10"/>
        <v>4.7377847418154406</v>
      </c>
      <c r="BH25" s="107">
        <f t="shared" si="11"/>
        <v>3.4644004516689284</v>
      </c>
      <c r="BI25" s="107">
        <f t="shared" si="12"/>
        <v>0</v>
      </c>
      <c r="BJ25" s="107">
        <f t="shared" si="13"/>
        <v>0</v>
      </c>
      <c r="BK25" s="107">
        <f t="shared" si="14"/>
        <v>0</v>
      </c>
      <c r="BL25" s="107">
        <f t="shared" si="15"/>
        <v>0</v>
      </c>
      <c r="BM25" s="107">
        <f t="shared" si="16"/>
        <v>0</v>
      </c>
      <c r="BN25" s="107">
        <f t="shared" si="17"/>
        <v>1.2710780789877074</v>
      </c>
      <c r="BO25" s="107">
        <f t="shared" si="18"/>
        <v>0</v>
      </c>
      <c r="BP25" s="107">
        <f t="shared" si="19"/>
        <v>0</v>
      </c>
      <c r="BQ25" s="107">
        <f t="shared" si="20"/>
        <v>0</v>
      </c>
      <c r="BR25" s="107">
        <f t="shared" si="21"/>
        <v>0.14925818561556642</v>
      </c>
      <c r="BS25" s="107">
        <f t="shared" si="22"/>
        <v>32.533540515123597</v>
      </c>
      <c r="BT25" s="107">
        <f t="shared" si="23"/>
        <v>0</v>
      </c>
      <c r="BU25" s="107">
        <f t="shared" si="24"/>
        <v>0</v>
      </c>
      <c r="BV25" s="107">
        <f t="shared" si="25"/>
        <v>0.66976635439395849</v>
      </c>
      <c r="BW25" s="107">
        <f t="shared" si="26"/>
        <v>0.68793292573144338</v>
      </c>
      <c r="BX25" s="108">
        <f t="shared" si="51"/>
        <v>71.066771127231604</v>
      </c>
      <c r="BY25" s="108">
        <f t="shared" si="260"/>
        <v>51.966006775033925</v>
      </c>
      <c r="BZ25" s="108">
        <f t="shared" si="261"/>
        <v>0</v>
      </c>
      <c r="CA25" s="108">
        <f t="shared" si="262"/>
        <v>0</v>
      </c>
      <c r="CB25" s="108">
        <f t="shared" si="263"/>
        <v>0</v>
      </c>
      <c r="CC25" s="108">
        <f t="shared" si="264"/>
        <v>0</v>
      </c>
      <c r="CD25" s="108">
        <f t="shared" si="265"/>
        <v>0</v>
      </c>
      <c r="CE25" s="108">
        <f t="shared" si="266"/>
        <v>19.066171184815612</v>
      </c>
      <c r="CF25" s="108">
        <f t="shared" si="267"/>
        <v>0</v>
      </c>
      <c r="CG25" s="108">
        <f t="shared" si="268"/>
        <v>0</v>
      </c>
      <c r="CH25" s="108">
        <f t="shared" si="269"/>
        <v>0</v>
      </c>
      <c r="CI25" s="108">
        <f t="shared" si="270"/>
        <v>2.2388727842334961</v>
      </c>
      <c r="CJ25" s="108">
        <f t="shared" si="271"/>
        <v>488.00310772685395</v>
      </c>
      <c r="CK25" s="108">
        <f t="shared" si="272"/>
        <v>0</v>
      </c>
      <c r="CL25" s="108">
        <f t="shared" si="273"/>
        <v>0</v>
      </c>
      <c r="CM25" s="108">
        <f t="shared" si="274"/>
        <v>10.046495315909377</v>
      </c>
      <c r="CN25" s="108">
        <f t="shared" si="241"/>
        <v>10.318993885971651</v>
      </c>
      <c r="CO25" s="109">
        <f t="shared" si="52"/>
        <v>908.91131408400759</v>
      </c>
      <c r="CP25" s="109">
        <f t="shared" si="308"/>
        <v>897.06198038633931</v>
      </c>
      <c r="CQ25" s="109">
        <f t="shared" si="309"/>
        <v>0</v>
      </c>
      <c r="CR25" s="109">
        <f t="shared" si="310"/>
        <v>0</v>
      </c>
      <c r="CS25" s="109">
        <f t="shared" si="311"/>
        <v>3.8556208709236888</v>
      </c>
      <c r="CT25" s="109">
        <f t="shared" si="312"/>
        <v>0</v>
      </c>
      <c r="CU25" s="109">
        <f t="shared" si="313"/>
        <v>0</v>
      </c>
      <c r="CV25" s="109">
        <f t="shared" si="314"/>
        <v>259.49696960989212</v>
      </c>
      <c r="CW25" s="109">
        <f t="shared" si="315"/>
        <v>0</v>
      </c>
      <c r="CX25" s="109">
        <f t="shared" si="316"/>
        <v>0</v>
      </c>
      <c r="CY25" s="109">
        <f t="shared" si="317"/>
        <v>0</v>
      </c>
      <c r="CZ25" s="109">
        <f t="shared" si="318"/>
        <v>20.155441162159995</v>
      </c>
      <c r="DA25" s="109">
        <f t="shared" si="319"/>
        <v>7299.3509092418553</v>
      </c>
      <c r="DB25" s="109">
        <f t="shared" si="320"/>
        <v>0</v>
      </c>
      <c r="DC25" s="109">
        <f t="shared" si="321"/>
        <v>0</v>
      </c>
      <c r="DD25" s="109">
        <f t="shared" si="322"/>
        <v>133.96127589544153</v>
      </c>
      <c r="DE25" s="109">
        <f t="shared" si="275"/>
        <v>136.41463747195354</v>
      </c>
      <c r="DF25" s="110">
        <f t="shared" si="29"/>
        <v>0.33153603718381192</v>
      </c>
      <c r="DG25" s="110">
        <f t="shared" si="276"/>
        <v>0.38897948433699531</v>
      </c>
      <c r="DH25" s="110" t="e">
        <f t="shared" si="277"/>
        <v>#DIV/0!</v>
      </c>
      <c r="DI25" s="110" t="e">
        <f t="shared" si="278"/>
        <v>#DIV/0!</v>
      </c>
      <c r="DJ25" s="110">
        <f t="shared" si="279"/>
        <v>0.35614607846035301</v>
      </c>
      <c r="DK25" s="110" t="e">
        <f t="shared" si="280"/>
        <v>#DIV/0!</v>
      </c>
      <c r="DL25" s="110" t="e">
        <f t="shared" si="281"/>
        <v>#DIV/0!</v>
      </c>
      <c r="DM25" s="110">
        <f t="shared" si="282"/>
        <v>0.3528951645990509</v>
      </c>
      <c r="DN25" s="110" t="e">
        <f t="shared" si="283"/>
        <v>#DIV/0!</v>
      </c>
      <c r="DO25" s="110" t="e">
        <f t="shared" si="284"/>
        <v>#DIV/0!</v>
      </c>
      <c r="DP25" s="110" t="e">
        <f t="shared" si="285"/>
        <v>#DIV/0!</v>
      </c>
      <c r="DQ25" s="110">
        <f t="shared" si="286"/>
        <v>0.51207599104542056</v>
      </c>
      <c r="DR25" s="110">
        <f t="shared" si="287"/>
        <v>0.37007705564648297</v>
      </c>
      <c r="DS25" s="110" t="e">
        <f t="shared" si="288"/>
        <v>#DIV/0!</v>
      </c>
      <c r="DT25" s="110" t="e">
        <f t="shared" si="289"/>
        <v>#DIV/0!</v>
      </c>
      <c r="DU25" s="110">
        <f t="shared" si="290"/>
        <v>0.37074735374465095</v>
      </c>
      <c r="DV25" s="110">
        <f t="shared" si="242"/>
        <v>0.32777681490570254</v>
      </c>
    </row>
    <row r="26" spans="1:126" s="101" customFormat="1" x14ac:dyDescent="0.2">
      <c r="A26" s="101" t="s">
        <v>91</v>
      </c>
      <c r="B26" s="123">
        <f>'Data Final'!C184</f>
        <v>44504.020833333336</v>
      </c>
      <c r="C26" s="123">
        <v>44504</v>
      </c>
      <c r="D26" s="101">
        <v>37.96</v>
      </c>
      <c r="E26" s="102">
        <f t="shared" si="6"/>
        <v>1.0746476</v>
      </c>
      <c r="F26" s="102">
        <f t="shared" si="30"/>
        <v>10799.52894</v>
      </c>
      <c r="G26" s="103">
        <f t="shared" si="7"/>
        <v>0.2548675333421524</v>
      </c>
      <c r="H26" s="124">
        <f>'Data Final'!F184</f>
        <v>71.127576561178245</v>
      </c>
      <c r="I26" s="124">
        <f>'Data Final'!G184</f>
        <v>50.453785933822999</v>
      </c>
      <c r="J26" s="124">
        <f>'Data Final'!H184</f>
        <v>0</v>
      </c>
      <c r="K26" s="124">
        <f>'Data Final'!I184</f>
        <v>0</v>
      </c>
      <c r="L26" s="124">
        <f>'Data Final'!J184</f>
        <v>0</v>
      </c>
      <c r="M26" s="104">
        <v>0</v>
      </c>
      <c r="N26" s="104">
        <v>0</v>
      </c>
      <c r="O26" s="124">
        <f>'Data Final'!M184</f>
        <v>17.197987060831675</v>
      </c>
      <c r="P26" s="104">
        <v>0</v>
      </c>
      <c r="Q26" s="124">
        <f>'Data Final'!O184</f>
        <v>0</v>
      </c>
      <c r="R26" s="104">
        <v>0</v>
      </c>
      <c r="S26" s="124">
        <f>'Data Final'!Q184</f>
        <v>2.4543924793297851</v>
      </c>
      <c r="T26" s="124">
        <f>'Data Final'!R184</f>
        <v>471.82769154568552</v>
      </c>
      <c r="U26" s="124">
        <f>'Data Final'!S184</f>
        <v>0</v>
      </c>
      <c r="V26" s="124">
        <f>'Data Final'!T184</f>
        <v>0</v>
      </c>
      <c r="W26" s="124">
        <f>'Data Final'!U184</f>
        <v>8.7656739496142162</v>
      </c>
      <c r="X26" s="124">
        <f>'Data Final'!V184</f>
        <v>14.297021537350851</v>
      </c>
      <c r="Y26" s="105">
        <f t="shared" ref="Y26" si="425">H26</f>
        <v>71.127576561178245</v>
      </c>
      <c r="Z26" s="105">
        <f t="shared" ref="Z26" si="426">I26</f>
        <v>50.453785933822999</v>
      </c>
      <c r="AA26" s="105">
        <f t="shared" ref="AA26" si="427">J26</f>
        <v>0</v>
      </c>
      <c r="AB26" s="105">
        <f t="shared" ref="AB26" si="428">K26</f>
        <v>0</v>
      </c>
      <c r="AC26" s="105">
        <f t="shared" ref="AC26" si="429">L26</f>
        <v>0</v>
      </c>
      <c r="AD26" s="105">
        <f t="shared" ref="AD26" si="430">M26</f>
        <v>0</v>
      </c>
      <c r="AE26" s="105">
        <f t="shared" ref="AE26" si="431">N26</f>
        <v>0</v>
      </c>
      <c r="AF26" s="105">
        <f t="shared" ref="AF26" si="432">O26</f>
        <v>17.197987060831675</v>
      </c>
      <c r="AG26" s="105">
        <f t="shared" ref="AG26" si="433">P26</f>
        <v>0</v>
      </c>
      <c r="AH26" s="105">
        <f t="shared" ref="AH26" si="434">Q26</f>
        <v>0</v>
      </c>
      <c r="AI26" s="105">
        <f t="shared" ref="AI26" si="435">R26</f>
        <v>0</v>
      </c>
      <c r="AJ26" s="105">
        <f t="shared" ref="AJ26" si="436">S26</f>
        <v>2.4543924793297851</v>
      </c>
      <c r="AK26" s="105">
        <f t="shared" ref="AK26" si="437">T26</f>
        <v>471.82769154568552</v>
      </c>
      <c r="AL26" s="105">
        <f t="shared" ref="AL26" si="438">U26</f>
        <v>0</v>
      </c>
      <c r="AM26" s="105">
        <f t="shared" ref="AM26" si="439">V26</f>
        <v>0</v>
      </c>
      <c r="AN26" s="105">
        <f t="shared" ref="AN26" si="440">W26</f>
        <v>8.7656739496142162</v>
      </c>
      <c r="AO26" s="105">
        <f t="shared" ref="AO26" si="441">X26</f>
        <v>14.297021537350851</v>
      </c>
      <c r="AP26" s="106">
        <f t="shared" si="9"/>
        <v>0.72869288609361083</v>
      </c>
      <c r="AQ26" s="106">
        <f t="shared" si="9"/>
        <v>0.45235115041966423</v>
      </c>
      <c r="AR26" s="106" t="e">
        <f t="shared" si="9"/>
        <v>#DIV/0!</v>
      </c>
      <c r="AS26" s="106" t="e">
        <f t="shared" si="9"/>
        <v>#DIV/0!</v>
      </c>
      <c r="AT26" s="106">
        <f t="shared" si="9"/>
        <v>0</v>
      </c>
      <c r="AU26" s="106" t="e">
        <f t="shared" si="9"/>
        <v>#DIV/0!</v>
      </c>
      <c r="AV26" s="106" t="e">
        <f t="shared" si="9"/>
        <v>#DIV/0!</v>
      </c>
      <c r="AW26" s="106">
        <f t="shared" si="9"/>
        <v>0.63607868955715752</v>
      </c>
      <c r="AX26" s="106" t="e">
        <f t="shared" si="9"/>
        <v>#DIV/0!</v>
      </c>
      <c r="AY26" s="106" t="e">
        <f t="shared" si="9"/>
        <v>#DIV/0!</v>
      </c>
      <c r="AZ26" s="106" t="e">
        <f t="shared" si="9"/>
        <v>#DIV/0!</v>
      </c>
      <c r="BA26" s="106">
        <f t="shared" si="9"/>
        <v>0.84001832818694511</v>
      </c>
      <c r="BB26" s="106">
        <f t="shared" si="9"/>
        <v>0.58836312365588139</v>
      </c>
      <c r="BC26" s="106" t="e">
        <f t="shared" si="9"/>
        <v>#DIV/0!</v>
      </c>
      <c r="BD26" s="106" t="e">
        <f t="shared" si="9"/>
        <v>#DIV/0!</v>
      </c>
      <c r="BE26" s="106">
        <f t="shared" si="9"/>
        <v>0.61295615605765386</v>
      </c>
      <c r="BF26" s="106">
        <f t="shared" si="240"/>
        <v>0.99854861212326018</v>
      </c>
      <c r="BG26" s="107">
        <f t="shared" si="10"/>
        <v>4.5862247667171872</v>
      </c>
      <c r="BH26" s="107">
        <f t="shared" si="11"/>
        <v>3.253202397881799</v>
      </c>
      <c r="BI26" s="107">
        <f t="shared" si="12"/>
        <v>0</v>
      </c>
      <c r="BJ26" s="107">
        <f t="shared" si="13"/>
        <v>0</v>
      </c>
      <c r="BK26" s="107">
        <f t="shared" si="14"/>
        <v>0</v>
      </c>
      <c r="BL26" s="107">
        <f t="shared" si="15"/>
        <v>0</v>
      </c>
      <c r="BM26" s="107">
        <f t="shared" si="16"/>
        <v>0</v>
      </c>
      <c r="BN26" s="107">
        <f t="shared" si="17"/>
        <v>1.1089065311852289</v>
      </c>
      <c r="BO26" s="107">
        <f t="shared" si="18"/>
        <v>0</v>
      </c>
      <c r="BP26" s="107">
        <f t="shared" si="19"/>
        <v>0</v>
      </c>
      <c r="BQ26" s="107">
        <f t="shared" si="20"/>
        <v>0</v>
      </c>
      <c r="BR26" s="107">
        <f t="shared" si="21"/>
        <v>0.1582564192421882</v>
      </c>
      <c r="BS26" s="107">
        <f t="shared" si="22"/>
        <v>30.422909779986675</v>
      </c>
      <c r="BT26" s="107">
        <f t="shared" si="23"/>
        <v>0</v>
      </c>
      <c r="BU26" s="107">
        <f t="shared" si="24"/>
        <v>0</v>
      </c>
      <c r="BV26" s="107">
        <f t="shared" si="25"/>
        <v>0.5652006283401263</v>
      </c>
      <c r="BW26" s="107">
        <f t="shared" si="26"/>
        <v>0.92185559293574404</v>
      </c>
      <c r="BX26" s="108">
        <f t="shared" si="51"/>
        <v>68.793371500757814</v>
      </c>
      <c r="BY26" s="108">
        <f t="shared" si="260"/>
        <v>48.798035968226984</v>
      </c>
      <c r="BZ26" s="108">
        <f t="shared" si="261"/>
        <v>0</v>
      </c>
      <c r="CA26" s="108">
        <f t="shared" si="262"/>
        <v>0</v>
      </c>
      <c r="CB26" s="108">
        <f t="shared" si="263"/>
        <v>0</v>
      </c>
      <c r="CC26" s="108">
        <f t="shared" si="264"/>
        <v>0</v>
      </c>
      <c r="CD26" s="108">
        <f t="shared" si="265"/>
        <v>0</v>
      </c>
      <c r="CE26" s="108">
        <f t="shared" si="266"/>
        <v>16.633597967778432</v>
      </c>
      <c r="CF26" s="108">
        <f t="shared" si="267"/>
        <v>0</v>
      </c>
      <c r="CG26" s="108">
        <f t="shared" si="268"/>
        <v>0</v>
      </c>
      <c r="CH26" s="108">
        <f t="shared" si="269"/>
        <v>0</v>
      </c>
      <c r="CI26" s="108">
        <f t="shared" si="270"/>
        <v>2.3738462886328229</v>
      </c>
      <c r="CJ26" s="108">
        <f t="shared" si="271"/>
        <v>456.3436466998001</v>
      </c>
      <c r="CK26" s="108">
        <f t="shared" si="272"/>
        <v>0</v>
      </c>
      <c r="CL26" s="108">
        <f t="shared" si="273"/>
        <v>0</v>
      </c>
      <c r="CM26" s="108">
        <f t="shared" si="274"/>
        <v>8.4780094251018951</v>
      </c>
      <c r="CN26" s="108">
        <f t="shared" si="241"/>
        <v>13.827833894036161</v>
      </c>
      <c r="CO26" s="109">
        <f t="shared" si="52"/>
        <v>977.70468558476546</v>
      </c>
      <c r="CP26" s="109">
        <f t="shared" si="308"/>
        <v>945.86001635456626</v>
      </c>
      <c r="CQ26" s="109">
        <f t="shared" si="309"/>
        <v>0</v>
      </c>
      <c r="CR26" s="109">
        <f t="shared" si="310"/>
        <v>0</v>
      </c>
      <c r="CS26" s="109">
        <f t="shared" si="311"/>
        <v>3.8556208709236888</v>
      </c>
      <c r="CT26" s="109">
        <f t="shared" si="312"/>
        <v>0</v>
      </c>
      <c r="CU26" s="109">
        <f t="shared" si="313"/>
        <v>0</v>
      </c>
      <c r="CV26" s="109">
        <f t="shared" si="314"/>
        <v>276.13056757767055</v>
      </c>
      <c r="CW26" s="109">
        <f t="shared" si="315"/>
        <v>0</v>
      </c>
      <c r="CX26" s="109">
        <f t="shared" si="316"/>
        <v>0</v>
      </c>
      <c r="CY26" s="109">
        <f t="shared" si="317"/>
        <v>0</v>
      </c>
      <c r="CZ26" s="109">
        <f t="shared" si="318"/>
        <v>22.529287450792818</v>
      </c>
      <c r="DA26" s="109">
        <f t="shared" si="319"/>
        <v>7755.6945559416554</v>
      </c>
      <c r="DB26" s="109">
        <f t="shared" si="320"/>
        <v>0</v>
      </c>
      <c r="DC26" s="109">
        <f t="shared" si="321"/>
        <v>0</v>
      </c>
      <c r="DD26" s="109">
        <f t="shared" si="322"/>
        <v>142.43928532054343</v>
      </c>
      <c r="DE26" s="109">
        <f t="shared" si="275"/>
        <v>150.2424713659897</v>
      </c>
      <c r="DF26" s="110">
        <f t="shared" si="29"/>
        <v>0.3566292244051199</v>
      </c>
      <c r="DG26" s="110">
        <f t="shared" si="276"/>
        <v>0.41013904218538866</v>
      </c>
      <c r="DH26" s="110" t="e">
        <f t="shared" si="277"/>
        <v>#DIV/0!</v>
      </c>
      <c r="DI26" s="110" t="e">
        <f t="shared" si="278"/>
        <v>#DIV/0!</v>
      </c>
      <c r="DJ26" s="110">
        <f t="shared" si="279"/>
        <v>0.35614607846035301</v>
      </c>
      <c r="DK26" s="110" t="e">
        <f t="shared" si="280"/>
        <v>#DIV/0!</v>
      </c>
      <c r="DL26" s="110" t="e">
        <f t="shared" si="281"/>
        <v>#DIV/0!</v>
      </c>
      <c r="DM26" s="110">
        <f t="shared" si="282"/>
        <v>0.37551553007591176</v>
      </c>
      <c r="DN26" s="110" t="e">
        <f t="shared" si="283"/>
        <v>#DIV/0!</v>
      </c>
      <c r="DO26" s="110" t="e">
        <f t="shared" si="284"/>
        <v>#DIV/0!</v>
      </c>
      <c r="DP26" s="110" t="e">
        <f t="shared" si="285"/>
        <v>#DIV/0!</v>
      </c>
      <c r="DQ26" s="110">
        <f t="shared" si="286"/>
        <v>0.57238673696564901</v>
      </c>
      <c r="DR26" s="110">
        <f t="shared" si="287"/>
        <v>0.39321367631775606</v>
      </c>
      <c r="DS26" s="110" t="e">
        <f t="shared" si="288"/>
        <v>#DIV/0!</v>
      </c>
      <c r="DT26" s="110" t="e">
        <f t="shared" si="289"/>
        <v>#DIV/0!</v>
      </c>
      <c r="DU26" s="110">
        <f t="shared" si="290"/>
        <v>0.39421084749214297</v>
      </c>
      <c r="DV26" s="110">
        <f t="shared" si="242"/>
        <v>0.36100230620801343</v>
      </c>
    </row>
    <row r="27" spans="1:126" s="101" customFormat="1" x14ac:dyDescent="0.2">
      <c r="A27" s="101" t="s">
        <v>91</v>
      </c>
      <c r="B27" s="123"/>
      <c r="C27" s="123">
        <v>44504.010416666664</v>
      </c>
      <c r="D27" s="101">
        <v>38.950000000000003</v>
      </c>
      <c r="E27" s="102">
        <f t="shared" si="6"/>
        <v>1.1026745</v>
      </c>
      <c r="F27" s="102">
        <f t="shared" si="30"/>
        <v>11650.78233</v>
      </c>
      <c r="G27" s="103">
        <f t="shared" si="7"/>
        <v>0.27495700696306802</v>
      </c>
      <c r="Y27" s="105">
        <f t="shared" ref="Y27" si="442">H26</f>
        <v>71.127576561178245</v>
      </c>
      <c r="Z27" s="105">
        <f t="shared" ref="Z27" si="443">I26</f>
        <v>50.453785933822999</v>
      </c>
      <c r="AA27" s="105">
        <f t="shared" ref="AA27" si="444">J26</f>
        <v>0</v>
      </c>
      <c r="AB27" s="105">
        <f t="shared" ref="AB27" si="445">K26</f>
        <v>0</v>
      </c>
      <c r="AC27" s="105">
        <f t="shared" ref="AC27" si="446">L26</f>
        <v>0</v>
      </c>
      <c r="AD27" s="105">
        <f t="shared" ref="AD27" si="447">M26</f>
        <v>0</v>
      </c>
      <c r="AE27" s="105">
        <f t="shared" ref="AE27" si="448">N26</f>
        <v>0</v>
      </c>
      <c r="AF27" s="105">
        <f t="shared" ref="AF27" si="449">O26</f>
        <v>17.197987060831675</v>
      </c>
      <c r="AG27" s="105">
        <f t="shared" ref="AG27" si="450">P26</f>
        <v>0</v>
      </c>
      <c r="AH27" s="105">
        <f t="shared" ref="AH27" si="451">Q26</f>
        <v>0</v>
      </c>
      <c r="AI27" s="105">
        <f t="shared" ref="AI27" si="452">R26</f>
        <v>0</v>
      </c>
      <c r="AJ27" s="105">
        <f t="shared" ref="AJ27" si="453">S26</f>
        <v>2.4543924793297851</v>
      </c>
      <c r="AK27" s="105">
        <f t="shared" ref="AK27" si="454">T26</f>
        <v>471.82769154568552</v>
      </c>
      <c r="AL27" s="105">
        <f t="shared" ref="AL27" si="455">U26</f>
        <v>0</v>
      </c>
      <c r="AM27" s="105">
        <f t="shared" ref="AM27" si="456">V26</f>
        <v>0</v>
      </c>
      <c r="AN27" s="105">
        <f t="shared" ref="AN27" si="457">W26</f>
        <v>8.7656739496142162</v>
      </c>
      <c r="AO27" s="105">
        <f t="shared" ref="AO27" si="458">X26</f>
        <v>14.297021537350851</v>
      </c>
      <c r="AP27" s="106">
        <f t="shared" si="9"/>
        <v>0.72869288609361083</v>
      </c>
      <c r="AQ27" s="106">
        <f t="shared" si="9"/>
        <v>0.45235115041966423</v>
      </c>
      <c r="AR27" s="106" t="e">
        <f t="shared" si="9"/>
        <v>#DIV/0!</v>
      </c>
      <c r="AS27" s="106" t="e">
        <f t="shared" si="9"/>
        <v>#DIV/0!</v>
      </c>
      <c r="AT27" s="106">
        <f t="shared" si="9"/>
        <v>0</v>
      </c>
      <c r="AU27" s="106" t="e">
        <f t="shared" si="9"/>
        <v>#DIV/0!</v>
      </c>
      <c r="AV27" s="106" t="e">
        <f t="shared" si="9"/>
        <v>#DIV/0!</v>
      </c>
      <c r="AW27" s="106">
        <f t="shared" si="9"/>
        <v>0.63607868955715752</v>
      </c>
      <c r="AX27" s="106" t="e">
        <f t="shared" si="9"/>
        <v>#DIV/0!</v>
      </c>
      <c r="AY27" s="106" t="e">
        <f t="shared" si="9"/>
        <v>#DIV/0!</v>
      </c>
      <c r="AZ27" s="106" t="e">
        <f t="shared" si="9"/>
        <v>#DIV/0!</v>
      </c>
      <c r="BA27" s="106">
        <f t="shared" si="9"/>
        <v>0.84001832818694511</v>
      </c>
      <c r="BB27" s="106">
        <f t="shared" si="9"/>
        <v>0.58836312365588139</v>
      </c>
      <c r="BC27" s="106" t="e">
        <f t="shared" si="9"/>
        <v>#DIV/0!</v>
      </c>
      <c r="BD27" s="106" t="e">
        <f t="shared" si="9"/>
        <v>#DIV/0!</v>
      </c>
      <c r="BE27" s="106">
        <f t="shared" si="9"/>
        <v>0.61295615605765386</v>
      </c>
      <c r="BF27" s="106">
        <f t="shared" si="240"/>
        <v>0.99854861212326018</v>
      </c>
      <c r="BG27" s="107">
        <f t="shared" si="10"/>
        <v>4.7058338952485359</v>
      </c>
      <c r="BH27" s="107">
        <f t="shared" si="11"/>
        <v>3.3380461906611187</v>
      </c>
      <c r="BI27" s="107">
        <f t="shared" si="12"/>
        <v>0</v>
      </c>
      <c r="BJ27" s="107">
        <f t="shared" si="13"/>
        <v>0</v>
      </c>
      <c r="BK27" s="107">
        <f t="shared" si="14"/>
        <v>0</v>
      </c>
      <c r="BL27" s="107">
        <f t="shared" si="15"/>
        <v>0</v>
      </c>
      <c r="BM27" s="107">
        <f t="shared" si="16"/>
        <v>0</v>
      </c>
      <c r="BN27" s="107">
        <f t="shared" si="17"/>
        <v>1.1378269069985421</v>
      </c>
      <c r="BO27" s="107">
        <f t="shared" si="18"/>
        <v>0</v>
      </c>
      <c r="BP27" s="107">
        <f t="shared" si="19"/>
        <v>0</v>
      </c>
      <c r="BQ27" s="107">
        <f t="shared" si="20"/>
        <v>0</v>
      </c>
      <c r="BR27" s="107">
        <f t="shared" si="21"/>
        <v>0.16238375999692384</v>
      </c>
      <c r="BS27" s="107">
        <f t="shared" si="22"/>
        <v>31.216341831677582</v>
      </c>
      <c r="BT27" s="107">
        <f t="shared" si="23"/>
        <v>0</v>
      </c>
      <c r="BU27" s="107">
        <f t="shared" si="24"/>
        <v>0</v>
      </c>
      <c r="BV27" s="107">
        <f t="shared" si="25"/>
        <v>0.57994110837323287</v>
      </c>
      <c r="BW27" s="107">
        <f t="shared" si="26"/>
        <v>0.9458976645112549</v>
      </c>
      <c r="BX27" s="108">
        <f t="shared" si="51"/>
        <v>70.587508428728043</v>
      </c>
      <c r="BY27" s="108">
        <f t="shared" si="260"/>
        <v>50.070692859916782</v>
      </c>
      <c r="BZ27" s="108">
        <f t="shared" si="261"/>
        <v>0</v>
      </c>
      <c r="CA27" s="108">
        <f t="shared" si="262"/>
        <v>0</v>
      </c>
      <c r="CB27" s="108">
        <f t="shared" si="263"/>
        <v>0</v>
      </c>
      <c r="CC27" s="108">
        <f t="shared" si="264"/>
        <v>0</v>
      </c>
      <c r="CD27" s="108">
        <f t="shared" si="265"/>
        <v>0</v>
      </c>
      <c r="CE27" s="108">
        <f t="shared" si="266"/>
        <v>17.067403604978132</v>
      </c>
      <c r="CF27" s="108">
        <f t="shared" si="267"/>
        <v>0</v>
      </c>
      <c r="CG27" s="108">
        <f t="shared" si="268"/>
        <v>0</v>
      </c>
      <c r="CH27" s="108">
        <f t="shared" si="269"/>
        <v>0</v>
      </c>
      <c r="CI27" s="108">
        <f t="shared" si="270"/>
        <v>2.4357563999538576</v>
      </c>
      <c r="CJ27" s="108">
        <f t="shared" si="271"/>
        <v>468.24512747516371</v>
      </c>
      <c r="CK27" s="108">
        <f t="shared" si="272"/>
        <v>0</v>
      </c>
      <c r="CL27" s="108">
        <f t="shared" si="273"/>
        <v>0</v>
      </c>
      <c r="CM27" s="108">
        <f t="shared" si="274"/>
        <v>8.6991166255984922</v>
      </c>
      <c r="CN27" s="108">
        <f t="shared" si="241"/>
        <v>14.188464967668823</v>
      </c>
      <c r="CO27" s="109">
        <f t="shared" si="52"/>
        <v>1048.2921940134936</v>
      </c>
      <c r="CP27" s="109">
        <f t="shared" si="308"/>
        <v>995.93070921448304</v>
      </c>
      <c r="CQ27" s="109">
        <f t="shared" si="309"/>
        <v>0</v>
      </c>
      <c r="CR27" s="109">
        <f t="shared" si="310"/>
        <v>0</v>
      </c>
      <c r="CS27" s="109">
        <f t="shared" si="311"/>
        <v>3.8556208709236888</v>
      </c>
      <c r="CT27" s="109">
        <f t="shared" si="312"/>
        <v>0</v>
      </c>
      <c r="CU27" s="109">
        <f t="shared" si="313"/>
        <v>0</v>
      </c>
      <c r="CV27" s="109">
        <f t="shared" si="314"/>
        <v>293.1979711826487</v>
      </c>
      <c r="CW27" s="109">
        <f t="shared" si="315"/>
        <v>0</v>
      </c>
      <c r="CX27" s="109">
        <f t="shared" si="316"/>
        <v>0</v>
      </c>
      <c r="CY27" s="109">
        <f t="shared" si="317"/>
        <v>0</v>
      </c>
      <c r="CZ27" s="109">
        <f t="shared" si="318"/>
        <v>24.965043850746675</v>
      </c>
      <c r="DA27" s="109">
        <f t="shared" si="319"/>
        <v>8223.9396834168183</v>
      </c>
      <c r="DB27" s="109">
        <f t="shared" si="320"/>
        <v>0</v>
      </c>
      <c r="DC27" s="109">
        <f t="shared" si="321"/>
        <v>0</v>
      </c>
      <c r="DD27" s="109">
        <f t="shared" si="322"/>
        <v>151.13840194614193</v>
      </c>
      <c r="DE27" s="109">
        <f t="shared" si="275"/>
        <v>164.43093633365854</v>
      </c>
      <c r="DF27" s="110">
        <f t="shared" si="29"/>
        <v>0.38237684406449673</v>
      </c>
      <c r="DG27" s="110">
        <f t="shared" si="276"/>
        <v>0.4318504430862033</v>
      </c>
      <c r="DH27" s="110" t="e">
        <f t="shared" si="277"/>
        <v>#DIV/0!</v>
      </c>
      <c r="DI27" s="110" t="e">
        <f t="shared" si="278"/>
        <v>#DIV/0!</v>
      </c>
      <c r="DJ27" s="110">
        <f t="shared" si="279"/>
        <v>0.35614607846035301</v>
      </c>
      <c r="DK27" s="110" t="e">
        <f t="shared" si="280"/>
        <v>#DIV/0!</v>
      </c>
      <c r="DL27" s="110" t="e">
        <f t="shared" si="281"/>
        <v>#DIV/0!</v>
      </c>
      <c r="DM27" s="110">
        <f t="shared" si="282"/>
        <v>0.3987258365912893</v>
      </c>
      <c r="DN27" s="110" t="e">
        <f t="shared" si="283"/>
        <v>#DIV/0!</v>
      </c>
      <c r="DO27" s="110" t="e">
        <f t="shared" si="284"/>
        <v>#DIV/0!</v>
      </c>
      <c r="DP27" s="110" t="e">
        <f t="shared" si="285"/>
        <v>#DIV/0!</v>
      </c>
      <c r="DQ27" s="110">
        <f t="shared" si="286"/>
        <v>0.63427039222362847</v>
      </c>
      <c r="DR27" s="110">
        <f t="shared" si="287"/>
        <v>0.41695370200653592</v>
      </c>
      <c r="DS27" s="110" t="e">
        <f t="shared" si="288"/>
        <v>#DIV/0!</v>
      </c>
      <c r="DT27" s="110" t="e">
        <f t="shared" si="289"/>
        <v>#DIV/0!</v>
      </c>
      <c r="DU27" s="110">
        <f t="shared" si="290"/>
        <v>0.41828627113452471</v>
      </c>
      <c r="DV27" s="110">
        <f t="shared" si="242"/>
        <v>0.39509432112437309</v>
      </c>
    </row>
    <row r="28" spans="1:126" s="101" customFormat="1" x14ac:dyDescent="0.2">
      <c r="A28" s="101" t="s">
        <v>91</v>
      </c>
      <c r="B28" s="123"/>
      <c r="C28" s="123">
        <v>44504.020833333336</v>
      </c>
      <c r="D28" s="101">
        <v>38.46</v>
      </c>
      <c r="E28" s="102">
        <f t="shared" si="6"/>
        <v>1.0888026</v>
      </c>
      <c r="F28" s="102">
        <f t="shared" si="30"/>
        <v>12489.551009999999</v>
      </c>
      <c r="G28" s="103">
        <f t="shared" si="7"/>
        <v>0.29475184298822649</v>
      </c>
      <c r="Y28" s="105">
        <f t="shared" ref="Y28" si="459">H26</f>
        <v>71.127576561178245</v>
      </c>
      <c r="Z28" s="105">
        <f t="shared" ref="Z28" si="460">I26</f>
        <v>50.453785933822999</v>
      </c>
      <c r="AA28" s="105">
        <f t="shared" ref="AA28" si="461">J26</f>
        <v>0</v>
      </c>
      <c r="AB28" s="105">
        <f t="shared" ref="AB28" si="462">K26</f>
        <v>0</v>
      </c>
      <c r="AC28" s="105">
        <f t="shared" ref="AC28" si="463">L26</f>
        <v>0</v>
      </c>
      <c r="AD28" s="105">
        <f t="shared" ref="AD28" si="464">M26</f>
        <v>0</v>
      </c>
      <c r="AE28" s="105">
        <f t="shared" ref="AE28" si="465">N26</f>
        <v>0</v>
      </c>
      <c r="AF28" s="105">
        <f t="shared" ref="AF28" si="466">O26</f>
        <v>17.197987060831675</v>
      </c>
      <c r="AG28" s="105">
        <f t="shared" ref="AG28" si="467">P26</f>
        <v>0</v>
      </c>
      <c r="AH28" s="105">
        <f t="shared" ref="AH28" si="468">Q26</f>
        <v>0</v>
      </c>
      <c r="AI28" s="105">
        <f t="shared" ref="AI28" si="469">R26</f>
        <v>0</v>
      </c>
      <c r="AJ28" s="105">
        <f t="shared" ref="AJ28" si="470">S26</f>
        <v>2.4543924793297851</v>
      </c>
      <c r="AK28" s="105">
        <f t="shared" ref="AK28" si="471">T26</f>
        <v>471.82769154568552</v>
      </c>
      <c r="AL28" s="105">
        <f t="shared" ref="AL28" si="472">U26</f>
        <v>0</v>
      </c>
      <c r="AM28" s="105">
        <f t="shared" ref="AM28" si="473">V26</f>
        <v>0</v>
      </c>
      <c r="AN28" s="105">
        <f t="shared" ref="AN28" si="474">W26</f>
        <v>8.7656739496142162</v>
      </c>
      <c r="AO28" s="105">
        <f t="shared" ref="AO28" si="475">X26</f>
        <v>14.297021537350851</v>
      </c>
      <c r="AP28" s="106">
        <f t="shared" si="9"/>
        <v>0.72869288609361083</v>
      </c>
      <c r="AQ28" s="106">
        <f t="shared" si="9"/>
        <v>0.45235115041966423</v>
      </c>
      <c r="AR28" s="106" t="e">
        <f t="shared" si="9"/>
        <v>#DIV/0!</v>
      </c>
      <c r="AS28" s="106" t="e">
        <f t="shared" si="9"/>
        <v>#DIV/0!</v>
      </c>
      <c r="AT28" s="106">
        <f t="shared" si="9"/>
        <v>0</v>
      </c>
      <c r="AU28" s="106" t="e">
        <f t="shared" si="9"/>
        <v>#DIV/0!</v>
      </c>
      <c r="AV28" s="106" t="e">
        <f t="shared" si="9"/>
        <v>#DIV/0!</v>
      </c>
      <c r="AW28" s="106">
        <f t="shared" si="9"/>
        <v>0.63607868955715752</v>
      </c>
      <c r="AX28" s="106" t="e">
        <f t="shared" si="9"/>
        <v>#DIV/0!</v>
      </c>
      <c r="AY28" s="106" t="e">
        <f t="shared" si="9"/>
        <v>#DIV/0!</v>
      </c>
      <c r="AZ28" s="106" t="e">
        <f t="shared" si="9"/>
        <v>#DIV/0!</v>
      </c>
      <c r="BA28" s="106">
        <f t="shared" si="9"/>
        <v>0.84001832818694511</v>
      </c>
      <c r="BB28" s="106">
        <f t="shared" si="9"/>
        <v>0.58836312365588139</v>
      </c>
      <c r="BC28" s="106" t="e">
        <f t="shared" si="9"/>
        <v>#DIV/0!</v>
      </c>
      <c r="BD28" s="106" t="e">
        <f t="shared" si="9"/>
        <v>#DIV/0!</v>
      </c>
      <c r="BE28" s="106">
        <f t="shared" si="9"/>
        <v>0.61295615605765386</v>
      </c>
      <c r="BF28" s="106">
        <f t="shared" si="240"/>
        <v>0.99854861212326018</v>
      </c>
      <c r="BG28" s="107">
        <f t="shared" si="10"/>
        <v>4.6466334174905963</v>
      </c>
      <c r="BH28" s="107">
        <f t="shared" si="11"/>
        <v>3.2960527982753942</v>
      </c>
      <c r="BI28" s="107">
        <f t="shared" si="12"/>
        <v>0</v>
      </c>
      <c r="BJ28" s="107">
        <f t="shared" si="13"/>
        <v>0</v>
      </c>
      <c r="BK28" s="107">
        <f t="shared" si="14"/>
        <v>0</v>
      </c>
      <c r="BL28" s="107">
        <f t="shared" si="15"/>
        <v>0</v>
      </c>
      <c r="BM28" s="107">
        <f t="shared" si="16"/>
        <v>0</v>
      </c>
      <c r="BN28" s="107">
        <f t="shared" si="17"/>
        <v>1.1235127815959931</v>
      </c>
      <c r="BO28" s="107">
        <f t="shared" si="18"/>
        <v>0</v>
      </c>
      <c r="BP28" s="107">
        <f t="shared" si="19"/>
        <v>0</v>
      </c>
      <c r="BQ28" s="107">
        <f t="shared" si="20"/>
        <v>0</v>
      </c>
      <c r="BR28" s="107">
        <f t="shared" si="21"/>
        <v>0.16034093477488298</v>
      </c>
      <c r="BS28" s="107">
        <f t="shared" si="22"/>
        <v>30.823633038416421</v>
      </c>
      <c r="BT28" s="107">
        <f t="shared" si="23"/>
        <v>0</v>
      </c>
      <c r="BU28" s="107">
        <f t="shared" si="24"/>
        <v>0</v>
      </c>
      <c r="BV28" s="107">
        <f t="shared" si="25"/>
        <v>0.57264531522553364</v>
      </c>
      <c r="BW28" s="107">
        <f t="shared" si="26"/>
        <v>0.93399805332741614</v>
      </c>
      <c r="BX28" s="108">
        <f t="shared" si="51"/>
        <v>69.69950126235895</v>
      </c>
      <c r="BY28" s="108">
        <f t="shared" si="260"/>
        <v>49.44079197413091</v>
      </c>
      <c r="BZ28" s="108">
        <f t="shared" si="261"/>
        <v>0</v>
      </c>
      <c r="CA28" s="108">
        <f t="shared" si="262"/>
        <v>0</v>
      </c>
      <c r="CB28" s="108">
        <f t="shared" si="263"/>
        <v>0</v>
      </c>
      <c r="CC28" s="108">
        <f t="shared" si="264"/>
        <v>0</v>
      </c>
      <c r="CD28" s="108">
        <f t="shared" si="265"/>
        <v>0</v>
      </c>
      <c r="CE28" s="108">
        <f t="shared" si="266"/>
        <v>16.852691723939898</v>
      </c>
      <c r="CF28" s="108">
        <f t="shared" si="267"/>
        <v>0</v>
      </c>
      <c r="CG28" s="108">
        <f t="shared" si="268"/>
        <v>0</v>
      </c>
      <c r="CH28" s="108">
        <f t="shared" si="269"/>
        <v>0</v>
      </c>
      <c r="CI28" s="108">
        <f t="shared" si="270"/>
        <v>2.4051140216232447</v>
      </c>
      <c r="CJ28" s="108">
        <f t="shared" si="271"/>
        <v>462.35449557624634</v>
      </c>
      <c r="CK28" s="108">
        <f t="shared" si="272"/>
        <v>0</v>
      </c>
      <c r="CL28" s="108">
        <f t="shared" si="273"/>
        <v>0</v>
      </c>
      <c r="CM28" s="108">
        <f t="shared" si="274"/>
        <v>8.589679728383004</v>
      </c>
      <c r="CN28" s="108">
        <f t="shared" si="241"/>
        <v>14.009970799911242</v>
      </c>
      <c r="CO28" s="109">
        <f t="shared" si="52"/>
        <v>1117.9916952758526</v>
      </c>
      <c r="CP28" s="109">
        <f t="shared" si="308"/>
        <v>1045.371501188614</v>
      </c>
      <c r="CQ28" s="109">
        <f t="shared" si="309"/>
        <v>0</v>
      </c>
      <c r="CR28" s="109">
        <f t="shared" si="310"/>
        <v>0</v>
      </c>
      <c r="CS28" s="109">
        <f t="shared" si="311"/>
        <v>3.8556208709236888</v>
      </c>
      <c r="CT28" s="109">
        <f t="shared" si="312"/>
        <v>0</v>
      </c>
      <c r="CU28" s="109">
        <f t="shared" si="313"/>
        <v>0</v>
      </c>
      <c r="CV28" s="109">
        <f t="shared" si="314"/>
        <v>310.05066290658863</v>
      </c>
      <c r="CW28" s="109">
        <f t="shared" si="315"/>
        <v>0</v>
      </c>
      <c r="CX28" s="109">
        <f t="shared" si="316"/>
        <v>0</v>
      </c>
      <c r="CY28" s="109">
        <f t="shared" si="317"/>
        <v>0</v>
      </c>
      <c r="CZ28" s="109">
        <f t="shared" si="318"/>
        <v>27.370157872369919</v>
      </c>
      <c r="DA28" s="109">
        <f t="shared" si="319"/>
        <v>8686.2941789930646</v>
      </c>
      <c r="DB28" s="109">
        <f t="shared" si="320"/>
        <v>0</v>
      </c>
      <c r="DC28" s="109">
        <f t="shared" si="321"/>
        <v>0</v>
      </c>
      <c r="DD28" s="109">
        <f t="shared" si="322"/>
        <v>159.72808167452493</v>
      </c>
      <c r="DE28" s="109">
        <f t="shared" si="275"/>
        <v>178.44090713356977</v>
      </c>
      <c r="DF28" s="110">
        <f t="shared" si="29"/>
        <v>0.40780055271917287</v>
      </c>
      <c r="DG28" s="110">
        <f t="shared" si="276"/>
        <v>0.45328870954693068</v>
      </c>
      <c r="DH28" s="110" t="e">
        <f t="shared" si="277"/>
        <v>#DIV/0!</v>
      </c>
      <c r="DI28" s="110" t="e">
        <f t="shared" si="278"/>
        <v>#DIV/0!</v>
      </c>
      <c r="DJ28" s="110">
        <f t="shared" si="279"/>
        <v>0.35614607846035301</v>
      </c>
      <c r="DK28" s="110" t="e">
        <f t="shared" si="280"/>
        <v>#DIV/0!</v>
      </c>
      <c r="DL28" s="110" t="e">
        <f t="shared" si="281"/>
        <v>#DIV/0!</v>
      </c>
      <c r="DM28" s="110">
        <f t="shared" si="282"/>
        <v>0.42164415208760297</v>
      </c>
      <c r="DN28" s="110" t="e">
        <f t="shared" si="283"/>
        <v>#DIV/0!</v>
      </c>
      <c r="DO28" s="110" t="e">
        <f t="shared" si="284"/>
        <v>#DIV/0!</v>
      </c>
      <c r="DP28" s="110" t="e">
        <f t="shared" si="285"/>
        <v>#DIV/0!</v>
      </c>
      <c r="DQ28" s="110">
        <f t="shared" si="286"/>
        <v>0.69537553679928665</v>
      </c>
      <c r="DR28" s="110">
        <f t="shared" si="287"/>
        <v>0.44039507268665079</v>
      </c>
      <c r="DS28" s="110" t="e">
        <f t="shared" si="288"/>
        <v>#DIV/0!</v>
      </c>
      <c r="DT28" s="110" t="e">
        <f t="shared" si="289"/>
        <v>#DIV/0!</v>
      </c>
      <c r="DU28" s="110">
        <f t="shared" si="290"/>
        <v>0.44205882038448624</v>
      </c>
      <c r="DV28" s="110">
        <f t="shared" si="242"/>
        <v>0.42875745061559745</v>
      </c>
    </row>
    <row r="29" spans="1:126" s="101" customFormat="1" x14ac:dyDescent="0.2">
      <c r="A29" s="101" t="s">
        <v>91</v>
      </c>
      <c r="B29" s="123"/>
      <c r="C29" s="123">
        <v>44504.03125</v>
      </c>
      <c r="D29" s="101">
        <v>36.479999999999997</v>
      </c>
      <c r="E29" s="102">
        <f t="shared" si="6"/>
        <v>1.0327487999999998</v>
      </c>
      <c r="F29" s="102">
        <f t="shared" si="30"/>
        <v>13277.87127</v>
      </c>
      <c r="G29" s="103">
        <f t="shared" si="7"/>
        <v>0.31335610260603941</v>
      </c>
      <c r="Y29" s="105">
        <f t="shared" ref="Y29" si="476">H26</f>
        <v>71.127576561178245</v>
      </c>
      <c r="Z29" s="105">
        <f t="shared" ref="Z29" si="477">I26</f>
        <v>50.453785933822999</v>
      </c>
      <c r="AA29" s="105">
        <f t="shared" ref="AA29" si="478">J26</f>
        <v>0</v>
      </c>
      <c r="AB29" s="105">
        <f t="shared" ref="AB29" si="479">K26</f>
        <v>0</v>
      </c>
      <c r="AC29" s="105">
        <f t="shared" ref="AC29" si="480">L26</f>
        <v>0</v>
      </c>
      <c r="AD29" s="105">
        <f t="shared" ref="AD29" si="481">M26</f>
        <v>0</v>
      </c>
      <c r="AE29" s="105">
        <f t="shared" ref="AE29" si="482">N26</f>
        <v>0</v>
      </c>
      <c r="AF29" s="105">
        <f t="shared" ref="AF29" si="483">O26</f>
        <v>17.197987060831675</v>
      </c>
      <c r="AG29" s="105">
        <f t="shared" ref="AG29" si="484">P26</f>
        <v>0</v>
      </c>
      <c r="AH29" s="105">
        <f t="shared" ref="AH29" si="485">Q26</f>
        <v>0</v>
      </c>
      <c r="AI29" s="105">
        <f t="shared" ref="AI29" si="486">R26</f>
        <v>0</v>
      </c>
      <c r="AJ29" s="105">
        <f t="shared" ref="AJ29" si="487">S26</f>
        <v>2.4543924793297851</v>
      </c>
      <c r="AK29" s="105">
        <f t="shared" ref="AK29" si="488">T26</f>
        <v>471.82769154568552</v>
      </c>
      <c r="AL29" s="105">
        <f t="shared" ref="AL29" si="489">U26</f>
        <v>0</v>
      </c>
      <c r="AM29" s="105">
        <f t="shared" ref="AM29" si="490">V26</f>
        <v>0</v>
      </c>
      <c r="AN29" s="105">
        <f t="shared" ref="AN29" si="491">W26</f>
        <v>8.7656739496142162</v>
      </c>
      <c r="AO29" s="105">
        <f t="shared" ref="AO29" si="492">X26</f>
        <v>14.297021537350851</v>
      </c>
      <c r="AP29" s="106">
        <f t="shared" si="9"/>
        <v>0.72869288609361083</v>
      </c>
      <c r="AQ29" s="106">
        <f t="shared" si="9"/>
        <v>0.45235115041966423</v>
      </c>
      <c r="AR29" s="106" t="e">
        <f t="shared" si="9"/>
        <v>#DIV/0!</v>
      </c>
      <c r="AS29" s="106" t="e">
        <f t="shared" si="9"/>
        <v>#DIV/0!</v>
      </c>
      <c r="AT29" s="106">
        <f t="shared" si="9"/>
        <v>0</v>
      </c>
      <c r="AU29" s="106" t="e">
        <f t="shared" si="9"/>
        <v>#DIV/0!</v>
      </c>
      <c r="AV29" s="106" t="e">
        <f t="shared" si="9"/>
        <v>#DIV/0!</v>
      </c>
      <c r="AW29" s="106">
        <f t="shared" si="9"/>
        <v>0.63607868955715752</v>
      </c>
      <c r="AX29" s="106" t="e">
        <f t="shared" si="9"/>
        <v>#DIV/0!</v>
      </c>
      <c r="AY29" s="106" t="e">
        <f t="shared" si="9"/>
        <v>#DIV/0!</v>
      </c>
      <c r="AZ29" s="106" t="e">
        <f t="shared" si="9"/>
        <v>#DIV/0!</v>
      </c>
      <c r="BA29" s="106">
        <f t="shared" si="9"/>
        <v>0.84001832818694511</v>
      </c>
      <c r="BB29" s="106">
        <f t="shared" si="9"/>
        <v>0.58836312365588139</v>
      </c>
      <c r="BC29" s="106" t="e">
        <f t="shared" si="9"/>
        <v>#DIV/0!</v>
      </c>
      <c r="BD29" s="106" t="e">
        <f t="shared" si="9"/>
        <v>#DIV/0!</v>
      </c>
      <c r="BE29" s="106">
        <f t="shared" si="9"/>
        <v>0.61295615605765386</v>
      </c>
      <c r="BF29" s="106">
        <f t="shared" si="240"/>
        <v>0.99854861212326018</v>
      </c>
      <c r="BG29" s="107">
        <f t="shared" si="10"/>
        <v>4.407415160427897</v>
      </c>
      <c r="BH29" s="107">
        <f t="shared" si="11"/>
        <v>3.1263652127167547</v>
      </c>
      <c r="BI29" s="107">
        <f t="shared" si="12"/>
        <v>0</v>
      </c>
      <c r="BJ29" s="107">
        <f t="shared" si="13"/>
        <v>0</v>
      </c>
      <c r="BK29" s="107">
        <f t="shared" si="14"/>
        <v>0</v>
      </c>
      <c r="BL29" s="107">
        <f t="shared" si="15"/>
        <v>0</v>
      </c>
      <c r="BM29" s="107">
        <f t="shared" si="16"/>
        <v>0</v>
      </c>
      <c r="BN29" s="107">
        <f t="shared" si="17"/>
        <v>1.0656720299693663</v>
      </c>
      <c r="BO29" s="107">
        <f t="shared" si="18"/>
        <v>0</v>
      </c>
      <c r="BP29" s="107">
        <f t="shared" si="19"/>
        <v>0</v>
      </c>
      <c r="BQ29" s="107">
        <f t="shared" si="20"/>
        <v>0</v>
      </c>
      <c r="BR29" s="107">
        <f t="shared" si="21"/>
        <v>0.15208625326541159</v>
      </c>
      <c r="BS29" s="107">
        <f t="shared" si="22"/>
        <v>29.236768935034608</v>
      </c>
      <c r="BT29" s="107">
        <f t="shared" si="23"/>
        <v>0</v>
      </c>
      <c r="BU29" s="107">
        <f t="shared" si="24"/>
        <v>0</v>
      </c>
      <c r="BV29" s="107">
        <f t="shared" si="25"/>
        <v>0.54316435515932049</v>
      </c>
      <c r="BW29" s="107">
        <f t="shared" si="26"/>
        <v>0.88591391017639465</v>
      </c>
      <c r="BX29" s="108">
        <f t="shared" si="51"/>
        <v>66.11122740641845</v>
      </c>
      <c r="BY29" s="108">
        <f t="shared" si="260"/>
        <v>46.895478190751319</v>
      </c>
      <c r="BZ29" s="108">
        <f t="shared" si="261"/>
        <v>0</v>
      </c>
      <c r="CA29" s="108">
        <f t="shared" si="262"/>
        <v>0</v>
      </c>
      <c r="CB29" s="108">
        <f t="shared" si="263"/>
        <v>0</v>
      </c>
      <c r="CC29" s="108">
        <f t="shared" si="264"/>
        <v>0</v>
      </c>
      <c r="CD29" s="108">
        <f t="shared" si="265"/>
        <v>0</v>
      </c>
      <c r="CE29" s="108">
        <f t="shared" si="266"/>
        <v>15.985080449540494</v>
      </c>
      <c r="CF29" s="108">
        <f t="shared" si="267"/>
        <v>0</v>
      </c>
      <c r="CG29" s="108">
        <f t="shared" si="268"/>
        <v>0</v>
      </c>
      <c r="CH29" s="108">
        <f t="shared" si="269"/>
        <v>0</v>
      </c>
      <c r="CI29" s="108">
        <f t="shared" si="270"/>
        <v>2.2812937989811739</v>
      </c>
      <c r="CJ29" s="108">
        <f t="shared" si="271"/>
        <v>438.55153402551912</v>
      </c>
      <c r="CK29" s="108">
        <f t="shared" si="272"/>
        <v>0</v>
      </c>
      <c r="CL29" s="108">
        <f t="shared" si="273"/>
        <v>0</v>
      </c>
      <c r="CM29" s="108">
        <f t="shared" si="274"/>
        <v>8.1474653273898081</v>
      </c>
      <c r="CN29" s="108">
        <f t="shared" si="241"/>
        <v>13.288708652645919</v>
      </c>
      <c r="CO29" s="109">
        <f t="shared" si="52"/>
        <v>1184.1029226822711</v>
      </c>
      <c r="CP29" s="109">
        <f t="shared" si="308"/>
        <v>1092.2669793793655</v>
      </c>
      <c r="CQ29" s="109">
        <f t="shared" si="309"/>
        <v>0</v>
      </c>
      <c r="CR29" s="109">
        <f t="shared" si="310"/>
        <v>0</v>
      </c>
      <c r="CS29" s="109">
        <f t="shared" si="311"/>
        <v>3.8556208709236888</v>
      </c>
      <c r="CT29" s="109">
        <f t="shared" si="312"/>
        <v>0</v>
      </c>
      <c r="CU29" s="109">
        <f t="shared" si="313"/>
        <v>0</v>
      </c>
      <c r="CV29" s="109">
        <f t="shared" si="314"/>
        <v>326.0357433561291</v>
      </c>
      <c r="CW29" s="109">
        <f t="shared" si="315"/>
        <v>0</v>
      </c>
      <c r="CX29" s="109">
        <f t="shared" si="316"/>
        <v>0</v>
      </c>
      <c r="CY29" s="109">
        <f t="shared" si="317"/>
        <v>0</v>
      </c>
      <c r="CZ29" s="109">
        <f t="shared" si="318"/>
        <v>29.651451671351094</v>
      </c>
      <c r="DA29" s="109">
        <f t="shared" si="319"/>
        <v>9124.8457130185834</v>
      </c>
      <c r="DB29" s="109">
        <f t="shared" si="320"/>
        <v>0</v>
      </c>
      <c r="DC29" s="109">
        <f t="shared" si="321"/>
        <v>0</v>
      </c>
      <c r="DD29" s="109">
        <f t="shared" si="322"/>
        <v>167.87554700191473</v>
      </c>
      <c r="DE29" s="109">
        <f t="shared" si="275"/>
        <v>191.72961578621567</v>
      </c>
      <c r="DF29" s="110">
        <f t="shared" si="29"/>
        <v>0.43191539649771116</v>
      </c>
      <c r="DG29" s="110">
        <f t="shared" si="276"/>
        <v>0.4736232899028156</v>
      </c>
      <c r="DH29" s="110" t="e">
        <f t="shared" si="277"/>
        <v>#DIV/0!</v>
      </c>
      <c r="DI29" s="110" t="e">
        <f t="shared" si="278"/>
        <v>#DIV/0!</v>
      </c>
      <c r="DJ29" s="110">
        <f t="shared" si="279"/>
        <v>0.35614607846035301</v>
      </c>
      <c r="DK29" s="110" t="e">
        <f t="shared" si="280"/>
        <v>#DIV/0!</v>
      </c>
      <c r="DL29" s="110" t="e">
        <f t="shared" si="281"/>
        <v>#DIV/0!</v>
      </c>
      <c r="DM29" s="110">
        <f t="shared" si="282"/>
        <v>0.44338258550688336</v>
      </c>
      <c r="DN29" s="110" t="e">
        <f t="shared" si="283"/>
        <v>#DIV/0!</v>
      </c>
      <c r="DO29" s="110" t="e">
        <f t="shared" si="284"/>
        <v>#DIV/0!</v>
      </c>
      <c r="DP29" s="110" t="e">
        <f t="shared" si="285"/>
        <v>#DIV/0!</v>
      </c>
      <c r="DQ29" s="110">
        <f t="shared" si="286"/>
        <v>0.75333486269944305</v>
      </c>
      <c r="DR29" s="110">
        <f t="shared" si="287"/>
        <v>0.462629633331752</v>
      </c>
      <c r="DS29" s="110" t="e">
        <f t="shared" si="288"/>
        <v>#DIV/0!</v>
      </c>
      <c r="DT29" s="110" t="e">
        <f t="shared" si="289"/>
        <v>#DIV/0!</v>
      </c>
      <c r="DU29" s="110">
        <f t="shared" si="290"/>
        <v>0.46460750984466814</v>
      </c>
      <c r="DV29" s="110">
        <f t="shared" si="242"/>
        <v>0.46068753287872449</v>
      </c>
    </row>
    <row r="30" spans="1:126" s="101" customFormat="1" x14ac:dyDescent="0.2">
      <c r="A30" s="101" t="s">
        <v>91</v>
      </c>
      <c r="B30" s="123">
        <f>'Data Final'!C185</f>
        <v>44504.0625</v>
      </c>
      <c r="C30" s="123">
        <v>44504.041666666664</v>
      </c>
      <c r="D30" s="101">
        <v>34.119999999999997</v>
      </c>
      <c r="E30" s="102">
        <f t="shared" si="6"/>
        <v>0.96593719999999983</v>
      </c>
      <c r="F30" s="102">
        <f t="shared" si="30"/>
        <v>14006.061089999999</v>
      </c>
      <c r="G30" s="103">
        <f t="shared" si="7"/>
        <v>0.33054129135449106</v>
      </c>
      <c r="H30" s="124">
        <f>'Data Final'!F185</f>
        <v>64.871228000386253</v>
      </c>
      <c r="I30" s="124">
        <f>'Data Final'!G185</f>
        <v>36.793729984807207</v>
      </c>
      <c r="J30" s="124">
        <f>'Data Final'!H185</f>
        <v>0</v>
      </c>
      <c r="K30" s="124">
        <f>'Data Final'!I185</f>
        <v>0</v>
      </c>
      <c r="L30" s="104">
        <v>0</v>
      </c>
      <c r="M30" s="104">
        <v>0</v>
      </c>
      <c r="N30" s="104">
        <v>0</v>
      </c>
      <c r="O30" s="124">
        <f>'Data Final'!M185</f>
        <v>14.439559098590328</v>
      </c>
      <c r="P30" s="104">
        <v>0</v>
      </c>
      <c r="Q30" s="124">
        <f>'Data Final'!O185</f>
        <v>0</v>
      </c>
      <c r="R30" s="104">
        <v>0</v>
      </c>
      <c r="S30" s="124">
        <f>'Data Final'!Q185</f>
        <v>0</v>
      </c>
      <c r="T30" s="124">
        <f>'Data Final'!R185</f>
        <v>396.44068025594851</v>
      </c>
      <c r="U30" s="124">
        <f>'Data Final'!S185</f>
        <v>0</v>
      </c>
      <c r="V30" s="124">
        <f>'Data Final'!T185</f>
        <v>0</v>
      </c>
      <c r="W30" s="124">
        <f>'Data Final'!U185</f>
        <v>8.1596010315086662</v>
      </c>
      <c r="X30" s="124">
        <f>'Data Final'!V185</f>
        <v>10.791170146355302</v>
      </c>
      <c r="Y30" s="105">
        <f t="shared" ref="Y30" si="493">H30</f>
        <v>64.871228000386253</v>
      </c>
      <c r="Z30" s="105">
        <f t="shared" ref="Z30" si="494">I30</f>
        <v>36.793729984807207</v>
      </c>
      <c r="AA30" s="105">
        <f t="shared" ref="AA30" si="495">J30</f>
        <v>0</v>
      </c>
      <c r="AB30" s="105">
        <f t="shared" ref="AB30" si="496">K30</f>
        <v>0</v>
      </c>
      <c r="AC30" s="105">
        <f t="shared" ref="AC30" si="497">L30</f>
        <v>0</v>
      </c>
      <c r="AD30" s="105">
        <f t="shared" ref="AD30" si="498">M30</f>
        <v>0</v>
      </c>
      <c r="AE30" s="105">
        <f t="shared" ref="AE30" si="499">N30</f>
        <v>0</v>
      </c>
      <c r="AF30" s="105">
        <f t="shared" ref="AF30" si="500">O30</f>
        <v>14.439559098590328</v>
      </c>
      <c r="AG30" s="105">
        <f t="shared" ref="AG30" si="501">P30</f>
        <v>0</v>
      </c>
      <c r="AH30" s="105">
        <f t="shared" ref="AH30" si="502">Q30</f>
        <v>0</v>
      </c>
      <c r="AI30" s="105">
        <f t="shared" ref="AI30" si="503">R30</f>
        <v>0</v>
      </c>
      <c r="AJ30" s="105">
        <f t="shared" ref="AJ30" si="504">S30</f>
        <v>0</v>
      </c>
      <c r="AK30" s="105">
        <f t="shared" ref="AK30" si="505">T30</f>
        <v>396.44068025594851</v>
      </c>
      <c r="AL30" s="105">
        <f t="shared" ref="AL30" si="506">U30</f>
        <v>0</v>
      </c>
      <c r="AM30" s="105">
        <f t="shared" ref="AM30" si="507">V30</f>
        <v>0</v>
      </c>
      <c r="AN30" s="105">
        <f t="shared" ref="AN30" si="508">W30</f>
        <v>8.1596010315086662</v>
      </c>
      <c r="AO30" s="105">
        <f t="shared" ref="AO30" si="509">X30</f>
        <v>10.791170146355302</v>
      </c>
      <c r="AP30" s="106">
        <f t="shared" si="9"/>
        <v>0.66459739866687595</v>
      </c>
      <c r="AQ30" s="106">
        <f t="shared" si="9"/>
        <v>0.32987982524618653</v>
      </c>
      <c r="AR30" s="106" t="e">
        <f t="shared" si="9"/>
        <v>#DIV/0!</v>
      </c>
      <c r="AS30" s="106" t="e">
        <f t="shared" si="9"/>
        <v>#DIV/0!</v>
      </c>
      <c r="AT30" s="106">
        <f t="shared" si="9"/>
        <v>0</v>
      </c>
      <c r="AU30" s="106" t="e">
        <f t="shared" si="9"/>
        <v>#DIV/0!</v>
      </c>
      <c r="AV30" s="106" t="e">
        <f t="shared" si="9"/>
        <v>#DIV/0!</v>
      </c>
      <c r="AW30" s="106">
        <f t="shared" si="9"/>
        <v>0.53405644490409943</v>
      </c>
      <c r="AX30" s="106" t="e">
        <f t="shared" si="9"/>
        <v>#DIV/0!</v>
      </c>
      <c r="AY30" s="106" t="e">
        <f t="shared" si="9"/>
        <v>#DIV/0!</v>
      </c>
      <c r="AZ30" s="106" t="e">
        <f t="shared" si="9"/>
        <v>#DIV/0!</v>
      </c>
      <c r="BA30" s="106">
        <f t="shared" si="9"/>
        <v>0</v>
      </c>
      <c r="BB30" s="106">
        <f t="shared" si="9"/>
        <v>0.49435648046754677</v>
      </c>
      <c r="BC30" s="106" t="e">
        <f t="shared" si="9"/>
        <v>#DIV/0!</v>
      </c>
      <c r="BD30" s="106" t="e">
        <f t="shared" si="9"/>
        <v>#DIV/0!</v>
      </c>
      <c r="BE30" s="106">
        <f t="shared" si="9"/>
        <v>0.57057537298175898</v>
      </c>
      <c r="BF30" s="106">
        <f t="shared" si="240"/>
        <v>0.75368900750957946</v>
      </c>
      <c r="BG30" s="107">
        <f t="shared" si="10"/>
        <v>3.7596919401152809</v>
      </c>
      <c r="BH30" s="107">
        <f t="shared" si="11"/>
        <v>2.1324259511448425</v>
      </c>
      <c r="BI30" s="107">
        <f t="shared" si="12"/>
        <v>0</v>
      </c>
      <c r="BJ30" s="107">
        <f t="shared" si="13"/>
        <v>0</v>
      </c>
      <c r="BK30" s="107">
        <f t="shared" si="14"/>
        <v>0</v>
      </c>
      <c r="BL30" s="107">
        <f t="shared" si="15"/>
        <v>0</v>
      </c>
      <c r="BM30" s="107">
        <f t="shared" si="16"/>
        <v>0</v>
      </c>
      <c r="BN30" s="107">
        <f t="shared" si="17"/>
        <v>0.8368624370956117</v>
      </c>
      <c r="BO30" s="107">
        <f t="shared" si="18"/>
        <v>0</v>
      </c>
      <c r="BP30" s="107">
        <f t="shared" si="19"/>
        <v>0</v>
      </c>
      <c r="BQ30" s="107">
        <f t="shared" si="20"/>
        <v>0</v>
      </c>
      <c r="BR30" s="107">
        <f t="shared" si="21"/>
        <v>0</v>
      </c>
      <c r="BS30" s="107">
        <f t="shared" si="22"/>
        <v>22.976208039151569</v>
      </c>
      <c r="BT30" s="107">
        <f t="shared" si="23"/>
        <v>0</v>
      </c>
      <c r="BU30" s="107">
        <f t="shared" si="24"/>
        <v>0</v>
      </c>
      <c r="BV30" s="107">
        <f t="shared" si="25"/>
        <v>0.47289973040955546</v>
      </c>
      <c r="BW30" s="107">
        <f t="shared" si="26"/>
        <v>0.62541556055364178</v>
      </c>
      <c r="BX30" s="108">
        <f t="shared" si="51"/>
        <v>56.395379101729212</v>
      </c>
      <c r="BY30" s="108">
        <f t="shared" si="260"/>
        <v>31.986389267172637</v>
      </c>
      <c r="BZ30" s="108">
        <f t="shared" si="261"/>
        <v>0</v>
      </c>
      <c r="CA30" s="108">
        <f t="shared" si="262"/>
        <v>0</v>
      </c>
      <c r="CB30" s="108">
        <f t="shared" si="263"/>
        <v>0</v>
      </c>
      <c r="CC30" s="108">
        <f t="shared" si="264"/>
        <v>0</v>
      </c>
      <c r="CD30" s="108">
        <f t="shared" si="265"/>
        <v>0</v>
      </c>
      <c r="CE30" s="108">
        <f t="shared" si="266"/>
        <v>12.552936556434176</v>
      </c>
      <c r="CF30" s="108">
        <f t="shared" si="267"/>
        <v>0</v>
      </c>
      <c r="CG30" s="108">
        <f t="shared" si="268"/>
        <v>0</v>
      </c>
      <c r="CH30" s="108">
        <f t="shared" si="269"/>
        <v>0</v>
      </c>
      <c r="CI30" s="108">
        <f t="shared" si="270"/>
        <v>0</v>
      </c>
      <c r="CJ30" s="108">
        <f t="shared" si="271"/>
        <v>344.64312058727353</v>
      </c>
      <c r="CK30" s="108">
        <f t="shared" si="272"/>
        <v>0</v>
      </c>
      <c r="CL30" s="108">
        <f t="shared" si="273"/>
        <v>0</v>
      </c>
      <c r="CM30" s="108">
        <f t="shared" si="274"/>
        <v>7.0934959561433324</v>
      </c>
      <c r="CN30" s="108">
        <f t="shared" si="241"/>
        <v>9.3812334083046274</v>
      </c>
      <c r="CO30" s="109">
        <f t="shared" si="52"/>
        <v>1240.4983017840004</v>
      </c>
      <c r="CP30" s="109">
        <f t="shared" si="308"/>
        <v>1124.2533686465381</v>
      </c>
      <c r="CQ30" s="109">
        <f t="shared" si="309"/>
        <v>0</v>
      </c>
      <c r="CR30" s="109">
        <f t="shared" si="310"/>
        <v>0</v>
      </c>
      <c r="CS30" s="109">
        <f t="shared" si="311"/>
        <v>3.8556208709236888</v>
      </c>
      <c r="CT30" s="109">
        <f t="shared" si="312"/>
        <v>0</v>
      </c>
      <c r="CU30" s="109">
        <f t="shared" si="313"/>
        <v>0</v>
      </c>
      <c r="CV30" s="109">
        <f t="shared" si="314"/>
        <v>338.58867991256329</v>
      </c>
      <c r="CW30" s="109">
        <f t="shared" si="315"/>
        <v>0</v>
      </c>
      <c r="CX30" s="109">
        <f t="shared" si="316"/>
        <v>0</v>
      </c>
      <c r="CY30" s="109">
        <f t="shared" si="317"/>
        <v>0</v>
      </c>
      <c r="CZ30" s="109">
        <f t="shared" si="318"/>
        <v>29.651451671351094</v>
      </c>
      <c r="DA30" s="109">
        <f t="shared" si="319"/>
        <v>9469.4888336058575</v>
      </c>
      <c r="DB30" s="109">
        <f t="shared" si="320"/>
        <v>0</v>
      </c>
      <c r="DC30" s="109">
        <f t="shared" si="321"/>
        <v>0</v>
      </c>
      <c r="DD30" s="109">
        <f t="shared" si="322"/>
        <v>174.96904295805805</v>
      </c>
      <c r="DE30" s="109">
        <f t="shared" si="275"/>
        <v>201.11084919452031</v>
      </c>
      <c r="DF30" s="110">
        <f t="shared" si="29"/>
        <v>0.45248627091983107</v>
      </c>
      <c r="DG30" s="110">
        <f t="shared" si="276"/>
        <v>0.48749306643440909</v>
      </c>
      <c r="DH30" s="110" t="e">
        <f t="shared" si="277"/>
        <v>#DIV/0!</v>
      </c>
      <c r="DI30" s="110" t="e">
        <f t="shared" si="278"/>
        <v>#DIV/0!</v>
      </c>
      <c r="DJ30" s="110">
        <f t="shared" si="279"/>
        <v>0.35614607846035301</v>
      </c>
      <c r="DK30" s="110" t="e">
        <f t="shared" si="280"/>
        <v>#DIV/0!</v>
      </c>
      <c r="DL30" s="110" t="e">
        <f t="shared" si="281"/>
        <v>#DIV/0!</v>
      </c>
      <c r="DM30" s="110">
        <f t="shared" si="282"/>
        <v>0.46045357719878566</v>
      </c>
      <c r="DN30" s="110" t="e">
        <f t="shared" si="283"/>
        <v>#DIV/0!</v>
      </c>
      <c r="DO30" s="110" t="e">
        <f t="shared" si="284"/>
        <v>#DIV/0!</v>
      </c>
      <c r="DP30" s="110" t="e">
        <f t="shared" si="285"/>
        <v>#DIV/0!</v>
      </c>
      <c r="DQ30" s="110">
        <f t="shared" si="286"/>
        <v>0.75333486269944305</v>
      </c>
      <c r="DR30" s="110">
        <f t="shared" si="287"/>
        <v>0.48010303787163611</v>
      </c>
      <c r="DS30" s="110" t="e">
        <f t="shared" si="288"/>
        <v>#DIV/0!</v>
      </c>
      <c r="DT30" s="110" t="e">
        <f t="shared" si="289"/>
        <v>#DIV/0!</v>
      </c>
      <c r="DU30" s="110">
        <f t="shared" si="290"/>
        <v>0.48423926414798779</v>
      </c>
      <c r="DV30" s="110">
        <f t="shared" si="242"/>
        <v>0.48322874153086243</v>
      </c>
    </row>
    <row r="31" spans="1:126" s="101" customFormat="1" x14ac:dyDescent="0.2">
      <c r="A31" s="101" t="s">
        <v>91</v>
      </c>
      <c r="B31" s="123"/>
      <c r="C31" s="123">
        <v>44504.052083333336</v>
      </c>
      <c r="D31" s="101">
        <v>30.71</v>
      </c>
      <c r="E31" s="102">
        <f t="shared" si="6"/>
        <v>0.86940010000000001</v>
      </c>
      <c r="F31" s="102">
        <f t="shared" si="30"/>
        <v>14647.36752</v>
      </c>
      <c r="G31" s="103">
        <f t="shared" si="7"/>
        <v>0.34567604295695881</v>
      </c>
      <c r="Y31" s="105">
        <f t="shared" ref="Y31" si="510">H30</f>
        <v>64.871228000386253</v>
      </c>
      <c r="Z31" s="105">
        <f t="shared" ref="Z31" si="511">I30</f>
        <v>36.793729984807207</v>
      </c>
      <c r="AA31" s="105">
        <f t="shared" ref="AA31" si="512">J30</f>
        <v>0</v>
      </c>
      <c r="AB31" s="105">
        <f t="shared" ref="AB31" si="513">K30</f>
        <v>0</v>
      </c>
      <c r="AC31" s="105">
        <f t="shared" ref="AC31" si="514">L30</f>
        <v>0</v>
      </c>
      <c r="AD31" s="105">
        <f t="shared" ref="AD31" si="515">M30</f>
        <v>0</v>
      </c>
      <c r="AE31" s="105">
        <f t="shared" ref="AE31" si="516">N30</f>
        <v>0</v>
      </c>
      <c r="AF31" s="105">
        <f t="shared" ref="AF31" si="517">O30</f>
        <v>14.439559098590328</v>
      </c>
      <c r="AG31" s="105">
        <f t="shared" ref="AG31" si="518">P30</f>
        <v>0</v>
      </c>
      <c r="AH31" s="105">
        <f t="shared" ref="AH31" si="519">Q30</f>
        <v>0</v>
      </c>
      <c r="AI31" s="105">
        <f t="shared" ref="AI31" si="520">R30</f>
        <v>0</v>
      </c>
      <c r="AJ31" s="105">
        <f t="shared" ref="AJ31" si="521">S30</f>
        <v>0</v>
      </c>
      <c r="AK31" s="105">
        <f t="shared" ref="AK31" si="522">T30</f>
        <v>396.44068025594851</v>
      </c>
      <c r="AL31" s="105">
        <f t="shared" ref="AL31" si="523">U30</f>
        <v>0</v>
      </c>
      <c r="AM31" s="105">
        <f t="shared" ref="AM31" si="524">V30</f>
        <v>0</v>
      </c>
      <c r="AN31" s="105">
        <f t="shared" ref="AN31" si="525">W30</f>
        <v>8.1596010315086662</v>
      </c>
      <c r="AO31" s="105">
        <f t="shared" ref="AO31" si="526">X30</f>
        <v>10.791170146355302</v>
      </c>
      <c r="AP31" s="106">
        <f t="shared" si="9"/>
        <v>0.66459739866687595</v>
      </c>
      <c r="AQ31" s="106">
        <f t="shared" si="9"/>
        <v>0.32987982524618653</v>
      </c>
      <c r="AR31" s="106" t="e">
        <f t="shared" si="9"/>
        <v>#DIV/0!</v>
      </c>
      <c r="AS31" s="106" t="e">
        <f t="shared" si="9"/>
        <v>#DIV/0!</v>
      </c>
      <c r="AT31" s="106">
        <f t="shared" si="9"/>
        <v>0</v>
      </c>
      <c r="AU31" s="106" t="e">
        <f t="shared" si="9"/>
        <v>#DIV/0!</v>
      </c>
      <c r="AV31" s="106" t="e">
        <f t="shared" si="9"/>
        <v>#DIV/0!</v>
      </c>
      <c r="AW31" s="106">
        <f t="shared" si="9"/>
        <v>0.53405644490409943</v>
      </c>
      <c r="AX31" s="106" t="e">
        <f t="shared" si="9"/>
        <v>#DIV/0!</v>
      </c>
      <c r="AY31" s="106" t="e">
        <f t="shared" si="9"/>
        <v>#DIV/0!</v>
      </c>
      <c r="AZ31" s="106" t="e">
        <f t="shared" si="9"/>
        <v>#DIV/0!</v>
      </c>
      <c r="BA31" s="106">
        <f t="shared" si="9"/>
        <v>0</v>
      </c>
      <c r="BB31" s="106">
        <f t="shared" si="9"/>
        <v>0.49435648046754677</v>
      </c>
      <c r="BC31" s="106" t="e">
        <f t="shared" si="9"/>
        <v>#DIV/0!</v>
      </c>
      <c r="BD31" s="106" t="e">
        <f t="shared" si="9"/>
        <v>#DIV/0!</v>
      </c>
      <c r="BE31" s="106">
        <f t="shared" si="9"/>
        <v>0.57057537298175898</v>
      </c>
      <c r="BF31" s="106">
        <f t="shared" si="240"/>
        <v>0.75368900750957946</v>
      </c>
      <c r="BG31" s="107">
        <f t="shared" si="10"/>
        <v>3.3839431266395166</v>
      </c>
      <c r="BH31" s="107">
        <f t="shared" si="11"/>
        <v>1.919308351689863</v>
      </c>
      <c r="BI31" s="107">
        <f t="shared" si="12"/>
        <v>0</v>
      </c>
      <c r="BJ31" s="107">
        <f t="shared" si="13"/>
        <v>0</v>
      </c>
      <c r="BK31" s="107">
        <f t="shared" si="14"/>
        <v>0</v>
      </c>
      <c r="BL31" s="107">
        <f t="shared" si="15"/>
        <v>0</v>
      </c>
      <c r="BM31" s="107">
        <f t="shared" si="16"/>
        <v>0</v>
      </c>
      <c r="BN31" s="107">
        <f t="shared" si="17"/>
        <v>0.75322524745622044</v>
      </c>
      <c r="BO31" s="107">
        <f t="shared" si="18"/>
        <v>0</v>
      </c>
      <c r="BP31" s="107">
        <f t="shared" si="19"/>
        <v>0</v>
      </c>
      <c r="BQ31" s="107">
        <f t="shared" si="20"/>
        <v>0</v>
      </c>
      <c r="BR31" s="107">
        <f t="shared" si="21"/>
        <v>0</v>
      </c>
      <c r="BS31" s="107">
        <f t="shared" si="22"/>
        <v>20.679934023515379</v>
      </c>
      <c r="BT31" s="107">
        <f t="shared" si="23"/>
        <v>0</v>
      </c>
      <c r="BU31" s="107">
        <f t="shared" si="24"/>
        <v>0</v>
      </c>
      <c r="BV31" s="107">
        <f t="shared" si="25"/>
        <v>0.42563747716522427</v>
      </c>
      <c r="BW31" s="107">
        <f t="shared" si="26"/>
        <v>0.56291066426149894</v>
      </c>
      <c r="BX31" s="108">
        <f t="shared" si="51"/>
        <v>50.75914689959275</v>
      </c>
      <c r="BY31" s="108">
        <f t="shared" si="260"/>
        <v>28.789625275347944</v>
      </c>
      <c r="BZ31" s="108">
        <f t="shared" si="261"/>
        <v>0</v>
      </c>
      <c r="CA31" s="108">
        <f t="shared" si="262"/>
        <v>0</v>
      </c>
      <c r="CB31" s="108">
        <f t="shared" si="263"/>
        <v>0</v>
      </c>
      <c r="CC31" s="108">
        <f t="shared" si="264"/>
        <v>0</v>
      </c>
      <c r="CD31" s="108">
        <f t="shared" si="265"/>
        <v>0</v>
      </c>
      <c r="CE31" s="108">
        <f t="shared" si="266"/>
        <v>11.298378711843306</v>
      </c>
      <c r="CF31" s="108">
        <f t="shared" si="267"/>
        <v>0</v>
      </c>
      <c r="CG31" s="108">
        <f t="shared" si="268"/>
        <v>0</v>
      </c>
      <c r="CH31" s="108">
        <f t="shared" si="269"/>
        <v>0</v>
      </c>
      <c r="CI31" s="108">
        <f t="shared" si="270"/>
        <v>0</v>
      </c>
      <c r="CJ31" s="108">
        <f t="shared" si="271"/>
        <v>310.19901035273068</v>
      </c>
      <c r="CK31" s="108">
        <f t="shared" si="272"/>
        <v>0</v>
      </c>
      <c r="CL31" s="108">
        <f t="shared" si="273"/>
        <v>0</v>
      </c>
      <c r="CM31" s="108">
        <f t="shared" si="274"/>
        <v>6.3845621574783635</v>
      </c>
      <c r="CN31" s="108">
        <f t="shared" si="241"/>
        <v>8.4436599639224834</v>
      </c>
      <c r="CO31" s="109">
        <f t="shared" si="52"/>
        <v>1291.2574486835931</v>
      </c>
      <c r="CP31" s="109">
        <f t="shared" si="308"/>
        <v>1153.0429939218861</v>
      </c>
      <c r="CQ31" s="109">
        <f t="shared" si="309"/>
        <v>0</v>
      </c>
      <c r="CR31" s="109">
        <f t="shared" si="310"/>
        <v>0</v>
      </c>
      <c r="CS31" s="109">
        <f t="shared" si="311"/>
        <v>3.8556208709236888</v>
      </c>
      <c r="CT31" s="109">
        <f t="shared" si="312"/>
        <v>0</v>
      </c>
      <c r="CU31" s="109">
        <f t="shared" si="313"/>
        <v>0</v>
      </c>
      <c r="CV31" s="109">
        <f t="shared" si="314"/>
        <v>349.88705862440662</v>
      </c>
      <c r="CW31" s="109">
        <f t="shared" si="315"/>
        <v>0</v>
      </c>
      <c r="CX31" s="109">
        <f t="shared" si="316"/>
        <v>0</v>
      </c>
      <c r="CY31" s="109">
        <f t="shared" si="317"/>
        <v>0</v>
      </c>
      <c r="CZ31" s="109">
        <f t="shared" si="318"/>
        <v>29.651451671351094</v>
      </c>
      <c r="DA31" s="109">
        <f t="shared" si="319"/>
        <v>9779.6878439585889</v>
      </c>
      <c r="DB31" s="109">
        <f t="shared" si="320"/>
        <v>0</v>
      </c>
      <c r="DC31" s="109">
        <f t="shared" si="321"/>
        <v>0</v>
      </c>
      <c r="DD31" s="109">
        <f t="shared" si="322"/>
        <v>181.35360511553642</v>
      </c>
      <c r="DE31" s="109">
        <f t="shared" si="275"/>
        <v>209.55450915844278</v>
      </c>
      <c r="DF31" s="110">
        <f t="shared" si="29"/>
        <v>0.471001263695426</v>
      </c>
      <c r="DG31" s="110">
        <f t="shared" si="276"/>
        <v>0.49997667831263992</v>
      </c>
      <c r="DH31" s="110" t="e">
        <f t="shared" si="277"/>
        <v>#DIV/0!</v>
      </c>
      <c r="DI31" s="110" t="e">
        <f t="shared" si="278"/>
        <v>#DIV/0!</v>
      </c>
      <c r="DJ31" s="110">
        <f t="shared" si="279"/>
        <v>0.35614607846035301</v>
      </c>
      <c r="DK31" s="110" t="e">
        <f t="shared" si="280"/>
        <v>#DIV/0!</v>
      </c>
      <c r="DL31" s="110" t="e">
        <f t="shared" si="281"/>
        <v>#DIV/0!</v>
      </c>
      <c r="DM31" s="110">
        <f t="shared" si="282"/>
        <v>0.47581847036579383</v>
      </c>
      <c r="DN31" s="110" t="e">
        <f t="shared" si="283"/>
        <v>#DIV/0!</v>
      </c>
      <c r="DO31" s="110" t="e">
        <f t="shared" si="284"/>
        <v>#DIV/0!</v>
      </c>
      <c r="DP31" s="110" t="e">
        <f t="shared" si="285"/>
        <v>#DIV/0!</v>
      </c>
      <c r="DQ31" s="110">
        <f t="shared" si="286"/>
        <v>0.75333486269944305</v>
      </c>
      <c r="DR31" s="110">
        <f t="shared" si="287"/>
        <v>0.4958301261899199</v>
      </c>
      <c r="DS31" s="110" t="e">
        <f t="shared" si="288"/>
        <v>#DIV/0!</v>
      </c>
      <c r="DT31" s="110" t="e">
        <f t="shared" si="289"/>
        <v>#DIV/0!</v>
      </c>
      <c r="DU31" s="110">
        <f t="shared" si="290"/>
        <v>0.50190899376858999</v>
      </c>
      <c r="DV31" s="110">
        <f t="shared" si="242"/>
        <v>0.50351715060785995</v>
      </c>
    </row>
    <row r="32" spans="1:126" s="101" customFormat="1" x14ac:dyDescent="0.2">
      <c r="A32" s="101" t="s">
        <v>91</v>
      </c>
      <c r="B32" s="123"/>
      <c r="C32" s="123">
        <v>44504.0625</v>
      </c>
      <c r="D32" s="101">
        <v>32.4</v>
      </c>
      <c r="E32" s="102">
        <f t="shared" si="6"/>
        <v>0.91724399999999995</v>
      </c>
      <c r="F32" s="102">
        <f t="shared" si="30"/>
        <v>15331.733459999999</v>
      </c>
      <c r="G32" s="103">
        <f t="shared" si="7"/>
        <v>0.36182699361418103</v>
      </c>
      <c r="Y32" s="105">
        <f t="shared" ref="Y32" si="527">H30</f>
        <v>64.871228000386253</v>
      </c>
      <c r="Z32" s="105">
        <f t="shared" ref="Z32" si="528">I30</f>
        <v>36.793729984807207</v>
      </c>
      <c r="AA32" s="105">
        <f t="shared" ref="AA32" si="529">J30</f>
        <v>0</v>
      </c>
      <c r="AB32" s="105">
        <f t="shared" ref="AB32" si="530">K30</f>
        <v>0</v>
      </c>
      <c r="AC32" s="105">
        <f t="shared" ref="AC32" si="531">L30</f>
        <v>0</v>
      </c>
      <c r="AD32" s="105">
        <f t="shared" ref="AD32" si="532">M30</f>
        <v>0</v>
      </c>
      <c r="AE32" s="105">
        <f t="shared" ref="AE32" si="533">N30</f>
        <v>0</v>
      </c>
      <c r="AF32" s="105">
        <f t="shared" ref="AF32" si="534">O30</f>
        <v>14.439559098590328</v>
      </c>
      <c r="AG32" s="105">
        <f t="shared" ref="AG32" si="535">P30</f>
        <v>0</v>
      </c>
      <c r="AH32" s="105">
        <f t="shared" ref="AH32" si="536">Q30</f>
        <v>0</v>
      </c>
      <c r="AI32" s="105">
        <f t="shared" ref="AI32" si="537">R30</f>
        <v>0</v>
      </c>
      <c r="AJ32" s="105">
        <f t="shared" ref="AJ32" si="538">S30</f>
        <v>0</v>
      </c>
      <c r="AK32" s="105">
        <f t="shared" ref="AK32" si="539">T30</f>
        <v>396.44068025594851</v>
      </c>
      <c r="AL32" s="105">
        <f t="shared" ref="AL32" si="540">U30</f>
        <v>0</v>
      </c>
      <c r="AM32" s="105">
        <f t="shared" ref="AM32" si="541">V30</f>
        <v>0</v>
      </c>
      <c r="AN32" s="105">
        <f t="shared" ref="AN32" si="542">W30</f>
        <v>8.1596010315086662</v>
      </c>
      <c r="AO32" s="105">
        <f t="shared" ref="AO32" si="543">X30</f>
        <v>10.791170146355302</v>
      </c>
      <c r="AP32" s="106">
        <f t="shared" si="9"/>
        <v>0.66459739866687595</v>
      </c>
      <c r="AQ32" s="106">
        <f t="shared" si="9"/>
        <v>0.32987982524618653</v>
      </c>
      <c r="AR32" s="106" t="e">
        <f t="shared" si="9"/>
        <v>#DIV/0!</v>
      </c>
      <c r="AS32" s="106" t="e">
        <f t="shared" si="9"/>
        <v>#DIV/0!</v>
      </c>
      <c r="AT32" s="106">
        <f t="shared" si="9"/>
        <v>0</v>
      </c>
      <c r="AU32" s="106" t="e">
        <f t="shared" si="9"/>
        <v>#DIV/0!</v>
      </c>
      <c r="AV32" s="106" t="e">
        <f t="shared" si="9"/>
        <v>#DIV/0!</v>
      </c>
      <c r="AW32" s="106">
        <f t="shared" si="9"/>
        <v>0.53405644490409943</v>
      </c>
      <c r="AX32" s="106" t="e">
        <f t="shared" si="9"/>
        <v>#DIV/0!</v>
      </c>
      <c r="AY32" s="106" t="e">
        <f t="shared" si="9"/>
        <v>#DIV/0!</v>
      </c>
      <c r="AZ32" s="106" t="e">
        <f t="shared" si="9"/>
        <v>#DIV/0!</v>
      </c>
      <c r="BA32" s="106">
        <f t="shared" si="9"/>
        <v>0</v>
      </c>
      <c r="BB32" s="106">
        <f t="shared" si="9"/>
        <v>0.49435648046754677</v>
      </c>
      <c r="BC32" s="106" t="e">
        <f t="shared" si="9"/>
        <v>#DIV/0!</v>
      </c>
      <c r="BD32" s="106" t="e">
        <f t="shared" si="9"/>
        <v>#DIV/0!</v>
      </c>
      <c r="BE32" s="106">
        <f t="shared" si="9"/>
        <v>0.57057537298175898</v>
      </c>
      <c r="BF32" s="106">
        <f t="shared" si="240"/>
        <v>0.75368900750957946</v>
      </c>
      <c r="BG32" s="107">
        <f t="shared" si="10"/>
        <v>3.570164679359177</v>
      </c>
      <c r="BH32" s="107">
        <f t="shared" si="11"/>
        <v>2.0249296839710702</v>
      </c>
      <c r="BI32" s="107">
        <f t="shared" si="12"/>
        <v>0</v>
      </c>
      <c r="BJ32" s="107">
        <f t="shared" si="13"/>
        <v>0</v>
      </c>
      <c r="BK32" s="107">
        <f t="shared" si="14"/>
        <v>0</v>
      </c>
      <c r="BL32" s="107">
        <f t="shared" si="15"/>
        <v>0</v>
      </c>
      <c r="BM32" s="107">
        <f t="shared" si="16"/>
        <v>0</v>
      </c>
      <c r="BN32" s="107">
        <f t="shared" si="17"/>
        <v>0.7946759367496431</v>
      </c>
      <c r="BO32" s="107">
        <f t="shared" si="18"/>
        <v>0</v>
      </c>
      <c r="BP32" s="107">
        <f t="shared" si="19"/>
        <v>0</v>
      </c>
      <c r="BQ32" s="107">
        <f t="shared" si="20"/>
        <v>0</v>
      </c>
      <c r="BR32" s="107">
        <f t="shared" si="21"/>
        <v>0</v>
      </c>
      <c r="BS32" s="107">
        <f t="shared" si="22"/>
        <v>21.817970119241235</v>
      </c>
      <c r="BT32" s="107">
        <f t="shared" si="23"/>
        <v>0</v>
      </c>
      <c r="BU32" s="107">
        <f t="shared" si="24"/>
        <v>0</v>
      </c>
      <c r="BV32" s="107">
        <f t="shared" si="25"/>
        <v>0.44906070531270809</v>
      </c>
      <c r="BW32" s="107">
        <f t="shared" si="26"/>
        <v>0.59388816418341128</v>
      </c>
      <c r="BX32" s="108">
        <f t="shared" si="51"/>
        <v>53.552470190387652</v>
      </c>
      <c r="BY32" s="108">
        <f t="shared" si="260"/>
        <v>30.373945259566053</v>
      </c>
      <c r="BZ32" s="108">
        <f t="shared" si="261"/>
        <v>0</v>
      </c>
      <c r="CA32" s="108">
        <f t="shared" si="262"/>
        <v>0</v>
      </c>
      <c r="CB32" s="108">
        <f t="shared" si="263"/>
        <v>0</v>
      </c>
      <c r="CC32" s="108">
        <f t="shared" si="264"/>
        <v>0</v>
      </c>
      <c r="CD32" s="108">
        <f t="shared" si="265"/>
        <v>0</v>
      </c>
      <c r="CE32" s="108">
        <f t="shared" si="266"/>
        <v>11.920139051244647</v>
      </c>
      <c r="CF32" s="108">
        <f t="shared" si="267"/>
        <v>0</v>
      </c>
      <c r="CG32" s="108">
        <f t="shared" si="268"/>
        <v>0</v>
      </c>
      <c r="CH32" s="108">
        <f t="shared" si="269"/>
        <v>0</v>
      </c>
      <c r="CI32" s="108">
        <f t="shared" si="270"/>
        <v>0</v>
      </c>
      <c r="CJ32" s="108">
        <f t="shared" si="271"/>
        <v>327.26955178861851</v>
      </c>
      <c r="CK32" s="108">
        <f t="shared" si="272"/>
        <v>0</v>
      </c>
      <c r="CL32" s="108">
        <f t="shared" si="273"/>
        <v>0</v>
      </c>
      <c r="CM32" s="108">
        <f t="shared" si="274"/>
        <v>6.7359105796906213</v>
      </c>
      <c r="CN32" s="108">
        <f t="shared" si="241"/>
        <v>8.908322462751169</v>
      </c>
      <c r="CO32" s="109">
        <f t="shared" si="52"/>
        <v>1344.8099188739807</v>
      </c>
      <c r="CP32" s="109">
        <f t="shared" si="308"/>
        <v>1183.4169391814521</v>
      </c>
      <c r="CQ32" s="109">
        <f t="shared" si="309"/>
        <v>0</v>
      </c>
      <c r="CR32" s="109">
        <f t="shared" si="310"/>
        <v>0</v>
      </c>
      <c r="CS32" s="109">
        <f t="shared" si="311"/>
        <v>3.8556208709236888</v>
      </c>
      <c r="CT32" s="109">
        <f t="shared" si="312"/>
        <v>0</v>
      </c>
      <c r="CU32" s="109">
        <f t="shared" si="313"/>
        <v>0</v>
      </c>
      <c r="CV32" s="109">
        <f t="shared" si="314"/>
        <v>361.80719767565125</v>
      </c>
      <c r="CW32" s="109">
        <f t="shared" si="315"/>
        <v>0</v>
      </c>
      <c r="CX32" s="109">
        <f t="shared" si="316"/>
        <v>0</v>
      </c>
      <c r="CY32" s="109">
        <f t="shared" si="317"/>
        <v>0</v>
      </c>
      <c r="CZ32" s="109">
        <f t="shared" si="318"/>
        <v>29.651451671351094</v>
      </c>
      <c r="DA32" s="109">
        <f t="shared" si="319"/>
        <v>10106.957395747208</v>
      </c>
      <c r="DB32" s="109">
        <f t="shared" si="320"/>
        <v>0</v>
      </c>
      <c r="DC32" s="109">
        <f t="shared" si="321"/>
        <v>0</v>
      </c>
      <c r="DD32" s="109">
        <f t="shared" si="322"/>
        <v>188.08951569522705</v>
      </c>
      <c r="DE32" s="109">
        <f t="shared" si="275"/>
        <v>218.46283162119394</v>
      </c>
      <c r="DF32" s="110">
        <f t="shared" si="29"/>
        <v>0.4905351538266301</v>
      </c>
      <c r="DG32" s="110">
        <f t="shared" si="276"/>
        <v>0.51314727501907687</v>
      </c>
      <c r="DH32" s="110" t="e">
        <f t="shared" si="277"/>
        <v>#DIV/0!</v>
      </c>
      <c r="DI32" s="110" t="e">
        <f t="shared" si="278"/>
        <v>#DIV/0!</v>
      </c>
      <c r="DJ32" s="110">
        <f t="shared" si="279"/>
        <v>0.35614607846035301</v>
      </c>
      <c r="DK32" s="110" t="e">
        <f t="shared" si="280"/>
        <v>#DIV/0!</v>
      </c>
      <c r="DL32" s="110" t="e">
        <f t="shared" si="281"/>
        <v>#DIV/0!</v>
      </c>
      <c r="DM32" s="110">
        <f t="shared" si="282"/>
        <v>0.49202890796302806</v>
      </c>
      <c r="DN32" s="110" t="e">
        <f t="shared" si="283"/>
        <v>#DIV/0!</v>
      </c>
      <c r="DO32" s="110" t="e">
        <f t="shared" si="284"/>
        <v>#DIV/0!</v>
      </c>
      <c r="DP32" s="110" t="e">
        <f t="shared" si="285"/>
        <v>#DIV/0!</v>
      </c>
      <c r="DQ32" s="110">
        <f t="shared" si="286"/>
        <v>0.75333486269944305</v>
      </c>
      <c r="DR32" s="110">
        <f t="shared" si="287"/>
        <v>0.5124226908760936</v>
      </c>
      <c r="DS32" s="110" t="e">
        <f t="shared" si="288"/>
        <v>#DIV/0!</v>
      </c>
      <c r="DT32" s="110" t="e">
        <f t="shared" si="289"/>
        <v>#DIV/0!</v>
      </c>
      <c r="DU32" s="110">
        <f t="shared" si="290"/>
        <v>0.52055110512344216</v>
      </c>
      <c r="DV32" s="110">
        <f t="shared" si="242"/>
        <v>0.52492204979687718</v>
      </c>
    </row>
    <row r="33" spans="1:126" s="101" customFormat="1" x14ac:dyDescent="0.2">
      <c r="A33" s="101" t="s">
        <v>91</v>
      </c>
      <c r="B33" s="123"/>
      <c r="C33" s="123">
        <v>44504.072916666664</v>
      </c>
      <c r="D33" s="101">
        <v>37.96</v>
      </c>
      <c r="E33" s="102">
        <f t="shared" si="6"/>
        <v>1.0746476</v>
      </c>
      <c r="F33" s="102">
        <f t="shared" si="30"/>
        <v>16157.762639999999</v>
      </c>
      <c r="G33" s="103">
        <f t="shared" si="7"/>
        <v>0.38132117903142393</v>
      </c>
      <c r="Y33" s="105">
        <f t="shared" ref="Y33" si="544">H30</f>
        <v>64.871228000386253</v>
      </c>
      <c r="Z33" s="105">
        <f t="shared" ref="Z33" si="545">I30</f>
        <v>36.793729984807207</v>
      </c>
      <c r="AA33" s="105">
        <f t="shared" ref="AA33" si="546">J30</f>
        <v>0</v>
      </c>
      <c r="AB33" s="105">
        <f t="shared" ref="AB33" si="547">K30</f>
        <v>0</v>
      </c>
      <c r="AC33" s="105">
        <f t="shared" ref="AC33" si="548">L30</f>
        <v>0</v>
      </c>
      <c r="AD33" s="105">
        <f t="shared" ref="AD33" si="549">M30</f>
        <v>0</v>
      </c>
      <c r="AE33" s="105">
        <f t="shared" ref="AE33" si="550">N30</f>
        <v>0</v>
      </c>
      <c r="AF33" s="105">
        <f t="shared" ref="AF33" si="551">O30</f>
        <v>14.439559098590328</v>
      </c>
      <c r="AG33" s="105">
        <f t="shared" ref="AG33" si="552">P30</f>
        <v>0</v>
      </c>
      <c r="AH33" s="105">
        <f t="shared" ref="AH33" si="553">Q30</f>
        <v>0</v>
      </c>
      <c r="AI33" s="105">
        <f t="shared" ref="AI33" si="554">R30</f>
        <v>0</v>
      </c>
      <c r="AJ33" s="105">
        <f t="shared" ref="AJ33" si="555">S30</f>
        <v>0</v>
      </c>
      <c r="AK33" s="105">
        <f t="shared" ref="AK33" si="556">T30</f>
        <v>396.44068025594851</v>
      </c>
      <c r="AL33" s="105">
        <f t="shared" ref="AL33" si="557">U30</f>
        <v>0</v>
      </c>
      <c r="AM33" s="105">
        <f t="shared" ref="AM33" si="558">V30</f>
        <v>0</v>
      </c>
      <c r="AN33" s="105">
        <f t="shared" ref="AN33" si="559">W30</f>
        <v>8.1596010315086662</v>
      </c>
      <c r="AO33" s="105">
        <f t="shared" ref="AO33" si="560">X30</f>
        <v>10.791170146355302</v>
      </c>
      <c r="AP33" s="106">
        <f t="shared" si="9"/>
        <v>0.66459739866687595</v>
      </c>
      <c r="AQ33" s="106">
        <f t="shared" ref="AQ33:BE49" si="561">Z33/MAX(Z$2:Z$98)</f>
        <v>0.32987982524618653</v>
      </c>
      <c r="AR33" s="106" t="e">
        <f t="shared" si="561"/>
        <v>#DIV/0!</v>
      </c>
      <c r="AS33" s="106" t="e">
        <f t="shared" si="561"/>
        <v>#DIV/0!</v>
      </c>
      <c r="AT33" s="106">
        <f t="shared" si="561"/>
        <v>0</v>
      </c>
      <c r="AU33" s="106" t="e">
        <f t="shared" si="561"/>
        <v>#DIV/0!</v>
      </c>
      <c r="AV33" s="106" t="e">
        <f t="shared" si="561"/>
        <v>#DIV/0!</v>
      </c>
      <c r="AW33" s="106">
        <f t="shared" si="561"/>
        <v>0.53405644490409943</v>
      </c>
      <c r="AX33" s="106" t="e">
        <f t="shared" si="561"/>
        <v>#DIV/0!</v>
      </c>
      <c r="AY33" s="106" t="e">
        <f t="shared" si="561"/>
        <v>#DIV/0!</v>
      </c>
      <c r="AZ33" s="106" t="e">
        <f t="shared" si="561"/>
        <v>#DIV/0!</v>
      </c>
      <c r="BA33" s="106">
        <f t="shared" si="561"/>
        <v>0</v>
      </c>
      <c r="BB33" s="106">
        <f t="shared" si="561"/>
        <v>0.49435648046754677</v>
      </c>
      <c r="BC33" s="106" t="e">
        <f t="shared" si="561"/>
        <v>#DIV/0!</v>
      </c>
      <c r="BD33" s="106" t="e">
        <f t="shared" si="561"/>
        <v>#DIV/0!</v>
      </c>
      <c r="BE33" s="106">
        <f t="shared" si="561"/>
        <v>0.57057537298175898</v>
      </c>
      <c r="BF33" s="106">
        <f t="shared" si="240"/>
        <v>0.75368900750957946</v>
      </c>
      <c r="BG33" s="107">
        <f t="shared" si="10"/>
        <v>4.1828225687800726</v>
      </c>
      <c r="BH33" s="107">
        <f t="shared" si="11"/>
        <v>2.3724176173932663</v>
      </c>
      <c r="BI33" s="107">
        <f t="shared" si="12"/>
        <v>0</v>
      </c>
      <c r="BJ33" s="107">
        <f t="shared" si="13"/>
        <v>0</v>
      </c>
      <c r="BK33" s="107">
        <f t="shared" si="14"/>
        <v>0</v>
      </c>
      <c r="BL33" s="107">
        <f t="shared" si="15"/>
        <v>0</v>
      </c>
      <c r="BM33" s="107">
        <f t="shared" si="16"/>
        <v>0</v>
      </c>
      <c r="BN33" s="107">
        <f t="shared" si="17"/>
        <v>0.93104625182149559</v>
      </c>
      <c r="BO33" s="107">
        <f t="shared" si="18"/>
        <v>0</v>
      </c>
      <c r="BP33" s="107">
        <f t="shared" si="19"/>
        <v>0</v>
      </c>
      <c r="BQ33" s="107">
        <f t="shared" si="20"/>
        <v>0</v>
      </c>
      <c r="BR33" s="107">
        <f t="shared" si="21"/>
        <v>0</v>
      </c>
      <c r="BS33" s="107">
        <f t="shared" si="22"/>
        <v>25.562041534765349</v>
      </c>
      <c r="BT33" s="107">
        <f t="shared" si="23"/>
        <v>0</v>
      </c>
      <c r="BU33" s="107">
        <f t="shared" si="24"/>
        <v>0</v>
      </c>
      <c r="BV33" s="107">
        <f t="shared" si="25"/>
        <v>0.52612173992809874</v>
      </c>
      <c r="BW33" s="107">
        <f t="shared" si="26"/>
        <v>0.69580230593834258</v>
      </c>
      <c r="BX33" s="108">
        <f t="shared" si="51"/>
        <v>62.742338531701087</v>
      </c>
      <c r="BY33" s="108">
        <f t="shared" si="260"/>
        <v>35.586264260898993</v>
      </c>
      <c r="BZ33" s="108">
        <f t="shared" si="261"/>
        <v>0</v>
      </c>
      <c r="CA33" s="108">
        <f t="shared" si="262"/>
        <v>0</v>
      </c>
      <c r="CB33" s="108">
        <f t="shared" si="263"/>
        <v>0</v>
      </c>
      <c r="CC33" s="108">
        <f t="shared" si="264"/>
        <v>0</v>
      </c>
      <c r="CD33" s="108">
        <f t="shared" si="265"/>
        <v>0</v>
      </c>
      <c r="CE33" s="108">
        <f t="shared" si="266"/>
        <v>13.965693777322434</v>
      </c>
      <c r="CF33" s="108">
        <f t="shared" si="267"/>
        <v>0</v>
      </c>
      <c r="CG33" s="108">
        <f t="shared" si="268"/>
        <v>0</v>
      </c>
      <c r="CH33" s="108">
        <f t="shared" si="269"/>
        <v>0</v>
      </c>
      <c r="CI33" s="108">
        <f t="shared" si="270"/>
        <v>0</v>
      </c>
      <c r="CJ33" s="108">
        <f t="shared" si="271"/>
        <v>383.43062302148024</v>
      </c>
      <c r="CK33" s="108">
        <f t="shared" si="272"/>
        <v>0</v>
      </c>
      <c r="CL33" s="108">
        <f t="shared" si="273"/>
        <v>0</v>
      </c>
      <c r="CM33" s="108">
        <f t="shared" si="274"/>
        <v>7.8918260989214808</v>
      </c>
      <c r="CN33" s="108">
        <f t="shared" si="241"/>
        <v>10.437034589075139</v>
      </c>
      <c r="CO33" s="109">
        <f t="shared" si="52"/>
        <v>1407.5522574056818</v>
      </c>
      <c r="CP33" s="109">
        <f t="shared" si="308"/>
        <v>1219.0032034423512</v>
      </c>
      <c r="CQ33" s="109">
        <f t="shared" si="309"/>
        <v>0</v>
      </c>
      <c r="CR33" s="109">
        <f t="shared" si="310"/>
        <v>0</v>
      </c>
      <c r="CS33" s="109">
        <f t="shared" si="311"/>
        <v>3.8556208709236888</v>
      </c>
      <c r="CT33" s="109">
        <f t="shared" si="312"/>
        <v>0</v>
      </c>
      <c r="CU33" s="109">
        <f t="shared" si="313"/>
        <v>0</v>
      </c>
      <c r="CV33" s="109">
        <f t="shared" si="314"/>
        <v>375.77289145297368</v>
      </c>
      <c r="CW33" s="109">
        <f t="shared" si="315"/>
        <v>0</v>
      </c>
      <c r="CX33" s="109">
        <f t="shared" si="316"/>
        <v>0</v>
      </c>
      <c r="CY33" s="109">
        <f t="shared" si="317"/>
        <v>0</v>
      </c>
      <c r="CZ33" s="109">
        <f t="shared" si="318"/>
        <v>29.651451671351094</v>
      </c>
      <c r="DA33" s="109">
        <f t="shared" si="319"/>
        <v>10490.388018768688</v>
      </c>
      <c r="DB33" s="109">
        <f t="shared" si="320"/>
        <v>0</v>
      </c>
      <c r="DC33" s="109">
        <f t="shared" si="321"/>
        <v>0</v>
      </c>
      <c r="DD33" s="109">
        <f t="shared" si="322"/>
        <v>195.98134179414853</v>
      </c>
      <c r="DE33" s="109">
        <f t="shared" si="275"/>
        <v>228.89986621026907</v>
      </c>
      <c r="DF33" s="110">
        <f t="shared" si="29"/>
        <v>0.51342115596800375</v>
      </c>
      <c r="DG33" s="110">
        <f t="shared" si="276"/>
        <v>0.5285780111603221</v>
      </c>
      <c r="DH33" s="110" t="e">
        <f t="shared" si="277"/>
        <v>#DIV/0!</v>
      </c>
      <c r="DI33" s="110" t="e">
        <f t="shared" si="278"/>
        <v>#DIV/0!</v>
      </c>
      <c r="DJ33" s="110">
        <f t="shared" si="279"/>
        <v>0.35614607846035301</v>
      </c>
      <c r="DK33" s="110" t="e">
        <f t="shared" si="280"/>
        <v>#DIV/0!</v>
      </c>
      <c r="DL33" s="110" t="e">
        <f t="shared" si="281"/>
        <v>#DIV/0!</v>
      </c>
      <c r="DM33" s="110">
        <f t="shared" si="282"/>
        <v>0.51102113670349147</v>
      </c>
      <c r="DN33" s="110" t="e">
        <f t="shared" si="283"/>
        <v>#DIV/0!</v>
      </c>
      <c r="DO33" s="110" t="e">
        <f t="shared" si="284"/>
        <v>#DIV/0!</v>
      </c>
      <c r="DP33" s="110" t="e">
        <f t="shared" si="285"/>
        <v>#DIV/0!</v>
      </c>
      <c r="DQ33" s="110">
        <f t="shared" si="286"/>
        <v>0.75333486269944305</v>
      </c>
      <c r="DR33" s="110">
        <f t="shared" si="287"/>
        <v>0.53186262160100573</v>
      </c>
      <c r="DS33" s="110" t="e">
        <f t="shared" si="288"/>
        <v>#DIV/0!</v>
      </c>
      <c r="DT33" s="110" t="e">
        <f t="shared" si="289"/>
        <v>#DIV/0!</v>
      </c>
      <c r="DU33" s="110">
        <f t="shared" si="290"/>
        <v>0.54239229484659612</v>
      </c>
      <c r="DV33" s="110">
        <f t="shared" si="242"/>
        <v>0.55000013538993564</v>
      </c>
    </row>
    <row r="34" spans="1:126" s="101" customFormat="1" x14ac:dyDescent="0.2">
      <c r="A34" s="101" t="s">
        <v>91</v>
      </c>
      <c r="B34" s="123">
        <f>'Data Final'!C186</f>
        <v>44504.104166666664</v>
      </c>
      <c r="C34" s="123">
        <v>44504.083333333336</v>
      </c>
      <c r="D34" s="101">
        <v>39.94</v>
      </c>
      <c r="E34" s="102">
        <f t="shared" si="6"/>
        <v>1.1307014</v>
      </c>
      <c r="F34" s="102">
        <f t="shared" si="30"/>
        <v>17034.240239999999</v>
      </c>
      <c r="G34" s="103">
        <f t="shared" si="7"/>
        <v>0.40200594085601232</v>
      </c>
      <c r="H34" s="124">
        <f>'Data Final'!F186</f>
        <v>60.226145443488754</v>
      </c>
      <c r="I34" s="124">
        <f>'Data Final'!G186</f>
        <v>48.361653965955199</v>
      </c>
      <c r="J34" s="124">
        <f>'Data Final'!H186</f>
        <v>0</v>
      </c>
      <c r="K34" s="124">
        <f>'Data Final'!I186</f>
        <v>0</v>
      </c>
      <c r="L34" s="124">
        <f>'Data Final'!J186</f>
        <v>1.7231775662612088</v>
      </c>
      <c r="M34" s="104">
        <v>0</v>
      </c>
      <c r="N34" s="104">
        <v>0</v>
      </c>
      <c r="O34" s="124">
        <f>'Data Final'!M186</f>
        <v>16.716986596965878</v>
      </c>
      <c r="P34" s="104">
        <v>0</v>
      </c>
      <c r="Q34" s="124">
        <f>'Data Final'!O186</f>
        <v>0</v>
      </c>
      <c r="R34" s="124">
        <f>'Data Final'!P186</f>
        <v>0</v>
      </c>
      <c r="S34" s="124">
        <f>'Data Final'!Q186</f>
        <v>2.4001710742337949</v>
      </c>
      <c r="T34" s="124">
        <f>'Data Final'!R186</f>
        <v>321.56774884301007</v>
      </c>
      <c r="U34" s="124">
        <f>'Data Final'!S186</f>
        <v>0</v>
      </c>
      <c r="V34" s="124">
        <f>'Data Final'!T186</f>
        <v>0</v>
      </c>
      <c r="W34" s="124">
        <f>'Data Final'!U186</f>
        <v>6.4672653788989169</v>
      </c>
      <c r="X34" s="124">
        <f>'Data Final'!V186</f>
        <v>10.217053902411504</v>
      </c>
      <c r="Y34" s="105">
        <f t="shared" ref="Y34" si="562">H34</f>
        <v>60.226145443488754</v>
      </c>
      <c r="Z34" s="105">
        <f t="shared" ref="Z34" si="563">I34</f>
        <v>48.361653965955199</v>
      </c>
      <c r="AA34" s="105">
        <f t="shared" ref="AA34" si="564">J34</f>
        <v>0</v>
      </c>
      <c r="AB34" s="105">
        <f t="shared" ref="AB34" si="565">K34</f>
        <v>0</v>
      </c>
      <c r="AC34" s="105">
        <f t="shared" ref="AC34" si="566">L34</f>
        <v>1.7231775662612088</v>
      </c>
      <c r="AD34" s="105">
        <f t="shared" ref="AD34" si="567">M34</f>
        <v>0</v>
      </c>
      <c r="AE34" s="105">
        <f t="shared" ref="AE34" si="568">N34</f>
        <v>0</v>
      </c>
      <c r="AF34" s="105">
        <f t="shared" ref="AF34" si="569">O34</f>
        <v>16.716986596965878</v>
      </c>
      <c r="AG34" s="105">
        <f t="shared" ref="AG34" si="570">P34</f>
        <v>0</v>
      </c>
      <c r="AH34" s="105">
        <f t="shared" ref="AH34" si="571">Q34</f>
        <v>0</v>
      </c>
      <c r="AI34" s="105">
        <f t="shared" ref="AI34" si="572">R34</f>
        <v>0</v>
      </c>
      <c r="AJ34" s="105">
        <f t="shared" ref="AJ34" si="573">S34</f>
        <v>2.4001710742337949</v>
      </c>
      <c r="AK34" s="105">
        <f t="shared" ref="AK34" si="574">T34</f>
        <v>321.56774884301007</v>
      </c>
      <c r="AL34" s="105">
        <f t="shared" ref="AL34" si="575">U34</f>
        <v>0</v>
      </c>
      <c r="AM34" s="105">
        <f t="shared" ref="AM34" si="576">V34</f>
        <v>0</v>
      </c>
      <c r="AN34" s="105">
        <f t="shared" ref="AN34" si="577">W34</f>
        <v>6.4672653788989169</v>
      </c>
      <c r="AO34" s="105">
        <f t="shared" ref="AO34" si="578">X34</f>
        <v>10.217053902411504</v>
      </c>
      <c r="AP34" s="106">
        <f t="shared" ref="AP34:BE64" si="579">Y34/MAX(Y$2:Y$98)</f>
        <v>0.61700912449564282</v>
      </c>
      <c r="AQ34" s="106">
        <f t="shared" si="561"/>
        <v>0.43359382061816903</v>
      </c>
      <c r="AR34" s="106" t="e">
        <f t="shared" si="561"/>
        <v>#DIV/0!</v>
      </c>
      <c r="AS34" s="106" t="e">
        <f t="shared" si="561"/>
        <v>#DIV/0!</v>
      </c>
      <c r="AT34" s="106">
        <f t="shared" si="561"/>
        <v>1</v>
      </c>
      <c r="AU34" s="106" t="e">
        <f t="shared" si="561"/>
        <v>#DIV/0!</v>
      </c>
      <c r="AV34" s="106" t="e">
        <f t="shared" si="561"/>
        <v>#DIV/0!</v>
      </c>
      <c r="AW34" s="106">
        <f t="shared" si="561"/>
        <v>0.61828857588571806</v>
      </c>
      <c r="AX34" s="106" t="e">
        <f t="shared" si="561"/>
        <v>#DIV/0!</v>
      </c>
      <c r="AY34" s="106" t="e">
        <f t="shared" si="561"/>
        <v>#DIV/0!</v>
      </c>
      <c r="AZ34" s="106" t="e">
        <f t="shared" si="561"/>
        <v>#DIV/0!</v>
      </c>
      <c r="BA34" s="106">
        <f t="shared" si="561"/>
        <v>0.82146099701670039</v>
      </c>
      <c r="BB34" s="106">
        <f t="shared" si="561"/>
        <v>0.4009908883398885</v>
      </c>
      <c r="BC34" s="106" t="e">
        <f t="shared" si="561"/>
        <v>#DIV/0!</v>
      </c>
      <c r="BD34" s="106" t="e">
        <f t="shared" si="561"/>
        <v>#DIV/0!</v>
      </c>
      <c r="BE34" s="106">
        <f t="shared" si="561"/>
        <v>0.45223563523362531</v>
      </c>
      <c r="BF34" s="106">
        <f t="shared" si="240"/>
        <v>0.71359093693664211</v>
      </c>
      <c r="BG34" s="107">
        <f t="shared" si="10"/>
        <v>4.0858672181733811</v>
      </c>
      <c r="BH34" s="107">
        <f t="shared" si="11"/>
        <v>3.2809553907372653</v>
      </c>
      <c r="BI34" s="107">
        <f t="shared" si="12"/>
        <v>0</v>
      </c>
      <c r="BJ34" s="107">
        <f t="shared" si="13"/>
        <v>0</v>
      </c>
      <c r="BK34" s="107">
        <f t="shared" si="14"/>
        <v>0.11690395719720847</v>
      </c>
      <c r="BL34" s="107">
        <f t="shared" si="15"/>
        <v>0</v>
      </c>
      <c r="BM34" s="107">
        <f t="shared" si="16"/>
        <v>0</v>
      </c>
      <c r="BN34" s="107">
        <f t="shared" si="17"/>
        <v>1.1341152089382331</v>
      </c>
      <c r="BO34" s="107">
        <f t="shared" si="18"/>
        <v>0</v>
      </c>
      <c r="BP34" s="107">
        <f t="shared" si="19"/>
        <v>0</v>
      </c>
      <c r="BQ34" s="107">
        <f t="shared" si="20"/>
        <v>0</v>
      </c>
      <c r="BR34" s="107">
        <f t="shared" si="21"/>
        <v>0.16283260763253934</v>
      </c>
      <c r="BS34" s="107">
        <f t="shared" si="22"/>
        <v>21.815826228698388</v>
      </c>
      <c r="BT34" s="107">
        <f t="shared" si="23"/>
        <v>0</v>
      </c>
      <c r="BU34" s="107">
        <f t="shared" si="24"/>
        <v>0</v>
      </c>
      <c r="BV34" s="107">
        <f t="shared" si="25"/>
        <v>0.43875276108555217</v>
      </c>
      <c r="BW34" s="107">
        <f t="shared" si="26"/>
        <v>0.69314622907992895</v>
      </c>
      <c r="BX34" s="108">
        <f t="shared" si="51"/>
        <v>61.288008272600713</v>
      </c>
      <c r="BY34" s="108">
        <f t="shared" si="260"/>
        <v>49.214330861058983</v>
      </c>
      <c r="BZ34" s="108">
        <f t="shared" si="261"/>
        <v>0</v>
      </c>
      <c r="CA34" s="108">
        <f t="shared" si="262"/>
        <v>0</v>
      </c>
      <c r="CB34" s="108">
        <f t="shared" si="263"/>
        <v>1.7535593579581272</v>
      </c>
      <c r="CC34" s="108">
        <f t="shared" si="264"/>
        <v>0</v>
      </c>
      <c r="CD34" s="108">
        <f t="shared" si="265"/>
        <v>0</v>
      </c>
      <c r="CE34" s="108">
        <f t="shared" si="266"/>
        <v>17.011728134073497</v>
      </c>
      <c r="CF34" s="108">
        <f t="shared" si="267"/>
        <v>0</v>
      </c>
      <c r="CG34" s="108">
        <f t="shared" si="268"/>
        <v>0</v>
      </c>
      <c r="CH34" s="108">
        <f t="shared" si="269"/>
        <v>0</v>
      </c>
      <c r="CI34" s="108">
        <f t="shared" si="270"/>
        <v>2.4424891144880903</v>
      </c>
      <c r="CJ34" s="108">
        <f t="shared" si="271"/>
        <v>327.23739343047583</v>
      </c>
      <c r="CK34" s="108">
        <f t="shared" si="272"/>
        <v>0</v>
      </c>
      <c r="CL34" s="108">
        <f t="shared" si="273"/>
        <v>0</v>
      </c>
      <c r="CM34" s="108">
        <f t="shared" si="274"/>
        <v>6.5812914162832827</v>
      </c>
      <c r="CN34" s="108">
        <f t="shared" si="241"/>
        <v>10.397193436198934</v>
      </c>
      <c r="CO34" s="109">
        <f t="shared" si="52"/>
        <v>1468.8402656782825</v>
      </c>
      <c r="CP34" s="109">
        <f t="shared" si="308"/>
        <v>1268.21753430341</v>
      </c>
      <c r="CQ34" s="109">
        <f t="shared" si="309"/>
        <v>0</v>
      </c>
      <c r="CR34" s="109">
        <f t="shared" si="310"/>
        <v>0</v>
      </c>
      <c r="CS34" s="109">
        <f t="shared" si="311"/>
        <v>5.609180228881816</v>
      </c>
      <c r="CT34" s="109">
        <f t="shared" si="312"/>
        <v>0</v>
      </c>
      <c r="CU34" s="109">
        <f t="shared" si="313"/>
        <v>0</v>
      </c>
      <c r="CV34" s="109">
        <f t="shared" si="314"/>
        <v>392.78461958704719</v>
      </c>
      <c r="CW34" s="109">
        <f t="shared" si="315"/>
        <v>0</v>
      </c>
      <c r="CX34" s="109">
        <f t="shared" si="316"/>
        <v>0</v>
      </c>
      <c r="CY34" s="109">
        <f t="shared" si="317"/>
        <v>0</v>
      </c>
      <c r="CZ34" s="109">
        <f t="shared" si="318"/>
        <v>32.09394078583918</v>
      </c>
      <c r="DA34" s="109">
        <f t="shared" si="319"/>
        <v>10817.625412199164</v>
      </c>
      <c r="DB34" s="109">
        <f t="shared" si="320"/>
        <v>0</v>
      </c>
      <c r="DC34" s="109">
        <f t="shared" si="321"/>
        <v>0</v>
      </c>
      <c r="DD34" s="109">
        <f t="shared" si="322"/>
        <v>202.56263321043181</v>
      </c>
      <c r="DE34" s="109">
        <f t="shared" si="275"/>
        <v>239.297059646468</v>
      </c>
      <c r="DF34" s="110">
        <f t="shared" si="29"/>
        <v>0.53577667412993157</v>
      </c>
      <c r="DG34" s="110">
        <f t="shared" si="276"/>
        <v>0.54991808069719006</v>
      </c>
      <c r="DH34" s="110" t="e">
        <f t="shared" si="277"/>
        <v>#DIV/0!</v>
      </c>
      <c r="DI34" s="110" t="e">
        <f t="shared" si="278"/>
        <v>#DIV/0!</v>
      </c>
      <c r="DJ34" s="110">
        <f t="shared" si="279"/>
        <v>0.51812343816237805</v>
      </c>
      <c r="DK34" s="110" t="e">
        <f t="shared" si="280"/>
        <v>#DIV/0!</v>
      </c>
      <c r="DL34" s="110" t="e">
        <f t="shared" si="281"/>
        <v>#DIV/0!</v>
      </c>
      <c r="DM34" s="110">
        <f t="shared" si="282"/>
        <v>0.53415572902267405</v>
      </c>
      <c r="DN34" s="110" t="e">
        <f t="shared" si="283"/>
        <v>#DIV/0!</v>
      </c>
      <c r="DO34" s="110" t="e">
        <f t="shared" si="284"/>
        <v>#DIV/0!</v>
      </c>
      <c r="DP34" s="110" t="e">
        <f t="shared" si="285"/>
        <v>#DIV/0!</v>
      </c>
      <c r="DQ34" s="110">
        <f t="shared" si="286"/>
        <v>0.81538957159201186</v>
      </c>
      <c r="DR34" s="110">
        <f t="shared" si="287"/>
        <v>0.5484535558585778</v>
      </c>
      <c r="DS34" s="110" t="e">
        <f t="shared" si="288"/>
        <v>#DIV/0!</v>
      </c>
      <c r="DT34" s="110" t="e">
        <f t="shared" si="289"/>
        <v>#DIV/0!</v>
      </c>
      <c r="DU34" s="110">
        <f t="shared" si="290"/>
        <v>0.56060648667553825</v>
      </c>
      <c r="DV34" s="110">
        <f t="shared" si="242"/>
        <v>0.57498249074147501</v>
      </c>
    </row>
    <row r="35" spans="1:126" s="101" customFormat="1" x14ac:dyDescent="0.2">
      <c r="A35" s="101" t="s">
        <v>91</v>
      </c>
      <c r="B35" s="123"/>
      <c r="C35" s="123">
        <v>44504.09375</v>
      </c>
      <c r="D35" s="101">
        <v>40.92</v>
      </c>
      <c r="E35" s="102">
        <f t="shared" si="6"/>
        <v>1.1584452000000001</v>
      </c>
      <c r="F35" s="102">
        <f t="shared" si="30"/>
        <v>17935.687259999999</v>
      </c>
      <c r="G35" s="103">
        <f t="shared" si="7"/>
        <v>0.42327997787211519</v>
      </c>
      <c r="Y35" s="105">
        <f t="shared" ref="Y35" si="580">H34</f>
        <v>60.226145443488754</v>
      </c>
      <c r="Z35" s="105">
        <f t="shared" ref="Z35" si="581">I34</f>
        <v>48.361653965955199</v>
      </c>
      <c r="AA35" s="105">
        <f t="shared" ref="AA35" si="582">J34</f>
        <v>0</v>
      </c>
      <c r="AB35" s="105">
        <f t="shared" ref="AB35" si="583">K34</f>
        <v>0</v>
      </c>
      <c r="AC35" s="105">
        <f t="shared" ref="AC35" si="584">L34</f>
        <v>1.7231775662612088</v>
      </c>
      <c r="AD35" s="105">
        <f t="shared" ref="AD35" si="585">M34</f>
        <v>0</v>
      </c>
      <c r="AE35" s="105">
        <f t="shared" ref="AE35" si="586">N34</f>
        <v>0</v>
      </c>
      <c r="AF35" s="105">
        <f t="shared" ref="AF35" si="587">O34</f>
        <v>16.716986596965878</v>
      </c>
      <c r="AG35" s="105">
        <f t="shared" ref="AG35" si="588">P34</f>
        <v>0</v>
      </c>
      <c r="AH35" s="105">
        <f t="shared" ref="AH35" si="589">Q34</f>
        <v>0</v>
      </c>
      <c r="AI35" s="105">
        <f t="shared" ref="AI35" si="590">R34</f>
        <v>0</v>
      </c>
      <c r="AJ35" s="105">
        <f t="shared" ref="AJ35" si="591">S34</f>
        <v>2.4001710742337949</v>
      </c>
      <c r="AK35" s="105">
        <f t="shared" ref="AK35" si="592">T34</f>
        <v>321.56774884301007</v>
      </c>
      <c r="AL35" s="105">
        <f t="shared" ref="AL35" si="593">U34</f>
        <v>0</v>
      </c>
      <c r="AM35" s="105">
        <f t="shared" ref="AM35" si="594">V34</f>
        <v>0</v>
      </c>
      <c r="AN35" s="105">
        <f t="shared" ref="AN35" si="595">W34</f>
        <v>6.4672653788989169</v>
      </c>
      <c r="AO35" s="105">
        <f t="shared" ref="AO35" si="596">X34</f>
        <v>10.217053902411504</v>
      </c>
      <c r="AP35" s="106">
        <f t="shared" si="579"/>
        <v>0.61700912449564282</v>
      </c>
      <c r="AQ35" s="106">
        <f t="shared" si="561"/>
        <v>0.43359382061816903</v>
      </c>
      <c r="AR35" s="106" t="e">
        <f t="shared" si="561"/>
        <v>#DIV/0!</v>
      </c>
      <c r="AS35" s="106" t="e">
        <f t="shared" si="561"/>
        <v>#DIV/0!</v>
      </c>
      <c r="AT35" s="106">
        <f t="shared" si="561"/>
        <v>1</v>
      </c>
      <c r="AU35" s="106" t="e">
        <f t="shared" si="561"/>
        <v>#DIV/0!</v>
      </c>
      <c r="AV35" s="106" t="e">
        <f t="shared" si="561"/>
        <v>#DIV/0!</v>
      </c>
      <c r="AW35" s="106">
        <f t="shared" si="561"/>
        <v>0.61828857588571806</v>
      </c>
      <c r="AX35" s="106" t="e">
        <f t="shared" si="561"/>
        <v>#DIV/0!</v>
      </c>
      <c r="AY35" s="106" t="e">
        <f t="shared" si="561"/>
        <v>#DIV/0!</v>
      </c>
      <c r="AZ35" s="106" t="e">
        <f t="shared" si="561"/>
        <v>#DIV/0!</v>
      </c>
      <c r="BA35" s="106">
        <f t="shared" si="561"/>
        <v>0.82146099701670039</v>
      </c>
      <c r="BB35" s="106">
        <f t="shared" si="561"/>
        <v>0.4009908883398885</v>
      </c>
      <c r="BC35" s="106" t="e">
        <f t="shared" si="561"/>
        <v>#DIV/0!</v>
      </c>
      <c r="BD35" s="106" t="e">
        <f t="shared" si="561"/>
        <v>#DIV/0!</v>
      </c>
      <c r="BE35" s="106">
        <f t="shared" si="561"/>
        <v>0.45223563523362531</v>
      </c>
      <c r="BF35" s="106">
        <f t="shared" si="240"/>
        <v>0.71359093693664211</v>
      </c>
      <c r="BG35" s="107">
        <f t="shared" si="10"/>
        <v>4.1861213462106859</v>
      </c>
      <c r="BH35" s="107">
        <f t="shared" si="11"/>
        <v>3.3614595540553061</v>
      </c>
      <c r="BI35" s="107">
        <f t="shared" si="12"/>
        <v>0</v>
      </c>
      <c r="BJ35" s="107">
        <f t="shared" si="13"/>
        <v>0</v>
      </c>
      <c r="BK35" s="107">
        <f t="shared" si="14"/>
        <v>0.11977240682297877</v>
      </c>
      <c r="BL35" s="107">
        <f t="shared" si="15"/>
        <v>0</v>
      </c>
      <c r="BM35" s="107">
        <f t="shared" si="16"/>
        <v>0</v>
      </c>
      <c r="BN35" s="107">
        <f t="shared" si="17"/>
        <v>1.1619427729031675</v>
      </c>
      <c r="BO35" s="107">
        <f t="shared" si="18"/>
        <v>0</v>
      </c>
      <c r="BP35" s="107">
        <f t="shared" si="19"/>
        <v>0</v>
      </c>
      <c r="BQ35" s="107">
        <f t="shared" si="20"/>
        <v>0</v>
      </c>
      <c r="BR35" s="107">
        <f t="shared" si="21"/>
        <v>0.16682799960749903</v>
      </c>
      <c r="BS35" s="107">
        <f t="shared" si="22"/>
        <v>22.351116907319437</v>
      </c>
      <c r="BT35" s="107">
        <f t="shared" si="23"/>
        <v>0</v>
      </c>
      <c r="BU35" s="107">
        <f t="shared" si="24"/>
        <v>0</v>
      </c>
      <c r="BV35" s="107">
        <f t="shared" si="25"/>
        <v>0.44951835211869789</v>
      </c>
      <c r="BW35" s="107">
        <f t="shared" si="26"/>
        <v>0.71015382308339248</v>
      </c>
      <c r="BX35" s="108">
        <f t="shared" si="51"/>
        <v>62.791820193160291</v>
      </c>
      <c r="BY35" s="108">
        <f t="shared" si="260"/>
        <v>50.421893310829589</v>
      </c>
      <c r="BZ35" s="108">
        <f t="shared" si="261"/>
        <v>0</v>
      </c>
      <c r="CA35" s="108">
        <f t="shared" si="262"/>
        <v>0</v>
      </c>
      <c r="CB35" s="108">
        <f t="shared" si="263"/>
        <v>1.7965861023446814</v>
      </c>
      <c r="CC35" s="108">
        <f t="shared" si="264"/>
        <v>0</v>
      </c>
      <c r="CD35" s="108">
        <f t="shared" si="265"/>
        <v>0</v>
      </c>
      <c r="CE35" s="108">
        <f t="shared" si="266"/>
        <v>17.429141593547513</v>
      </c>
      <c r="CF35" s="108">
        <f t="shared" si="267"/>
        <v>0</v>
      </c>
      <c r="CG35" s="108">
        <f t="shared" si="268"/>
        <v>0</v>
      </c>
      <c r="CH35" s="108">
        <f t="shared" si="269"/>
        <v>0</v>
      </c>
      <c r="CI35" s="108">
        <f t="shared" si="270"/>
        <v>2.5024199941124854</v>
      </c>
      <c r="CJ35" s="108">
        <f t="shared" si="271"/>
        <v>335.26675360979152</v>
      </c>
      <c r="CK35" s="108">
        <f t="shared" si="272"/>
        <v>0</v>
      </c>
      <c r="CL35" s="108">
        <f t="shared" si="273"/>
        <v>0</v>
      </c>
      <c r="CM35" s="108">
        <f t="shared" si="274"/>
        <v>6.7427752817804683</v>
      </c>
      <c r="CN35" s="108">
        <f t="shared" si="241"/>
        <v>10.652307346250888</v>
      </c>
      <c r="CO35" s="109">
        <f t="shared" si="52"/>
        <v>1531.6320858714428</v>
      </c>
      <c r="CP35" s="109">
        <f t="shared" si="308"/>
        <v>1318.6394276142396</v>
      </c>
      <c r="CQ35" s="109">
        <f t="shared" si="309"/>
        <v>0</v>
      </c>
      <c r="CR35" s="109">
        <f t="shared" si="310"/>
        <v>0</v>
      </c>
      <c r="CS35" s="109">
        <f t="shared" si="311"/>
        <v>7.4057663312264976</v>
      </c>
      <c r="CT35" s="109">
        <f t="shared" si="312"/>
        <v>0</v>
      </c>
      <c r="CU35" s="109">
        <f t="shared" si="313"/>
        <v>0</v>
      </c>
      <c r="CV35" s="109">
        <f t="shared" si="314"/>
        <v>410.2137611805947</v>
      </c>
      <c r="CW35" s="109">
        <f t="shared" si="315"/>
        <v>0</v>
      </c>
      <c r="CX35" s="109">
        <f t="shared" si="316"/>
        <v>0</v>
      </c>
      <c r="CY35" s="109">
        <f t="shared" si="317"/>
        <v>0</v>
      </c>
      <c r="CZ35" s="109">
        <f t="shared" si="318"/>
        <v>34.596360779951667</v>
      </c>
      <c r="DA35" s="109">
        <f t="shared" si="319"/>
        <v>11152.892165808957</v>
      </c>
      <c r="DB35" s="109">
        <f t="shared" si="320"/>
        <v>0</v>
      </c>
      <c r="DC35" s="109">
        <f t="shared" si="321"/>
        <v>0</v>
      </c>
      <c r="DD35" s="109">
        <f t="shared" si="322"/>
        <v>209.30540849221228</v>
      </c>
      <c r="DE35" s="109">
        <f t="shared" si="275"/>
        <v>249.94936699271889</v>
      </c>
      <c r="DF35" s="110">
        <f t="shared" si="29"/>
        <v>0.5586807252863184</v>
      </c>
      <c r="DG35" s="110">
        <f t="shared" si="276"/>
        <v>0.57178176736340536</v>
      </c>
      <c r="DH35" s="110" t="e">
        <f t="shared" si="277"/>
        <v>#DIV/0!</v>
      </c>
      <c r="DI35" s="110" t="e">
        <f t="shared" si="278"/>
        <v>#DIV/0!</v>
      </c>
      <c r="DJ35" s="110">
        <f t="shared" si="279"/>
        <v>0.6840752047874874</v>
      </c>
      <c r="DK35" s="110" t="e">
        <f t="shared" si="280"/>
        <v>#DIV/0!</v>
      </c>
      <c r="DL35" s="110" t="e">
        <f t="shared" si="281"/>
        <v>#DIV/0!</v>
      </c>
      <c r="DM35" s="110">
        <f t="shared" si="282"/>
        <v>0.55785797032715456</v>
      </c>
      <c r="DN35" s="110" t="e">
        <f t="shared" si="283"/>
        <v>#DIV/0!</v>
      </c>
      <c r="DO35" s="110" t="e">
        <f t="shared" si="284"/>
        <v>#DIV/0!</v>
      </c>
      <c r="DP35" s="110" t="e">
        <f t="shared" si="285"/>
        <v>#DIV/0!</v>
      </c>
      <c r="DQ35" s="110">
        <f t="shared" si="286"/>
        <v>0.87896690478890538</v>
      </c>
      <c r="DR35" s="110">
        <f t="shared" si="287"/>
        <v>0.56545157863824347</v>
      </c>
      <c r="DS35" s="110" t="e">
        <f t="shared" si="288"/>
        <v>#DIV/0!</v>
      </c>
      <c r="DT35" s="110" t="e">
        <f t="shared" si="289"/>
        <v>#DIV/0!</v>
      </c>
      <c r="DU35" s="110">
        <f t="shared" si="290"/>
        <v>0.57926759658140481</v>
      </c>
      <c r="DV35" s="110">
        <f t="shared" si="242"/>
        <v>0.60057783327990755</v>
      </c>
    </row>
    <row r="36" spans="1:126" s="101" customFormat="1" x14ac:dyDescent="0.2">
      <c r="A36" s="101" t="s">
        <v>91</v>
      </c>
      <c r="B36" s="123"/>
      <c r="C36" s="123">
        <v>44504.104166666664</v>
      </c>
      <c r="D36" s="101">
        <v>39.94</v>
      </c>
      <c r="E36" s="102">
        <f t="shared" si="6"/>
        <v>1.1307014</v>
      </c>
      <c r="F36" s="102">
        <f t="shared" si="30"/>
        <v>18812.164859999997</v>
      </c>
      <c r="G36" s="103">
        <f t="shared" si="7"/>
        <v>0.44396473969670353</v>
      </c>
      <c r="Y36" s="105">
        <f t="shared" ref="Y36" si="597">H34</f>
        <v>60.226145443488754</v>
      </c>
      <c r="Z36" s="105">
        <f t="shared" ref="Z36" si="598">I34</f>
        <v>48.361653965955199</v>
      </c>
      <c r="AA36" s="105">
        <f t="shared" ref="AA36" si="599">J34</f>
        <v>0</v>
      </c>
      <c r="AB36" s="105">
        <f t="shared" ref="AB36" si="600">K34</f>
        <v>0</v>
      </c>
      <c r="AC36" s="105">
        <f t="shared" ref="AC36" si="601">L34</f>
        <v>1.7231775662612088</v>
      </c>
      <c r="AD36" s="105">
        <f t="shared" ref="AD36" si="602">M34</f>
        <v>0</v>
      </c>
      <c r="AE36" s="105">
        <f t="shared" ref="AE36" si="603">N34</f>
        <v>0</v>
      </c>
      <c r="AF36" s="105">
        <f t="shared" ref="AF36" si="604">O34</f>
        <v>16.716986596965878</v>
      </c>
      <c r="AG36" s="105">
        <f t="shared" ref="AG36" si="605">P34</f>
        <v>0</v>
      </c>
      <c r="AH36" s="105">
        <f t="shared" ref="AH36" si="606">Q34</f>
        <v>0</v>
      </c>
      <c r="AI36" s="105">
        <f t="shared" ref="AI36" si="607">R34</f>
        <v>0</v>
      </c>
      <c r="AJ36" s="105">
        <f t="shared" ref="AJ36" si="608">S34</f>
        <v>2.4001710742337949</v>
      </c>
      <c r="AK36" s="105">
        <f t="shared" ref="AK36" si="609">T34</f>
        <v>321.56774884301007</v>
      </c>
      <c r="AL36" s="105">
        <f t="shared" ref="AL36" si="610">U34</f>
        <v>0</v>
      </c>
      <c r="AM36" s="105">
        <f t="shared" ref="AM36" si="611">V34</f>
        <v>0</v>
      </c>
      <c r="AN36" s="105">
        <f t="shared" ref="AN36" si="612">W34</f>
        <v>6.4672653788989169</v>
      </c>
      <c r="AO36" s="105">
        <f t="shared" ref="AO36" si="613">X34</f>
        <v>10.217053902411504</v>
      </c>
      <c r="AP36" s="106">
        <f t="shared" si="579"/>
        <v>0.61700912449564282</v>
      </c>
      <c r="AQ36" s="106">
        <f t="shared" si="561"/>
        <v>0.43359382061816903</v>
      </c>
      <c r="AR36" s="106" t="e">
        <f t="shared" si="561"/>
        <v>#DIV/0!</v>
      </c>
      <c r="AS36" s="106" t="e">
        <f t="shared" si="561"/>
        <v>#DIV/0!</v>
      </c>
      <c r="AT36" s="106">
        <f t="shared" si="561"/>
        <v>1</v>
      </c>
      <c r="AU36" s="106" t="e">
        <f t="shared" si="561"/>
        <v>#DIV/0!</v>
      </c>
      <c r="AV36" s="106" t="e">
        <f t="shared" si="561"/>
        <v>#DIV/0!</v>
      </c>
      <c r="AW36" s="106">
        <f t="shared" si="561"/>
        <v>0.61828857588571806</v>
      </c>
      <c r="AX36" s="106" t="e">
        <f t="shared" si="561"/>
        <v>#DIV/0!</v>
      </c>
      <c r="AY36" s="106" t="e">
        <f t="shared" si="561"/>
        <v>#DIV/0!</v>
      </c>
      <c r="AZ36" s="106" t="e">
        <f t="shared" si="561"/>
        <v>#DIV/0!</v>
      </c>
      <c r="BA36" s="106">
        <f t="shared" si="561"/>
        <v>0.82146099701670039</v>
      </c>
      <c r="BB36" s="106">
        <f t="shared" si="561"/>
        <v>0.4009908883398885</v>
      </c>
      <c r="BC36" s="106" t="e">
        <f t="shared" si="561"/>
        <v>#DIV/0!</v>
      </c>
      <c r="BD36" s="106" t="e">
        <f t="shared" si="561"/>
        <v>#DIV/0!</v>
      </c>
      <c r="BE36" s="106">
        <f t="shared" si="561"/>
        <v>0.45223563523362531</v>
      </c>
      <c r="BF36" s="106">
        <f t="shared" si="240"/>
        <v>0.71359093693664211</v>
      </c>
      <c r="BG36" s="107">
        <f t="shared" si="10"/>
        <v>4.0858672181733811</v>
      </c>
      <c r="BH36" s="107">
        <f t="shared" si="11"/>
        <v>3.2809553907372653</v>
      </c>
      <c r="BI36" s="107">
        <f t="shared" si="12"/>
        <v>0</v>
      </c>
      <c r="BJ36" s="107">
        <f t="shared" si="13"/>
        <v>0</v>
      </c>
      <c r="BK36" s="107">
        <f t="shared" si="14"/>
        <v>0.11690395719720847</v>
      </c>
      <c r="BL36" s="107">
        <f t="shared" si="15"/>
        <v>0</v>
      </c>
      <c r="BM36" s="107">
        <f t="shared" si="16"/>
        <v>0</v>
      </c>
      <c r="BN36" s="107">
        <f t="shared" si="17"/>
        <v>1.1341152089382331</v>
      </c>
      <c r="BO36" s="107">
        <f t="shared" si="18"/>
        <v>0</v>
      </c>
      <c r="BP36" s="107">
        <f t="shared" si="19"/>
        <v>0</v>
      </c>
      <c r="BQ36" s="107">
        <f t="shared" si="20"/>
        <v>0</v>
      </c>
      <c r="BR36" s="107">
        <f t="shared" si="21"/>
        <v>0.16283260763253934</v>
      </c>
      <c r="BS36" s="107">
        <f t="shared" si="22"/>
        <v>21.815826228698388</v>
      </c>
      <c r="BT36" s="107">
        <f t="shared" si="23"/>
        <v>0</v>
      </c>
      <c r="BU36" s="107">
        <f t="shared" si="24"/>
        <v>0</v>
      </c>
      <c r="BV36" s="107">
        <f t="shared" si="25"/>
        <v>0.43875276108555217</v>
      </c>
      <c r="BW36" s="107">
        <f t="shared" si="26"/>
        <v>0.69314622907992895</v>
      </c>
      <c r="BX36" s="108">
        <f t="shared" si="51"/>
        <v>61.288008272600713</v>
      </c>
      <c r="BY36" s="108">
        <f t="shared" si="260"/>
        <v>49.214330861058983</v>
      </c>
      <c r="BZ36" s="108">
        <f t="shared" si="261"/>
        <v>0</v>
      </c>
      <c r="CA36" s="108">
        <f t="shared" si="262"/>
        <v>0</v>
      </c>
      <c r="CB36" s="108">
        <f t="shared" si="263"/>
        <v>1.7535593579581272</v>
      </c>
      <c r="CC36" s="108">
        <f t="shared" si="264"/>
        <v>0</v>
      </c>
      <c r="CD36" s="108">
        <f t="shared" si="265"/>
        <v>0</v>
      </c>
      <c r="CE36" s="108">
        <f t="shared" si="266"/>
        <v>17.011728134073497</v>
      </c>
      <c r="CF36" s="108">
        <f t="shared" si="267"/>
        <v>0</v>
      </c>
      <c r="CG36" s="108">
        <f t="shared" si="268"/>
        <v>0</v>
      </c>
      <c r="CH36" s="108">
        <f t="shared" si="269"/>
        <v>0</v>
      </c>
      <c r="CI36" s="108">
        <f t="shared" si="270"/>
        <v>2.4424891144880903</v>
      </c>
      <c r="CJ36" s="108">
        <f t="shared" si="271"/>
        <v>327.23739343047583</v>
      </c>
      <c r="CK36" s="108">
        <f t="shared" si="272"/>
        <v>0</v>
      </c>
      <c r="CL36" s="108">
        <f t="shared" si="273"/>
        <v>0</v>
      </c>
      <c r="CM36" s="108">
        <f t="shared" si="274"/>
        <v>6.5812914162832827</v>
      </c>
      <c r="CN36" s="108">
        <f t="shared" si="241"/>
        <v>10.397193436198934</v>
      </c>
      <c r="CO36" s="109">
        <f t="shared" si="52"/>
        <v>1592.9200941440436</v>
      </c>
      <c r="CP36" s="109">
        <f t="shared" si="308"/>
        <v>1367.8537584752985</v>
      </c>
      <c r="CQ36" s="109">
        <f t="shared" si="309"/>
        <v>0</v>
      </c>
      <c r="CR36" s="109">
        <f t="shared" si="310"/>
        <v>0</v>
      </c>
      <c r="CS36" s="109">
        <f t="shared" si="311"/>
        <v>9.1593256891846249</v>
      </c>
      <c r="CT36" s="109">
        <f t="shared" si="312"/>
        <v>0</v>
      </c>
      <c r="CU36" s="109">
        <f t="shared" si="313"/>
        <v>0</v>
      </c>
      <c r="CV36" s="109">
        <f t="shared" si="314"/>
        <v>427.22548931466821</v>
      </c>
      <c r="CW36" s="109">
        <f t="shared" si="315"/>
        <v>0</v>
      </c>
      <c r="CX36" s="109">
        <f t="shared" si="316"/>
        <v>0</v>
      </c>
      <c r="CY36" s="109">
        <f t="shared" si="317"/>
        <v>0</v>
      </c>
      <c r="CZ36" s="109">
        <f t="shared" si="318"/>
        <v>37.038849894439757</v>
      </c>
      <c r="DA36" s="109">
        <f t="shared" si="319"/>
        <v>11480.129559239433</v>
      </c>
      <c r="DB36" s="109">
        <f t="shared" si="320"/>
        <v>0</v>
      </c>
      <c r="DC36" s="109">
        <f t="shared" si="321"/>
        <v>0</v>
      </c>
      <c r="DD36" s="109">
        <f t="shared" si="322"/>
        <v>215.88669990849556</v>
      </c>
      <c r="DE36" s="109">
        <f t="shared" si="275"/>
        <v>260.34656042891783</v>
      </c>
      <c r="DF36" s="110">
        <f t="shared" si="29"/>
        <v>0.58103624344824623</v>
      </c>
      <c r="DG36" s="110">
        <f t="shared" si="276"/>
        <v>0.59312183690027331</v>
      </c>
      <c r="DH36" s="110" t="e">
        <f t="shared" si="277"/>
        <v>#DIV/0!</v>
      </c>
      <c r="DI36" s="110" t="e">
        <f t="shared" si="278"/>
        <v>#DIV/0!</v>
      </c>
      <c r="DJ36" s="110">
        <f t="shared" si="279"/>
        <v>0.84605256448951238</v>
      </c>
      <c r="DK36" s="110" t="e">
        <f t="shared" si="280"/>
        <v>#DIV/0!</v>
      </c>
      <c r="DL36" s="110" t="e">
        <f t="shared" si="281"/>
        <v>#DIV/0!</v>
      </c>
      <c r="DM36" s="110">
        <f t="shared" si="282"/>
        <v>0.58099256264633725</v>
      </c>
      <c r="DN36" s="110" t="e">
        <f t="shared" si="283"/>
        <v>#DIV/0!</v>
      </c>
      <c r="DO36" s="110" t="e">
        <f t="shared" si="284"/>
        <v>#DIV/0!</v>
      </c>
      <c r="DP36" s="110" t="e">
        <f t="shared" si="285"/>
        <v>#DIV/0!</v>
      </c>
      <c r="DQ36" s="110">
        <f t="shared" si="286"/>
        <v>0.9410216136814743</v>
      </c>
      <c r="DR36" s="110">
        <f t="shared" si="287"/>
        <v>0.58204251289581554</v>
      </c>
      <c r="DS36" s="110" t="e">
        <f t="shared" si="288"/>
        <v>#DIV/0!</v>
      </c>
      <c r="DT36" s="110" t="e">
        <f t="shared" si="289"/>
        <v>#DIV/0!</v>
      </c>
      <c r="DU36" s="110">
        <f t="shared" si="290"/>
        <v>0.59748178841034694</v>
      </c>
      <c r="DV36" s="110">
        <f t="shared" si="242"/>
        <v>0.62556018863144691</v>
      </c>
    </row>
    <row r="37" spans="1:126" s="101" customFormat="1" x14ac:dyDescent="0.2">
      <c r="A37" s="101" t="s">
        <v>91</v>
      </c>
      <c r="B37" s="123"/>
      <c r="C37" s="123">
        <v>44504.114583333336</v>
      </c>
      <c r="D37" s="101">
        <v>37.96</v>
      </c>
      <c r="E37" s="102">
        <f t="shared" si="6"/>
        <v>1.0746476</v>
      </c>
      <c r="F37" s="102">
        <f t="shared" si="30"/>
        <v>19638.194039999998</v>
      </c>
      <c r="G37" s="103">
        <f t="shared" si="7"/>
        <v>0.46345892511394648</v>
      </c>
      <c r="Y37" s="105">
        <f t="shared" ref="Y37" si="614">H34</f>
        <v>60.226145443488754</v>
      </c>
      <c r="Z37" s="105">
        <f t="shared" ref="Z37" si="615">I34</f>
        <v>48.361653965955199</v>
      </c>
      <c r="AA37" s="105">
        <f t="shared" ref="AA37" si="616">J34</f>
        <v>0</v>
      </c>
      <c r="AB37" s="105">
        <f t="shared" ref="AB37" si="617">K34</f>
        <v>0</v>
      </c>
      <c r="AC37" s="105">
        <f t="shared" ref="AC37" si="618">L34</f>
        <v>1.7231775662612088</v>
      </c>
      <c r="AD37" s="105">
        <f t="shared" ref="AD37" si="619">M34</f>
        <v>0</v>
      </c>
      <c r="AE37" s="105">
        <f t="shared" ref="AE37" si="620">N34</f>
        <v>0</v>
      </c>
      <c r="AF37" s="105">
        <f t="shared" ref="AF37" si="621">O34</f>
        <v>16.716986596965878</v>
      </c>
      <c r="AG37" s="105">
        <f t="shared" ref="AG37" si="622">P34</f>
        <v>0</v>
      </c>
      <c r="AH37" s="105">
        <f t="shared" ref="AH37" si="623">Q34</f>
        <v>0</v>
      </c>
      <c r="AI37" s="105">
        <f t="shared" ref="AI37" si="624">R34</f>
        <v>0</v>
      </c>
      <c r="AJ37" s="105">
        <f t="shared" ref="AJ37" si="625">S34</f>
        <v>2.4001710742337949</v>
      </c>
      <c r="AK37" s="105">
        <f t="shared" ref="AK37" si="626">T34</f>
        <v>321.56774884301007</v>
      </c>
      <c r="AL37" s="105">
        <f t="shared" ref="AL37" si="627">U34</f>
        <v>0</v>
      </c>
      <c r="AM37" s="105">
        <f t="shared" ref="AM37" si="628">V34</f>
        <v>0</v>
      </c>
      <c r="AN37" s="105">
        <f t="shared" ref="AN37" si="629">W34</f>
        <v>6.4672653788989169</v>
      </c>
      <c r="AO37" s="105">
        <f t="shared" ref="AO37" si="630">X34</f>
        <v>10.217053902411504</v>
      </c>
      <c r="AP37" s="106">
        <f t="shared" si="579"/>
        <v>0.61700912449564282</v>
      </c>
      <c r="AQ37" s="106">
        <f t="shared" si="561"/>
        <v>0.43359382061816903</v>
      </c>
      <c r="AR37" s="106" t="e">
        <f t="shared" si="561"/>
        <v>#DIV/0!</v>
      </c>
      <c r="AS37" s="106" t="e">
        <f t="shared" si="561"/>
        <v>#DIV/0!</v>
      </c>
      <c r="AT37" s="106">
        <f t="shared" si="561"/>
        <v>1</v>
      </c>
      <c r="AU37" s="106" t="e">
        <f t="shared" si="561"/>
        <v>#DIV/0!</v>
      </c>
      <c r="AV37" s="106" t="e">
        <f t="shared" si="561"/>
        <v>#DIV/0!</v>
      </c>
      <c r="AW37" s="106">
        <f t="shared" si="561"/>
        <v>0.61828857588571806</v>
      </c>
      <c r="AX37" s="106" t="e">
        <f t="shared" si="561"/>
        <v>#DIV/0!</v>
      </c>
      <c r="AY37" s="106" t="e">
        <f t="shared" si="561"/>
        <v>#DIV/0!</v>
      </c>
      <c r="AZ37" s="106" t="e">
        <f t="shared" si="561"/>
        <v>#DIV/0!</v>
      </c>
      <c r="BA37" s="106">
        <f t="shared" si="561"/>
        <v>0.82146099701670039</v>
      </c>
      <c r="BB37" s="106">
        <f t="shared" si="561"/>
        <v>0.4009908883398885</v>
      </c>
      <c r="BC37" s="106" t="e">
        <f t="shared" si="561"/>
        <v>#DIV/0!</v>
      </c>
      <c r="BD37" s="106" t="e">
        <f t="shared" si="561"/>
        <v>#DIV/0!</v>
      </c>
      <c r="BE37" s="106">
        <f t="shared" si="561"/>
        <v>0.45223563523362531</v>
      </c>
      <c r="BF37" s="106">
        <f t="shared" si="240"/>
        <v>0.71359093693664211</v>
      </c>
      <c r="BG37" s="107">
        <f t="shared" si="10"/>
        <v>3.8833129594857669</v>
      </c>
      <c r="BH37" s="107">
        <f t="shared" si="11"/>
        <v>3.1183041219926544</v>
      </c>
      <c r="BI37" s="107">
        <f t="shared" si="12"/>
        <v>0</v>
      </c>
      <c r="BJ37" s="107">
        <f t="shared" si="13"/>
        <v>0</v>
      </c>
      <c r="BK37" s="107">
        <f t="shared" si="14"/>
        <v>0.11110851815738695</v>
      </c>
      <c r="BL37" s="107">
        <f t="shared" si="15"/>
        <v>0</v>
      </c>
      <c r="BM37" s="107">
        <f t="shared" si="16"/>
        <v>0</v>
      </c>
      <c r="BN37" s="107">
        <f t="shared" si="17"/>
        <v>1.0778921715396927</v>
      </c>
      <c r="BO37" s="107">
        <f t="shared" si="18"/>
        <v>0</v>
      </c>
      <c r="BP37" s="107">
        <f t="shared" si="19"/>
        <v>0</v>
      </c>
      <c r="BQ37" s="107">
        <f t="shared" si="20"/>
        <v>0</v>
      </c>
      <c r="BR37" s="107">
        <f t="shared" si="21"/>
        <v>0.15476028507088618</v>
      </c>
      <c r="BS37" s="107">
        <f t="shared" si="22"/>
        <v>20.73432057189261</v>
      </c>
      <c r="BT37" s="107">
        <f t="shared" si="23"/>
        <v>0</v>
      </c>
      <c r="BU37" s="107">
        <f t="shared" si="24"/>
        <v>0</v>
      </c>
      <c r="BV37" s="107">
        <f t="shared" si="25"/>
        <v>0.41700187307980868</v>
      </c>
      <c r="BW37" s="107">
        <f t="shared" si="26"/>
        <v>0.65878394731782941</v>
      </c>
      <c r="BX37" s="108">
        <f t="shared" si="51"/>
        <v>58.249694392286507</v>
      </c>
      <c r="BY37" s="108">
        <f t="shared" si="260"/>
        <v>46.774561829889819</v>
      </c>
      <c r="BZ37" s="108">
        <f t="shared" si="261"/>
        <v>0</v>
      </c>
      <c r="CA37" s="108">
        <f t="shared" si="262"/>
        <v>0</v>
      </c>
      <c r="CB37" s="108">
        <f t="shared" si="263"/>
        <v>1.6666277723608043</v>
      </c>
      <c r="CC37" s="108">
        <f t="shared" si="264"/>
        <v>0</v>
      </c>
      <c r="CD37" s="108">
        <f t="shared" si="265"/>
        <v>0</v>
      </c>
      <c r="CE37" s="108">
        <f t="shared" si="266"/>
        <v>16.168382573095393</v>
      </c>
      <c r="CF37" s="108">
        <f t="shared" si="267"/>
        <v>0</v>
      </c>
      <c r="CG37" s="108">
        <f t="shared" si="268"/>
        <v>0</v>
      </c>
      <c r="CH37" s="108">
        <f t="shared" si="269"/>
        <v>0</v>
      </c>
      <c r="CI37" s="108">
        <f t="shared" si="270"/>
        <v>2.3214042760632929</v>
      </c>
      <c r="CJ37" s="108">
        <f t="shared" si="271"/>
        <v>311.01480857838914</v>
      </c>
      <c r="CK37" s="108">
        <f t="shared" si="272"/>
        <v>0</v>
      </c>
      <c r="CL37" s="108">
        <f t="shared" si="273"/>
        <v>0</v>
      </c>
      <c r="CM37" s="108">
        <f t="shared" si="274"/>
        <v>6.2550280961971305</v>
      </c>
      <c r="CN37" s="108">
        <f t="shared" si="241"/>
        <v>9.8817592097674414</v>
      </c>
      <c r="CO37" s="109">
        <f t="shared" si="52"/>
        <v>1651.1697885363301</v>
      </c>
      <c r="CP37" s="109">
        <f t="shared" si="308"/>
        <v>1414.6283203051883</v>
      </c>
      <c r="CQ37" s="109">
        <f t="shared" si="309"/>
        <v>0</v>
      </c>
      <c r="CR37" s="109">
        <f t="shared" si="310"/>
        <v>0</v>
      </c>
      <c r="CS37" s="109">
        <f t="shared" si="311"/>
        <v>10.82595346154543</v>
      </c>
      <c r="CT37" s="109">
        <f t="shared" si="312"/>
        <v>0</v>
      </c>
      <c r="CU37" s="109">
        <f t="shared" si="313"/>
        <v>0</v>
      </c>
      <c r="CV37" s="109">
        <f t="shared" si="314"/>
        <v>443.39387188776362</v>
      </c>
      <c r="CW37" s="109">
        <f t="shared" si="315"/>
        <v>0</v>
      </c>
      <c r="CX37" s="109">
        <f t="shared" si="316"/>
        <v>0</v>
      </c>
      <c r="CY37" s="109">
        <f t="shared" si="317"/>
        <v>0</v>
      </c>
      <c r="CZ37" s="109">
        <f t="shared" si="318"/>
        <v>39.360254170503048</v>
      </c>
      <c r="DA37" s="109">
        <f t="shared" si="319"/>
        <v>11791.144367817822</v>
      </c>
      <c r="DB37" s="109">
        <f t="shared" si="320"/>
        <v>0</v>
      </c>
      <c r="DC37" s="109">
        <f t="shared" si="321"/>
        <v>0</v>
      </c>
      <c r="DD37" s="109">
        <f t="shared" si="322"/>
        <v>222.14172800469268</v>
      </c>
      <c r="DE37" s="109">
        <f t="shared" si="275"/>
        <v>270.22831963868526</v>
      </c>
      <c r="DF37" s="110">
        <f t="shared" si="29"/>
        <v>0.60228350107034889</v>
      </c>
      <c r="DG37" s="110">
        <f t="shared" si="276"/>
        <v>0.61340398611458247</v>
      </c>
      <c r="DH37" s="110" t="e">
        <f t="shared" si="277"/>
        <v>#DIV/0!</v>
      </c>
      <c r="DI37" s="110" t="e">
        <f t="shared" si="278"/>
        <v>#DIV/0!</v>
      </c>
      <c r="DJ37" s="110">
        <f t="shared" si="279"/>
        <v>1</v>
      </c>
      <c r="DK37" s="110" t="e">
        <f t="shared" si="280"/>
        <v>#DIV/0!</v>
      </c>
      <c r="DL37" s="110" t="e">
        <f t="shared" si="281"/>
        <v>#DIV/0!</v>
      </c>
      <c r="DM37" s="110">
        <f t="shared" si="282"/>
        <v>0.60298027232175466</v>
      </c>
      <c r="DN37" s="110" t="e">
        <f t="shared" si="283"/>
        <v>#DIV/0!</v>
      </c>
      <c r="DO37" s="110" t="e">
        <f t="shared" si="284"/>
        <v>#DIV/0!</v>
      </c>
      <c r="DP37" s="110" t="e">
        <f t="shared" si="285"/>
        <v>#DIV/0!</v>
      </c>
      <c r="DQ37" s="110">
        <f t="shared" si="286"/>
        <v>1</v>
      </c>
      <c r="DR37" s="110">
        <f t="shared" si="287"/>
        <v>0.59781096218017793</v>
      </c>
      <c r="DS37" s="110" t="e">
        <f t="shared" si="288"/>
        <v>#DIV/0!</v>
      </c>
      <c r="DT37" s="110" t="e">
        <f t="shared" si="289"/>
        <v>#DIV/0!</v>
      </c>
      <c r="DU37" s="110">
        <f t="shared" si="290"/>
        <v>0.61479302330836005</v>
      </c>
      <c r="DV37" s="110">
        <f t="shared" si="242"/>
        <v>0.64930405966661053</v>
      </c>
    </row>
    <row r="38" spans="1:126" s="101" customFormat="1" x14ac:dyDescent="0.2">
      <c r="A38" s="101" t="s">
        <v>91</v>
      </c>
      <c r="B38" s="123">
        <f>'Data Final'!C187</f>
        <v>44504.145833333336</v>
      </c>
      <c r="C38" s="123">
        <v>44504.125</v>
      </c>
      <c r="D38" s="101">
        <v>37.47</v>
      </c>
      <c r="E38" s="102">
        <f t="shared" si="6"/>
        <v>1.0607757</v>
      </c>
      <c r="F38" s="102">
        <f t="shared" si="30"/>
        <v>20451.738509999999</v>
      </c>
      <c r="G38" s="103">
        <f t="shared" si="7"/>
        <v>0.48265847293543218</v>
      </c>
      <c r="H38" s="124">
        <f>'Data Final'!F187</f>
        <v>51.840023777483005</v>
      </c>
      <c r="I38" s="124">
        <f>'Data Final'!G187</f>
        <v>21.94110079237765</v>
      </c>
      <c r="J38" s="104">
        <v>0</v>
      </c>
      <c r="K38" s="124">
        <f>'Data Final'!I187</f>
        <v>0</v>
      </c>
      <c r="L38" s="104">
        <v>0</v>
      </c>
      <c r="M38" s="104">
        <v>0</v>
      </c>
      <c r="N38" s="104">
        <v>0</v>
      </c>
      <c r="O38" s="124">
        <f>'Data Final'!M187</f>
        <v>12.594978320941477</v>
      </c>
      <c r="P38" s="104">
        <v>0</v>
      </c>
      <c r="Q38" s="124">
        <f>'Data Final'!O187</f>
        <v>0</v>
      </c>
      <c r="R38" s="124">
        <f>'Data Final'!P187</f>
        <v>0</v>
      </c>
      <c r="S38" s="124">
        <f>'Data Final'!Q187</f>
        <v>0</v>
      </c>
      <c r="T38" s="124">
        <f>'Data Final'!R187</f>
        <v>252.41956794916803</v>
      </c>
      <c r="U38" s="124">
        <f>'Data Final'!S187</f>
        <v>0</v>
      </c>
      <c r="V38" s="124">
        <f>'Data Final'!T187</f>
        <v>0</v>
      </c>
      <c r="W38" s="124">
        <f>'Data Final'!U187</f>
        <v>4.9083979214400184</v>
      </c>
      <c r="X38" s="124">
        <f>'Data Final'!V187</f>
        <v>9.7058974828894513</v>
      </c>
      <c r="Y38" s="105">
        <f t="shared" ref="Y38" si="631">H38</f>
        <v>51.840023777483005</v>
      </c>
      <c r="Z38" s="105">
        <f t="shared" ref="Z38" si="632">I38</f>
        <v>21.94110079237765</v>
      </c>
      <c r="AA38" s="105">
        <f t="shared" ref="AA38" si="633">J38</f>
        <v>0</v>
      </c>
      <c r="AB38" s="105">
        <f t="shared" ref="AB38" si="634">K38</f>
        <v>0</v>
      </c>
      <c r="AC38" s="105">
        <f t="shared" ref="AC38" si="635">L38</f>
        <v>0</v>
      </c>
      <c r="AD38" s="105">
        <f t="shared" ref="AD38" si="636">M38</f>
        <v>0</v>
      </c>
      <c r="AE38" s="105">
        <f t="shared" ref="AE38" si="637">N38</f>
        <v>0</v>
      </c>
      <c r="AF38" s="105">
        <f t="shared" ref="AF38" si="638">O38</f>
        <v>12.594978320941477</v>
      </c>
      <c r="AG38" s="105">
        <f t="shared" ref="AG38" si="639">P38</f>
        <v>0</v>
      </c>
      <c r="AH38" s="105">
        <f t="shared" ref="AH38" si="640">Q38</f>
        <v>0</v>
      </c>
      <c r="AI38" s="105">
        <f t="shared" ref="AI38" si="641">R38</f>
        <v>0</v>
      </c>
      <c r="AJ38" s="105">
        <f t="shared" ref="AJ38" si="642">S38</f>
        <v>0</v>
      </c>
      <c r="AK38" s="105">
        <f t="shared" ref="AK38" si="643">T38</f>
        <v>252.41956794916803</v>
      </c>
      <c r="AL38" s="105">
        <f t="shared" ref="AL38" si="644">U38</f>
        <v>0</v>
      </c>
      <c r="AM38" s="105">
        <f t="shared" ref="AM38" si="645">V38</f>
        <v>0</v>
      </c>
      <c r="AN38" s="105">
        <f t="shared" ref="AN38" si="646">W38</f>
        <v>4.9083979214400184</v>
      </c>
      <c r="AO38" s="105">
        <f t="shared" ref="AO38" si="647">X38</f>
        <v>9.7058974828894513</v>
      </c>
      <c r="AP38" s="106">
        <f t="shared" si="579"/>
        <v>0.5310943851585338</v>
      </c>
      <c r="AQ38" s="106">
        <f t="shared" si="561"/>
        <v>0.19671630188315167</v>
      </c>
      <c r="AR38" s="106" t="e">
        <f t="shared" si="561"/>
        <v>#DIV/0!</v>
      </c>
      <c r="AS38" s="106" t="e">
        <f t="shared" si="561"/>
        <v>#DIV/0!</v>
      </c>
      <c r="AT38" s="106">
        <f t="shared" si="561"/>
        <v>0</v>
      </c>
      <c r="AU38" s="106" t="e">
        <f t="shared" si="561"/>
        <v>#DIV/0!</v>
      </c>
      <c r="AV38" s="106" t="e">
        <f t="shared" si="561"/>
        <v>#DIV/0!</v>
      </c>
      <c r="AW38" s="106">
        <f t="shared" si="561"/>
        <v>0.46583343021760837</v>
      </c>
      <c r="AX38" s="106" t="e">
        <f t="shared" si="561"/>
        <v>#DIV/0!</v>
      </c>
      <c r="AY38" s="106" t="e">
        <f t="shared" si="561"/>
        <v>#DIV/0!</v>
      </c>
      <c r="AZ38" s="106" t="e">
        <f t="shared" si="561"/>
        <v>#DIV/0!</v>
      </c>
      <c r="BA38" s="106">
        <f t="shared" si="561"/>
        <v>0</v>
      </c>
      <c r="BB38" s="106">
        <f t="shared" si="561"/>
        <v>0.31476398721727072</v>
      </c>
      <c r="BC38" s="106" t="e">
        <f t="shared" si="561"/>
        <v>#DIV/0!</v>
      </c>
      <c r="BD38" s="106" t="e">
        <f t="shared" si="561"/>
        <v>#DIV/0!</v>
      </c>
      <c r="BE38" s="106">
        <f t="shared" si="561"/>
        <v>0.34322891081976237</v>
      </c>
      <c r="BF38" s="106">
        <f t="shared" si="240"/>
        <v>0.67789017702953935</v>
      </c>
      <c r="BG38" s="107">
        <f t="shared" si="10"/>
        <v>3.2994382506345707</v>
      </c>
      <c r="BH38" s="107">
        <f t="shared" si="11"/>
        <v>1.3964751931082973</v>
      </c>
      <c r="BI38" s="107">
        <f t="shared" si="12"/>
        <v>0</v>
      </c>
      <c r="BJ38" s="107">
        <f t="shared" si="13"/>
        <v>0</v>
      </c>
      <c r="BK38" s="107">
        <f t="shared" si="14"/>
        <v>0</v>
      </c>
      <c r="BL38" s="107">
        <f t="shared" si="15"/>
        <v>0</v>
      </c>
      <c r="BM38" s="107">
        <f t="shared" si="16"/>
        <v>0</v>
      </c>
      <c r="BN38" s="107">
        <f t="shared" si="17"/>
        <v>0.80162681669289115</v>
      </c>
      <c r="BO38" s="107">
        <f t="shared" si="18"/>
        <v>0</v>
      </c>
      <c r="BP38" s="107">
        <f t="shared" si="19"/>
        <v>0</v>
      </c>
      <c r="BQ38" s="107">
        <f t="shared" si="20"/>
        <v>0</v>
      </c>
      <c r="BR38" s="107">
        <f t="shared" si="21"/>
        <v>0</v>
      </c>
      <c r="BS38" s="107">
        <f t="shared" si="22"/>
        <v>16.065632633098577</v>
      </c>
      <c r="BT38" s="107">
        <f t="shared" si="23"/>
        <v>0</v>
      </c>
      <c r="BU38" s="107">
        <f t="shared" si="24"/>
        <v>0</v>
      </c>
      <c r="BV38" s="107">
        <f t="shared" si="25"/>
        <v>0.31240255445964482</v>
      </c>
      <c r="BW38" s="107">
        <f t="shared" si="26"/>
        <v>0.61774681179241775</v>
      </c>
      <c r="BX38" s="108">
        <f t="shared" si="51"/>
        <v>49.491573759518559</v>
      </c>
      <c r="BY38" s="108">
        <f t="shared" si="260"/>
        <v>20.947127896624458</v>
      </c>
      <c r="BZ38" s="108">
        <f t="shared" si="261"/>
        <v>0</v>
      </c>
      <c r="CA38" s="108">
        <f t="shared" si="262"/>
        <v>0</v>
      </c>
      <c r="CB38" s="108">
        <f t="shared" si="263"/>
        <v>0</v>
      </c>
      <c r="CC38" s="108">
        <f t="shared" si="264"/>
        <v>0</v>
      </c>
      <c r="CD38" s="108">
        <f t="shared" si="265"/>
        <v>0</v>
      </c>
      <c r="CE38" s="108">
        <f t="shared" si="266"/>
        <v>12.024402250393367</v>
      </c>
      <c r="CF38" s="108">
        <f t="shared" si="267"/>
        <v>0</v>
      </c>
      <c r="CG38" s="108">
        <f t="shared" si="268"/>
        <v>0</v>
      </c>
      <c r="CH38" s="108">
        <f t="shared" si="269"/>
        <v>0</v>
      </c>
      <c r="CI38" s="108">
        <f t="shared" si="270"/>
        <v>0</v>
      </c>
      <c r="CJ38" s="108">
        <f t="shared" si="271"/>
        <v>240.98448949647866</v>
      </c>
      <c r="CK38" s="108">
        <f t="shared" si="272"/>
        <v>0</v>
      </c>
      <c r="CL38" s="108">
        <f t="shared" si="273"/>
        <v>0</v>
      </c>
      <c r="CM38" s="108">
        <f t="shared" si="274"/>
        <v>4.6860383168946722</v>
      </c>
      <c r="CN38" s="108">
        <f t="shared" si="241"/>
        <v>9.2662021768862655</v>
      </c>
      <c r="CO38" s="109">
        <f t="shared" si="52"/>
        <v>1700.6613622958487</v>
      </c>
      <c r="CP38" s="109">
        <f t="shared" si="308"/>
        <v>1435.5754482018126</v>
      </c>
      <c r="CQ38" s="109">
        <f t="shared" si="309"/>
        <v>0</v>
      </c>
      <c r="CR38" s="109">
        <f t="shared" si="310"/>
        <v>0</v>
      </c>
      <c r="CS38" s="109">
        <f t="shared" si="311"/>
        <v>10.82595346154543</v>
      </c>
      <c r="CT38" s="109">
        <f t="shared" si="312"/>
        <v>0</v>
      </c>
      <c r="CU38" s="109">
        <f t="shared" si="313"/>
        <v>0</v>
      </c>
      <c r="CV38" s="109">
        <f t="shared" si="314"/>
        <v>455.41827413815702</v>
      </c>
      <c r="CW38" s="109">
        <f t="shared" si="315"/>
        <v>0</v>
      </c>
      <c r="CX38" s="109">
        <f t="shared" si="316"/>
        <v>0</v>
      </c>
      <c r="CY38" s="109">
        <f t="shared" si="317"/>
        <v>0</v>
      </c>
      <c r="CZ38" s="109">
        <f t="shared" si="318"/>
        <v>39.360254170503048</v>
      </c>
      <c r="DA38" s="109">
        <f t="shared" si="319"/>
        <v>12032.128857314301</v>
      </c>
      <c r="DB38" s="109">
        <f t="shared" si="320"/>
        <v>0</v>
      </c>
      <c r="DC38" s="109">
        <f t="shared" si="321"/>
        <v>0</v>
      </c>
      <c r="DD38" s="109">
        <f t="shared" si="322"/>
        <v>226.82776632158735</v>
      </c>
      <c r="DE38" s="109">
        <f t="shared" si="275"/>
        <v>279.49452181557155</v>
      </c>
      <c r="DF38" s="110">
        <f t="shared" si="29"/>
        <v>0.62033613171094903</v>
      </c>
      <c r="DG38" s="110">
        <f t="shared" si="276"/>
        <v>0.62248697389660945</v>
      </c>
      <c r="DH38" s="110" t="e">
        <f t="shared" si="277"/>
        <v>#DIV/0!</v>
      </c>
      <c r="DI38" s="110" t="e">
        <f t="shared" si="278"/>
        <v>#DIV/0!</v>
      </c>
      <c r="DJ38" s="110">
        <f t="shared" si="279"/>
        <v>1</v>
      </c>
      <c r="DK38" s="110" t="e">
        <f t="shared" si="280"/>
        <v>#DIV/0!</v>
      </c>
      <c r="DL38" s="110" t="e">
        <f t="shared" si="281"/>
        <v>#DIV/0!</v>
      </c>
      <c r="DM38" s="110">
        <f t="shared" si="282"/>
        <v>0.61933249954713188</v>
      </c>
      <c r="DN38" s="110" t="e">
        <f t="shared" si="283"/>
        <v>#DIV/0!</v>
      </c>
      <c r="DO38" s="110" t="e">
        <f t="shared" si="284"/>
        <v>#DIV/0!</v>
      </c>
      <c r="DP38" s="110" t="e">
        <f t="shared" si="285"/>
        <v>#DIV/0!</v>
      </c>
      <c r="DQ38" s="110">
        <f t="shared" si="286"/>
        <v>1</v>
      </c>
      <c r="DR38" s="110">
        <f t="shared" si="287"/>
        <v>0.61002887462721644</v>
      </c>
      <c r="DS38" s="110" t="e">
        <f t="shared" si="288"/>
        <v>#DIV/0!</v>
      </c>
      <c r="DT38" s="110" t="e">
        <f t="shared" si="289"/>
        <v>#DIV/0!</v>
      </c>
      <c r="DU38" s="110">
        <f t="shared" si="290"/>
        <v>0.62776196745973367</v>
      </c>
      <c r="DV38" s="110">
        <f t="shared" si="242"/>
        <v>0.67156887150864264</v>
      </c>
    </row>
    <row r="39" spans="1:126" s="101" customFormat="1" x14ac:dyDescent="0.2">
      <c r="A39" s="101" t="s">
        <v>91</v>
      </c>
      <c r="B39" s="123"/>
      <c r="C39" s="123">
        <v>44504.135416666664</v>
      </c>
      <c r="D39" s="101">
        <v>36.479999999999997</v>
      </c>
      <c r="E39" s="102">
        <f t="shared" si="6"/>
        <v>1.0327487999999998</v>
      </c>
      <c r="F39" s="102">
        <f t="shared" si="30"/>
        <v>21240.05877</v>
      </c>
      <c r="G39" s="103">
        <f t="shared" si="7"/>
        <v>0.50126273255324516</v>
      </c>
      <c r="Y39" s="105">
        <f t="shared" ref="Y39" si="648">H38</f>
        <v>51.840023777483005</v>
      </c>
      <c r="Z39" s="105">
        <f t="shared" ref="Z39" si="649">I38</f>
        <v>21.94110079237765</v>
      </c>
      <c r="AA39" s="105">
        <f t="shared" ref="AA39" si="650">J38</f>
        <v>0</v>
      </c>
      <c r="AB39" s="105">
        <f t="shared" ref="AB39" si="651">K38</f>
        <v>0</v>
      </c>
      <c r="AC39" s="105">
        <f t="shared" ref="AC39" si="652">L38</f>
        <v>0</v>
      </c>
      <c r="AD39" s="105">
        <f t="shared" ref="AD39" si="653">M38</f>
        <v>0</v>
      </c>
      <c r="AE39" s="105">
        <f t="shared" ref="AE39" si="654">N38</f>
        <v>0</v>
      </c>
      <c r="AF39" s="105">
        <f t="shared" ref="AF39" si="655">O38</f>
        <v>12.594978320941477</v>
      </c>
      <c r="AG39" s="105">
        <f t="shared" ref="AG39" si="656">P38</f>
        <v>0</v>
      </c>
      <c r="AH39" s="105">
        <f t="shared" ref="AH39" si="657">Q38</f>
        <v>0</v>
      </c>
      <c r="AI39" s="105">
        <f t="shared" ref="AI39" si="658">R38</f>
        <v>0</v>
      </c>
      <c r="AJ39" s="105">
        <f t="shared" ref="AJ39" si="659">S38</f>
        <v>0</v>
      </c>
      <c r="AK39" s="105">
        <f t="shared" ref="AK39" si="660">T38</f>
        <v>252.41956794916803</v>
      </c>
      <c r="AL39" s="105">
        <f t="shared" ref="AL39" si="661">U38</f>
        <v>0</v>
      </c>
      <c r="AM39" s="105">
        <f t="shared" ref="AM39" si="662">V38</f>
        <v>0</v>
      </c>
      <c r="AN39" s="105">
        <f t="shared" ref="AN39" si="663">W38</f>
        <v>4.9083979214400184</v>
      </c>
      <c r="AO39" s="105">
        <f t="shared" ref="AO39" si="664">X38</f>
        <v>9.7058974828894513</v>
      </c>
      <c r="AP39" s="106">
        <f t="shared" si="579"/>
        <v>0.5310943851585338</v>
      </c>
      <c r="AQ39" s="106">
        <f t="shared" si="561"/>
        <v>0.19671630188315167</v>
      </c>
      <c r="AR39" s="106" t="e">
        <f t="shared" si="561"/>
        <v>#DIV/0!</v>
      </c>
      <c r="AS39" s="106" t="e">
        <f t="shared" si="561"/>
        <v>#DIV/0!</v>
      </c>
      <c r="AT39" s="106">
        <f t="shared" si="561"/>
        <v>0</v>
      </c>
      <c r="AU39" s="106" t="e">
        <f t="shared" si="561"/>
        <v>#DIV/0!</v>
      </c>
      <c r="AV39" s="106" t="e">
        <f t="shared" si="561"/>
        <v>#DIV/0!</v>
      </c>
      <c r="AW39" s="106">
        <f t="shared" si="561"/>
        <v>0.46583343021760837</v>
      </c>
      <c r="AX39" s="106" t="e">
        <f t="shared" si="561"/>
        <v>#DIV/0!</v>
      </c>
      <c r="AY39" s="106" t="e">
        <f t="shared" si="561"/>
        <v>#DIV/0!</v>
      </c>
      <c r="AZ39" s="106" t="e">
        <f t="shared" si="561"/>
        <v>#DIV/0!</v>
      </c>
      <c r="BA39" s="106">
        <f t="shared" si="561"/>
        <v>0</v>
      </c>
      <c r="BB39" s="106">
        <f t="shared" si="561"/>
        <v>0.31476398721727072</v>
      </c>
      <c r="BC39" s="106" t="e">
        <f t="shared" si="561"/>
        <v>#DIV/0!</v>
      </c>
      <c r="BD39" s="106" t="e">
        <f t="shared" si="561"/>
        <v>#DIV/0!</v>
      </c>
      <c r="BE39" s="106">
        <f t="shared" si="561"/>
        <v>0.34322891081976237</v>
      </c>
      <c r="BF39" s="106">
        <f t="shared" si="240"/>
        <v>0.67789017702953935</v>
      </c>
      <c r="BG39" s="107">
        <f t="shared" si="10"/>
        <v>3.2122633408900221</v>
      </c>
      <c r="BH39" s="107">
        <f t="shared" si="11"/>
        <v>1.3595787308404239</v>
      </c>
      <c r="BI39" s="107">
        <f t="shared" si="12"/>
        <v>0</v>
      </c>
      <c r="BJ39" s="107">
        <f t="shared" si="13"/>
        <v>0</v>
      </c>
      <c r="BK39" s="107">
        <f t="shared" si="14"/>
        <v>0</v>
      </c>
      <c r="BL39" s="107">
        <f t="shared" si="15"/>
        <v>0</v>
      </c>
      <c r="BM39" s="107">
        <f t="shared" si="16"/>
        <v>0</v>
      </c>
      <c r="BN39" s="107">
        <f t="shared" si="17"/>
        <v>0.78044692481869937</v>
      </c>
      <c r="BO39" s="107">
        <f t="shared" si="18"/>
        <v>0</v>
      </c>
      <c r="BP39" s="107">
        <f t="shared" si="19"/>
        <v>0</v>
      </c>
      <c r="BQ39" s="107">
        <f t="shared" si="20"/>
        <v>0</v>
      </c>
      <c r="BR39" s="107">
        <f t="shared" si="21"/>
        <v>0</v>
      </c>
      <c r="BS39" s="107">
        <f t="shared" si="22"/>
        <v>15.641160353761302</v>
      </c>
      <c r="BT39" s="107">
        <f t="shared" si="23"/>
        <v>0</v>
      </c>
      <c r="BU39" s="107">
        <f t="shared" si="24"/>
        <v>0</v>
      </c>
      <c r="BV39" s="107">
        <f t="shared" si="25"/>
        <v>0.30414852379738033</v>
      </c>
      <c r="BW39" s="107">
        <f t="shared" si="26"/>
        <v>0.60142523870262599</v>
      </c>
      <c r="BX39" s="108">
        <f t="shared" si="51"/>
        <v>48.183950113350335</v>
      </c>
      <c r="BY39" s="108">
        <f t="shared" si="260"/>
        <v>20.393680962606357</v>
      </c>
      <c r="BZ39" s="108">
        <f t="shared" si="261"/>
        <v>0</v>
      </c>
      <c r="CA39" s="108">
        <f t="shared" si="262"/>
        <v>0</v>
      </c>
      <c r="CB39" s="108">
        <f t="shared" si="263"/>
        <v>0</v>
      </c>
      <c r="CC39" s="108">
        <f t="shared" si="264"/>
        <v>0</v>
      </c>
      <c r="CD39" s="108">
        <f t="shared" si="265"/>
        <v>0</v>
      </c>
      <c r="CE39" s="108">
        <f t="shared" si="266"/>
        <v>11.706703872280491</v>
      </c>
      <c r="CF39" s="108">
        <f t="shared" si="267"/>
        <v>0</v>
      </c>
      <c r="CG39" s="108">
        <f t="shared" si="268"/>
        <v>0</v>
      </c>
      <c r="CH39" s="108">
        <f t="shared" si="269"/>
        <v>0</v>
      </c>
      <c r="CI39" s="108">
        <f t="shared" si="270"/>
        <v>0</v>
      </c>
      <c r="CJ39" s="108">
        <f t="shared" si="271"/>
        <v>234.61740530641953</v>
      </c>
      <c r="CK39" s="108">
        <f t="shared" si="272"/>
        <v>0</v>
      </c>
      <c r="CL39" s="108">
        <f t="shared" si="273"/>
        <v>0</v>
      </c>
      <c r="CM39" s="108">
        <f t="shared" si="274"/>
        <v>4.5622278569607051</v>
      </c>
      <c r="CN39" s="108">
        <f t="shared" si="241"/>
        <v>9.0213785805393893</v>
      </c>
      <c r="CO39" s="109">
        <f t="shared" si="52"/>
        <v>1748.8453124091991</v>
      </c>
      <c r="CP39" s="109">
        <f t="shared" si="308"/>
        <v>1455.969129164419</v>
      </c>
      <c r="CQ39" s="109">
        <f t="shared" si="309"/>
        <v>0</v>
      </c>
      <c r="CR39" s="109">
        <f t="shared" si="310"/>
        <v>0</v>
      </c>
      <c r="CS39" s="109">
        <f t="shared" si="311"/>
        <v>10.82595346154543</v>
      </c>
      <c r="CT39" s="109">
        <f t="shared" si="312"/>
        <v>0</v>
      </c>
      <c r="CU39" s="109">
        <f t="shared" si="313"/>
        <v>0</v>
      </c>
      <c r="CV39" s="109">
        <f t="shared" si="314"/>
        <v>467.12497801043753</v>
      </c>
      <c r="CW39" s="109">
        <f t="shared" si="315"/>
        <v>0</v>
      </c>
      <c r="CX39" s="109">
        <f t="shared" si="316"/>
        <v>0</v>
      </c>
      <c r="CY39" s="109">
        <f t="shared" si="317"/>
        <v>0</v>
      </c>
      <c r="CZ39" s="109">
        <f t="shared" si="318"/>
        <v>39.360254170503048</v>
      </c>
      <c r="DA39" s="109">
        <f t="shared" si="319"/>
        <v>12266.74626262072</v>
      </c>
      <c r="DB39" s="109">
        <f t="shared" si="320"/>
        <v>0</v>
      </c>
      <c r="DC39" s="109">
        <f t="shared" si="321"/>
        <v>0</v>
      </c>
      <c r="DD39" s="109">
        <f t="shared" si="322"/>
        <v>231.38999417854805</v>
      </c>
      <c r="DE39" s="109">
        <f t="shared" si="275"/>
        <v>288.51590039611091</v>
      </c>
      <c r="DF39" s="110">
        <f t="shared" si="29"/>
        <v>0.63791179132581688</v>
      </c>
      <c r="DG39" s="110">
        <f t="shared" si="276"/>
        <v>0.63132997881489994</v>
      </c>
      <c r="DH39" s="110" t="e">
        <f t="shared" si="277"/>
        <v>#DIV/0!</v>
      </c>
      <c r="DI39" s="110" t="e">
        <f t="shared" si="278"/>
        <v>#DIV/0!</v>
      </c>
      <c r="DJ39" s="110">
        <f t="shared" si="279"/>
        <v>1</v>
      </c>
      <c r="DK39" s="110" t="e">
        <f t="shared" si="280"/>
        <v>#DIV/0!</v>
      </c>
      <c r="DL39" s="110" t="e">
        <f t="shared" si="281"/>
        <v>#DIV/0!</v>
      </c>
      <c r="DM39" s="110">
        <f t="shared" si="282"/>
        <v>0.63525268233821175</v>
      </c>
      <c r="DN39" s="110" t="e">
        <f t="shared" si="283"/>
        <v>#DIV/0!</v>
      </c>
      <c r="DO39" s="110" t="e">
        <f t="shared" si="284"/>
        <v>#DIV/0!</v>
      </c>
      <c r="DP39" s="110" t="e">
        <f t="shared" si="285"/>
        <v>#DIV/0!</v>
      </c>
      <c r="DQ39" s="110">
        <f t="shared" si="286"/>
        <v>1</v>
      </c>
      <c r="DR39" s="110">
        <f t="shared" si="287"/>
        <v>0.62192397593674309</v>
      </c>
      <c r="DS39" s="110" t="e">
        <f t="shared" si="288"/>
        <v>#DIV/0!</v>
      </c>
      <c r="DT39" s="110" t="e">
        <f t="shared" si="289"/>
        <v>#DIV/0!</v>
      </c>
      <c r="DU39" s="110">
        <f t="shared" si="290"/>
        <v>0.64038825736211191</v>
      </c>
      <c r="DV39" s="110">
        <f t="shared" si="242"/>
        <v>0.69324542170873149</v>
      </c>
    </row>
    <row r="40" spans="1:126" s="101" customFormat="1" x14ac:dyDescent="0.2">
      <c r="A40" s="101" t="s">
        <v>91</v>
      </c>
      <c r="B40" s="123"/>
      <c r="C40" s="123">
        <v>44504.145833333336</v>
      </c>
      <c r="D40" s="101">
        <v>35</v>
      </c>
      <c r="E40" s="102">
        <f t="shared" si="6"/>
        <v>0.9908499999999999</v>
      </c>
      <c r="F40" s="102">
        <f t="shared" si="30"/>
        <v>21990.670109999999</v>
      </c>
      <c r="G40" s="103">
        <f t="shared" si="7"/>
        <v>0.5189770663716281</v>
      </c>
      <c r="Y40" s="105">
        <f t="shared" ref="Y40" si="665">H38</f>
        <v>51.840023777483005</v>
      </c>
      <c r="Z40" s="105">
        <f t="shared" ref="Z40" si="666">I38</f>
        <v>21.94110079237765</v>
      </c>
      <c r="AA40" s="105">
        <f t="shared" ref="AA40" si="667">J38</f>
        <v>0</v>
      </c>
      <c r="AB40" s="105">
        <f t="shared" ref="AB40" si="668">K38</f>
        <v>0</v>
      </c>
      <c r="AC40" s="105">
        <f t="shared" ref="AC40" si="669">L38</f>
        <v>0</v>
      </c>
      <c r="AD40" s="105">
        <f t="shared" ref="AD40" si="670">M38</f>
        <v>0</v>
      </c>
      <c r="AE40" s="105">
        <f t="shared" ref="AE40" si="671">N38</f>
        <v>0</v>
      </c>
      <c r="AF40" s="105">
        <f t="shared" ref="AF40" si="672">O38</f>
        <v>12.594978320941477</v>
      </c>
      <c r="AG40" s="105">
        <f t="shared" ref="AG40" si="673">P38</f>
        <v>0</v>
      </c>
      <c r="AH40" s="105">
        <f t="shared" ref="AH40" si="674">Q38</f>
        <v>0</v>
      </c>
      <c r="AI40" s="105">
        <f t="shared" ref="AI40" si="675">R38</f>
        <v>0</v>
      </c>
      <c r="AJ40" s="105">
        <f t="shared" ref="AJ40" si="676">S38</f>
        <v>0</v>
      </c>
      <c r="AK40" s="105">
        <f t="shared" ref="AK40" si="677">T38</f>
        <v>252.41956794916803</v>
      </c>
      <c r="AL40" s="105">
        <f t="shared" ref="AL40" si="678">U38</f>
        <v>0</v>
      </c>
      <c r="AM40" s="105">
        <f t="shared" ref="AM40" si="679">V38</f>
        <v>0</v>
      </c>
      <c r="AN40" s="105">
        <f t="shared" ref="AN40" si="680">W38</f>
        <v>4.9083979214400184</v>
      </c>
      <c r="AO40" s="105">
        <f t="shared" ref="AO40" si="681">X38</f>
        <v>9.7058974828894513</v>
      </c>
      <c r="AP40" s="106">
        <f t="shared" si="579"/>
        <v>0.5310943851585338</v>
      </c>
      <c r="AQ40" s="106">
        <f t="shared" si="561"/>
        <v>0.19671630188315167</v>
      </c>
      <c r="AR40" s="106" t="e">
        <f t="shared" si="561"/>
        <v>#DIV/0!</v>
      </c>
      <c r="AS40" s="106" t="e">
        <f t="shared" si="561"/>
        <v>#DIV/0!</v>
      </c>
      <c r="AT40" s="106">
        <f t="shared" si="561"/>
        <v>0</v>
      </c>
      <c r="AU40" s="106" t="e">
        <f t="shared" si="561"/>
        <v>#DIV/0!</v>
      </c>
      <c r="AV40" s="106" t="e">
        <f t="shared" si="561"/>
        <v>#DIV/0!</v>
      </c>
      <c r="AW40" s="106">
        <f t="shared" si="561"/>
        <v>0.46583343021760837</v>
      </c>
      <c r="AX40" s="106" t="e">
        <f t="shared" si="561"/>
        <v>#DIV/0!</v>
      </c>
      <c r="AY40" s="106" t="e">
        <f t="shared" si="561"/>
        <v>#DIV/0!</v>
      </c>
      <c r="AZ40" s="106" t="e">
        <f t="shared" si="561"/>
        <v>#DIV/0!</v>
      </c>
      <c r="BA40" s="106">
        <f t="shared" si="561"/>
        <v>0</v>
      </c>
      <c r="BB40" s="106">
        <f t="shared" si="561"/>
        <v>0.31476398721727072</v>
      </c>
      <c r="BC40" s="106" t="e">
        <f t="shared" si="561"/>
        <v>#DIV/0!</v>
      </c>
      <c r="BD40" s="106" t="e">
        <f t="shared" si="561"/>
        <v>#DIV/0!</v>
      </c>
      <c r="BE40" s="106">
        <f t="shared" si="561"/>
        <v>0.34322891081976237</v>
      </c>
      <c r="BF40" s="106">
        <f t="shared" si="240"/>
        <v>0.67789017702953935</v>
      </c>
      <c r="BG40" s="107">
        <f t="shared" si="10"/>
        <v>3.0819412535951418</v>
      </c>
      <c r="BH40" s="107">
        <f t="shared" si="11"/>
        <v>1.3044203832076433</v>
      </c>
      <c r="BI40" s="107">
        <f t="shared" si="12"/>
        <v>0</v>
      </c>
      <c r="BJ40" s="107">
        <f t="shared" si="13"/>
        <v>0</v>
      </c>
      <c r="BK40" s="107">
        <f t="shared" si="14"/>
        <v>0</v>
      </c>
      <c r="BL40" s="107">
        <f t="shared" si="15"/>
        <v>0</v>
      </c>
      <c r="BM40" s="107">
        <f t="shared" si="16"/>
        <v>0</v>
      </c>
      <c r="BN40" s="107">
        <f t="shared" si="17"/>
        <v>0.74878405615829169</v>
      </c>
      <c r="BO40" s="107">
        <f t="shared" si="18"/>
        <v>0</v>
      </c>
      <c r="BP40" s="107">
        <f t="shared" si="19"/>
        <v>0</v>
      </c>
      <c r="BQ40" s="107">
        <f t="shared" si="20"/>
        <v>0</v>
      </c>
      <c r="BR40" s="107">
        <f t="shared" si="21"/>
        <v>0</v>
      </c>
      <c r="BS40" s="107">
        <f t="shared" si="22"/>
        <v>15.006595734145987</v>
      </c>
      <c r="BT40" s="107">
        <f t="shared" si="23"/>
        <v>0</v>
      </c>
      <c r="BU40" s="107">
        <f t="shared" si="24"/>
        <v>0</v>
      </c>
      <c r="BV40" s="107">
        <f t="shared" si="25"/>
        <v>0.2918091648275305</v>
      </c>
      <c r="BW40" s="107">
        <f t="shared" si="26"/>
        <v>0.57702531125526069</v>
      </c>
      <c r="BX40" s="108">
        <f t="shared" si="51"/>
        <v>46.229118803927129</v>
      </c>
      <c r="BY40" s="108">
        <f t="shared" si="260"/>
        <v>19.566305748114651</v>
      </c>
      <c r="BZ40" s="108">
        <f t="shared" si="261"/>
        <v>0</v>
      </c>
      <c r="CA40" s="108">
        <f t="shared" si="262"/>
        <v>0</v>
      </c>
      <c r="CB40" s="108">
        <f t="shared" si="263"/>
        <v>0</v>
      </c>
      <c r="CC40" s="108">
        <f t="shared" si="264"/>
        <v>0</v>
      </c>
      <c r="CD40" s="108">
        <f t="shared" si="265"/>
        <v>0</v>
      </c>
      <c r="CE40" s="108">
        <f t="shared" si="266"/>
        <v>11.231760842374376</v>
      </c>
      <c r="CF40" s="108">
        <f t="shared" si="267"/>
        <v>0</v>
      </c>
      <c r="CG40" s="108">
        <f t="shared" si="268"/>
        <v>0</v>
      </c>
      <c r="CH40" s="108">
        <f t="shared" si="269"/>
        <v>0</v>
      </c>
      <c r="CI40" s="108">
        <f t="shared" si="270"/>
        <v>0</v>
      </c>
      <c r="CJ40" s="108">
        <f t="shared" si="271"/>
        <v>225.09893601218982</v>
      </c>
      <c r="CK40" s="108">
        <f t="shared" si="272"/>
        <v>0</v>
      </c>
      <c r="CL40" s="108">
        <f t="shared" si="273"/>
        <v>0</v>
      </c>
      <c r="CM40" s="108">
        <f t="shared" si="274"/>
        <v>4.3771374724129579</v>
      </c>
      <c r="CN40" s="108">
        <f t="shared" si="241"/>
        <v>8.6553796688289104</v>
      </c>
      <c r="CO40" s="109">
        <f t="shared" si="52"/>
        <v>1795.0744312131262</v>
      </c>
      <c r="CP40" s="109">
        <f t="shared" si="308"/>
        <v>1475.5354349125337</v>
      </c>
      <c r="CQ40" s="109">
        <f t="shared" si="309"/>
        <v>0</v>
      </c>
      <c r="CR40" s="109">
        <f t="shared" si="310"/>
        <v>0</v>
      </c>
      <c r="CS40" s="109">
        <f t="shared" si="311"/>
        <v>10.82595346154543</v>
      </c>
      <c r="CT40" s="109">
        <f t="shared" si="312"/>
        <v>0</v>
      </c>
      <c r="CU40" s="109">
        <f t="shared" si="313"/>
        <v>0</v>
      </c>
      <c r="CV40" s="109">
        <f t="shared" si="314"/>
        <v>478.35673885281193</v>
      </c>
      <c r="CW40" s="109">
        <f t="shared" si="315"/>
        <v>0</v>
      </c>
      <c r="CX40" s="109">
        <f t="shared" si="316"/>
        <v>0</v>
      </c>
      <c r="CY40" s="109">
        <f t="shared" si="317"/>
        <v>0</v>
      </c>
      <c r="CZ40" s="109">
        <f t="shared" si="318"/>
        <v>39.360254170503048</v>
      </c>
      <c r="DA40" s="109">
        <f t="shared" si="319"/>
        <v>12491.845198632909</v>
      </c>
      <c r="DB40" s="109">
        <f t="shared" si="320"/>
        <v>0</v>
      </c>
      <c r="DC40" s="109">
        <f t="shared" si="321"/>
        <v>0</v>
      </c>
      <c r="DD40" s="109">
        <f t="shared" si="322"/>
        <v>235.76713165096101</v>
      </c>
      <c r="DE40" s="109">
        <f t="shared" si="275"/>
        <v>297.17128006493982</v>
      </c>
      <c r="DF40" s="110">
        <f t="shared" si="29"/>
        <v>0.65477440334666037</v>
      </c>
      <c r="DG40" s="110">
        <f t="shared" si="276"/>
        <v>0.63981422147225109</v>
      </c>
      <c r="DH40" s="110" t="e">
        <f t="shared" si="277"/>
        <v>#DIV/0!</v>
      </c>
      <c r="DI40" s="110" t="e">
        <f t="shared" si="278"/>
        <v>#DIV/0!</v>
      </c>
      <c r="DJ40" s="110">
        <f t="shared" si="279"/>
        <v>1</v>
      </c>
      <c r="DK40" s="110" t="e">
        <f t="shared" si="280"/>
        <v>#DIV/0!</v>
      </c>
      <c r="DL40" s="110" t="e">
        <f t="shared" si="281"/>
        <v>#DIV/0!</v>
      </c>
      <c r="DM40" s="110">
        <f t="shared" si="282"/>
        <v>0.650526980520443</v>
      </c>
      <c r="DN40" s="110" t="e">
        <f t="shared" si="283"/>
        <v>#DIV/0!</v>
      </c>
      <c r="DO40" s="110" t="e">
        <f t="shared" si="284"/>
        <v>#DIV/0!</v>
      </c>
      <c r="DP40" s="110" t="e">
        <f t="shared" si="285"/>
        <v>#DIV/0!</v>
      </c>
      <c r="DQ40" s="110">
        <f t="shared" si="286"/>
        <v>1</v>
      </c>
      <c r="DR40" s="110">
        <f t="shared" si="287"/>
        <v>0.63333649089928234</v>
      </c>
      <c r="DS40" s="110" t="e">
        <f t="shared" si="288"/>
        <v>#DIV/0!</v>
      </c>
      <c r="DT40" s="110" t="e">
        <f t="shared" si="289"/>
        <v>#DIV/0!</v>
      </c>
      <c r="DU40" s="110">
        <f t="shared" si="290"/>
        <v>0.65250229646801194</v>
      </c>
      <c r="DV40" s="110">
        <f t="shared" si="242"/>
        <v>0.71404255046429921</v>
      </c>
    </row>
    <row r="41" spans="1:126" s="101" customFormat="1" x14ac:dyDescent="0.2">
      <c r="A41" s="101" t="s">
        <v>91</v>
      </c>
      <c r="B41" s="123"/>
      <c r="C41" s="123">
        <v>44504.15625</v>
      </c>
      <c r="D41" s="101">
        <v>31.55</v>
      </c>
      <c r="E41" s="102">
        <f t="shared" si="6"/>
        <v>0.89318049999999993</v>
      </c>
      <c r="F41" s="102">
        <f t="shared" si="30"/>
        <v>22653.3789</v>
      </c>
      <c r="G41" s="103">
        <f t="shared" si="7"/>
        <v>0.53461691099539399</v>
      </c>
      <c r="Y41" s="105">
        <f t="shared" ref="Y41" si="682">H38</f>
        <v>51.840023777483005</v>
      </c>
      <c r="Z41" s="105">
        <f t="shared" ref="Z41" si="683">I38</f>
        <v>21.94110079237765</v>
      </c>
      <c r="AA41" s="105">
        <f t="shared" ref="AA41" si="684">J38</f>
        <v>0</v>
      </c>
      <c r="AB41" s="105">
        <f t="shared" ref="AB41" si="685">K38</f>
        <v>0</v>
      </c>
      <c r="AC41" s="105">
        <f t="shared" ref="AC41" si="686">L38</f>
        <v>0</v>
      </c>
      <c r="AD41" s="105">
        <f t="shared" ref="AD41" si="687">M38</f>
        <v>0</v>
      </c>
      <c r="AE41" s="105">
        <f t="shared" ref="AE41" si="688">N38</f>
        <v>0</v>
      </c>
      <c r="AF41" s="105">
        <f t="shared" ref="AF41" si="689">O38</f>
        <v>12.594978320941477</v>
      </c>
      <c r="AG41" s="105">
        <f t="shared" ref="AG41" si="690">P38</f>
        <v>0</v>
      </c>
      <c r="AH41" s="105">
        <f t="shared" ref="AH41" si="691">Q38</f>
        <v>0</v>
      </c>
      <c r="AI41" s="105">
        <f t="shared" ref="AI41" si="692">R38</f>
        <v>0</v>
      </c>
      <c r="AJ41" s="105">
        <f t="shared" ref="AJ41" si="693">S38</f>
        <v>0</v>
      </c>
      <c r="AK41" s="105">
        <f t="shared" ref="AK41" si="694">T38</f>
        <v>252.41956794916803</v>
      </c>
      <c r="AL41" s="105">
        <f t="shared" ref="AL41" si="695">U38</f>
        <v>0</v>
      </c>
      <c r="AM41" s="105">
        <f t="shared" ref="AM41" si="696">V38</f>
        <v>0</v>
      </c>
      <c r="AN41" s="105">
        <f t="shared" ref="AN41" si="697">W38</f>
        <v>4.9083979214400184</v>
      </c>
      <c r="AO41" s="105">
        <f t="shared" ref="AO41" si="698">X38</f>
        <v>9.7058974828894513</v>
      </c>
      <c r="AP41" s="106">
        <f t="shared" si="579"/>
        <v>0.5310943851585338</v>
      </c>
      <c r="AQ41" s="106">
        <f t="shared" si="561"/>
        <v>0.19671630188315167</v>
      </c>
      <c r="AR41" s="106" t="e">
        <f t="shared" si="561"/>
        <v>#DIV/0!</v>
      </c>
      <c r="AS41" s="106" t="e">
        <f t="shared" si="561"/>
        <v>#DIV/0!</v>
      </c>
      <c r="AT41" s="106">
        <f t="shared" si="561"/>
        <v>0</v>
      </c>
      <c r="AU41" s="106" t="e">
        <f t="shared" si="561"/>
        <v>#DIV/0!</v>
      </c>
      <c r="AV41" s="106" t="e">
        <f t="shared" si="561"/>
        <v>#DIV/0!</v>
      </c>
      <c r="AW41" s="106">
        <f t="shared" si="561"/>
        <v>0.46583343021760837</v>
      </c>
      <c r="AX41" s="106" t="e">
        <f t="shared" si="561"/>
        <v>#DIV/0!</v>
      </c>
      <c r="AY41" s="106" t="e">
        <f t="shared" si="561"/>
        <v>#DIV/0!</v>
      </c>
      <c r="AZ41" s="106" t="e">
        <f t="shared" si="561"/>
        <v>#DIV/0!</v>
      </c>
      <c r="BA41" s="106">
        <f t="shared" si="561"/>
        <v>0</v>
      </c>
      <c r="BB41" s="106">
        <f t="shared" si="561"/>
        <v>0.31476398721727072</v>
      </c>
      <c r="BC41" s="106" t="e">
        <f t="shared" si="561"/>
        <v>#DIV/0!</v>
      </c>
      <c r="BD41" s="106" t="e">
        <f t="shared" si="561"/>
        <v>#DIV/0!</v>
      </c>
      <c r="BE41" s="106">
        <f t="shared" si="561"/>
        <v>0.34322891081976237</v>
      </c>
      <c r="BF41" s="106">
        <f t="shared" si="240"/>
        <v>0.67789017702953935</v>
      </c>
      <c r="BG41" s="107">
        <f t="shared" si="10"/>
        <v>2.7781499014550493</v>
      </c>
      <c r="BH41" s="107">
        <f t="shared" si="11"/>
        <v>1.1758418025771757</v>
      </c>
      <c r="BI41" s="107">
        <f t="shared" si="12"/>
        <v>0</v>
      </c>
      <c r="BJ41" s="107">
        <f t="shared" si="13"/>
        <v>0</v>
      </c>
      <c r="BK41" s="107">
        <f t="shared" si="14"/>
        <v>0</v>
      </c>
      <c r="BL41" s="107">
        <f t="shared" si="15"/>
        <v>0</v>
      </c>
      <c r="BM41" s="107">
        <f t="shared" si="16"/>
        <v>0</v>
      </c>
      <c r="BN41" s="107">
        <f t="shared" si="17"/>
        <v>0.67497534205126009</v>
      </c>
      <c r="BO41" s="107">
        <f t="shared" si="18"/>
        <v>0</v>
      </c>
      <c r="BP41" s="107">
        <f t="shared" si="19"/>
        <v>0</v>
      </c>
      <c r="BQ41" s="107">
        <f t="shared" si="20"/>
        <v>0</v>
      </c>
      <c r="BR41" s="107">
        <f t="shared" si="21"/>
        <v>0</v>
      </c>
      <c r="BS41" s="107">
        <f t="shared" si="22"/>
        <v>13.527374154637311</v>
      </c>
      <c r="BT41" s="107">
        <f t="shared" si="23"/>
        <v>0</v>
      </c>
      <c r="BU41" s="107">
        <f t="shared" si="24"/>
        <v>0</v>
      </c>
      <c r="BV41" s="107">
        <f t="shared" si="25"/>
        <v>0.26304511858024537</v>
      </c>
      <c r="BW41" s="107">
        <f t="shared" si="26"/>
        <v>0.52014710200295644</v>
      </c>
      <c r="BX41" s="108">
        <f t="shared" si="51"/>
        <v>41.672248521825736</v>
      </c>
      <c r="BY41" s="108">
        <f t="shared" si="260"/>
        <v>17.637627038657637</v>
      </c>
      <c r="BZ41" s="108">
        <f t="shared" si="261"/>
        <v>0</v>
      </c>
      <c r="CA41" s="108">
        <f t="shared" si="262"/>
        <v>0</v>
      </c>
      <c r="CB41" s="108">
        <f t="shared" si="263"/>
        <v>0</v>
      </c>
      <c r="CC41" s="108">
        <f t="shared" si="264"/>
        <v>0</v>
      </c>
      <c r="CD41" s="108">
        <f t="shared" si="265"/>
        <v>0</v>
      </c>
      <c r="CE41" s="108">
        <f t="shared" si="266"/>
        <v>10.124630130768901</v>
      </c>
      <c r="CF41" s="108">
        <f t="shared" si="267"/>
        <v>0</v>
      </c>
      <c r="CG41" s="108">
        <f t="shared" si="268"/>
        <v>0</v>
      </c>
      <c r="CH41" s="108">
        <f t="shared" si="269"/>
        <v>0</v>
      </c>
      <c r="CI41" s="108">
        <f t="shared" si="270"/>
        <v>0</v>
      </c>
      <c r="CJ41" s="108">
        <f t="shared" si="271"/>
        <v>202.91061231955968</v>
      </c>
      <c r="CK41" s="108">
        <f t="shared" si="272"/>
        <v>0</v>
      </c>
      <c r="CL41" s="108">
        <f t="shared" si="273"/>
        <v>0</v>
      </c>
      <c r="CM41" s="108">
        <f t="shared" si="274"/>
        <v>3.9456767787036808</v>
      </c>
      <c r="CN41" s="108">
        <f t="shared" si="241"/>
        <v>7.8022065300443462</v>
      </c>
      <c r="CO41" s="109">
        <f t="shared" si="52"/>
        <v>1836.7466797349521</v>
      </c>
      <c r="CP41" s="109">
        <f t="shared" si="308"/>
        <v>1493.1730619511914</v>
      </c>
      <c r="CQ41" s="109">
        <f t="shared" si="309"/>
        <v>0</v>
      </c>
      <c r="CR41" s="109">
        <f t="shared" si="310"/>
        <v>0</v>
      </c>
      <c r="CS41" s="109">
        <f t="shared" si="311"/>
        <v>10.82595346154543</v>
      </c>
      <c r="CT41" s="109">
        <f t="shared" si="312"/>
        <v>0</v>
      </c>
      <c r="CU41" s="109">
        <f t="shared" si="313"/>
        <v>0</v>
      </c>
      <c r="CV41" s="109">
        <f t="shared" si="314"/>
        <v>488.48136898358081</v>
      </c>
      <c r="CW41" s="109">
        <f t="shared" si="315"/>
        <v>0</v>
      </c>
      <c r="CX41" s="109">
        <f t="shared" si="316"/>
        <v>0</v>
      </c>
      <c r="CY41" s="109">
        <f t="shared" si="317"/>
        <v>0</v>
      </c>
      <c r="CZ41" s="109">
        <f t="shared" si="318"/>
        <v>39.360254170503048</v>
      </c>
      <c r="DA41" s="109">
        <f t="shared" si="319"/>
        <v>12694.755810952469</v>
      </c>
      <c r="DB41" s="109">
        <f t="shared" si="320"/>
        <v>0</v>
      </c>
      <c r="DC41" s="109">
        <f t="shared" si="321"/>
        <v>0</v>
      </c>
      <c r="DD41" s="109">
        <f t="shared" si="322"/>
        <v>239.71280842966468</v>
      </c>
      <c r="DE41" s="109">
        <f t="shared" si="275"/>
        <v>304.97348659498419</v>
      </c>
      <c r="DF41" s="110">
        <f t="shared" si="29"/>
        <v>0.66997484361116355</v>
      </c>
      <c r="DG41" s="110">
        <f t="shared" si="276"/>
        <v>0.64746216021052039</v>
      </c>
      <c r="DH41" s="110" t="e">
        <f t="shared" si="277"/>
        <v>#DIV/0!</v>
      </c>
      <c r="DI41" s="110" t="e">
        <f t="shared" si="278"/>
        <v>#DIV/0!</v>
      </c>
      <c r="DJ41" s="110">
        <f t="shared" si="279"/>
        <v>1</v>
      </c>
      <c r="DK41" s="110" t="e">
        <f t="shared" si="280"/>
        <v>#DIV/0!</v>
      </c>
      <c r="DL41" s="110" t="e">
        <f t="shared" si="281"/>
        <v>#DIV/0!</v>
      </c>
      <c r="DM41" s="110">
        <f t="shared" si="282"/>
        <v>0.66429566931042572</v>
      </c>
      <c r="DN41" s="110" t="e">
        <f t="shared" si="283"/>
        <v>#DIV/0!</v>
      </c>
      <c r="DO41" s="110" t="e">
        <f t="shared" si="284"/>
        <v>#DIV/0!</v>
      </c>
      <c r="DP41" s="110" t="e">
        <f t="shared" si="285"/>
        <v>#DIV/0!</v>
      </c>
      <c r="DQ41" s="110">
        <f t="shared" si="286"/>
        <v>1</v>
      </c>
      <c r="DR41" s="110">
        <f t="shared" si="287"/>
        <v>0.6436240579583713</v>
      </c>
      <c r="DS41" s="110" t="e">
        <f t="shared" si="288"/>
        <v>#DIV/0!</v>
      </c>
      <c r="DT41" s="110" t="e">
        <f t="shared" si="289"/>
        <v>#DIV/0!</v>
      </c>
      <c r="DU41" s="110">
        <f t="shared" si="290"/>
        <v>0.66342223743347339</v>
      </c>
      <c r="DV41" s="110">
        <f t="shared" si="242"/>
        <v>0.73278967652824678</v>
      </c>
    </row>
    <row r="42" spans="1:126" s="101" customFormat="1" x14ac:dyDescent="0.2">
      <c r="A42" s="101" t="s">
        <v>91</v>
      </c>
      <c r="B42" s="123">
        <f>'Data Final'!C188</f>
        <v>44504.1875</v>
      </c>
      <c r="C42" s="123">
        <v>44504.166666666664</v>
      </c>
      <c r="D42" s="101">
        <v>28.26</v>
      </c>
      <c r="E42" s="102">
        <f t="shared" si="6"/>
        <v>0.80004059999999999</v>
      </c>
      <c r="F42" s="102">
        <f t="shared" si="30"/>
        <v>23232.261780000001</v>
      </c>
      <c r="G42" s="103">
        <f t="shared" si="7"/>
        <v>0.54827847461907564</v>
      </c>
      <c r="H42" s="124">
        <f>'Data Final'!F188</f>
        <v>45.702262603287956</v>
      </c>
      <c r="I42" s="124">
        <f>'Data Final'!G188</f>
        <v>22.015122349566099</v>
      </c>
      <c r="J42" s="104">
        <v>0</v>
      </c>
      <c r="K42" s="124">
        <f>'Data Final'!I188</f>
        <v>0</v>
      </c>
      <c r="L42" s="104">
        <v>0</v>
      </c>
      <c r="M42" s="104">
        <v>0</v>
      </c>
      <c r="N42" s="124">
        <f>'Data Final'!L188</f>
        <v>0</v>
      </c>
      <c r="O42" s="124">
        <f>'Data Final'!M188</f>
        <v>10.665822879501526</v>
      </c>
      <c r="P42" s="104">
        <v>0</v>
      </c>
      <c r="Q42" s="124">
        <f>'Data Final'!O188</f>
        <v>0</v>
      </c>
      <c r="R42" s="124">
        <f>'Data Final'!P188</f>
        <v>0</v>
      </c>
      <c r="S42" s="124">
        <f>'Data Final'!Q188</f>
        <v>0</v>
      </c>
      <c r="T42" s="124">
        <f>'Data Final'!R188</f>
        <v>252.63891724088256</v>
      </c>
      <c r="U42" s="124">
        <f>'Data Final'!S188</f>
        <v>0</v>
      </c>
      <c r="V42" s="124">
        <f>'Data Final'!T188</f>
        <v>0</v>
      </c>
      <c r="W42" s="124">
        <f>'Data Final'!U188</f>
        <v>5.4208364400666671</v>
      </c>
      <c r="X42" s="124">
        <f>'Data Final'!V188</f>
        <v>8.6353351564923031</v>
      </c>
      <c r="Y42" s="105">
        <f t="shared" ref="Y42" si="699">H42</f>
        <v>45.702262603287956</v>
      </c>
      <c r="Z42" s="105">
        <f t="shared" ref="Z42" si="700">I42</f>
        <v>22.015122349566099</v>
      </c>
      <c r="AA42" s="105">
        <f t="shared" ref="AA42" si="701">J42</f>
        <v>0</v>
      </c>
      <c r="AB42" s="105">
        <f t="shared" ref="AB42" si="702">K42</f>
        <v>0</v>
      </c>
      <c r="AC42" s="105">
        <f t="shared" ref="AC42" si="703">L42</f>
        <v>0</v>
      </c>
      <c r="AD42" s="105">
        <f t="shared" ref="AD42" si="704">M42</f>
        <v>0</v>
      </c>
      <c r="AE42" s="105">
        <f t="shared" ref="AE42" si="705">N42</f>
        <v>0</v>
      </c>
      <c r="AF42" s="105">
        <f t="shared" ref="AF42" si="706">O42</f>
        <v>10.665822879501526</v>
      </c>
      <c r="AG42" s="105">
        <f t="shared" ref="AG42" si="707">P42</f>
        <v>0</v>
      </c>
      <c r="AH42" s="105">
        <f t="shared" ref="AH42" si="708">Q42</f>
        <v>0</v>
      </c>
      <c r="AI42" s="105">
        <f t="shared" ref="AI42" si="709">R42</f>
        <v>0</v>
      </c>
      <c r="AJ42" s="105">
        <f t="shared" ref="AJ42" si="710">S42</f>
        <v>0</v>
      </c>
      <c r="AK42" s="105">
        <f t="shared" ref="AK42" si="711">T42</f>
        <v>252.63891724088256</v>
      </c>
      <c r="AL42" s="105">
        <f t="shared" ref="AL42" si="712">U42</f>
        <v>0</v>
      </c>
      <c r="AM42" s="105">
        <f t="shared" ref="AM42" si="713">V42</f>
        <v>0</v>
      </c>
      <c r="AN42" s="105">
        <f t="shared" ref="AN42" si="714">W42</f>
        <v>5.4208364400666671</v>
      </c>
      <c r="AO42" s="105">
        <f t="shared" ref="AO42" si="715">X42</f>
        <v>8.6353351564923031</v>
      </c>
      <c r="AP42" s="106">
        <f t="shared" si="579"/>
        <v>0.46821381027587106</v>
      </c>
      <c r="AQ42" s="106">
        <f t="shared" si="561"/>
        <v>0.19737995349878995</v>
      </c>
      <c r="AR42" s="106" t="e">
        <f t="shared" si="561"/>
        <v>#DIV/0!</v>
      </c>
      <c r="AS42" s="106" t="e">
        <f t="shared" si="561"/>
        <v>#DIV/0!</v>
      </c>
      <c r="AT42" s="106">
        <f t="shared" si="561"/>
        <v>0</v>
      </c>
      <c r="AU42" s="106" t="e">
        <f t="shared" si="561"/>
        <v>#DIV/0!</v>
      </c>
      <c r="AV42" s="106" t="e">
        <f t="shared" si="561"/>
        <v>#DIV/0!</v>
      </c>
      <c r="AW42" s="106">
        <f t="shared" si="561"/>
        <v>0.39448236681682902</v>
      </c>
      <c r="AX42" s="106" t="e">
        <f t="shared" si="561"/>
        <v>#DIV/0!</v>
      </c>
      <c r="AY42" s="106" t="e">
        <f t="shared" si="561"/>
        <v>#DIV/0!</v>
      </c>
      <c r="AZ42" s="106" t="e">
        <f t="shared" si="561"/>
        <v>#DIV/0!</v>
      </c>
      <c r="BA42" s="106">
        <f t="shared" si="561"/>
        <v>0</v>
      </c>
      <c r="BB42" s="106">
        <f t="shared" si="561"/>
        <v>0.31503751299110155</v>
      </c>
      <c r="BC42" s="106" t="e">
        <f t="shared" si="561"/>
        <v>#DIV/0!</v>
      </c>
      <c r="BD42" s="106" t="e">
        <f t="shared" si="561"/>
        <v>#DIV/0!</v>
      </c>
      <c r="BE42" s="106">
        <f t="shared" si="561"/>
        <v>0.37906213327347826</v>
      </c>
      <c r="BF42" s="106">
        <f t="shared" si="240"/>
        <v>0.60311876240849083</v>
      </c>
      <c r="BG42" s="107">
        <f t="shared" si="10"/>
        <v>2.1938199356695232</v>
      </c>
      <c r="BH42" s="107">
        <f t="shared" si="11"/>
        <v>1.0567795016172161</v>
      </c>
      <c r="BI42" s="107">
        <f t="shared" si="12"/>
        <v>0</v>
      </c>
      <c r="BJ42" s="107">
        <f t="shared" si="13"/>
        <v>0</v>
      </c>
      <c r="BK42" s="107">
        <f t="shared" si="14"/>
        <v>0</v>
      </c>
      <c r="BL42" s="107">
        <f t="shared" si="15"/>
        <v>0</v>
      </c>
      <c r="BM42" s="107">
        <f t="shared" si="16"/>
        <v>0</v>
      </c>
      <c r="BN42" s="107">
        <f t="shared" si="17"/>
        <v>0.51198548016060774</v>
      </c>
      <c r="BO42" s="107">
        <f t="shared" si="18"/>
        <v>0</v>
      </c>
      <c r="BP42" s="107">
        <f t="shared" si="19"/>
        <v>0</v>
      </c>
      <c r="BQ42" s="107">
        <f t="shared" si="20"/>
        <v>0</v>
      </c>
      <c r="BR42" s="107">
        <f t="shared" si="21"/>
        <v>0</v>
      </c>
      <c r="BS42" s="107">
        <f t="shared" si="22"/>
        <v>12.127283455964761</v>
      </c>
      <c r="BT42" s="107">
        <f t="shared" si="23"/>
        <v>0</v>
      </c>
      <c r="BU42" s="107">
        <f t="shared" si="24"/>
        <v>0</v>
      </c>
      <c r="BV42" s="107">
        <f t="shared" si="25"/>
        <v>0.26021335428076797</v>
      </c>
      <c r="BW42" s="107">
        <f t="shared" si="26"/>
        <v>0.41451712318807177</v>
      </c>
      <c r="BX42" s="108">
        <f t="shared" si="51"/>
        <v>32.907299035042847</v>
      </c>
      <c r="BY42" s="108">
        <f t="shared" si="260"/>
        <v>15.851692524258242</v>
      </c>
      <c r="BZ42" s="108">
        <f t="shared" si="261"/>
        <v>0</v>
      </c>
      <c r="CA42" s="108">
        <f t="shared" si="262"/>
        <v>0</v>
      </c>
      <c r="CB42" s="108">
        <f t="shared" si="263"/>
        <v>0</v>
      </c>
      <c r="CC42" s="108">
        <f t="shared" si="264"/>
        <v>0</v>
      </c>
      <c r="CD42" s="108">
        <f t="shared" si="265"/>
        <v>0</v>
      </c>
      <c r="CE42" s="108">
        <f t="shared" si="266"/>
        <v>7.6797822024091165</v>
      </c>
      <c r="CF42" s="108">
        <f t="shared" si="267"/>
        <v>0</v>
      </c>
      <c r="CG42" s="108">
        <f t="shared" si="268"/>
        <v>0</v>
      </c>
      <c r="CH42" s="108">
        <f t="shared" si="269"/>
        <v>0</v>
      </c>
      <c r="CI42" s="108">
        <f t="shared" si="270"/>
        <v>0</v>
      </c>
      <c r="CJ42" s="108">
        <f t="shared" si="271"/>
        <v>181.90925183947141</v>
      </c>
      <c r="CK42" s="108">
        <f t="shared" si="272"/>
        <v>0</v>
      </c>
      <c r="CL42" s="108">
        <f t="shared" si="273"/>
        <v>0</v>
      </c>
      <c r="CM42" s="108">
        <f t="shared" si="274"/>
        <v>3.9032003142115195</v>
      </c>
      <c r="CN42" s="108">
        <f t="shared" si="241"/>
        <v>6.217756847821077</v>
      </c>
      <c r="CO42" s="109">
        <f t="shared" si="52"/>
        <v>1869.6539787699949</v>
      </c>
      <c r="CP42" s="109">
        <f t="shared" si="308"/>
        <v>1509.0247544754495</v>
      </c>
      <c r="CQ42" s="109">
        <f t="shared" si="309"/>
        <v>0</v>
      </c>
      <c r="CR42" s="109">
        <f t="shared" si="310"/>
        <v>0</v>
      </c>
      <c r="CS42" s="109">
        <f t="shared" si="311"/>
        <v>10.82595346154543</v>
      </c>
      <c r="CT42" s="109">
        <f t="shared" si="312"/>
        <v>0</v>
      </c>
      <c r="CU42" s="109">
        <f t="shared" si="313"/>
        <v>0</v>
      </c>
      <c r="CV42" s="109">
        <f t="shared" si="314"/>
        <v>496.16115118598992</v>
      </c>
      <c r="CW42" s="109">
        <f t="shared" si="315"/>
        <v>0</v>
      </c>
      <c r="CX42" s="109">
        <f t="shared" si="316"/>
        <v>0</v>
      </c>
      <c r="CY42" s="109">
        <f t="shared" si="317"/>
        <v>0</v>
      </c>
      <c r="CZ42" s="109">
        <f t="shared" si="318"/>
        <v>39.360254170503048</v>
      </c>
      <c r="DA42" s="109">
        <f t="shared" si="319"/>
        <v>12876.665062791941</v>
      </c>
      <c r="DB42" s="109">
        <f t="shared" si="320"/>
        <v>0</v>
      </c>
      <c r="DC42" s="109">
        <f t="shared" si="321"/>
        <v>0</v>
      </c>
      <c r="DD42" s="109">
        <f t="shared" si="322"/>
        <v>243.61600874387619</v>
      </c>
      <c r="DE42" s="109">
        <f t="shared" si="275"/>
        <v>311.19124344280527</v>
      </c>
      <c r="DF42" s="110">
        <f t="shared" si="29"/>
        <v>0.68197816598975636</v>
      </c>
      <c r="DG42" s="110">
        <f t="shared" si="276"/>
        <v>0.65433569104648237</v>
      </c>
      <c r="DH42" s="110" t="e">
        <f t="shared" si="277"/>
        <v>#DIV/0!</v>
      </c>
      <c r="DI42" s="110" t="e">
        <f t="shared" si="278"/>
        <v>#DIV/0!</v>
      </c>
      <c r="DJ42" s="110">
        <f t="shared" si="279"/>
        <v>1</v>
      </c>
      <c r="DK42" s="110" t="e">
        <f t="shared" si="280"/>
        <v>#DIV/0!</v>
      </c>
      <c r="DL42" s="110" t="e">
        <f t="shared" si="281"/>
        <v>#DIV/0!</v>
      </c>
      <c r="DM42" s="110">
        <f t="shared" si="282"/>
        <v>0.67473956007523217</v>
      </c>
      <c r="DN42" s="110" t="e">
        <f t="shared" si="283"/>
        <v>#DIV/0!</v>
      </c>
      <c r="DO42" s="110" t="e">
        <f t="shared" si="284"/>
        <v>#DIV/0!</v>
      </c>
      <c r="DP42" s="110" t="e">
        <f t="shared" si="285"/>
        <v>#DIV/0!</v>
      </c>
      <c r="DQ42" s="110">
        <f t="shared" si="286"/>
        <v>1</v>
      </c>
      <c r="DR42" s="110">
        <f t="shared" si="287"/>
        <v>0.65284685614312088</v>
      </c>
      <c r="DS42" s="110" t="e">
        <f t="shared" si="288"/>
        <v>#DIV/0!</v>
      </c>
      <c r="DT42" s="110" t="e">
        <f t="shared" si="289"/>
        <v>#DIV/0!</v>
      </c>
      <c r="DU42" s="110">
        <f t="shared" si="290"/>
        <v>0.674224621763992</v>
      </c>
      <c r="DV42" s="110">
        <f t="shared" si="242"/>
        <v>0.74772969010161372</v>
      </c>
    </row>
    <row r="43" spans="1:126" s="101" customFormat="1" x14ac:dyDescent="0.2">
      <c r="A43" s="101" t="s">
        <v>91</v>
      </c>
      <c r="B43" s="123"/>
      <c r="C43" s="123">
        <v>44504.177083333336</v>
      </c>
      <c r="D43" s="101">
        <v>25.89</v>
      </c>
      <c r="E43" s="102">
        <f t="shared" si="6"/>
        <v>0.73294589999999993</v>
      </c>
      <c r="F43" s="102">
        <f t="shared" si="30"/>
        <v>23750.759430000002</v>
      </c>
      <c r="G43" s="103">
        <f t="shared" si="7"/>
        <v>0.56051495436123766</v>
      </c>
      <c r="Y43" s="105">
        <f t="shared" ref="Y43" si="716">H42</f>
        <v>45.702262603287956</v>
      </c>
      <c r="Z43" s="105">
        <f t="shared" ref="Z43" si="717">I42</f>
        <v>22.015122349566099</v>
      </c>
      <c r="AA43" s="105">
        <f t="shared" ref="AA43" si="718">J42</f>
        <v>0</v>
      </c>
      <c r="AB43" s="105">
        <f t="shared" ref="AB43" si="719">K42</f>
        <v>0</v>
      </c>
      <c r="AC43" s="105">
        <f t="shared" ref="AC43" si="720">L42</f>
        <v>0</v>
      </c>
      <c r="AD43" s="105">
        <f t="shared" ref="AD43" si="721">M42</f>
        <v>0</v>
      </c>
      <c r="AE43" s="105">
        <f t="shared" ref="AE43" si="722">N42</f>
        <v>0</v>
      </c>
      <c r="AF43" s="105">
        <f t="shared" ref="AF43" si="723">O42</f>
        <v>10.665822879501526</v>
      </c>
      <c r="AG43" s="105">
        <f t="shared" ref="AG43" si="724">P42</f>
        <v>0</v>
      </c>
      <c r="AH43" s="105">
        <f t="shared" ref="AH43" si="725">Q42</f>
        <v>0</v>
      </c>
      <c r="AI43" s="105">
        <f t="shared" ref="AI43" si="726">R42</f>
        <v>0</v>
      </c>
      <c r="AJ43" s="105">
        <f t="shared" ref="AJ43" si="727">S42</f>
        <v>0</v>
      </c>
      <c r="AK43" s="105">
        <f t="shared" ref="AK43" si="728">T42</f>
        <v>252.63891724088256</v>
      </c>
      <c r="AL43" s="105">
        <f t="shared" ref="AL43" si="729">U42</f>
        <v>0</v>
      </c>
      <c r="AM43" s="105">
        <f t="shared" ref="AM43" si="730">V42</f>
        <v>0</v>
      </c>
      <c r="AN43" s="105">
        <f t="shared" ref="AN43" si="731">W42</f>
        <v>5.4208364400666671</v>
      </c>
      <c r="AO43" s="105">
        <f t="shared" ref="AO43" si="732">X42</f>
        <v>8.6353351564923031</v>
      </c>
      <c r="AP43" s="106">
        <f t="shared" si="579"/>
        <v>0.46821381027587106</v>
      </c>
      <c r="AQ43" s="106">
        <f t="shared" si="561"/>
        <v>0.19737995349878995</v>
      </c>
      <c r="AR43" s="106" t="e">
        <f t="shared" si="561"/>
        <v>#DIV/0!</v>
      </c>
      <c r="AS43" s="106" t="e">
        <f t="shared" si="561"/>
        <v>#DIV/0!</v>
      </c>
      <c r="AT43" s="106">
        <f t="shared" si="561"/>
        <v>0</v>
      </c>
      <c r="AU43" s="106" t="e">
        <f t="shared" si="561"/>
        <v>#DIV/0!</v>
      </c>
      <c r="AV43" s="106" t="e">
        <f t="shared" si="561"/>
        <v>#DIV/0!</v>
      </c>
      <c r="AW43" s="106">
        <f t="shared" si="561"/>
        <v>0.39448236681682902</v>
      </c>
      <c r="AX43" s="106" t="e">
        <f t="shared" si="561"/>
        <v>#DIV/0!</v>
      </c>
      <c r="AY43" s="106" t="e">
        <f t="shared" si="561"/>
        <v>#DIV/0!</v>
      </c>
      <c r="AZ43" s="106" t="e">
        <f t="shared" si="561"/>
        <v>#DIV/0!</v>
      </c>
      <c r="BA43" s="106">
        <f t="shared" si="561"/>
        <v>0</v>
      </c>
      <c r="BB43" s="106">
        <f t="shared" si="561"/>
        <v>0.31503751299110155</v>
      </c>
      <c r="BC43" s="106" t="e">
        <f t="shared" si="561"/>
        <v>#DIV/0!</v>
      </c>
      <c r="BD43" s="106" t="e">
        <f t="shared" si="561"/>
        <v>#DIV/0!</v>
      </c>
      <c r="BE43" s="106">
        <f t="shared" si="561"/>
        <v>0.37906213327347826</v>
      </c>
      <c r="BF43" s="106">
        <f t="shared" si="240"/>
        <v>0.60311876240849083</v>
      </c>
      <c r="BG43" s="107">
        <f t="shared" si="10"/>
        <v>2.0098371597481939</v>
      </c>
      <c r="BH43" s="107">
        <f t="shared" si="11"/>
        <v>0.96815361984677029</v>
      </c>
      <c r="BI43" s="107">
        <f t="shared" si="12"/>
        <v>0</v>
      </c>
      <c r="BJ43" s="107">
        <f t="shared" si="13"/>
        <v>0</v>
      </c>
      <c r="BK43" s="107">
        <f t="shared" si="14"/>
        <v>0</v>
      </c>
      <c r="BL43" s="107">
        <f t="shared" si="15"/>
        <v>0</v>
      </c>
      <c r="BM43" s="107">
        <f t="shared" si="16"/>
        <v>0</v>
      </c>
      <c r="BN43" s="107">
        <f t="shared" si="17"/>
        <v>0.46904826897941015</v>
      </c>
      <c r="BO43" s="107">
        <f t="shared" si="18"/>
        <v>0</v>
      </c>
      <c r="BP43" s="107">
        <f t="shared" si="19"/>
        <v>0</v>
      </c>
      <c r="BQ43" s="107">
        <f t="shared" si="20"/>
        <v>0</v>
      </c>
      <c r="BR43" s="107">
        <f t="shared" si="21"/>
        <v>0</v>
      </c>
      <c r="BS43" s="107">
        <f t="shared" si="22"/>
        <v>11.110239514328649</v>
      </c>
      <c r="BT43" s="107">
        <f t="shared" si="23"/>
        <v>0</v>
      </c>
      <c r="BU43" s="107">
        <f t="shared" si="24"/>
        <v>0</v>
      </c>
      <c r="BV43" s="107">
        <f t="shared" si="25"/>
        <v>0.23839079059904755</v>
      </c>
      <c r="BW43" s="107">
        <f t="shared" si="26"/>
        <v>0.37975400988461344</v>
      </c>
      <c r="BX43" s="108">
        <f t="shared" si="51"/>
        <v>30.147557396222908</v>
      </c>
      <c r="BY43" s="108">
        <f t="shared" si="260"/>
        <v>14.522304297701554</v>
      </c>
      <c r="BZ43" s="108">
        <f t="shared" si="261"/>
        <v>0</v>
      </c>
      <c r="CA43" s="108">
        <f t="shared" si="262"/>
        <v>0</v>
      </c>
      <c r="CB43" s="108">
        <f t="shared" si="263"/>
        <v>0</v>
      </c>
      <c r="CC43" s="108">
        <f t="shared" si="264"/>
        <v>0</v>
      </c>
      <c r="CD43" s="108">
        <f t="shared" si="265"/>
        <v>0</v>
      </c>
      <c r="CE43" s="108">
        <f t="shared" si="266"/>
        <v>7.0357240346911523</v>
      </c>
      <c r="CF43" s="108">
        <f t="shared" si="267"/>
        <v>0</v>
      </c>
      <c r="CG43" s="108">
        <f t="shared" si="268"/>
        <v>0</v>
      </c>
      <c r="CH43" s="108">
        <f t="shared" si="269"/>
        <v>0</v>
      </c>
      <c r="CI43" s="108">
        <f t="shared" si="270"/>
        <v>0</v>
      </c>
      <c r="CJ43" s="108">
        <f t="shared" si="271"/>
        <v>166.65359271492974</v>
      </c>
      <c r="CK43" s="108">
        <f t="shared" si="272"/>
        <v>0</v>
      </c>
      <c r="CL43" s="108">
        <f t="shared" si="273"/>
        <v>0</v>
      </c>
      <c r="CM43" s="108">
        <f t="shared" si="274"/>
        <v>3.5758618589857134</v>
      </c>
      <c r="CN43" s="108">
        <f t="shared" si="241"/>
        <v>5.6963101482692018</v>
      </c>
      <c r="CO43" s="109">
        <f t="shared" si="52"/>
        <v>1899.8015361662178</v>
      </c>
      <c r="CP43" s="109">
        <f t="shared" si="308"/>
        <v>1523.5470587731511</v>
      </c>
      <c r="CQ43" s="109">
        <f t="shared" si="309"/>
        <v>0</v>
      </c>
      <c r="CR43" s="109">
        <f t="shared" si="310"/>
        <v>0</v>
      </c>
      <c r="CS43" s="109">
        <f t="shared" si="311"/>
        <v>10.82595346154543</v>
      </c>
      <c r="CT43" s="109">
        <f t="shared" si="312"/>
        <v>0</v>
      </c>
      <c r="CU43" s="109">
        <f t="shared" si="313"/>
        <v>0</v>
      </c>
      <c r="CV43" s="109">
        <f t="shared" si="314"/>
        <v>503.19687522068108</v>
      </c>
      <c r="CW43" s="109">
        <f t="shared" si="315"/>
        <v>0</v>
      </c>
      <c r="CX43" s="109">
        <f t="shared" si="316"/>
        <v>0</v>
      </c>
      <c r="CY43" s="109">
        <f t="shared" si="317"/>
        <v>0</v>
      </c>
      <c r="CZ43" s="109">
        <f t="shared" si="318"/>
        <v>39.360254170503048</v>
      </c>
      <c r="DA43" s="109">
        <f t="shared" si="319"/>
        <v>13043.31865550687</v>
      </c>
      <c r="DB43" s="109">
        <f t="shared" si="320"/>
        <v>0</v>
      </c>
      <c r="DC43" s="109">
        <f t="shared" si="321"/>
        <v>0</v>
      </c>
      <c r="DD43" s="109">
        <f t="shared" si="322"/>
        <v>247.19187060286191</v>
      </c>
      <c r="DE43" s="109">
        <f t="shared" si="275"/>
        <v>316.88755359107449</v>
      </c>
      <c r="DF43" s="110">
        <f t="shared" si="29"/>
        <v>0.6929748403132443</v>
      </c>
      <c r="DG43" s="110">
        <f t="shared" si="276"/>
        <v>0.66063277927518205</v>
      </c>
      <c r="DH43" s="110" t="e">
        <f t="shared" si="277"/>
        <v>#DIV/0!</v>
      </c>
      <c r="DI43" s="110" t="e">
        <f t="shared" si="278"/>
        <v>#DIV/0!</v>
      </c>
      <c r="DJ43" s="110">
        <f t="shared" si="279"/>
        <v>1</v>
      </c>
      <c r="DK43" s="110" t="e">
        <f t="shared" si="280"/>
        <v>#DIV/0!</v>
      </c>
      <c r="DL43" s="110" t="e">
        <f t="shared" si="281"/>
        <v>#DIV/0!</v>
      </c>
      <c r="DM43" s="110">
        <f t="shared" si="282"/>
        <v>0.6843075831432025</v>
      </c>
      <c r="DN43" s="110" t="e">
        <f t="shared" si="283"/>
        <v>#DIV/0!</v>
      </c>
      <c r="DO43" s="110" t="e">
        <f t="shared" si="284"/>
        <v>#DIV/0!</v>
      </c>
      <c r="DP43" s="110" t="e">
        <f t="shared" si="285"/>
        <v>#DIV/0!</v>
      </c>
      <c r="DQ43" s="110">
        <f t="shared" si="286"/>
        <v>1</v>
      </c>
      <c r="DR43" s="110">
        <f t="shared" si="287"/>
        <v>0.66129619248435112</v>
      </c>
      <c r="DS43" s="110" t="e">
        <f t="shared" si="288"/>
        <v>#DIV/0!</v>
      </c>
      <c r="DT43" s="110" t="e">
        <f t="shared" si="289"/>
        <v>#DIV/0!</v>
      </c>
      <c r="DU43" s="110">
        <f t="shared" si="290"/>
        <v>0.68412107365065622</v>
      </c>
      <c r="DV43" s="110">
        <f t="shared" si="242"/>
        <v>0.76141677260035645</v>
      </c>
    </row>
    <row r="44" spans="1:126" s="101" customFormat="1" x14ac:dyDescent="0.2">
      <c r="A44" s="101" t="s">
        <v>91</v>
      </c>
      <c r="B44" s="123"/>
      <c r="C44" s="123">
        <v>44504.1875</v>
      </c>
      <c r="D44" s="101">
        <v>24.37</v>
      </c>
      <c r="E44" s="102">
        <f t="shared" si="6"/>
        <v>0.68991469999999999</v>
      </c>
      <c r="F44" s="102">
        <f t="shared" si="30"/>
        <v>24230.529000000002</v>
      </c>
      <c r="G44" s="103">
        <f t="shared" si="7"/>
        <v>0.57183745625533655</v>
      </c>
      <c r="Y44" s="105">
        <f t="shared" ref="Y44" si="733">H42</f>
        <v>45.702262603287956</v>
      </c>
      <c r="Z44" s="105">
        <f t="shared" ref="Z44" si="734">I42</f>
        <v>22.015122349566099</v>
      </c>
      <c r="AA44" s="105">
        <f t="shared" ref="AA44" si="735">J42</f>
        <v>0</v>
      </c>
      <c r="AB44" s="105">
        <f t="shared" ref="AB44" si="736">K42</f>
        <v>0</v>
      </c>
      <c r="AC44" s="105">
        <f t="shared" ref="AC44" si="737">L42</f>
        <v>0</v>
      </c>
      <c r="AD44" s="105">
        <f t="shared" ref="AD44" si="738">M42</f>
        <v>0</v>
      </c>
      <c r="AE44" s="105">
        <f t="shared" ref="AE44" si="739">N42</f>
        <v>0</v>
      </c>
      <c r="AF44" s="105">
        <f t="shared" ref="AF44" si="740">O42</f>
        <v>10.665822879501526</v>
      </c>
      <c r="AG44" s="105">
        <f t="shared" ref="AG44" si="741">P42</f>
        <v>0</v>
      </c>
      <c r="AH44" s="105">
        <f t="shared" ref="AH44" si="742">Q42</f>
        <v>0</v>
      </c>
      <c r="AI44" s="105">
        <f t="shared" ref="AI44" si="743">R42</f>
        <v>0</v>
      </c>
      <c r="AJ44" s="105">
        <f t="shared" ref="AJ44" si="744">S42</f>
        <v>0</v>
      </c>
      <c r="AK44" s="105">
        <f t="shared" ref="AK44" si="745">T42</f>
        <v>252.63891724088256</v>
      </c>
      <c r="AL44" s="105">
        <f t="shared" ref="AL44" si="746">U42</f>
        <v>0</v>
      </c>
      <c r="AM44" s="105">
        <f t="shared" ref="AM44" si="747">V42</f>
        <v>0</v>
      </c>
      <c r="AN44" s="105">
        <f t="shared" ref="AN44" si="748">W42</f>
        <v>5.4208364400666671</v>
      </c>
      <c r="AO44" s="105">
        <f t="shared" ref="AO44" si="749">X42</f>
        <v>8.6353351564923031</v>
      </c>
      <c r="AP44" s="106">
        <f t="shared" si="579"/>
        <v>0.46821381027587106</v>
      </c>
      <c r="AQ44" s="106">
        <f t="shared" si="561"/>
        <v>0.19737995349878995</v>
      </c>
      <c r="AR44" s="106" t="e">
        <f t="shared" si="561"/>
        <v>#DIV/0!</v>
      </c>
      <c r="AS44" s="106" t="e">
        <f t="shared" si="561"/>
        <v>#DIV/0!</v>
      </c>
      <c r="AT44" s="106">
        <f t="shared" si="561"/>
        <v>0</v>
      </c>
      <c r="AU44" s="106" t="e">
        <f t="shared" si="561"/>
        <v>#DIV/0!</v>
      </c>
      <c r="AV44" s="106" t="e">
        <f t="shared" si="561"/>
        <v>#DIV/0!</v>
      </c>
      <c r="AW44" s="106">
        <f t="shared" si="561"/>
        <v>0.39448236681682902</v>
      </c>
      <c r="AX44" s="106" t="e">
        <f t="shared" si="561"/>
        <v>#DIV/0!</v>
      </c>
      <c r="AY44" s="106" t="e">
        <f t="shared" si="561"/>
        <v>#DIV/0!</v>
      </c>
      <c r="AZ44" s="106" t="e">
        <f t="shared" si="561"/>
        <v>#DIV/0!</v>
      </c>
      <c r="BA44" s="106">
        <f t="shared" si="561"/>
        <v>0</v>
      </c>
      <c r="BB44" s="106">
        <f t="shared" si="561"/>
        <v>0.31503751299110155</v>
      </c>
      <c r="BC44" s="106" t="e">
        <f t="shared" si="561"/>
        <v>#DIV/0!</v>
      </c>
      <c r="BD44" s="106" t="e">
        <f t="shared" si="561"/>
        <v>#DIV/0!</v>
      </c>
      <c r="BE44" s="106">
        <f t="shared" si="561"/>
        <v>0.37906213327347826</v>
      </c>
      <c r="BF44" s="106">
        <f t="shared" si="240"/>
        <v>0.60311876240849083</v>
      </c>
      <c r="BG44" s="107">
        <f t="shared" si="10"/>
        <v>1.8918397675961176</v>
      </c>
      <c r="BH44" s="107">
        <f t="shared" si="11"/>
        <v>0.91131339187585148</v>
      </c>
      <c r="BI44" s="107">
        <f t="shared" si="12"/>
        <v>0</v>
      </c>
      <c r="BJ44" s="107">
        <f t="shared" si="13"/>
        <v>0</v>
      </c>
      <c r="BK44" s="107">
        <f t="shared" si="14"/>
        <v>0</v>
      </c>
      <c r="BL44" s="107">
        <f t="shared" si="15"/>
        <v>0</v>
      </c>
      <c r="BM44" s="107">
        <f t="shared" si="16"/>
        <v>0</v>
      </c>
      <c r="BN44" s="107">
        <f t="shared" si="17"/>
        <v>0.44151047952986588</v>
      </c>
      <c r="BO44" s="107">
        <f t="shared" si="18"/>
        <v>0</v>
      </c>
      <c r="BP44" s="107">
        <f t="shared" si="19"/>
        <v>0</v>
      </c>
      <c r="BQ44" s="107">
        <f t="shared" si="20"/>
        <v>0</v>
      </c>
      <c r="BR44" s="107">
        <f t="shared" si="21"/>
        <v>0</v>
      </c>
      <c r="BS44" s="107">
        <f t="shared" si="22"/>
        <v>10.457958167794098</v>
      </c>
      <c r="BT44" s="107">
        <f t="shared" si="23"/>
        <v>0</v>
      </c>
      <c r="BU44" s="107">
        <f t="shared" si="24"/>
        <v>0</v>
      </c>
      <c r="BV44" s="107">
        <f t="shared" si="25"/>
        <v>0.22439488477785977</v>
      </c>
      <c r="BW44" s="107">
        <f t="shared" si="26"/>
        <v>0.35745867983345042</v>
      </c>
      <c r="BX44" s="108">
        <f t="shared" si="51"/>
        <v>28.377596513941764</v>
      </c>
      <c r="BY44" s="108">
        <f t="shared" si="260"/>
        <v>13.669700878137773</v>
      </c>
      <c r="BZ44" s="108">
        <f t="shared" si="261"/>
        <v>0</v>
      </c>
      <c r="CA44" s="108">
        <f t="shared" si="262"/>
        <v>0</v>
      </c>
      <c r="CB44" s="108">
        <f t="shared" si="263"/>
        <v>0</v>
      </c>
      <c r="CC44" s="108">
        <f t="shared" si="264"/>
        <v>0</v>
      </c>
      <c r="CD44" s="108">
        <f t="shared" si="265"/>
        <v>0</v>
      </c>
      <c r="CE44" s="108">
        <f t="shared" si="266"/>
        <v>6.6226571929479885</v>
      </c>
      <c r="CF44" s="108">
        <f t="shared" si="267"/>
        <v>0</v>
      </c>
      <c r="CG44" s="108">
        <f t="shared" si="268"/>
        <v>0</v>
      </c>
      <c r="CH44" s="108">
        <f t="shared" si="269"/>
        <v>0</v>
      </c>
      <c r="CI44" s="108">
        <f t="shared" si="270"/>
        <v>0</v>
      </c>
      <c r="CJ44" s="108">
        <f t="shared" si="271"/>
        <v>156.86937251691148</v>
      </c>
      <c r="CK44" s="108">
        <f t="shared" si="272"/>
        <v>0</v>
      </c>
      <c r="CL44" s="108">
        <f t="shared" si="273"/>
        <v>0</v>
      </c>
      <c r="CM44" s="108">
        <f t="shared" si="274"/>
        <v>3.3659232716678966</v>
      </c>
      <c r="CN44" s="108">
        <f t="shared" si="241"/>
        <v>5.3618801975017565</v>
      </c>
      <c r="CO44" s="109">
        <f t="shared" si="52"/>
        <v>1928.1791326801597</v>
      </c>
      <c r="CP44" s="109">
        <f t="shared" si="308"/>
        <v>1537.2167596512888</v>
      </c>
      <c r="CQ44" s="109">
        <f t="shared" si="309"/>
        <v>0</v>
      </c>
      <c r="CR44" s="109">
        <f t="shared" si="310"/>
        <v>0</v>
      </c>
      <c r="CS44" s="109">
        <f t="shared" si="311"/>
        <v>10.82595346154543</v>
      </c>
      <c r="CT44" s="109">
        <f t="shared" si="312"/>
        <v>0</v>
      </c>
      <c r="CU44" s="109">
        <f t="shared" si="313"/>
        <v>0</v>
      </c>
      <c r="CV44" s="109">
        <f t="shared" si="314"/>
        <v>509.81953241362908</v>
      </c>
      <c r="CW44" s="109">
        <f t="shared" si="315"/>
        <v>0</v>
      </c>
      <c r="CX44" s="109">
        <f t="shared" si="316"/>
        <v>0</v>
      </c>
      <c r="CY44" s="109">
        <f t="shared" si="317"/>
        <v>0</v>
      </c>
      <c r="CZ44" s="109">
        <f t="shared" si="318"/>
        <v>39.360254170503048</v>
      </c>
      <c r="DA44" s="109">
        <f t="shared" si="319"/>
        <v>13200.188028023782</v>
      </c>
      <c r="DB44" s="109">
        <f t="shared" si="320"/>
        <v>0</v>
      </c>
      <c r="DC44" s="109">
        <f t="shared" si="321"/>
        <v>0</v>
      </c>
      <c r="DD44" s="109">
        <f t="shared" si="322"/>
        <v>250.55779387452981</v>
      </c>
      <c r="DE44" s="109">
        <f t="shared" si="275"/>
        <v>322.24943378857625</v>
      </c>
      <c r="DF44" s="110">
        <f t="shared" si="29"/>
        <v>0.70332590069421774</v>
      </c>
      <c r="DG44" s="110">
        <f t="shared" si="276"/>
        <v>0.66656016591610179</v>
      </c>
      <c r="DH44" s="110" t="e">
        <f t="shared" si="277"/>
        <v>#DIV/0!</v>
      </c>
      <c r="DI44" s="110" t="e">
        <f t="shared" si="278"/>
        <v>#DIV/0!</v>
      </c>
      <c r="DJ44" s="110">
        <f t="shared" si="279"/>
        <v>1</v>
      </c>
      <c r="DK44" s="110" t="e">
        <f t="shared" si="280"/>
        <v>#DIV/0!</v>
      </c>
      <c r="DL44" s="110" t="e">
        <f t="shared" si="281"/>
        <v>#DIV/0!</v>
      </c>
      <c r="DM44" s="110">
        <f t="shared" si="282"/>
        <v>0.69331386827902464</v>
      </c>
      <c r="DN44" s="110" t="e">
        <f t="shared" si="283"/>
        <v>#DIV/0!</v>
      </c>
      <c r="DO44" s="110" t="e">
        <f t="shared" si="284"/>
        <v>#DIV/0!</v>
      </c>
      <c r="DP44" s="110" t="e">
        <f t="shared" si="285"/>
        <v>#DIV/0!</v>
      </c>
      <c r="DQ44" s="110">
        <f t="shared" si="286"/>
        <v>1</v>
      </c>
      <c r="DR44" s="110">
        <f t="shared" si="287"/>
        <v>0.66924946890906267</v>
      </c>
      <c r="DS44" s="110" t="e">
        <f t="shared" si="288"/>
        <v>#DIV/0!</v>
      </c>
      <c r="DT44" s="110" t="e">
        <f t="shared" si="289"/>
        <v>#DIV/0!</v>
      </c>
      <c r="DU44" s="110">
        <f t="shared" si="290"/>
        <v>0.69343650557332925</v>
      </c>
      <c r="DV44" s="110">
        <f t="shared" si="242"/>
        <v>0.77430028749005753</v>
      </c>
    </row>
    <row r="45" spans="1:126" s="101" customFormat="1" x14ac:dyDescent="0.2">
      <c r="A45" s="101" t="s">
        <v>91</v>
      </c>
      <c r="B45" s="123"/>
      <c r="C45" s="123">
        <v>44504.197916666664</v>
      </c>
      <c r="D45" s="101">
        <v>23.62</v>
      </c>
      <c r="E45" s="102">
        <f t="shared" si="6"/>
        <v>0.6686822</v>
      </c>
      <c r="F45" s="102">
        <f t="shared" si="30"/>
        <v>24691.189320000001</v>
      </c>
      <c r="G45" s="103">
        <f t="shared" si="7"/>
        <v>0.58270898223756207</v>
      </c>
      <c r="Y45" s="105">
        <f t="shared" ref="Y45" si="750">H42</f>
        <v>45.702262603287956</v>
      </c>
      <c r="Z45" s="105">
        <f t="shared" ref="Z45" si="751">I42</f>
        <v>22.015122349566099</v>
      </c>
      <c r="AA45" s="105">
        <f t="shared" ref="AA45" si="752">J42</f>
        <v>0</v>
      </c>
      <c r="AB45" s="105">
        <f t="shared" ref="AB45" si="753">K42</f>
        <v>0</v>
      </c>
      <c r="AC45" s="105">
        <f t="shared" ref="AC45" si="754">L42</f>
        <v>0</v>
      </c>
      <c r="AD45" s="105">
        <f t="shared" ref="AD45" si="755">M42</f>
        <v>0</v>
      </c>
      <c r="AE45" s="105">
        <f t="shared" ref="AE45" si="756">N42</f>
        <v>0</v>
      </c>
      <c r="AF45" s="105">
        <f t="shared" ref="AF45" si="757">O42</f>
        <v>10.665822879501526</v>
      </c>
      <c r="AG45" s="105">
        <f t="shared" ref="AG45" si="758">P42</f>
        <v>0</v>
      </c>
      <c r="AH45" s="105">
        <f t="shared" ref="AH45" si="759">Q42</f>
        <v>0</v>
      </c>
      <c r="AI45" s="105">
        <f t="shared" ref="AI45" si="760">R42</f>
        <v>0</v>
      </c>
      <c r="AJ45" s="105">
        <f t="shared" ref="AJ45" si="761">S42</f>
        <v>0</v>
      </c>
      <c r="AK45" s="105">
        <f t="shared" ref="AK45" si="762">T42</f>
        <v>252.63891724088256</v>
      </c>
      <c r="AL45" s="105">
        <f t="shared" ref="AL45" si="763">U42</f>
        <v>0</v>
      </c>
      <c r="AM45" s="105">
        <f t="shared" ref="AM45" si="764">V42</f>
        <v>0</v>
      </c>
      <c r="AN45" s="105">
        <f t="shared" ref="AN45" si="765">W42</f>
        <v>5.4208364400666671</v>
      </c>
      <c r="AO45" s="105">
        <f t="shared" ref="AO45" si="766">X42</f>
        <v>8.6353351564923031</v>
      </c>
      <c r="AP45" s="106">
        <f t="shared" si="579"/>
        <v>0.46821381027587106</v>
      </c>
      <c r="AQ45" s="106">
        <f t="shared" si="561"/>
        <v>0.19737995349878995</v>
      </c>
      <c r="AR45" s="106" t="e">
        <f t="shared" si="561"/>
        <v>#DIV/0!</v>
      </c>
      <c r="AS45" s="106" t="e">
        <f t="shared" si="561"/>
        <v>#DIV/0!</v>
      </c>
      <c r="AT45" s="106">
        <f t="shared" si="561"/>
        <v>0</v>
      </c>
      <c r="AU45" s="106" t="e">
        <f t="shared" si="561"/>
        <v>#DIV/0!</v>
      </c>
      <c r="AV45" s="106" t="e">
        <f t="shared" si="561"/>
        <v>#DIV/0!</v>
      </c>
      <c r="AW45" s="106">
        <f t="shared" si="561"/>
        <v>0.39448236681682902</v>
      </c>
      <c r="AX45" s="106" t="e">
        <f t="shared" si="561"/>
        <v>#DIV/0!</v>
      </c>
      <c r="AY45" s="106" t="e">
        <f t="shared" si="561"/>
        <v>#DIV/0!</v>
      </c>
      <c r="AZ45" s="106" t="e">
        <f t="shared" si="561"/>
        <v>#DIV/0!</v>
      </c>
      <c r="BA45" s="106">
        <f t="shared" si="561"/>
        <v>0</v>
      </c>
      <c r="BB45" s="106">
        <f t="shared" si="561"/>
        <v>0.31503751299110155</v>
      </c>
      <c r="BC45" s="106" t="e">
        <f t="shared" si="561"/>
        <v>#DIV/0!</v>
      </c>
      <c r="BD45" s="106" t="e">
        <f t="shared" si="561"/>
        <v>#DIV/0!</v>
      </c>
      <c r="BE45" s="106">
        <f t="shared" si="561"/>
        <v>0.37906213327347826</v>
      </c>
      <c r="BF45" s="106">
        <f t="shared" si="240"/>
        <v>0.60311876240849083</v>
      </c>
      <c r="BG45" s="107">
        <f t="shared" si="10"/>
        <v>1.833617370152659</v>
      </c>
      <c r="BH45" s="107">
        <f t="shared" si="11"/>
        <v>0.88326722675862179</v>
      </c>
      <c r="BI45" s="107">
        <f t="shared" si="12"/>
        <v>0</v>
      </c>
      <c r="BJ45" s="107">
        <f t="shared" si="13"/>
        <v>0</v>
      </c>
      <c r="BK45" s="107">
        <f t="shared" si="14"/>
        <v>0</v>
      </c>
      <c r="BL45" s="107">
        <f t="shared" si="15"/>
        <v>0</v>
      </c>
      <c r="BM45" s="107">
        <f t="shared" si="16"/>
        <v>0</v>
      </c>
      <c r="BN45" s="107">
        <f t="shared" si="17"/>
        <v>0.42792275447252492</v>
      </c>
      <c r="BO45" s="107">
        <f t="shared" si="18"/>
        <v>0</v>
      </c>
      <c r="BP45" s="107">
        <f t="shared" si="19"/>
        <v>0</v>
      </c>
      <c r="BQ45" s="107">
        <f t="shared" si="20"/>
        <v>0</v>
      </c>
      <c r="BR45" s="107">
        <f t="shared" si="21"/>
        <v>0</v>
      </c>
      <c r="BS45" s="107">
        <f t="shared" si="22"/>
        <v>10.136108819175078</v>
      </c>
      <c r="BT45" s="107">
        <f t="shared" si="23"/>
        <v>0</v>
      </c>
      <c r="BU45" s="107">
        <f t="shared" si="24"/>
        <v>0</v>
      </c>
      <c r="BV45" s="107">
        <f t="shared" si="25"/>
        <v>0.21748901019503683</v>
      </c>
      <c r="BW45" s="107">
        <f t="shared" si="26"/>
        <v>0.34645769461083703</v>
      </c>
      <c r="BX45" s="108">
        <f t="shared" si="51"/>
        <v>27.504260552289885</v>
      </c>
      <c r="BY45" s="108">
        <f t="shared" si="260"/>
        <v>13.249008401379326</v>
      </c>
      <c r="BZ45" s="108">
        <f t="shared" si="261"/>
        <v>0</v>
      </c>
      <c r="CA45" s="108">
        <f t="shared" si="262"/>
        <v>0</v>
      </c>
      <c r="CB45" s="108">
        <f t="shared" si="263"/>
        <v>0</v>
      </c>
      <c r="CC45" s="108">
        <f t="shared" si="264"/>
        <v>0</v>
      </c>
      <c r="CD45" s="108">
        <f t="shared" si="265"/>
        <v>0</v>
      </c>
      <c r="CE45" s="108">
        <f t="shared" si="266"/>
        <v>6.4188413170878738</v>
      </c>
      <c r="CF45" s="108">
        <f t="shared" si="267"/>
        <v>0</v>
      </c>
      <c r="CG45" s="108">
        <f t="shared" si="268"/>
        <v>0</v>
      </c>
      <c r="CH45" s="108">
        <f t="shared" si="269"/>
        <v>0</v>
      </c>
      <c r="CI45" s="108">
        <f t="shared" si="270"/>
        <v>0</v>
      </c>
      <c r="CJ45" s="108">
        <f t="shared" si="271"/>
        <v>152.04163228762616</v>
      </c>
      <c r="CK45" s="108">
        <f t="shared" si="272"/>
        <v>0</v>
      </c>
      <c r="CL45" s="108">
        <f t="shared" si="273"/>
        <v>0</v>
      </c>
      <c r="CM45" s="108">
        <f t="shared" si="274"/>
        <v>3.2623351529255524</v>
      </c>
      <c r="CN45" s="108">
        <f t="shared" si="241"/>
        <v>5.1968654191625552</v>
      </c>
      <c r="CO45" s="109">
        <f t="shared" si="52"/>
        <v>1955.6833932324496</v>
      </c>
      <c r="CP45" s="109">
        <f t="shared" si="308"/>
        <v>1550.4657680526682</v>
      </c>
      <c r="CQ45" s="109">
        <f t="shared" si="309"/>
        <v>0</v>
      </c>
      <c r="CR45" s="109">
        <f t="shared" si="310"/>
        <v>0</v>
      </c>
      <c r="CS45" s="109">
        <f t="shared" si="311"/>
        <v>10.82595346154543</v>
      </c>
      <c r="CT45" s="109">
        <f t="shared" si="312"/>
        <v>0</v>
      </c>
      <c r="CU45" s="109">
        <f t="shared" si="313"/>
        <v>0</v>
      </c>
      <c r="CV45" s="109">
        <f t="shared" si="314"/>
        <v>516.23837373071694</v>
      </c>
      <c r="CW45" s="109">
        <f t="shared" si="315"/>
        <v>0</v>
      </c>
      <c r="CX45" s="109">
        <f t="shared" si="316"/>
        <v>0</v>
      </c>
      <c r="CY45" s="109">
        <f t="shared" si="317"/>
        <v>0</v>
      </c>
      <c r="CZ45" s="109">
        <f t="shared" si="318"/>
        <v>39.360254170503048</v>
      </c>
      <c r="DA45" s="109">
        <f t="shared" si="319"/>
        <v>13352.229660311408</v>
      </c>
      <c r="DB45" s="109">
        <f t="shared" si="320"/>
        <v>0</v>
      </c>
      <c r="DC45" s="109">
        <f t="shared" si="321"/>
        <v>0</v>
      </c>
      <c r="DD45" s="109">
        <f t="shared" si="322"/>
        <v>253.82012902745535</v>
      </c>
      <c r="DE45" s="109">
        <f t="shared" si="275"/>
        <v>327.44629920773883</v>
      </c>
      <c r="DF45" s="110">
        <f t="shared" si="29"/>
        <v>0.71335840156408192</v>
      </c>
      <c r="DG45" s="110">
        <f t="shared" si="276"/>
        <v>0.67230513401041958</v>
      </c>
      <c r="DH45" s="110" t="e">
        <f t="shared" si="277"/>
        <v>#DIV/0!</v>
      </c>
      <c r="DI45" s="110" t="e">
        <f t="shared" si="278"/>
        <v>#DIV/0!</v>
      </c>
      <c r="DJ45" s="110">
        <f t="shared" si="279"/>
        <v>1</v>
      </c>
      <c r="DK45" s="110" t="e">
        <f t="shared" si="280"/>
        <v>#DIV/0!</v>
      </c>
      <c r="DL45" s="110" t="e">
        <f t="shared" si="281"/>
        <v>#DIV/0!</v>
      </c>
      <c r="DM45" s="110">
        <f t="shared" si="282"/>
        <v>0.70204298009306321</v>
      </c>
      <c r="DN45" s="110" t="e">
        <f t="shared" si="283"/>
        <v>#DIV/0!</v>
      </c>
      <c r="DO45" s="110" t="e">
        <f t="shared" si="284"/>
        <v>#DIV/0!</v>
      </c>
      <c r="DP45" s="110" t="e">
        <f t="shared" si="285"/>
        <v>#DIV/0!</v>
      </c>
      <c r="DQ45" s="110">
        <f t="shared" si="286"/>
        <v>1</v>
      </c>
      <c r="DR45" s="110">
        <f t="shared" si="287"/>
        <v>0.67695797892759724</v>
      </c>
      <c r="DS45" s="110" t="e">
        <f t="shared" si="288"/>
        <v>#DIV/0!</v>
      </c>
      <c r="DT45" s="110" t="e">
        <f t="shared" si="289"/>
        <v>#DIV/0!</v>
      </c>
      <c r="DU45" s="110">
        <f t="shared" si="290"/>
        <v>0.70246525001376992</v>
      </c>
      <c r="DV45" s="110">
        <f t="shared" si="242"/>
        <v>0.78678730520424467</v>
      </c>
    </row>
    <row r="46" spans="1:126" s="101" customFormat="1" x14ac:dyDescent="0.2">
      <c r="A46" s="101" t="s">
        <v>91</v>
      </c>
      <c r="B46" s="123">
        <f>'Data Final'!C189</f>
        <v>44504.229166666664</v>
      </c>
      <c r="C46" s="123">
        <v>44504.208333333336</v>
      </c>
      <c r="D46" s="101">
        <v>22.88</v>
      </c>
      <c r="E46" s="102">
        <f t="shared" si="6"/>
        <v>0.64773279999999989</v>
      </c>
      <c r="F46" s="102">
        <f t="shared" si="30"/>
        <v>25132.995180000002</v>
      </c>
      <c r="G46" s="103">
        <f t="shared" si="7"/>
        <v>0.59313554532007262</v>
      </c>
      <c r="H46" s="124">
        <f>'Data Final'!F189</f>
        <v>33.394528788220725</v>
      </c>
      <c r="I46" s="124">
        <f>'Data Final'!G189</f>
        <v>19.27902856423875</v>
      </c>
      <c r="J46" s="104">
        <v>0</v>
      </c>
      <c r="K46" s="124">
        <f>'Data Final'!I189</f>
        <v>0</v>
      </c>
      <c r="L46" s="104">
        <v>0</v>
      </c>
      <c r="M46" s="104">
        <v>0</v>
      </c>
      <c r="N46" s="104">
        <v>0</v>
      </c>
      <c r="O46" s="124">
        <f>'Data Final'!M189</f>
        <v>8.5030198178230769</v>
      </c>
      <c r="P46" s="104">
        <v>0</v>
      </c>
      <c r="Q46" s="124">
        <f>'Data Final'!O189</f>
        <v>0</v>
      </c>
      <c r="R46" s="104">
        <v>0</v>
      </c>
      <c r="S46" s="124">
        <f>'Data Final'!Q189</f>
        <v>0</v>
      </c>
      <c r="T46" s="124">
        <f>'Data Final'!R189</f>
        <v>174.07250107684854</v>
      </c>
      <c r="U46" s="124">
        <f>'Data Final'!S189</f>
        <v>0</v>
      </c>
      <c r="V46" s="124">
        <f>'Data Final'!T189</f>
        <v>0</v>
      </c>
      <c r="W46" s="124">
        <f>'Data Final'!U189</f>
        <v>4.1074398498982623</v>
      </c>
      <c r="X46" s="124">
        <f>'Data Final'!V189</f>
        <v>0</v>
      </c>
      <c r="Y46" s="105">
        <f t="shared" ref="Y46" si="767">H46</f>
        <v>33.394528788220725</v>
      </c>
      <c r="Z46" s="105">
        <f t="shared" ref="Z46" si="768">I46</f>
        <v>19.27902856423875</v>
      </c>
      <c r="AA46" s="105">
        <f t="shared" ref="AA46" si="769">J46</f>
        <v>0</v>
      </c>
      <c r="AB46" s="105">
        <f t="shared" ref="AB46" si="770">K46</f>
        <v>0</v>
      </c>
      <c r="AC46" s="105">
        <f t="shared" ref="AC46" si="771">L46</f>
        <v>0</v>
      </c>
      <c r="AD46" s="105">
        <f t="shared" ref="AD46" si="772">M46</f>
        <v>0</v>
      </c>
      <c r="AE46" s="105">
        <f t="shared" ref="AE46" si="773">N46</f>
        <v>0</v>
      </c>
      <c r="AF46" s="105">
        <f t="shared" ref="AF46" si="774">O46</f>
        <v>8.5030198178230769</v>
      </c>
      <c r="AG46" s="105">
        <f t="shared" ref="AG46" si="775">P46</f>
        <v>0</v>
      </c>
      <c r="AH46" s="105">
        <f t="shared" ref="AH46" si="776">Q46</f>
        <v>0</v>
      </c>
      <c r="AI46" s="105">
        <f t="shared" ref="AI46" si="777">R46</f>
        <v>0</v>
      </c>
      <c r="AJ46" s="105">
        <f t="shared" ref="AJ46" si="778">S46</f>
        <v>0</v>
      </c>
      <c r="AK46" s="105">
        <f t="shared" ref="AK46" si="779">T46</f>
        <v>174.07250107684854</v>
      </c>
      <c r="AL46" s="105">
        <f t="shared" ref="AL46" si="780">U46</f>
        <v>0</v>
      </c>
      <c r="AM46" s="105">
        <f t="shared" ref="AM46" si="781">V46</f>
        <v>0</v>
      </c>
      <c r="AN46" s="105">
        <f t="shared" ref="AN46" si="782">W46</f>
        <v>4.1074398498982623</v>
      </c>
      <c r="AO46" s="105">
        <f t="shared" ref="AO46" si="783">X46</f>
        <v>0</v>
      </c>
      <c r="AP46" s="106">
        <f t="shared" si="579"/>
        <v>0.34212265817174681</v>
      </c>
      <c r="AQ46" s="106">
        <f t="shared" si="561"/>
        <v>0.17284908532821699</v>
      </c>
      <c r="AR46" s="106" t="e">
        <f t="shared" si="561"/>
        <v>#DIV/0!</v>
      </c>
      <c r="AS46" s="106" t="e">
        <f t="shared" si="561"/>
        <v>#DIV/0!</v>
      </c>
      <c r="AT46" s="106">
        <f t="shared" si="561"/>
        <v>0</v>
      </c>
      <c r="AU46" s="106" t="e">
        <f t="shared" si="561"/>
        <v>#DIV/0!</v>
      </c>
      <c r="AV46" s="106" t="e">
        <f t="shared" si="561"/>
        <v>#DIV/0!</v>
      </c>
      <c r="AW46" s="106">
        <f t="shared" si="561"/>
        <v>0.31448969486187589</v>
      </c>
      <c r="AX46" s="106" t="e">
        <f t="shared" si="561"/>
        <v>#DIV/0!</v>
      </c>
      <c r="AY46" s="106" t="e">
        <f t="shared" si="561"/>
        <v>#DIV/0!</v>
      </c>
      <c r="AZ46" s="106" t="e">
        <f t="shared" si="561"/>
        <v>#DIV/0!</v>
      </c>
      <c r="BA46" s="106">
        <f t="shared" si="561"/>
        <v>0</v>
      </c>
      <c r="BB46" s="106">
        <f t="shared" si="561"/>
        <v>0.21706619240733901</v>
      </c>
      <c r="BC46" s="106" t="e">
        <f t="shared" si="561"/>
        <v>#DIV/0!</v>
      </c>
      <c r="BD46" s="106" t="e">
        <f t="shared" si="561"/>
        <v>#DIV/0!</v>
      </c>
      <c r="BE46" s="106">
        <f t="shared" si="561"/>
        <v>0.28722041865845016</v>
      </c>
      <c r="BF46" s="106">
        <f t="shared" si="240"/>
        <v>0</v>
      </c>
      <c r="BG46" s="107">
        <f t="shared" si="10"/>
        <v>1.2978438982004887</v>
      </c>
      <c r="BH46" s="107">
        <f t="shared" si="11"/>
        <v>0.7492595491916606</v>
      </c>
      <c r="BI46" s="107">
        <f t="shared" si="12"/>
        <v>0</v>
      </c>
      <c r="BJ46" s="107">
        <f t="shared" si="13"/>
        <v>0</v>
      </c>
      <c r="BK46" s="107">
        <f t="shared" si="14"/>
        <v>0</v>
      </c>
      <c r="BL46" s="107">
        <f t="shared" si="15"/>
        <v>0</v>
      </c>
      <c r="BM46" s="107">
        <f t="shared" si="16"/>
        <v>0</v>
      </c>
      <c r="BN46" s="107">
        <f t="shared" si="17"/>
        <v>0.33046109010324187</v>
      </c>
      <c r="BO46" s="107">
        <f t="shared" si="18"/>
        <v>0</v>
      </c>
      <c r="BP46" s="107">
        <f t="shared" si="19"/>
        <v>0</v>
      </c>
      <c r="BQ46" s="107">
        <f t="shared" si="20"/>
        <v>0</v>
      </c>
      <c r="BR46" s="107">
        <f t="shared" si="21"/>
        <v>0</v>
      </c>
      <c r="BS46" s="107">
        <f t="shared" si="22"/>
        <v>6.765148111530606</v>
      </c>
      <c r="BT46" s="107">
        <f t="shared" si="23"/>
        <v>0</v>
      </c>
      <c r="BU46" s="107">
        <f t="shared" si="24"/>
        <v>0</v>
      </c>
      <c r="BV46" s="107">
        <f t="shared" si="25"/>
        <v>0.15963141088837082</v>
      </c>
      <c r="BW46" s="107">
        <f t="shared" si="26"/>
        <v>0</v>
      </c>
      <c r="BX46" s="108">
        <f t="shared" si="51"/>
        <v>19.467658473007329</v>
      </c>
      <c r="BY46" s="108">
        <f t="shared" si="260"/>
        <v>11.238893237874908</v>
      </c>
      <c r="BZ46" s="108">
        <f t="shared" si="261"/>
        <v>0</v>
      </c>
      <c r="CA46" s="108">
        <f t="shared" si="262"/>
        <v>0</v>
      </c>
      <c r="CB46" s="108">
        <f t="shared" si="263"/>
        <v>0</v>
      </c>
      <c r="CC46" s="108">
        <f t="shared" si="264"/>
        <v>0</v>
      </c>
      <c r="CD46" s="108">
        <f t="shared" si="265"/>
        <v>0</v>
      </c>
      <c r="CE46" s="108">
        <f t="shared" si="266"/>
        <v>4.9569163515486281</v>
      </c>
      <c r="CF46" s="108">
        <f t="shared" si="267"/>
        <v>0</v>
      </c>
      <c r="CG46" s="108">
        <f t="shared" si="268"/>
        <v>0</v>
      </c>
      <c r="CH46" s="108">
        <f t="shared" si="269"/>
        <v>0</v>
      </c>
      <c r="CI46" s="108">
        <f t="shared" si="270"/>
        <v>0</v>
      </c>
      <c r="CJ46" s="108">
        <f t="shared" si="271"/>
        <v>101.47722167295909</v>
      </c>
      <c r="CK46" s="108">
        <f t="shared" si="272"/>
        <v>0</v>
      </c>
      <c r="CL46" s="108">
        <f t="shared" si="273"/>
        <v>0</v>
      </c>
      <c r="CM46" s="108">
        <f t="shared" si="274"/>
        <v>2.3944711633255622</v>
      </c>
      <c r="CN46" s="108">
        <f t="shared" si="241"/>
        <v>0</v>
      </c>
      <c r="CO46" s="109">
        <f t="shared" si="52"/>
        <v>1975.1510517054569</v>
      </c>
      <c r="CP46" s="109">
        <f t="shared" si="308"/>
        <v>1561.7046612905431</v>
      </c>
      <c r="CQ46" s="109">
        <f t="shared" si="309"/>
        <v>0</v>
      </c>
      <c r="CR46" s="109">
        <f t="shared" si="310"/>
        <v>0</v>
      </c>
      <c r="CS46" s="109">
        <f t="shared" si="311"/>
        <v>10.82595346154543</v>
      </c>
      <c r="CT46" s="109">
        <f t="shared" si="312"/>
        <v>0</v>
      </c>
      <c r="CU46" s="109">
        <f t="shared" si="313"/>
        <v>0</v>
      </c>
      <c r="CV46" s="109">
        <f t="shared" si="314"/>
        <v>521.19529008226561</v>
      </c>
      <c r="CW46" s="109">
        <f t="shared" si="315"/>
        <v>0</v>
      </c>
      <c r="CX46" s="109">
        <f t="shared" si="316"/>
        <v>0</v>
      </c>
      <c r="CY46" s="109">
        <f t="shared" si="317"/>
        <v>0</v>
      </c>
      <c r="CZ46" s="109">
        <f t="shared" si="318"/>
        <v>39.360254170503048</v>
      </c>
      <c r="DA46" s="109">
        <f t="shared" si="319"/>
        <v>13453.706881984368</v>
      </c>
      <c r="DB46" s="109">
        <f t="shared" si="320"/>
        <v>0</v>
      </c>
      <c r="DC46" s="109">
        <f t="shared" si="321"/>
        <v>0</v>
      </c>
      <c r="DD46" s="109">
        <f t="shared" si="322"/>
        <v>256.21460019078091</v>
      </c>
      <c r="DE46" s="109">
        <f t="shared" si="275"/>
        <v>327.44629920773883</v>
      </c>
      <c r="DF46" s="110">
        <f t="shared" si="29"/>
        <v>0.72045945778747511</v>
      </c>
      <c r="DG46" s="110">
        <f t="shared" si="276"/>
        <v>0.67717848612183595</v>
      </c>
      <c r="DH46" s="110" t="e">
        <f t="shared" si="277"/>
        <v>#DIV/0!</v>
      </c>
      <c r="DI46" s="110" t="e">
        <f t="shared" si="278"/>
        <v>#DIV/0!</v>
      </c>
      <c r="DJ46" s="110">
        <f t="shared" si="279"/>
        <v>1</v>
      </c>
      <c r="DK46" s="110" t="e">
        <f t="shared" si="280"/>
        <v>#DIV/0!</v>
      </c>
      <c r="DL46" s="110" t="e">
        <f t="shared" si="281"/>
        <v>#DIV/0!</v>
      </c>
      <c r="DM46" s="110">
        <f t="shared" si="282"/>
        <v>0.70878399065057851</v>
      </c>
      <c r="DN46" s="110" t="e">
        <f t="shared" si="283"/>
        <v>#DIV/0!</v>
      </c>
      <c r="DO46" s="110" t="e">
        <f t="shared" si="284"/>
        <v>#DIV/0!</v>
      </c>
      <c r="DP46" s="110" t="e">
        <f t="shared" si="285"/>
        <v>#DIV/0!</v>
      </c>
      <c r="DQ46" s="110">
        <f t="shared" si="286"/>
        <v>1</v>
      </c>
      <c r="DR46" s="110">
        <f t="shared" si="287"/>
        <v>0.68210287357355348</v>
      </c>
      <c r="DS46" s="110" t="e">
        <f t="shared" si="288"/>
        <v>#DIV/0!</v>
      </c>
      <c r="DT46" s="110" t="e">
        <f t="shared" si="289"/>
        <v>#DIV/0!</v>
      </c>
      <c r="DU46" s="110">
        <f t="shared" si="290"/>
        <v>0.70909211917044856</v>
      </c>
      <c r="DV46" s="110">
        <f t="shared" si="242"/>
        <v>0.78678730520424467</v>
      </c>
    </row>
    <row r="47" spans="1:126" s="101" customFormat="1" x14ac:dyDescent="0.2">
      <c r="A47" s="101" t="s">
        <v>91</v>
      </c>
      <c r="B47" s="123"/>
      <c r="C47" s="123">
        <v>44504.21875</v>
      </c>
      <c r="D47" s="101">
        <v>22.88</v>
      </c>
      <c r="E47" s="102">
        <f t="shared" si="6"/>
        <v>0.64773279999999989</v>
      </c>
      <c r="F47" s="102">
        <f t="shared" si="30"/>
        <v>25574.801040000002</v>
      </c>
      <c r="G47" s="103">
        <f t="shared" si="7"/>
        <v>0.60356210840258318</v>
      </c>
      <c r="Y47" s="105">
        <f t="shared" ref="Y47" si="784">H46</f>
        <v>33.394528788220725</v>
      </c>
      <c r="Z47" s="105">
        <f t="shared" ref="Z47" si="785">I46</f>
        <v>19.27902856423875</v>
      </c>
      <c r="AA47" s="105">
        <f t="shared" ref="AA47" si="786">J46</f>
        <v>0</v>
      </c>
      <c r="AB47" s="105">
        <f t="shared" ref="AB47" si="787">K46</f>
        <v>0</v>
      </c>
      <c r="AC47" s="105">
        <f t="shared" ref="AC47" si="788">L46</f>
        <v>0</v>
      </c>
      <c r="AD47" s="105">
        <f t="shared" ref="AD47" si="789">M46</f>
        <v>0</v>
      </c>
      <c r="AE47" s="105">
        <f t="shared" ref="AE47" si="790">N46</f>
        <v>0</v>
      </c>
      <c r="AF47" s="105">
        <f t="shared" ref="AF47" si="791">O46</f>
        <v>8.5030198178230769</v>
      </c>
      <c r="AG47" s="105">
        <f t="shared" ref="AG47" si="792">P46</f>
        <v>0</v>
      </c>
      <c r="AH47" s="105">
        <f t="shared" ref="AH47" si="793">Q46</f>
        <v>0</v>
      </c>
      <c r="AI47" s="105">
        <f t="shared" ref="AI47" si="794">R46</f>
        <v>0</v>
      </c>
      <c r="AJ47" s="105">
        <f t="shared" ref="AJ47" si="795">S46</f>
        <v>0</v>
      </c>
      <c r="AK47" s="105">
        <f t="shared" ref="AK47" si="796">T46</f>
        <v>174.07250107684854</v>
      </c>
      <c r="AL47" s="105">
        <f t="shared" ref="AL47" si="797">U46</f>
        <v>0</v>
      </c>
      <c r="AM47" s="105">
        <f t="shared" ref="AM47" si="798">V46</f>
        <v>0</v>
      </c>
      <c r="AN47" s="105">
        <f t="shared" ref="AN47" si="799">W46</f>
        <v>4.1074398498982623</v>
      </c>
      <c r="AO47" s="105">
        <f t="shared" ref="AO47" si="800">X46</f>
        <v>0</v>
      </c>
      <c r="AP47" s="106">
        <f t="shared" si="579"/>
        <v>0.34212265817174681</v>
      </c>
      <c r="AQ47" s="106">
        <f t="shared" si="561"/>
        <v>0.17284908532821699</v>
      </c>
      <c r="AR47" s="106" t="e">
        <f t="shared" si="561"/>
        <v>#DIV/0!</v>
      </c>
      <c r="AS47" s="106" t="e">
        <f t="shared" si="561"/>
        <v>#DIV/0!</v>
      </c>
      <c r="AT47" s="106">
        <f t="shared" si="561"/>
        <v>0</v>
      </c>
      <c r="AU47" s="106" t="e">
        <f t="shared" si="561"/>
        <v>#DIV/0!</v>
      </c>
      <c r="AV47" s="106" t="e">
        <f t="shared" si="561"/>
        <v>#DIV/0!</v>
      </c>
      <c r="AW47" s="106">
        <f t="shared" si="561"/>
        <v>0.31448969486187589</v>
      </c>
      <c r="AX47" s="106" t="e">
        <f t="shared" si="561"/>
        <v>#DIV/0!</v>
      </c>
      <c r="AY47" s="106" t="e">
        <f t="shared" si="561"/>
        <v>#DIV/0!</v>
      </c>
      <c r="AZ47" s="106" t="e">
        <f t="shared" si="561"/>
        <v>#DIV/0!</v>
      </c>
      <c r="BA47" s="106">
        <f t="shared" si="561"/>
        <v>0</v>
      </c>
      <c r="BB47" s="106">
        <f t="shared" si="561"/>
        <v>0.21706619240733901</v>
      </c>
      <c r="BC47" s="106" t="e">
        <f t="shared" si="561"/>
        <v>#DIV/0!</v>
      </c>
      <c r="BD47" s="106" t="e">
        <f t="shared" si="561"/>
        <v>#DIV/0!</v>
      </c>
      <c r="BE47" s="106">
        <f t="shared" si="561"/>
        <v>0.28722041865845016</v>
      </c>
      <c r="BF47" s="106">
        <f t="shared" si="240"/>
        <v>0</v>
      </c>
      <c r="BG47" s="107">
        <f t="shared" si="10"/>
        <v>1.2978438982004887</v>
      </c>
      <c r="BH47" s="107">
        <f t="shared" si="11"/>
        <v>0.7492595491916606</v>
      </c>
      <c r="BI47" s="107">
        <f t="shared" si="12"/>
        <v>0</v>
      </c>
      <c r="BJ47" s="107">
        <f t="shared" si="13"/>
        <v>0</v>
      </c>
      <c r="BK47" s="107">
        <f t="shared" si="14"/>
        <v>0</v>
      </c>
      <c r="BL47" s="107">
        <f t="shared" si="15"/>
        <v>0</v>
      </c>
      <c r="BM47" s="107">
        <f t="shared" si="16"/>
        <v>0</v>
      </c>
      <c r="BN47" s="107">
        <f t="shared" si="17"/>
        <v>0.33046109010324187</v>
      </c>
      <c r="BO47" s="107">
        <f t="shared" si="18"/>
        <v>0</v>
      </c>
      <c r="BP47" s="107">
        <f t="shared" si="19"/>
        <v>0</v>
      </c>
      <c r="BQ47" s="107">
        <f t="shared" si="20"/>
        <v>0</v>
      </c>
      <c r="BR47" s="107">
        <f t="shared" si="21"/>
        <v>0</v>
      </c>
      <c r="BS47" s="107">
        <f t="shared" si="22"/>
        <v>6.765148111530606</v>
      </c>
      <c r="BT47" s="107">
        <f t="shared" si="23"/>
        <v>0</v>
      </c>
      <c r="BU47" s="107">
        <f t="shared" si="24"/>
        <v>0</v>
      </c>
      <c r="BV47" s="107">
        <f t="shared" si="25"/>
        <v>0.15963141088837082</v>
      </c>
      <c r="BW47" s="107">
        <f t="shared" si="26"/>
        <v>0</v>
      </c>
      <c r="BX47" s="108">
        <f t="shared" si="51"/>
        <v>19.467658473007329</v>
      </c>
      <c r="BY47" s="108">
        <f t="shared" si="260"/>
        <v>11.238893237874908</v>
      </c>
      <c r="BZ47" s="108">
        <f t="shared" si="261"/>
        <v>0</v>
      </c>
      <c r="CA47" s="108">
        <f t="shared" si="262"/>
        <v>0</v>
      </c>
      <c r="CB47" s="108">
        <f t="shared" si="263"/>
        <v>0</v>
      </c>
      <c r="CC47" s="108">
        <f t="shared" si="264"/>
        <v>0</v>
      </c>
      <c r="CD47" s="108">
        <f t="shared" si="265"/>
        <v>0</v>
      </c>
      <c r="CE47" s="108">
        <f t="shared" si="266"/>
        <v>4.9569163515486281</v>
      </c>
      <c r="CF47" s="108">
        <f t="shared" si="267"/>
        <v>0</v>
      </c>
      <c r="CG47" s="108">
        <f t="shared" si="268"/>
        <v>0</v>
      </c>
      <c r="CH47" s="108">
        <f t="shared" si="269"/>
        <v>0</v>
      </c>
      <c r="CI47" s="108">
        <f t="shared" si="270"/>
        <v>0</v>
      </c>
      <c r="CJ47" s="108">
        <f t="shared" si="271"/>
        <v>101.47722167295909</v>
      </c>
      <c r="CK47" s="108">
        <f t="shared" si="272"/>
        <v>0</v>
      </c>
      <c r="CL47" s="108">
        <f t="shared" si="273"/>
        <v>0</v>
      </c>
      <c r="CM47" s="108">
        <f t="shared" si="274"/>
        <v>2.3944711633255622</v>
      </c>
      <c r="CN47" s="108">
        <f t="shared" si="241"/>
        <v>0</v>
      </c>
      <c r="CO47" s="109">
        <f t="shared" si="52"/>
        <v>1994.6187101784642</v>
      </c>
      <c r="CP47" s="109">
        <f t="shared" si="308"/>
        <v>1572.943554528418</v>
      </c>
      <c r="CQ47" s="109">
        <f t="shared" si="309"/>
        <v>0</v>
      </c>
      <c r="CR47" s="109">
        <f t="shared" si="310"/>
        <v>0</v>
      </c>
      <c r="CS47" s="109">
        <f t="shared" si="311"/>
        <v>10.82595346154543</v>
      </c>
      <c r="CT47" s="109">
        <f t="shared" si="312"/>
        <v>0</v>
      </c>
      <c r="CU47" s="109">
        <f t="shared" si="313"/>
        <v>0</v>
      </c>
      <c r="CV47" s="109">
        <f t="shared" si="314"/>
        <v>526.15220643381429</v>
      </c>
      <c r="CW47" s="109">
        <f t="shared" si="315"/>
        <v>0</v>
      </c>
      <c r="CX47" s="109">
        <f t="shared" si="316"/>
        <v>0</v>
      </c>
      <c r="CY47" s="109">
        <f t="shared" si="317"/>
        <v>0</v>
      </c>
      <c r="CZ47" s="109">
        <f t="shared" si="318"/>
        <v>39.360254170503048</v>
      </c>
      <c r="DA47" s="109">
        <f t="shared" si="319"/>
        <v>13555.184103657328</v>
      </c>
      <c r="DB47" s="109">
        <f t="shared" si="320"/>
        <v>0</v>
      </c>
      <c r="DC47" s="109">
        <f t="shared" si="321"/>
        <v>0</v>
      </c>
      <c r="DD47" s="109">
        <f t="shared" si="322"/>
        <v>258.6090713541065</v>
      </c>
      <c r="DE47" s="109">
        <f t="shared" si="275"/>
        <v>327.44629920773883</v>
      </c>
      <c r="DF47" s="110">
        <f t="shared" si="29"/>
        <v>0.7275605140108683</v>
      </c>
      <c r="DG47" s="110">
        <f t="shared" si="276"/>
        <v>0.68205183823325233</v>
      </c>
      <c r="DH47" s="110" t="e">
        <f t="shared" si="277"/>
        <v>#DIV/0!</v>
      </c>
      <c r="DI47" s="110" t="e">
        <f t="shared" si="278"/>
        <v>#DIV/0!</v>
      </c>
      <c r="DJ47" s="110">
        <f t="shared" si="279"/>
        <v>1</v>
      </c>
      <c r="DK47" s="110" t="e">
        <f t="shared" si="280"/>
        <v>#DIV/0!</v>
      </c>
      <c r="DL47" s="110" t="e">
        <f t="shared" si="281"/>
        <v>#DIV/0!</v>
      </c>
      <c r="DM47" s="110">
        <f t="shared" si="282"/>
        <v>0.7155250012080937</v>
      </c>
      <c r="DN47" s="110" t="e">
        <f t="shared" si="283"/>
        <v>#DIV/0!</v>
      </c>
      <c r="DO47" s="110" t="e">
        <f t="shared" si="284"/>
        <v>#DIV/0!</v>
      </c>
      <c r="DP47" s="110" t="e">
        <f t="shared" si="285"/>
        <v>#DIV/0!</v>
      </c>
      <c r="DQ47" s="110">
        <f t="shared" si="286"/>
        <v>1</v>
      </c>
      <c r="DR47" s="110">
        <f t="shared" si="287"/>
        <v>0.68724776821950972</v>
      </c>
      <c r="DS47" s="110" t="e">
        <f t="shared" si="288"/>
        <v>#DIV/0!</v>
      </c>
      <c r="DT47" s="110" t="e">
        <f t="shared" si="289"/>
        <v>#DIV/0!</v>
      </c>
      <c r="DU47" s="110">
        <f t="shared" si="290"/>
        <v>0.71571898832712744</v>
      </c>
      <c r="DV47" s="110">
        <f t="shared" si="242"/>
        <v>0.78678730520424467</v>
      </c>
    </row>
    <row r="48" spans="1:126" s="101" customFormat="1" x14ac:dyDescent="0.2">
      <c r="A48" s="101" t="s">
        <v>91</v>
      </c>
      <c r="B48" s="123"/>
      <c r="C48" s="123">
        <v>44504.229166666664</v>
      </c>
      <c r="D48" s="101">
        <v>22.15</v>
      </c>
      <c r="E48" s="102">
        <f t="shared" si="6"/>
        <v>0.62706649999999997</v>
      </c>
      <c r="F48" s="102">
        <f t="shared" si="30"/>
        <v>25998.007230000003</v>
      </c>
      <c r="G48" s="103">
        <f t="shared" si="7"/>
        <v>0.61354972159753707</v>
      </c>
      <c r="Y48" s="105">
        <f t="shared" ref="Y48" si="801">H46</f>
        <v>33.394528788220725</v>
      </c>
      <c r="Z48" s="105">
        <f t="shared" ref="Z48" si="802">I46</f>
        <v>19.27902856423875</v>
      </c>
      <c r="AA48" s="105">
        <f t="shared" ref="AA48" si="803">J46</f>
        <v>0</v>
      </c>
      <c r="AB48" s="105">
        <f t="shared" ref="AB48" si="804">K46</f>
        <v>0</v>
      </c>
      <c r="AC48" s="105">
        <f t="shared" ref="AC48" si="805">L46</f>
        <v>0</v>
      </c>
      <c r="AD48" s="105">
        <f t="shared" ref="AD48" si="806">M46</f>
        <v>0</v>
      </c>
      <c r="AE48" s="105">
        <f t="shared" ref="AE48" si="807">N46</f>
        <v>0</v>
      </c>
      <c r="AF48" s="105">
        <f t="shared" ref="AF48" si="808">O46</f>
        <v>8.5030198178230769</v>
      </c>
      <c r="AG48" s="105">
        <f t="shared" ref="AG48" si="809">P46</f>
        <v>0</v>
      </c>
      <c r="AH48" s="105">
        <f t="shared" ref="AH48" si="810">Q46</f>
        <v>0</v>
      </c>
      <c r="AI48" s="105">
        <f t="shared" ref="AI48" si="811">R46</f>
        <v>0</v>
      </c>
      <c r="AJ48" s="105">
        <f t="shared" ref="AJ48" si="812">S46</f>
        <v>0</v>
      </c>
      <c r="AK48" s="105">
        <f t="shared" ref="AK48" si="813">T46</f>
        <v>174.07250107684854</v>
      </c>
      <c r="AL48" s="105">
        <f t="shared" ref="AL48" si="814">U46</f>
        <v>0</v>
      </c>
      <c r="AM48" s="105">
        <f t="shared" ref="AM48" si="815">V46</f>
        <v>0</v>
      </c>
      <c r="AN48" s="105">
        <f t="shared" ref="AN48" si="816">W46</f>
        <v>4.1074398498982623</v>
      </c>
      <c r="AO48" s="105">
        <f t="shared" ref="AO48" si="817">X46</f>
        <v>0</v>
      </c>
      <c r="AP48" s="106">
        <f t="shared" si="579"/>
        <v>0.34212265817174681</v>
      </c>
      <c r="AQ48" s="106">
        <f t="shared" si="561"/>
        <v>0.17284908532821699</v>
      </c>
      <c r="AR48" s="106" t="e">
        <f t="shared" si="561"/>
        <v>#DIV/0!</v>
      </c>
      <c r="AS48" s="106" t="e">
        <f t="shared" si="561"/>
        <v>#DIV/0!</v>
      </c>
      <c r="AT48" s="106">
        <f t="shared" si="561"/>
        <v>0</v>
      </c>
      <c r="AU48" s="106" t="e">
        <f t="shared" si="561"/>
        <v>#DIV/0!</v>
      </c>
      <c r="AV48" s="106" t="e">
        <f t="shared" si="561"/>
        <v>#DIV/0!</v>
      </c>
      <c r="AW48" s="106">
        <f t="shared" si="561"/>
        <v>0.31448969486187589</v>
      </c>
      <c r="AX48" s="106" t="e">
        <f t="shared" si="561"/>
        <v>#DIV/0!</v>
      </c>
      <c r="AY48" s="106" t="e">
        <f t="shared" si="561"/>
        <v>#DIV/0!</v>
      </c>
      <c r="AZ48" s="106" t="e">
        <f t="shared" si="561"/>
        <v>#DIV/0!</v>
      </c>
      <c r="BA48" s="106">
        <f t="shared" si="561"/>
        <v>0</v>
      </c>
      <c r="BB48" s="106">
        <f t="shared" si="561"/>
        <v>0.21706619240733901</v>
      </c>
      <c r="BC48" s="106" t="e">
        <f t="shared" si="561"/>
        <v>#DIV/0!</v>
      </c>
      <c r="BD48" s="106" t="e">
        <f t="shared" si="561"/>
        <v>#DIV/0!</v>
      </c>
      <c r="BE48" s="106">
        <f t="shared" si="561"/>
        <v>0.28722041865845016</v>
      </c>
      <c r="BF48" s="106">
        <f t="shared" si="240"/>
        <v>0</v>
      </c>
      <c r="BG48" s="107">
        <f t="shared" si="10"/>
        <v>1.2564354171827286</v>
      </c>
      <c r="BH48" s="107">
        <f t="shared" si="11"/>
        <v>0.72535397791063305</v>
      </c>
      <c r="BI48" s="107">
        <f t="shared" si="12"/>
        <v>0</v>
      </c>
      <c r="BJ48" s="107">
        <f t="shared" si="13"/>
        <v>0</v>
      </c>
      <c r="BK48" s="107">
        <f t="shared" si="14"/>
        <v>0</v>
      </c>
      <c r="BL48" s="107">
        <f t="shared" si="15"/>
        <v>0</v>
      </c>
      <c r="BM48" s="107">
        <f t="shared" si="16"/>
        <v>0</v>
      </c>
      <c r="BN48" s="107">
        <f t="shared" si="17"/>
        <v>0.31991753259557726</v>
      </c>
      <c r="BO48" s="107">
        <f t="shared" si="18"/>
        <v>0</v>
      </c>
      <c r="BP48" s="107">
        <f t="shared" si="19"/>
        <v>0</v>
      </c>
      <c r="BQ48" s="107">
        <f t="shared" si="20"/>
        <v>0</v>
      </c>
      <c r="BR48" s="107">
        <f t="shared" si="21"/>
        <v>0</v>
      </c>
      <c r="BS48" s="107">
        <f t="shared" si="22"/>
        <v>6.5493020397903381</v>
      </c>
      <c r="BT48" s="107">
        <f t="shared" si="23"/>
        <v>0</v>
      </c>
      <c r="BU48" s="107">
        <f t="shared" si="24"/>
        <v>0</v>
      </c>
      <c r="BV48" s="107">
        <f t="shared" si="25"/>
        <v>0.15453827583817373</v>
      </c>
      <c r="BW48" s="107">
        <f t="shared" si="26"/>
        <v>0</v>
      </c>
      <c r="BX48" s="108">
        <f t="shared" si="51"/>
        <v>18.846531257740928</v>
      </c>
      <c r="BY48" s="108">
        <f t="shared" si="260"/>
        <v>10.880309668659496</v>
      </c>
      <c r="BZ48" s="108">
        <f t="shared" si="261"/>
        <v>0</v>
      </c>
      <c r="CA48" s="108">
        <f t="shared" si="262"/>
        <v>0</v>
      </c>
      <c r="CB48" s="108">
        <f t="shared" si="263"/>
        <v>0</v>
      </c>
      <c r="CC48" s="108">
        <f t="shared" si="264"/>
        <v>0</v>
      </c>
      <c r="CD48" s="108">
        <f t="shared" si="265"/>
        <v>0</v>
      </c>
      <c r="CE48" s="108">
        <f t="shared" si="266"/>
        <v>4.7987629889336585</v>
      </c>
      <c r="CF48" s="108">
        <f t="shared" si="267"/>
        <v>0</v>
      </c>
      <c r="CG48" s="108">
        <f t="shared" si="268"/>
        <v>0</v>
      </c>
      <c r="CH48" s="108">
        <f t="shared" si="269"/>
        <v>0</v>
      </c>
      <c r="CI48" s="108">
        <f t="shared" si="270"/>
        <v>0</v>
      </c>
      <c r="CJ48" s="108">
        <f t="shared" si="271"/>
        <v>98.239530596855076</v>
      </c>
      <c r="CK48" s="108">
        <f t="shared" si="272"/>
        <v>0</v>
      </c>
      <c r="CL48" s="108">
        <f t="shared" si="273"/>
        <v>0</v>
      </c>
      <c r="CM48" s="108">
        <f t="shared" si="274"/>
        <v>2.3180741375726059</v>
      </c>
      <c r="CN48" s="108">
        <f t="shared" si="241"/>
        <v>0</v>
      </c>
      <c r="CO48" s="109">
        <f t="shared" si="52"/>
        <v>2013.4652414362051</v>
      </c>
      <c r="CP48" s="109">
        <f t="shared" si="308"/>
        <v>1583.8238641970775</v>
      </c>
      <c r="CQ48" s="109">
        <f t="shared" si="309"/>
        <v>0</v>
      </c>
      <c r="CR48" s="109">
        <f t="shared" si="310"/>
        <v>0</v>
      </c>
      <c r="CS48" s="109">
        <f t="shared" si="311"/>
        <v>10.82595346154543</v>
      </c>
      <c r="CT48" s="109">
        <f t="shared" si="312"/>
        <v>0</v>
      </c>
      <c r="CU48" s="109">
        <f t="shared" si="313"/>
        <v>0</v>
      </c>
      <c r="CV48" s="109">
        <f t="shared" si="314"/>
        <v>530.9509694227479</v>
      </c>
      <c r="CW48" s="109">
        <f t="shared" si="315"/>
        <v>0</v>
      </c>
      <c r="CX48" s="109">
        <f t="shared" si="316"/>
        <v>0</v>
      </c>
      <c r="CY48" s="109">
        <f t="shared" si="317"/>
        <v>0</v>
      </c>
      <c r="CZ48" s="109">
        <f t="shared" si="318"/>
        <v>39.360254170503048</v>
      </c>
      <c r="DA48" s="109">
        <f t="shared" si="319"/>
        <v>13653.423634254183</v>
      </c>
      <c r="DB48" s="109">
        <f t="shared" si="320"/>
        <v>0</v>
      </c>
      <c r="DC48" s="109">
        <f t="shared" si="321"/>
        <v>0</v>
      </c>
      <c r="DD48" s="109">
        <f t="shared" si="322"/>
        <v>260.92714549167908</v>
      </c>
      <c r="DE48" s="109">
        <f t="shared" si="275"/>
        <v>327.44629920773883</v>
      </c>
      <c r="DF48" s="110">
        <f t="shared" si="29"/>
        <v>0.73443500681454654</v>
      </c>
      <c r="DG48" s="110">
        <f t="shared" si="276"/>
        <v>0.68676970314880625</v>
      </c>
      <c r="DH48" s="110" t="e">
        <f t="shared" si="277"/>
        <v>#DIV/0!</v>
      </c>
      <c r="DI48" s="110" t="e">
        <f t="shared" si="278"/>
        <v>#DIV/0!</v>
      </c>
      <c r="DJ48" s="110">
        <f t="shared" si="279"/>
        <v>1</v>
      </c>
      <c r="DK48" s="110" t="e">
        <f t="shared" si="280"/>
        <v>#DIV/0!</v>
      </c>
      <c r="DL48" s="110" t="e">
        <f t="shared" si="281"/>
        <v>#DIV/0!</v>
      </c>
      <c r="DM48" s="110">
        <f t="shared" si="282"/>
        <v>0.72205093581687696</v>
      </c>
      <c r="DN48" s="110" t="e">
        <f t="shared" si="283"/>
        <v>#DIV/0!</v>
      </c>
      <c r="DO48" s="110" t="e">
        <f t="shared" si="284"/>
        <v>#DIV/0!</v>
      </c>
      <c r="DP48" s="110" t="e">
        <f t="shared" si="285"/>
        <v>#DIV/0!</v>
      </c>
      <c r="DQ48" s="110">
        <f t="shared" si="286"/>
        <v>1</v>
      </c>
      <c r="DR48" s="110">
        <f t="shared" si="287"/>
        <v>0.69222851194363255</v>
      </c>
      <c r="DS48" s="110" t="e">
        <f t="shared" si="288"/>
        <v>#DIV/0!</v>
      </c>
      <c r="DT48" s="110" t="e">
        <f t="shared" si="289"/>
        <v>#DIV/0!</v>
      </c>
      <c r="DU48" s="110">
        <f t="shared" si="290"/>
        <v>0.7221344232843141</v>
      </c>
      <c r="DV48" s="110">
        <f t="shared" si="242"/>
        <v>0.78678730520424467</v>
      </c>
    </row>
    <row r="49" spans="1:126" s="101" customFormat="1" x14ac:dyDescent="0.2">
      <c r="A49" s="101" t="s">
        <v>91</v>
      </c>
      <c r="B49" s="123"/>
      <c r="C49" s="123">
        <v>44504.239583333336</v>
      </c>
      <c r="D49" s="101">
        <v>22.15</v>
      </c>
      <c r="E49" s="102">
        <f t="shared" si="6"/>
        <v>0.62706649999999997</v>
      </c>
      <c r="F49" s="102">
        <f t="shared" si="30"/>
        <v>26421.213420000004</v>
      </c>
      <c r="G49" s="103">
        <f t="shared" si="7"/>
        <v>0.62353733479249096</v>
      </c>
      <c r="Y49" s="105">
        <f t="shared" ref="Y49" si="818">H46</f>
        <v>33.394528788220725</v>
      </c>
      <c r="Z49" s="105">
        <f t="shared" ref="Z49" si="819">I46</f>
        <v>19.27902856423875</v>
      </c>
      <c r="AA49" s="105">
        <f t="shared" ref="AA49" si="820">J46</f>
        <v>0</v>
      </c>
      <c r="AB49" s="105">
        <f t="shared" ref="AB49" si="821">K46</f>
        <v>0</v>
      </c>
      <c r="AC49" s="105">
        <f t="shared" ref="AC49" si="822">L46</f>
        <v>0</v>
      </c>
      <c r="AD49" s="105">
        <f t="shared" ref="AD49" si="823">M46</f>
        <v>0</v>
      </c>
      <c r="AE49" s="105">
        <f t="shared" ref="AE49" si="824">N46</f>
        <v>0</v>
      </c>
      <c r="AF49" s="105">
        <f t="shared" ref="AF49" si="825">O46</f>
        <v>8.5030198178230769</v>
      </c>
      <c r="AG49" s="105">
        <f t="shared" ref="AG49" si="826">P46</f>
        <v>0</v>
      </c>
      <c r="AH49" s="105">
        <f t="shared" ref="AH49" si="827">Q46</f>
        <v>0</v>
      </c>
      <c r="AI49" s="105">
        <f t="shared" ref="AI49" si="828">R46</f>
        <v>0</v>
      </c>
      <c r="AJ49" s="105">
        <f t="shared" ref="AJ49" si="829">S46</f>
        <v>0</v>
      </c>
      <c r="AK49" s="105">
        <f t="shared" ref="AK49" si="830">T46</f>
        <v>174.07250107684854</v>
      </c>
      <c r="AL49" s="105">
        <f t="shared" ref="AL49" si="831">U46</f>
        <v>0</v>
      </c>
      <c r="AM49" s="105">
        <f t="shared" ref="AM49" si="832">V46</f>
        <v>0</v>
      </c>
      <c r="AN49" s="105">
        <f t="shared" ref="AN49" si="833">W46</f>
        <v>4.1074398498982623</v>
      </c>
      <c r="AO49" s="105">
        <f t="shared" ref="AO49" si="834">X46</f>
        <v>0</v>
      </c>
      <c r="AP49" s="106">
        <f t="shared" si="579"/>
        <v>0.34212265817174681</v>
      </c>
      <c r="AQ49" s="106">
        <f t="shared" si="561"/>
        <v>0.17284908532821699</v>
      </c>
      <c r="AR49" s="106" t="e">
        <f t="shared" si="561"/>
        <v>#DIV/0!</v>
      </c>
      <c r="AS49" s="106" t="e">
        <f t="shared" si="561"/>
        <v>#DIV/0!</v>
      </c>
      <c r="AT49" s="106">
        <f t="shared" si="561"/>
        <v>0</v>
      </c>
      <c r="AU49" s="106" t="e">
        <f t="shared" si="561"/>
        <v>#DIV/0!</v>
      </c>
      <c r="AV49" s="106" t="e">
        <f t="shared" si="561"/>
        <v>#DIV/0!</v>
      </c>
      <c r="AW49" s="106">
        <f t="shared" si="561"/>
        <v>0.31448969486187589</v>
      </c>
      <c r="AX49" s="106" t="e">
        <f t="shared" si="561"/>
        <v>#DIV/0!</v>
      </c>
      <c r="AY49" s="106" t="e">
        <f t="shared" si="561"/>
        <v>#DIV/0!</v>
      </c>
      <c r="AZ49" s="106" t="e">
        <f t="shared" si="561"/>
        <v>#DIV/0!</v>
      </c>
      <c r="BA49" s="106">
        <f t="shared" si="561"/>
        <v>0</v>
      </c>
      <c r="BB49" s="106">
        <f t="shared" si="561"/>
        <v>0.21706619240733901</v>
      </c>
      <c r="BC49" s="106" t="e">
        <f t="shared" si="561"/>
        <v>#DIV/0!</v>
      </c>
      <c r="BD49" s="106" t="e">
        <f t="shared" si="561"/>
        <v>#DIV/0!</v>
      </c>
      <c r="BE49" s="106">
        <f t="shared" si="561"/>
        <v>0.28722041865845016</v>
      </c>
      <c r="BF49" s="106">
        <f t="shared" si="240"/>
        <v>0</v>
      </c>
      <c r="BG49" s="107">
        <f t="shared" si="10"/>
        <v>1.2564354171827286</v>
      </c>
      <c r="BH49" s="107">
        <f t="shared" si="11"/>
        <v>0.72535397791063305</v>
      </c>
      <c r="BI49" s="107">
        <f t="shared" si="12"/>
        <v>0</v>
      </c>
      <c r="BJ49" s="107">
        <f t="shared" si="13"/>
        <v>0</v>
      </c>
      <c r="BK49" s="107">
        <f t="shared" si="14"/>
        <v>0</v>
      </c>
      <c r="BL49" s="107">
        <f t="shared" si="15"/>
        <v>0</v>
      </c>
      <c r="BM49" s="107">
        <f t="shared" si="16"/>
        <v>0</v>
      </c>
      <c r="BN49" s="107">
        <f t="shared" si="17"/>
        <v>0.31991753259557726</v>
      </c>
      <c r="BO49" s="107">
        <f t="shared" si="18"/>
        <v>0</v>
      </c>
      <c r="BP49" s="107">
        <f t="shared" si="19"/>
        <v>0</v>
      </c>
      <c r="BQ49" s="107">
        <f t="shared" si="20"/>
        <v>0</v>
      </c>
      <c r="BR49" s="107">
        <f t="shared" si="21"/>
        <v>0</v>
      </c>
      <c r="BS49" s="107">
        <f t="shared" si="22"/>
        <v>6.5493020397903381</v>
      </c>
      <c r="BT49" s="107">
        <f t="shared" si="23"/>
        <v>0</v>
      </c>
      <c r="BU49" s="107">
        <f t="shared" si="24"/>
        <v>0</v>
      </c>
      <c r="BV49" s="107">
        <f t="shared" si="25"/>
        <v>0.15453827583817373</v>
      </c>
      <c r="BW49" s="107">
        <f t="shared" si="26"/>
        <v>0</v>
      </c>
      <c r="BX49" s="108">
        <f t="shared" si="51"/>
        <v>18.846531257740928</v>
      </c>
      <c r="BY49" s="108">
        <f t="shared" si="260"/>
        <v>10.880309668659496</v>
      </c>
      <c r="BZ49" s="108">
        <f t="shared" si="261"/>
        <v>0</v>
      </c>
      <c r="CA49" s="108">
        <f t="shared" si="262"/>
        <v>0</v>
      </c>
      <c r="CB49" s="108">
        <f t="shared" si="263"/>
        <v>0</v>
      </c>
      <c r="CC49" s="108">
        <f t="shared" si="264"/>
        <v>0</v>
      </c>
      <c r="CD49" s="108">
        <f t="shared" si="265"/>
        <v>0</v>
      </c>
      <c r="CE49" s="108">
        <f t="shared" si="266"/>
        <v>4.7987629889336585</v>
      </c>
      <c r="CF49" s="108">
        <f t="shared" si="267"/>
        <v>0</v>
      </c>
      <c r="CG49" s="108">
        <f t="shared" si="268"/>
        <v>0</v>
      </c>
      <c r="CH49" s="108">
        <f t="shared" si="269"/>
        <v>0</v>
      </c>
      <c r="CI49" s="108">
        <f t="shared" si="270"/>
        <v>0</v>
      </c>
      <c r="CJ49" s="108">
        <f t="shared" si="271"/>
        <v>98.239530596855076</v>
      </c>
      <c r="CK49" s="108">
        <f t="shared" si="272"/>
        <v>0</v>
      </c>
      <c r="CL49" s="108">
        <f t="shared" si="273"/>
        <v>0</v>
      </c>
      <c r="CM49" s="108">
        <f t="shared" si="274"/>
        <v>2.3180741375726059</v>
      </c>
      <c r="CN49" s="108">
        <f t="shared" si="241"/>
        <v>0</v>
      </c>
      <c r="CO49" s="109">
        <f t="shared" si="52"/>
        <v>2032.3117726939461</v>
      </c>
      <c r="CP49" s="109">
        <f t="shared" si="308"/>
        <v>1594.7041738657369</v>
      </c>
      <c r="CQ49" s="109">
        <f t="shared" si="309"/>
        <v>0</v>
      </c>
      <c r="CR49" s="109">
        <f t="shared" si="310"/>
        <v>0</v>
      </c>
      <c r="CS49" s="109">
        <f t="shared" si="311"/>
        <v>10.82595346154543</v>
      </c>
      <c r="CT49" s="109">
        <f t="shared" si="312"/>
        <v>0</v>
      </c>
      <c r="CU49" s="109">
        <f t="shared" si="313"/>
        <v>0</v>
      </c>
      <c r="CV49" s="109">
        <f t="shared" si="314"/>
        <v>535.74973241168152</v>
      </c>
      <c r="CW49" s="109">
        <f t="shared" si="315"/>
        <v>0</v>
      </c>
      <c r="CX49" s="109">
        <f t="shared" si="316"/>
        <v>0</v>
      </c>
      <c r="CY49" s="109">
        <f t="shared" si="317"/>
        <v>0</v>
      </c>
      <c r="CZ49" s="109">
        <f t="shared" si="318"/>
        <v>39.360254170503048</v>
      </c>
      <c r="DA49" s="109">
        <f t="shared" si="319"/>
        <v>13751.663164851037</v>
      </c>
      <c r="DB49" s="109">
        <f t="shared" si="320"/>
        <v>0</v>
      </c>
      <c r="DC49" s="109">
        <f t="shared" si="321"/>
        <v>0</v>
      </c>
      <c r="DD49" s="109">
        <f t="shared" si="322"/>
        <v>263.24521962925166</v>
      </c>
      <c r="DE49" s="109">
        <f t="shared" si="275"/>
        <v>327.44629920773883</v>
      </c>
      <c r="DF49" s="110">
        <f t="shared" si="29"/>
        <v>0.74130949961822479</v>
      </c>
      <c r="DG49" s="110">
        <f t="shared" si="276"/>
        <v>0.69148756806436007</v>
      </c>
      <c r="DH49" s="110" t="e">
        <f t="shared" si="277"/>
        <v>#DIV/0!</v>
      </c>
      <c r="DI49" s="110" t="e">
        <f t="shared" si="278"/>
        <v>#DIV/0!</v>
      </c>
      <c r="DJ49" s="110">
        <f t="shared" si="279"/>
        <v>1</v>
      </c>
      <c r="DK49" s="110" t="e">
        <f t="shared" si="280"/>
        <v>#DIV/0!</v>
      </c>
      <c r="DL49" s="110" t="e">
        <f t="shared" si="281"/>
        <v>#DIV/0!</v>
      </c>
      <c r="DM49" s="110">
        <f t="shared" si="282"/>
        <v>0.72857687042566011</v>
      </c>
      <c r="DN49" s="110" t="e">
        <f t="shared" si="283"/>
        <v>#DIV/0!</v>
      </c>
      <c r="DO49" s="110" t="e">
        <f t="shared" si="284"/>
        <v>#DIV/0!</v>
      </c>
      <c r="DP49" s="110" t="e">
        <f t="shared" si="285"/>
        <v>#DIV/0!</v>
      </c>
      <c r="DQ49" s="110">
        <f t="shared" si="286"/>
        <v>1</v>
      </c>
      <c r="DR49" s="110">
        <f t="shared" si="287"/>
        <v>0.69720925566775538</v>
      </c>
      <c r="DS49" s="110" t="e">
        <f t="shared" si="288"/>
        <v>#DIV/0!</v>
      </c>
      <c r="DT49" s="110" t="e">
        <f t="shared" si="289"/>
        <v>#DIV/0!</v>
      </c>
      <c r="DU49" s="110">
        <f t="shared" si="290"/>
        <v>0.72854985824150076</v>
      </c>
      <c r="DV49" s="110">
        <f t="shared" si="242"/>
        <v>0.78678730520424467</v>
      </c>
    </row>
    <row r="50" spans="1:126" s="101" customFormat="1" x14ac:dyDescent="0.2">
      <c r="A50" s="101" t="s">
        <v>91</v>
      </c>
      <c r="B50" s="123">
        <f>'Data Final'!C190</f>
        <v>44504.270833333336</v>
      </c>
      <c r="C50" s="123">
        <v>44504.25</v>
      </c>
      <c r="D50" s="101">
        <v>21.43</v>
      </c>
      <c r="E50" s="102">
        <f t="shared" si="6"/>
        <v>0.60668329999999993</v>
      </c>
      <c r="F50" s="102">
        <f t="shared" si="30"/>
        <v>26826.074730000004</v>
      </c>
      <c r="G50" s="103">
        <f t="shared" si="7"/>
        <v>0.63309201111204649</v>
      </c>
      <c r="H50" s="124">
        <f>'Data Final'!F190</f>
        <v>23.260596429599225</v>
      </c>
      <c r="I50" s="124">
        <f>'Data Final'!G190</f>
        <v>12.628475043335202</v>
      </c>
      <c r="J50" s="104">
        <v>0</v>
      </c>
      <c r="K50" s="124">
        <f>'Data Final'!I190</f>
        <v>0</v>
      </c>
      <c r="L50" s="104">
        <v>0</v>
      </c>
      <c r="M50" s="104">
        <v>0</v>
      </c>
      <c r="N50" s="104">
        <v>0</v>
      </c>
      <c r="O50" s="124">
        <f>'Data Final'!M190</f>
        <v>7.3376649139110777</v>
      </c>
      <c r="P50" s="104">
        <v>0</v>
      </c>
      <c r="Q50" s="104">
        <v>0</v>
      </c>
      <c r="R50" s="104">
        <v>0</v>
      </c>
      <c r="S50" s="124">
        <f>'Data Final'!Q190</f>
        <v>0</v>
      </c>
      <c r="T50" s="124">
        <f>'Data Final'!R190</f>
        <v>138.75211274102156</v>
      </c>
      <c r="U50" s="124">
        <f>'Data Final'!S190</f>
        <v>0</v>
      </c>
      <c r="V50" s="124">
        <f>'Data Final'!T190</f>
        <v>0</v>
      </c>
      <c r="W50" s="124">
        <f>'Data Final'!U190</f>
        <v>2.567699703356813</v>
      </c>
      <c r="X50" s="124">
        <f>'Data Final'!V190</f>
        <v>0</v>
      </c>
      <c r="Y50" s="105">
        <f t="shared" ref="Y50" si="835">H50</f>
        <v>23.260596429599225</v>
      </c>
      <c r="Z50" s="105">
        <f t="shared" ref="Z50" si="836">I50</f>
        <v>12.628475043335202</v>
      </c>
      <c r="AA50" s="105">
        <f t="shared" ref="AA50" si="837">J50</f>
        <v>0</v>
      </c>
      <c r="AB50" s="105">
        <f t="shared" ref="AB50" si="838">K50</f>
        <v>0</v>
      </c>
      <c r="AC50" s="105">
        <f t="shared" ref="AC50" si="839">L50</f>
        <v>0</v>
      </c>
      <c r="AD50" s="105">
        <f t="shared" ref="AD50" si="840">M50</f>
        <v>0</v>
      </c>
      <c r="AE50" s="105">
        <f t="shared" ref="AE50" si="841">N50</f>
        <v>0</v>
      </c>
      <c r="AF50" s="105">
        <f t="shared" ref="AF50" si="842">O50</f>
        <v>7.3376649139110777</v>
      </c>
      <c r="AG50" s="105">
        <f t="shared" ref="AG50" si="843">P50</f>
        <v>0</v>
      </c>
      <c r="AH50" s="105">
        <f t="shared" ref="AH50" si="844">Q50</f>
        <v>0</v>
      </c>
      <c r="AI50" s="105">
        <f t="shared" ref="AI50" si="845">R50</f>
        <v>0</v>
      </c>
      <c r="AJ50" s="105">
        <f t="shared" ref="AJ50" si="846">S50</f>
        <v>0</v>
      </c>
      <c r="AK50" s="105">
        <f t="shared" ref="AK50" si="847">T50</f>
        <v>138.75211274102156</v>
      </c>
      <c r="AL50" s="105">
        <f t="shared" ref="AL50" si="848">U50</f>
        <v>0</v>
      </c>
      <c r="AM50" s="105">
        <f t="shared" ref="AM50" si="849">V50</f>
        <v>0</v>
      </c>
      <c r="AN50" s="105">
        <f t="shared" ref="AN50" si="850">W50</f>
        <v>2.567699703356813</v>
      </c>
      <c r="AO50" s="105">
        <f t="shared" ref="AO50" si="851">X50</f>
        <v>0</v>
      </c>
      <c r="AP50" s="106">
        <f t="shared" si="579"/>
        <v>0.23830182278127404</v>
      </c>
      <c r="AQ50" s="106">
        <f t="shared" si="579"/>
        <v>0.11322252846181702</v>
      </c>
      <c r="AR50" s="106" t="e">
        <f t="shared" si="579"/>
        <v>#DIV/0!</v>
      </c>
      <c r="AS50" s="106" t="e">
        <f t="shared" si="579"/>
        <v>#DIV/0!</v>
      </c>
      <c r="AT50" s="106">
        <f t="shared" si="579"/>
        <v>0</v>
      </c>
      <c r="AU50" s="106" t="e">
        <f t="shared" si="579"/>
        <v>#DIV/0!</v>
      </c>
      <c r="AV50" s="106" t="e">
        <f t="shared" si="579"/>
        <v>#DIV/0!</v>
      </c>
      <c r="AW50" s="106">
        <f t="shared" si="579"/>
        <v>0.27138828900970141</v>
      </c>
      <c r="AX50" s="106" t="e">
        <f t="shared" si="579"/>
        <v>#DIV/0!</v>
      </c>
      <c r="AY50" s="106" t="e">
        <f t="shared" si="579"/>
        <v>#DIV/0!</v>
      </c>
      <c r="AZ50" s="106" t="e">
        <f t="shared" si="579"/>
        <v>#DIV/0!</v>
      </c>
      <c r="BA50" s="106">
        <f t="shared" si="579"/>
        <v>0</v>
      </c>
      <c r="BB50" s="106">
        <f t="shared" si="579"/>
        <v>0.17302211788104824</v>
      </c>
      <c r="BC50" s="106" t="e">
        <f t="shared" si="579"/>
        <v>#DIV/0!</v>
      </c>
      <c r="BD50" s="106" t="e">
        <f t="shared" si="579"/>
        <v>#DIV/0!</v>
      </c>
      <c r="BE50" s="106">
        <f t="shared" si="579"/>
        <v>0.17955120725762772</v>
      </c>
      <c r="BF50" s="106">
        <f t="shared" si="240"/>
        <v>0</v>
      </c>
      <c r="BG50" s="107">
        <f t="shared" si="10"/>
        <v>0.84670892411264831</v>
      </c>
      <c r="BH50" s="107">
        <f t="shared" si="11"/>
        <v>0.45968909479549452</v>
      </c>
      <c r="BI50" s="107">
        <f t="shared" si="12"/>
        <v>0</v>
      </c>
      <c r="BJ50" s="107">
        <f t="shared" si="13"/>
        <v>0</v>
      </c>
      <c r="BK50" s="107">
        <f t="shared" si="14"/>
        <v>0</v>
      </c>
      <c r="BL50" s="107">
        <f t="shared" si="15"/>
        <v>0</v>
      </c>
      <c r="BM50" s="107">
        <f t="shared" si="16"/>
        <v>0</v>
      </c>
      <c r="BN50" s="107">
        <f t="shared" si="17"/>
        <v>0.26709832585594723</v>
      </c>
      <c r="BO50" s="107">
        <f t="shared" si="18"/>
        <v>0</v>
      </c>
      <c r="BP50" s="107">
        <f t="shared" si="19"/>
        <v>0</v>
      </c>
      <c r="BQ50" s="107">
        <f t="shared" si="20"/>
        <v>0</v>
      </c>
      <c r="BR50" s="107">
        <f t="shared" si="21"/>
        <v>0</v>
      </c>
      <c r="BS50" s="107">
        <f t="shared" si="22"/>
        <v>5.0507153783817005</v>
      </c>
      <c r="BT50" s="107">
        <f t="shared" si="23"/>
        <v>0</v>
      </c>
      <c r="BU50" s="107">
        <f t="shared" si="24"/>
        <v>0</v>
      </c>
      <c r="BV50" s="107">
        <f t="shared" si="25"/>
        <v>9.3466831766491926E-2</v>
      </c>
      <c r="BW50" s="107">
        <f t="shared" si="26"/>
        <v>0</v>
      </c>
      <c r="BX50" s="108">
        <f t="shared" si="51"/>
        <v>12.700633861689724</v>
      </c>
      <c r="BY50" s="108">
        <f t="shared" si="260"/>
        <v>6.8953364219324182</v>
      </c>
      <c r="BZ50" s="108">
        <f t="shared" si="261"/>
        <v>0</v>
      </c>
      <c r="CA50" s="108">
        <f t="shared" si="262"/>
        <v>0</v>
      </c>
      <c r="CB50" s="108">
        <f t="shared" si="263"/>
        <v>0</v>
      </c>
      <c r="CC50" s="108">
        <f t="shared" si="264"/>
        <v>0</v>
      </c>
      <c r="CD50" s="108">
        <f t="shared" si="265"/>
        <v>0</v>
      </c>
      <c r="CE50" s="108">
        <f t="shared" si="266"/>
        <v>4.0064748878392082</v>
      </c>
      <c r="CF50" s="108">
        <f t="shared" si="267"/>
        <v>0</v>
      </c>
      <c r="CG50" s="108">
        <f t="shared" si="268"/>
        <v>0</v>
      </c>
      <c r="CH50" s="108">
        <f t="shared" si="269"/>
        <v>0</v>
      </c>
      <c r="CI50" s="108">
        <f t="shared" si="270"/>
        <v>0</v>
      </c>
      <c r="CJ50" s="108">
        <f t="shared" si="271"/>
        <v>75.760730675725512</v>
      </c>
      <c r="CK50" s="108">
        <f t="shared" si="272"/>
        <v>0</v>
      </c>
      <c r="CL50" s="108">
        <f t="shared" si="273"/>
        <v>0</v>
      </c>
      <c r="CM50" s="108">
        <f t="shared" si="274"/>
        <v>1.4020024764973789</v>
      </c>
      <c r="CN50" s="108">
        <f t="shared" si="241"/>
        <v>0</v>
      </c>
      <c r="CO50" s="109">
        <f t="shared" si="52"/>
        <v>2045.0124065556358</v>
      </c>
      <c r="CP50" s="109">
        <f t="shared" si="308"/>
        <v>1601.5995102876693</v>
      </c>
      <c r="CQ50" s="109">
        <f t="shared" si="309"/>
        <v>0</v>
      </c>
      <c r="CR50" s="109">
        <f t="shared" si="310"/>
        <v>0</v>
      </c>
      <c r="CS50" s="109">
        <f t="shared" si="311"/>
        <v>10.82595346154543</v>
      </c>
      <c r="CT50" s="109">
        <f t="shared" si="312"/>
        <v>0</v>
      </c>
      <c r="CU50" s="109">
        <f t="shared" si="313"/>
        <v>0</v>
      </c>
      <c r="CV50" s="109">
        <f t="shared" si="314"/>
        <v>539.75620729952072</v>
      </c>
      <c r="CW50" s="109">
        <f t="shared" si="315"/>
        <v>0</v>
      </c>
      <c r="CX50" s="109">
        <f t="shared" si="316"/>
        <v>0</v>
      </c>
      <c r="CY50" s="109">
        <f t="shared" si="317"/>
        <v>0</v>
      </c>
      <c r="CZ50" s="109">
        <f t="shared" si="318"/>
        <v>39.360254170503048</v>
      </c>
      <c r="DA50" s="109">
        <f t="shared" si="319"/>
        <v>13827.423895526763</v>
      </c>
      <c r="DB50" s="109">
        <f t="shared" si="320"/>
        <v>0</v>
      </c>
      <c r="DC50" s="109">
        <f t="shared" si="321"/>
        <v>0</v>
      </c>
      <c r="DD50" s="109">
        <f t="shared" si="322"/>
        <v>264.64722210574905</v>
      </c>
      <c r="DE50" s="109">
        <f t="shared" si="275"/>
        <v>327.44629920773883</v>
      </c>
      <c r="DF50" s="110">
        <f t="shared" si="29"/>
        <v>0.74594220443219306</v>
      </c>
      <c r="DG50" s="110">
        <f t="shared" si="276"/>
        <v>0.69447748901115824</v>
      </c>
      <c r="DH50" s="110" t="e">
        <f t="shared" si="277"/>
        <v>#DIV/0!</v>
      </c>
      <c r="DI50" s="110" t="e">
        <f t="shared" si="278"/>
        <v>#DIV/0!</v>
      </c>
      <c r="DJ50" s="110">
        <f t="shared" si="279"/>
        <v>1</v>
      </c>
      <c r="DK50" s="110" t="e">
        <f t="shared" si="280"/>
        <v>#DIV/0!</v>
      </c>
      <c r="DL50" s="110" t="e">
        <f t="shared" si="281"/>
        <v>#DIV/0!</v>
      </c>
      <c r="DM50" s="110">
        <f t="shared" si="282"/>
        <v>0.73402535646051237</v>
      </c>
      <c r="DN50" s="110" t="e">
        <f t="shared" si="283"/>
        <v>#DIV/0!</v>
      </c>
      <c r="DO50" s="110" t="e">
        <f t="shared" si="284"/>
        <v>#DIV/0!</v>
      </c>
      <c r="DP50" s="110" t="e">
        <f t="shared" si="285"/>
        <v>#DIV/0!</v>
      </c>
      <c r="DQ50" s="110">
        <f t="shared" si="286"/>
        <v>1</v>
      </c>
      <c r="DR50" s="110">
        <f t="shared" si="287"/>
        <v>0.70105032434505388</v>
      </c>
      <c r="DS50" s="110" t="e">
        <f t="shared" si="288"/>
        <v>#DIV/0!</v>
      </c>
      <c r="DT50" s="110" t="e">
        <f t="shared" si="289"/>
        <v>#DIV/0!</v>
      </c>
      <c r="DU50" s="110">
        <f t="shared" si="290"/>
        <v>0.73242999975725165</v>
      </c>
      <c r="DV50" s="110">
        <f t="shared" si="242"/>
        <v>0.78678730520424467</v>
      </c>
    </row>
    <row r="51" spans="1:126" s="101" customFormat="1" x14ac:dyDescent="0.2">
      <c r="A51" s="101" t="s">
        <v>91</v>
      </c>
      <c r="B51" s="123"/>
      <c r="C51" s="123">
        <v>44504.260416666664</v>
      </c>
      <c r="D51" s="101">
        <v>21.43</v>
      </c>
      <c r="E51" s="102">
        <f t="shared" si="6"/>
        <v>0.60668329999999993</v>
      </c>
      <c r="F51" s="102">
        <f t="shared" si="30"/>
        <v>27230.936040000004</v>
      </c>
      <c r="G51" s="103">
        <f t="shared" si="7"/>
        <v>0.64264668743160203</v>
      </c>
      <c r="Y51" s="105">
        <f t="shared" ref="Y51" si="852">H50</f>
        <v>23.260596429599225</v>
      </c>
      <c r="Z51" s="105">
        <f t="shared" ref="Z51" si="853">I50</f>
        <v>12.628475043335202</v>
      </c>
      <c r="AA51" s="105">
        <f t="shared" ref="AA51" si="854">J50</f>
        <v>0</v>
      </c>
      <c r="AB51" s="105">
        <f t="shared" ref="AB51" si="855">K50</f>
        <v>0</v>
      </c>
      <c r="AC51" s="105">
        <f t="shared" ref="AC51" si="856">L50</f>
        <v>0</v>
      </c>
      <c r="AD51" s="105">
        <f t="shared" ref="AD51" si="857">M50</f>
        <v>0</v>
      </c>
      <c r="AE51" s="105">
        <f t="shared" ref="AE51" si="858">N50</f>
        <v>0</v>
      </c>
      <c r="AF51" s="105">
        <f t="shared" ref="AF51" si="859">O50</f>
        <v>7.3376649139110777</v>
      </c>
      <c r="AG51" s="105">
        <f t="shared" ref="AG51" si="860">P50</f>
        <v>0</v>
      </c>
      <c r="AH51" s="105">
        <f t="shared" ref="AH51" si="861">Q50</f>
        <v>0</v>
      </c>
      <c r="AI51" s="105">
        <f t="shared" ref="AI51" si="862">R50</f>
        <v>0</v>
      </c>
      <c r="AJ51" s="105">
        <f t="shared" ref="AJ51" si="863">S50</f>
        <v>0</v>
      </c>
      <c r="AK51" s="105">
        <f t="shared" ref="AK51" si="864">T50</f>
        <v>138.75211274102156</v>
      </c>
      <c r="AL51" s="105">
        <f t="shared" ref="AL51" si="865">U50</f>
        <v>0</v>
      </c>
      <c r="AM51" s="105">
        <f t="shared" ref="AM51" si="866">V50</f>
        <v>0</v>
      </c>
      <c r="AN51" s="105">
        <f t="shared" ref="AN51" si="867">W50</f>
        <v>2.567699703356813</v>
      </c>
      <c r="AO51" s="105">
        <f t="shared" ref="AO51" si="868">X50</f>
        <v>0</v>
      </c>
      <c r="AP51" s="106">
        <f t="shared" si="579"/>
        <v>0.23830182278127404</v>
      </c>
      <c r="AQ51" s="106">
        <f t="shared" si="579"/>
        <v>0.11322252846181702</v>
      </c>
      <c r="AR51" s="106" t="e">
        <f t="shared" si="579"/>
        <v>#DIV/0!</v>
      </c>
      <c r="AS51" s="106" t="e">
        <f t="shared" si="579"/>
        <v>#DIV/0!</v>
      </c>
      <c r="AT51" s="106">
        <f t="shared" si="579"/>
        <v>0</v>
      </c>
      <c r="AU51" s="106" t="e">
        <f t="shared" si="579"/>
        <v>#DIV/0!</v>
      </c>
      <c r="AV51" s="106" t="e">
        <f t="shared" si="579"/>
        <v>#DIV/0!</v>
      </c>
      <c r="AW51" s="106">
        <f t="shared" si="579"/>
        <v>0.27138828900970141</v>
      </c>
      <c r="AX51" s="106" t="e">
        <f t="shared" si="579"/>
        <v>#DIV/0!</v>
      </c>
      <c r="AY51" s="106" t="e">
        <f t="shared" si="579"/>
        <v>#DIV/0!</v>
      </c>
      <c r="AZ51" s="106" t="e">
        <f t="shared" si="579"/>
        <v>#DIV/0!</v>
      </c>
      <c r="BA51" s="106">
        <f t="shared" si="579"/>
        <v>0</v>
      </c>
      <c r="BB51" s="106">
        <f t="shared" si="579"/>
        <v>0.17302211788104824</v>
      </c>
      <c r="BC51" s="106" t="e">
        <f t="shared" si="579"/>
        <v>#DIV/0!</v>
      </c>
      <c r="BD51" s="106" t="e">
        <f t="shared" si="579"/>
        <v>#DIV/0!</v>
      </c>
      <c r="BE51" s="106">
        <f t="shared" si="579"/>
        <v>0.17955120725762772</v>
      </c>
      <c r="BF51" s="106">
        <f t="shared" si="240"/>
        <v>0</v>
      </c>
      <c r="BG51" s="107">
        <f t="shared" si="10"/>
        <v>0.84670892411264831</v>
      </c>
      <c r="BH51" s="107">
        <f t="shared" si="11"/>
        <v>0.45968909479549452</v>
      </c>
      <c r="BI51" s="107">
        <f t="shared" si="12"/>
        <v>0</v>
      </c>
      <c r="BJ51" s="107">
        <f t="shared" si="13"/>
        <v>0</v>
      </c>
      <c r="BK51" s="107">
        <f t="shared" si="14"/>
        <v>0</v>
      </c>
      <c r="BL51" s="107">
        <f t="shared" si="15"/>
        <v>0</v>
      </c>
      <c r="BM51" s="107">
        <f t="shared" si="16"/>
        <v>0</v>
      </c>
      <c r="BN51" s="107">
        <f t="shared" si="17"/>
        <v>0.26709832585594723</v>
      </c>
      <c r="BO51" s="107">
        <f t="shared" si="18"/>
        <v>0</v>
      </c>
      <c r="BP51" s="107">
        <f t="shared" si="19"/>
        <v>0</v>
      </c>
      <c r="BQ51" s="107">
        <f t="shared" si="20"/>
        <v>0</v>
      </c>
      <c r="BR51" s="107">
        <f t="shared" si="21"/>
        <v>0</v>
      </c>
      <c r="BS51" s="107">
        <f t="shared" si="22"/>
        <v>5.0507153783817005</v>
      </c>
      <c r="BT51" s="107">
        <f t="shared" si="23"/>
        <v>0</v>
      </c>
      <c r="BU51" s="107">
        <f t="shared" si="24"/>
        <v>0</v>
      </c>
      <c r="BV51" s="107">
        <f t="shared" si="25"/>
        <v>9.3466831766491926E-2</v>
      </c>
      <c r="BW51" s="107">
        <f t="shared" si="26"/>
        <v>0</v>
      </c>
      <c r="BX51" s="108">
        <f t="shared" si="51"/>
        <v>12.700633861689724</v>
      </c>
      <c r="BY51" s="108">
        <f t="shared" si="260"/>
        <v>6.8953364219324182</v>
      </c>
      <c r="BZ51" s="108">
        <f t="shared" si="261"/>
        <v>0</v>
      </c>
      <c r="CA51" s="108">
        <f t="shared" si="262"/>
        <v>0</v>
      </c>
      <c r="CB51" s="108">
        <f t="shared" si="263"/>
        <v>0</v>
      </c>
      <c r="CC51" s="108">
        <f t="shared" si="264"/>
        <v>0</v>
      </c>
      <c r="CD51" s="108">
        <f t="shared" si="265"/>
        <v>0</v>
      </c>
      <c r="CE51" s="108">
        <f t="shared" si="266"/>
        <v>4.0064748878392082</v>
      </c>
      <c r="CF51" s="108">
        <f t="shared" si="267"/>
        <v>0</v>
      </c>
      <c r="CG51" s="108">
        <f t="shared" si="268"/>
        <v>0</v>
      </c>
      <c r="CH51" s="108">
        <f t="shared" si="269"/>
        <v>0</v>
      </c>
      <c r="CI51" s="108">
        <f t="shared" si="270"/>
        <v>0</v>
      </c>
      <c r="CJ51" s="108">
        <f t="shared" si="271"/>
        <v>75.760730675725512</v>
      </c>
      <c r="CK51" s="108">
        <f t="shared" si="272"/>
        <v>0</v>
      </c>
      <c r="CL51" s="108">
        <f t="shared" si="273"/>
        <v>0</v>
      </c>
      <c r="CM51" s="108">
        <f t="shared" si="274"/>
        <v>1.4020024764973789</v>
      </c>
      <c r="CN51" s="108">
        <f t="shared" si="241"/>
        <v>0</v>
      </c>
      <c r="CO51" s="109">
        <f t="shared" si="52"/>
        <v>2057.7130404173254</v>
      </c>
      <c r="CP51" s="109">
        <f t="shared" si="308"/>
        <v>1608.4948467096017</v>
      </c>
      <c r="CQ51" s="109">
        <f t="shared" si="309"/>
        <v>0</v>
      </c>
      <c r="CR51" s="109">
        <f t="shared" si="310"/>
        <v>0</v>
      </c>
      <c r="CS51" s="109">
        <f t="shared" si="311"/>
        <v>10.82595346154543</v>
      </c>
      <c r="CT51" s="109">
        <f t="shared" si="312"/>
        <v>0</v>
      </c>
      <c r="CU51" s="109">
        <f t="shared" si="313"/>
        <v>0</v>
      </c>
      <c r="CV51" s="109">
        <f t="shared" si="314"/>
        <v>543.76268218735993</v>
      </c>
      <c r="CW51" s="109">
        <f t="shared" si="315"/>
        <v>0</v>
      </c>
      <c r="CX51" s="109">
        <f t="shared" si="316"/>
        <v>0</v>
      </c>
      <c r="CY51" s="109">
        <f t="shared" si="317"/>
        <v>0</v>
      </c>
      <c r="CZ51" s="109">
        <f t="shared" si="318"/>
        <v>39.360254170503048</v>
      </c>
      <c r="DA51" s="109">
        <f t="shared" si="319"/>
        <v>13903.184626202488</v>
      </c>
      <c r="DB51" s="109">
        <f t="shared" si="320"/>
        <v>0</v>
      </c>
      <c r="DC51" s="109">
        <f t="shared" si="321"/>
        <v>0</v>
      </c>
      <c r="DD51" s="109">
        <f t="shared" si="322"/>
        <v>266.04922458224644</v>
      </c>
      <c r="DE51" s="109">
        <f t="shared" si="275"/>
        <v>327.44629920773883</v>
      </c>
      <c r="DF51" s="110">
        <f t="shared" si="29"/>
        <v>0.7505749092461611</v>
      </c>
      <c r="DG51" s="110">
        <f t="shared" si="276"/>
        <v>0.69746740995795642</v>
      </c>
      <c r="DH51" s="110" t="e">
        <f t="shared" si="277"/>
        <v>#DIV/0!</v>
      </c>
      <c r="DI51" s="110" t="e">
        <f t="shared" si="278"/>
        <v>#DIV/0!</v>
      </c>
      <c r="DJ51" s="110">
        <f t="shared" si="279"/>
        <v>1</v>
      </c>
      <c r="DK51" s="110" t="e">
        <f t="shared" si="280"/>
        <v>#DIV/0!</v>
      </c>
      <c r="DL51" s="110" t="e">
        <f t="shared" si="281"/>
        <v>#DIV/0!</v>
      </c>
      <c r="DM51" s="110">
        <f t="shared" si="282"/>
        <v>0.73947384249536463</v>
      </c>
      <c r="DN51" s="110" t="e">
        <f t="shared" si="283"/>
        <v>#DIV/0!</v>
      </c>
      <c r="DO51" s="110" t="e">
        <f t="shared" si="284"/>
        <v>#DIV/0!</v>
      </c>
      <c r="DP51" s="110" t="e">
        <f t="shared" si="285"/>
        <v>#DIV/0!</v>
      </c>
      <c r="DQ51" s="110">
        <f t="shared" si="286"/>
        <v>1</v>
      </c>
      <c r="DR51" s="110">
        <f t="shared" si="287"/>
        <v>0.70489139302235226</v>
      </c>
      <c r="DS51" s="110" t="e">
        <f t="shared" si="288"/>
        <v>#DIV/0!</v>
      </c>
      <c r="DT51" s="110" t="e">
        <f t="shared" si="289"/>
        <v>#DIV/0!</v>
      </c>
      <c r="DU51" s="110">
        <f t="shared" si="290"/>
        <v>0.73631014127300243</v>
      </c>
      <c r="DV51" s="110">
        <f t="shared" si="242"/>
        <v>0.78678730520424467</v>
      </c>
    </row>
    <row r="52" spans="1:126" s="101" customFormat="1" x14ac:dyDescent="0.2">
      <c r="A52" s="101" t="s">
        <v>91</v>
      </c>
      <c r="B52" s="123"/>
      <c r="C52" s="123">
        <v>44504.270833333336</v>
      </c>
      <c r="D52" s="101">
        <v>21.43</v>
      </c>
      <c r="E52" s="102">
        <f t="shared" si="6"/>
        <v>0.60668329999999993</v>
      </c>
      <c r="F52" s="102">
        <f t="shared" si="30"/>
        <v>27635.797350000004</v>
      </c>
      <c r="G52" s="103">
        <f t="shared" si="7"/>
        <v>0.65220136375115756</v>
      </c>
      <c r="Y52" s="105">
        <f t="shared" ref="Y52" si="869">H50</f>
        <v>23.260596429599225</v>
      </c>
      <c r="Z52" s="105">
        <f t="shared" ref="Z52" si="870">I50</f>
        <v>12.628475043335202</v>
      </c>
      <c r="AA52" s="105">
        <f t="shared" ref="AA52" si="871">J50</f>
        <v>0</v>
      </c>
      <c r="AB52" s="105">
        <f t="shared" ref="AB52" si="872">K50</f>
        <v>0</v>
      </c>
      <c r="AC52" s="105">
        <f t="shared" ref="AC52" si="873">L50</f>
        <v>0</v>
      </c>
      <c r="AD52" s="105">
        <f t="shared" ref="AD52" si="874">M50</f>
        <v>0</v>
      </c>
      <c r="AE52" s="105">
        <f t="shared" ref="AE52" si="875">N50</f>
        <v>0</v>
      </c>
      <c r="AF52" s="105">
        <f t="shared" ref="AF52" si="876">O50</f>
        <v>7.3376649139110777</v>
      </c>
      <c r="AG52" s="105">
        <f t="shared" ref="AG52" si="877">P50</f>
        <v>0</v>
      </c>
      <c r="AH52" s="105">
        <f t="shared" ref="AH52" si="878">Q50</f>
        <v>0</v>
      </c>
      <c r="AI52" s="105">
        <f t="shared" ref="AI52" si="879">R50</f>
        <v>0</v>
      </c>
      <c r="AJ52" s="105">
        <f t="shared" ref="AJ52" si="880">S50</f>
        <v>0</v>
      </c>
      <c r="AK52" s="105">
        <f t="shared" ref="AK52" si="881">T50</f>
        <v>138.75211274102156</v>
      </c>
      <c r="AL52" s="105">
        <f t="shared" ref="AL52" si="882">U50</f>
        <v>0</v>
      </c>
      <c r="AM52" s="105">
        <f t="shared" ref="AM52" si="883">V50</f>
        <v>0</v>
      </c>
      <c r="AN52" s="105">
        <f t="shared" ref="AN52" si="884">W50</f>
        <v>2.567699703356813</v>
      </c>
      <c r="AO52" s="105">
        <f t="shared" ref="AO52" si="885">X50</f>
        <v>0</v>
      </c>
      <c r="AP52" s="106">
        <f t="shared" si="579"/>
        <v>0.23830182278127404</v>
      </c>
      <c r="AQ52" s="106">
        <f t="shared" si="579"/>
        <v>0.11322252846181702</v>
      </c>
      <c r="AR52" s="106" t="e">
        <f t="shared" si="579"/>
        <v>#DIV/0!</v>
      </c>
      <c r="AS52" s="106" t="e">
        <f t="shared" si="579"/>
        <v>#DIV/0!</v>
      </c>
      <c r="AT52" s="106">
        <f t="shared" si="579"/>
        <v>0</v>
      </c>
      <c r="AU52" s="106" t="e">
        <f t="shared" si="579"/>
        <v>#DIV/0!</v>
      </c>
      <c r="AV52" s="106" t="e">
        <f t="shared" si="579"/>
        <v>#DIV/0!</v>
      </c>
      <c r="AW52" s="106">
        <f t="shared" si="579"/>
        <v>0.27138828900970141</v>
      </c>
      <c r="AX52" s="106" t="e">
        <f t="shared" si="579"/>
        <v>#DIV/0!</v>
      </c>
      <c r="AY52" s="106" t="e">
        <f t="shared" si="579"/>
        <v>#DIV/0!</v>
      </c>
      <c r="AZ52" s="106" t="e">
        <f t="shared" si="579"/>
        <v>#DIV/0!</v>
      </c>
      <c r="BA52" s="106">
        <f t="shared" si="579"/>
        <v>0</v>
      </c>
      <c r="BB52" s="106">
        <f t="shared" si="579"/>
        <v>0.17302211788104824</v>
      </c>
      <c r="BC52" s="106" t="e">
        <f t="shared" si="579"/>
        <v>#DIV/0!</v>
      </c>
      <c r="BD52" s="106" t="e">
        <f t="shared" si="579"/>
        <v>#DIV/0!</v>
      </c>
      <c r="BE52" s="106">
        <f t="shared" si="579"/>
        <v>0.17955120725762772</v>
      </c>
      <c r="BF52" s="106">
        <f t="shared" si="240"/>
        <v>0</v>
      </c>
      <c r="BG52" s="107">
        <f t="shared" si="10"/>
        <v>0.84670892411264831</v>
      </c>
      <c r="BH52" s="107">
        <f t="shared" si="11"/>
        <v>0.45968909479549452</v>
      </c>
      <c r="BI52" s="107">
        <f t="shared" si="12"/>
        <v>0</v>
      </c>
      <c r="BJ52" s="107">
        <f t="shared" si="13"/>
        <v>0</v>
      </c>
      <c r="BK52" s="107">
        <f t="shared" si="14"/>
        <v>0</v>
      </c>
      <c r="BL52" s="107">
        <f t="shared" si="15"/>
        <v>0</v>
      </c>
      <c r="BM52" s="107">
        <f t="shared" si="16"/>
        <v>0</v>
      </c>
      <c r="BN52" s="107">
        <f t="shared" si="17"/>
        <v>0.26709832585594723</v>
      </c>
      <c r="BO52" s="107">
        <f t="shared" si="18"/>
        <v>0</v>
      </c>
      <c r="BP52" s="107">
        <f t="shared" si="19"/>
        <v>0</v>
      </c>
      <c r="BQ52" s="107">
        <f t="shared" si="20"/>
        <v>0</v>
      </c>
      <c r="BR52" s="107">
        <f t="shared" si="21"/>
        <v>0</v>
      </c>
      <c r="BS52" s="107">
        <f t="shared" si="22"/>
        <v>5.0507153783817005</v>
      </c>
      <c r="BT52" s="107">
        <f t="shared" si="23"/>
        <v>0</v>
      </c>
      <c r="BU52" s="107">
        <f t="shared" si="24"/>
        <v>0</v>
      </c>
      <c r="BV52" s="107">
        <f t="shared" si="25"/>
        <v>9.3466831766491926E-2</v>
      </c>
      <c r="BW52" s="107">
        <f t="shared" si="26"/>
        <v>0</v>
      </c>
      <c r="BX52" s="108">
        <f t="shared" si="51"/>
        <v>12.700633861689724</v>
      </c>
      <c r="BY52" s="108">
        <f t="shared" si="260"/>
        <v>6.8953364219324182</v>
      </c>
      <c r="BZ52" s="108">
        <f t="shared" si="261"/>
        <v>0</v>
      </c>
      <c r="CA52" s="108">
        <f t="shared" si="262"/>
        <v>0</v>
      </c>
      <c r="CB52" s="108">
        <f t="shared" si="263"/>
        <v>0</v>
      </c>
      <c r="CC52" s="108">
        <f t="shared" si="264"/>
        <v>0</v>
      </c>
      <c r="CD52" s="108">
        <f t="shared" si="265"/>
        <v>0</v>
      </c>
      <c r="CE52" s="108">
        <f t="shared" si="266"/>
        <v>4.0064748878392082</v>
      </c>
      <c r="CF52" s="108">
        <f t="shared" si="267"/>
        <v>0</v>
      </c>
      <c r="CG52" s="108">
        <f t="shared" si="268"/>
        <v>0</v>
      </c>
      <c r="CH52" s="108">
        <f t="shared" si="269"/>
        <v>0</v>
      </c>
      <c r="CI52" s="108">
        <f t="shared" si="270"/>
        <v>0</v>
      </c>
      <c r="CJ52" s="108">
        <f t="shared" si="271"/>
        <v>75.760730675725512</v>
      </c>
      <c r="CK52" s="108">
        <f t="shared" si="272"/>
        <v>0</v>
      </c>
      <c r="CL52" s="108">
        <f t="shared" si="273"/>
        <v>0</v>
      </c>
      <c r="CM52" s="108">
        <f t="shared" si="274"/>
        <v>1.4020024764973789</v>
      </c>
      <c r="CN52" s="108">
        <f t="shared" si="241"/>
        <v>0</v>
      </c>
      <c r="CO52" s="109">
        <f t="shared" si="52"/>
        <v>2070.4136742790151</v>
      </c>
      <c r="CP52" s="109">
        <f t="shared" si="308"/>
        <v>1615.3901831315341</v>
      </c>
      <c r="CQ52" s="109">
        <f t="shared" si="309"/>
        <v>0</v>
      </c>
      <c r="CR52" s="109">
        <f t="shared" si="310"/>
        <v>0</v>
      </c>
      <c r="CS52" s="109">
        <f t="shared" si="311"/>
        <v>10.82595346154543</v>
      </c>
      <c r="CT52" s="109">
        <f t="shared" si="312"/>
        <v>0</v>
      </c>
      <c r="CU52" s="109">
        <f t="shared" si="313"/>
        <v>0</v>
      </c>
      <c r="CV52" s="109">
        <f t="shared" si="314"/>
        <v>547.76915707519913</v>
      </c>
      <c r="CW52" s="109">
        <f t="shared" si="315"/>
        <v>0</v>
      </c>
      <c r="CX52" s="109">
        <f t="shared" si="316"/>
        <v>0</v>
      </c>
      <c r="CY52" s="109">
        <f t="shared" si="317"/>
        <v>0</v>
      </c>
      <c r="CZ52" s="109">
        <f t="shared" si="318"/>
        <v>39.360254170503048</v>
      </c>
      <c r="DA52" s="109">
        <f t="shared" si="319"/>
        <v>13978.945356878214</v>
      </c>
      <c r="DB52" s="109">
        <f t="shared" si="320"/>
        <v>0</v>
      </c>
      <c r="DC52" s="109">
        <f t="shared" si="321"/>
        <v>0</v>
      </c>
      <c r="DD52" s="109">
        <f t="shared" si="322"/>
        <v>267.45122705874383</v>
      </c>
      <c r="DE52" s="109">
        <f t="shared" si="275"/>
        <v>327.44629920773883</v>
      </c>
      <c r="DF52" s="110">
        <f t="shared" si="29"/>
        <v>0.75520761406012937</v>
      </c>
      <c r="DG52" s="110">
        <f t="shared" si="276"/>
        <v>0.70045733090475459</v>
      </c>
      <c r="DH52" s="110" t="e">
        <f t="shared" si="277"/>
        <v>#DIV/0!</v>
      </c>
      <c r="DI52" s="110" t="e">
        <f t="shared" si="278"/>
        <v>#DIV/0!</v>
      </c>
      <c r="DJ52" s="110">
        <f t="shared" si="279"/>
        <v>1</v>
      </c>
      <c r="DK52" s="110" t="e">
        <f t="shared" si="280"/>
        <v>#DIV/0!</v>
      </c>
      <c r="DL52" s="110" t="e">
        <f t="shared" si="281"/>
        <v>#DIV/0!</v>
      </c>
      <c r="DM52" s="110">
        <f t="shared" si="282"/>
        <v>0.74492232853021689</v>
      </c>
      <c r="DN52" s="110" t="e">
        <f t="shared" si="283"/>
        <v>#DIV/0!</v>
      </c>
      <c r="DO52" s="110" t="e">
        <f t="shared" si="284"/>
        <v>#DIV/0!</v>
      </c>
      <c r="DP52" s="110" t="e">
        <f t="shared" si="285"/>
        <v>#DIV/0!</v>
      </c>
      <c r="DQ52" s="110">
        <f t="shared" si="286"/>
        <v>1</v>
      </c>
      <c r="DR52" s="110">
        <f t="shared" si="287"/>
        <v>0.70873246169965065</v>
      </c>
      <c r="DS52" s="110" t="e">
        <f t="shared" si="288"/>
        <v>#DIV/0!</v>
      </c>
      <c r="DT52" s="110" t="e">
        <f t="shared" si="289"/>
        <v>#DIV/0!</v>
      </c>
      <c r="DU52" s="110">
        <f t="shared" si="290"/>
        <v>0.74019028278875332</v>
      </c>
      <c r="DV52" s="110">
        <f t="shared" si="242"/>
        <v>0.78678730520424467</v>
      </c>
    </row>
    <row r="53" spans="1:126" s="101" customFormat="1" x14ac:dyDescent="0.2">
      <c r="A53" s="101" t="s">
        <v>91</v>
      </c>
      <c r="B53" s="123"/>
      <c r="C53" s="123">
        <v>44504.28125</v>
      </c>
      <c r="D53" s="101">
        <v>20.73</v>
      </c>
      <c r="E53" s="102">
        <f t="shared" si="6"/>
        <v>0.58686629999999995</v>
      </c>
      <c r="F53" s="102">
        <f t="shared" si="30"/>
        <v>28022.823360000006</v>
      </c>
      <c r="G53" s="103">
        <f t="shared" si="7"/>
        <v>0.66133512921963133</v>
      </c>
      <c r="Y53" s="105">
        <f t="shared" ref="Y53" si="886">H50</f>
        <v>23.260596429599225</v>
      </c>
      <c r="Z53" s="105">
        <f t="shared" ref="Z53" si="887">I50</f>
        <v>12.628475043335202</v>
      </c>
      <c r="AA53" s="105">
        <f t="shared" ref="AA53" si="888">J50</f>
        <v>0</v>
      </c>
      <c r="AB53" s="105">
        <f t="shared" ref="AB53" si="889">K50</f>
        <v>0</v>
      </c>
      <c r="AC53" s="105">
        <f t="shared" ref="AC53" si="890">L50</f>
        <v>0</v>
      </c>
      <c r="AD53" s="105">
        <f t="shared" ref="AD53" si="891">M50</f>
        <v>0</v>
      </c>
      <c r="AE53" s="105">
        <f t="shared" ref="AE53" si="892">N50</f>
        <v>0</v>
      </c>
      <c r="AF53" s="105">
        <f t="shared" ref="AF53" si="893">O50</f>
        <v>7.3376649139110777</v>
      </c>
      <c r="AG53" s="105">
        <f t="shared" ref="AG53" si="894">P50</f>
        <v>0</v>
      </c>
      <c r="AH53" s="105">
        <f t="shared" ref="AH53" si="895">Q50</f>
        <v>0</v>
      </c>
      <c r="AI53" s="105">
        <f t="shared" ref="AI53" si="896">R50</f>
        <v>0</v>
      </c>
      <c r="AJ53" s="105">
        <f t="shared" ref="AJ53" si="897">S50</f>
        <v>0</v>
      </c>
      <c r="AK53" s="105">
        <f t="shared" ref="AK53" si="898">T50</f>
        <v>138.75211274102156</v>
      </c>
      <c r="AL53" s="105">
        <f t="shared" ref="AL53" si="899">U50</f>
        <v>0</v>
      </c>
      <c r="AM53" s="105">
        <f t="shared" ref="AM53" si="900">V50</f>
        <v>0</v>
      </c>
      <c r="AN53" s="105">
        <f t="shared" ref="AN53" si="901">W50</f>
        <v>2.567699703356813</v>
      </c>
      <c r="AO53" s="105">
        <f t="shared" ref="AO53" si="902">X50</f>
        <v>0</v>
      </c>
      <c r="AP53" s="106">
        <f t="shared" si="579"/>
        <v>0.23830182278127404</v>
      </c>
      <c r="AQ53" s="106">
        <f t="shared" si="579"/>
        <v>0.11322252846181702</v>
      </c>
      <c r="AR53" s="106" t="e">
        <f t="shared" si="579"/>
        <v>#DIV/0!</v>
      </c>
      <c r="AS53" s="106" t="e">
        <f t="shared" si="579"/>
        <v>#DIV/0!</v>
      </c>
      <c r="AT53" s="106">
        <f t="shared" si="579"/>
        <v>0</v>
      </c>
      <c r="AU53" s="106" t="e">
        <f t="shared" si="579"/>
        <v>#DIV/0!</v>
      </c>
      <c r="AV53" s="106" t="e">
        <f t="shared" si="579"/>
        <v>#DIV/0!</v>
      </c>
      <c r="AW53" s="106">
        <f t="shared" si="579"/>
        <v>0.27138828900970141</v>
      </c>
      <c r="AX53" s="106" t="e">
        <f t="shared" si="579"/>
        <v>#DIV/0!</v>
      </c>
      <c r="AY53" s="106" t="e">
        <f t="shared" si="579"/>
        <v>#DIV/0!</v>
      </c>
      <c r="AZ53" s="106" t="e">
        <f t="shared" si="579"/>
        <v>#DIV/0!</v>
      </c>
      <c r="BA53" s="106">
        <f t="shared" si="579"/>
        <v>0</v>
      </c>
      <c r="BB53" s="106">
        <f t="shared" si="579"/>
        <v>0.17302211788104824</v>
      </c>
      <c r="BC53" s="106" t="e">
        <f t="shared" si="579"/>
        <v>#DIV/0!</v>
      </c>
      <c r="BD53" s="106" t="e">
        <f t="shared" si="579"/>
        <v>#DIV/0!</v>
      </c>
      <c r="BE53" s="106">
        <f t="shared" si="579"/>
        <v>0.17955120725762772</v>
      </c>
      <c r="BF53" s="106">
        <f t="shared" si="240"/>
        <v>0</v>
      </c>
      <c r="BG53" s="107">
        <f t="shared" si="10"/>
        <v>0.8190516097459265</v>
      </c>
      <c r="BH53" s="107">
        <f t="shared" si="11"/>
        <v>0.44467358539946816</v>
      </c>
      <c r="BI53" s="107">
        <f t="shared" si="12"/>
        <v>0</v>
      </c>
      <c r="BJ53" s="107">
        <f t="shared" si="13"/>
        <v>0</v>
      </c>
      <c r="BK53" s="107">
        <f t="shared" si="14"/>
        <v>0</v>
      </c>
      <c r="BL53" s="107">
        <f t="shared" si="15"/>
        <v>0</v>
      </c>
      <c r="BM53" s="107">
        <f t="shared" si="16"/>
        <v>0</v>
      </c>
      <c r="BN53" s="107">
        <f t="shared" si="17"/>
        <v>0.25837369552000872</v>
      </c>
      <c r="BO53" s="107">
        <f t="shared" si="18"/>
        <v>0</v>
      </c>
      <c r="BP53" s="107">
        <f t="shared" si="19"/>
        <v>0</v>
      </c>
      <c r="BQ53" s="107">
        <f t="shared" si="20"/>
        <v>0</v>
      </c>
      <c r="BR53" s="107">
        <f t="shared" si="21"/>
        <v>0</v>
      </c>
      <c r="BS53" s="107">
        <f t="shared" si="22"/>
        <v>4.8857363412903716</v>
      </c>
      <c r="BT53" s="107">
        <f t="shared" si="23"/>
        <v>0</v>
      </c>
      <c r="BU53" s="107">
        <f t="shared" si="24"/>
        <v>0</v>
      </c>
      <c r="BV53" s="107">
        <f t="shared" si="25"/>
        <v>9.041378546520662E-2</v>
      </c>
      <c r="BW53" s="107">
        <f t="shared" si="26"/>
        <v>0</v>
      </c>
      <c r="BX53" s="108">
        <f t="shared" si="51"/>
        <v>12.285774146188897</v>
      </c>
      <c r="BY53" s="108">
        <f t="shared" si="260"/>
        <v>6.6701037809920223</v>
      </c>
      <c r="BZ53" s="108">
        <f t="shared" si="261"/>
        <v>0</v>
      </c>
      <c r="CA53" s="108">
        <f t="shared" si="262"/>
        <v>0</v>
      </c>
      <c r="CB53" s="108">
        <f t="shared" si="263"/>
        <v>0</v>
      </c>
      <c r="CC53" s="108">
        <f t="shared" si="264"/>
        <v>0</v>
      </c>
      <c r="CD53" s="108">
        <f t="shared" si="265"/>
        <v>0</v>
      </c>
      <c r="CE53" s="108">
        <f t="shared" si="266"/>
        <v>3.8756054328001306</v>
      </c>
      <c r="CF53" s="108">
        <f t="shared" si="267"/>
        <v>0</v>
      </c>
      <c r="CG53" s="108">
        <f t="shared" si="268"/>
        <v>0</v>
      </c>
      <c r="CH53" s="108">
        <f t="shared" si="269"/>
        <v>0</v>
      </c>
      <c r="CI53" s="108">
        <f t="shared" si="270"/>
        <v>0</v>
      </c>
      <c r="CJ53" s="108">
        <f t="shared" si="271"/>
        <v>73.286045119355578</v>
      </c>
      <c r="CK53" s="108">
        <f t="shared" si="272"/>
        <v>0</v>
      </c>
      <c r="CL53" s="108">
        <f t="shared" si="273"/>
        <v>0</v>
      </c>
      <c r="CM53" s="108">
        <f t="shared" si="274"/>
        <v>1.3562067819780994</v>
      </c>
      <c r="CN53" s="108">
        <f t="shared" si="241"/>
        <v>0</v>
      </c>
      <c r="CO53" s="109">
        <f t="shared" si="52"/>
        <v>2082.6994484252041</v>
      </c>
      <c r="CP53" s="109">
        <f t="shared" si="308"/>
        <v>1622.0602869125262</v>
      </c>
      <c r="CQ53" s="109">
        <f t="shared" si="309"/>
        <v>0</v>
      </c>
      <c r="CR53" s="109">
        <f t="shared" si="310"/>
        <v>0</v>
      </c>
      <c r="CS53" s="109">
        <f t="shared" si="311"/>
        <v>10.82595346154543</v>
      </c>
      <c r="CT53" s="109">
        <f t="shared" si="312"/>
        <v>0</v>
      </c>
      <c r="CU53" s="109">
        <f t="shared" si="313"/>
        <v>0</v>
      </c>
      <c r="CV53" s="109">
        <f t="shared" si="314"/>
        <v>551.6447625079993</v>
      </c>
      <c r="CW53" s="109">
        <f t="shared" si="315"/>
        <v>0</v>
      </c>
      <c r="CX53" s="109">
        <f t="shared" si="316"/>
        <v>0</v>
      </c>
      <c r="CY53" s="109">
        <f t="shared" si="317"/>
        <v>0</v>
      </c>
      <c r="CZ53" s="109">
        <f t="shared" si="318"/>
        <v>39.360254170503048</v>
      </c>
      <c r="DA53" s="109">
        <f t="shared" si="319"/>
        <v>14052.231401997569</v>
      </c>
      <c r="DB53" s="109">
        <f t="shared" si="320"/>
        <v>0</v>
      </c>
      <c r="DC53" s="109">
        <f t="shared" si="321"/>
        <v>0</v>
      </c>
      <c r="DD53" s="109">
        <f t="shared" si="322"/>
        <v>268.8074338407219</v>
      </c>
      <c r="DE53" s="109">
        <f t="shared" si="275"/>
        <v>327.44629920773883</v>
      </c>
      <c r="DF53" s="110">
        <f t="shared" si="29"/>
        <v>0.75968899393850364</v>
      </c>
      <c r="DG53" s="110">
        <f t="shared" si="276"/>
        <v>0.7033495876115734</v>
      </c>
      <c r="DH53" s="110" t="e">
        <f t="shared" si="277"/>
        <v>#DIV/0!</v>
      </c>
      <c r="DI53" s="110" t="e">
        <f t="shared" si="278"/>
        <v>#DIV/0!</v>
      </c>
      <c r="DJ53" s="110">
        <f t="shared" si="279"/>
        <v>1</v>
      </c>
      <c r="DK53" s="110" t="e">
        <f t="shared" si="280"/>
        <v>#DIV/0!</v>
      </c>
      <c r="DL53" s="110" t="e">
        <f t="shared" si="281"/>
        <v>#DIV/0!</v>
      </c>
      <c r="DM53" s="110">
        <f t="shared" si="282"/>
        <v>0.75019284255273155</v>
      </c>
      <c r="DN53" s="110" t="e">
        <f t="shared" si="283"/>
        <v>#DIV/0!</v>
      </c>
      <c r="DO53" s="110" t="e">
        <f t="shared" si="284"/>
        <v>#DIV/0!</v>
      </c>
      <c r="DP53" s="110" t="e">
        <f t="shared" si="285"/>
        <v>#DIV/0!</v>
      </c>
      <c r="DQ53" s="110">
        <f t="shared" si="286"/>
        <v>1</v>
      </c>
      <c r="DR53" s="110">
        <f t="shared" si="287"/>
        <v>0.71244806383126036</v>
      </c>
      <c r="DS53" s="110" t="e">
        <f t="shared" si="288"/>
        <v>#DIV/0!</v>
      </c>
      <c r="DT53" s="110" t="e">
        <f t="shared" si="289"/>
        <v>#DIV/0!</v>
      </c>
      <c r="DU53" s="110">
        <f t="shared" si="290"/>
        <v>0.74394368146451217</v>
      </c>
      <c r="DV53" s="110">
        <f t="shared" si="242"/>
        <v>0.78678730520424467</v>
      </c>
    </row>
    <row r="54" spans="1:126" s="101" customFormat="1" x14ac:dyDescent="0.2">
      <c r="A54" s="101" t="s">
        <v>91</v>
      </c>
      <c r="B54" s="123">
        <f>'Data Final'!C191</f>
        <v>44504.3125</v>
      </c>
      <c r="C54" s="123">
        <v>44504.291666666664</v>
      </c>
      <c r="D54" s="101">
        <v>20.73</v>
      </c>
      <c r="E54" s="102">
        <f t="shared" si="6"/>
        <v>0.58686629999999995</v>
      </c>
      <c r="F54" s="102">
        <f t="shared" si="30"/>
        <v>28409.849370000007</v>
      </c>
      <c r="G54" s="103">
        <f t="shared" si="7"/>
        <v>0.67046889468810511</v>
      </c>
      <c r="H54" s="124">
        <f>'Data Final'!F191</f>
        <v>18.2228923331636</v>
      </c>
      <c r="I54" s="124">
        <f>'Data Final'!G191</f>
        <v>10.473576541963499</v>
      </c>
      <c r="J54" s="104">
        <v>0</v>
      </c>
      <c r="K54" s="124">
        <f>'Data Final'!I191</f>
        <v>0</v>
      </c>
      <c r="L54" s="104">
        <v>0</v>
      </c>
      <c r="M54" s="104">
        <v>0</v>
      </c>
      <c r="N54" s="104">
        <v>0</v>
      </c>
      <c r="O54" s="124">
        <f>'Data Final'!M191</f>
        <v>4.8925284368199771</v>
      </c>
      <c r="P54" s="104">
        <v>0</v>
      </c>
      <c r="Q54" s="104">
        <v>0</v>
      </c>
      <c r="R54" s="104">
        <v>0</v>
      </c>
      <c r="S54" s="124">
        <f>'Data Final'!Q191</f>
        <v>0</v>
      </c>
      <c r="T54" s="124">
        <f>'Data Final'!R191</f>
        <v>89.924648908897055</v>
      </c>
      <c r="U54" s="124">
        <f>'Data Final'!S191</f>
        <v>0</v>
      </c>
      <c r="V54" s="124">
        <f>'Data Final'!T191</f>
        <v>0</v>
      </c>
      <c r="W54" s="124">
        <f>'Data Final'!U191</f>
        <v>2.2650790394787923</v>
      </c>
      <c r="X54" s="124">
        <f>'Data Final'!V191</f>
        <v>0</v>
      </c>
      <c r="Y54" s="105">
        <f t="shared" ref="Y54" si="903">H54</f>
        <v>18.2228923331636</v>
      </c>
      <c r="Z54" s="105">
        <f t="shared" ref="Z54" si="904">I54</f>
        <v>10.473576541963499</v>
      </c>
      <c r="AA54" s="105">
        <f t="shared" ref="AA54" si="905">J54</f>
        <v>0</v>
      </c>
      <c r="AB54" s="105">
        <f t="shared" ref="AB54" si="906">K54</f>
        <v>0</v>
      </c>
      <c r="AC54" s="105">
        <f t="shared" ref="AC54" si="907">L54</f>
        <v>0</v>
      </c>
      <c r="AD54" s="105">
        <f t="shared" ref="AD54" si="908">M54</f>
        <v>0</v>
      </c>
      <c r="AE54" s="105">
        <f t="shared" ref="AE54" si="909">N54</f>
        <v>0</v>
      </c>
      <c r="AF54" s="105">
        <f t="shared" ref="AF54" si="910">O54</f>
        <v>4.8925284368199771</v>
      </c>
      <c r="AG54" s="105">
        <f t="shared" ref="AG54" si="911">P54</f>
        <v>0</v>
      </c>
      <c r="AH54" s="105">
        <f t="shared" ref="AH54" si="912">Q54</f>
        <v>0</v>
      </c>
      <c r="AI54" s="105">
        <f t="shared" ref="AI54" si="913">R54</f>
        <v>0</v>
      </c>
      <c r="AJ54" s="105">
        <f t="shared" ref="AJ54" si="914">S54</f>
        <v>0</v>
      </c>
      <c r="AK54" s="105">
        <f t="shared" ref="AK54" si="915">T54</f>
        <v>89.924648908897055</v>
      </c>
      <c r="AL54" s="105">
        <f t="shared" ref="AL54" si="916">U54</f>
        <v>0</v>
      </c>
      <c r="AM54" s="105">
        <f t="shared" ref="AM54" si="917">V54</f>
        <v>0</v>
      </c>
      <c r="AN54" s="105">
        <f t="shared" ref="AN54" si="918">W54</f>
        <v>2.2650790394787923</v>
      </c>
      <c r="AO54" s="105">
        <f t="shared" ref="AO54" si="919">X54</f>
        <v>0</v>
      </c>
      <c r="AP54" s="106">
        <f t="shared" si="579"/>
        <v>0.1866911913666098</v>
      </c>
      <c r="AQ54" s="106">
        <f t="shared" si="579"/>
        <v>9.3902455684490765E-2</v>
      </c>
      <c r="AR54" s="106" t="e">
        <f t="shared" si="579"/>
        <v>#DIV/0!</v>
      </c>
      <c r="AS54" s="106" t="e">
        <f t="shared" si="579"/>
        <v>#DIV/0!</v>
      </c>
      <c r="AT54" s="106">
        <f t="shared" si="579"/>
        <v>0</v>
      </c>
      <c r="AU54" s="106" t="e">
        <f t="shared" si="579"/>
        <v>#DIV/0!</v>
      </c>
      <c r="AV54" s="106" t="e">
        <f t="shared" si="579"/>
        <v>#DIV/0!</v>
      </c>
      <c r="AW54" s="106">
        <f t="shared" si="579"/>
        <v>0.1809533328351676</v>
      </c>
      <c r="AX54" s="106" t="e">
        <f t="shared" si="579"/>
        <v>#DIV/0!</v>
      </c>
      <c r="AY54" s="106" t="e">
        <f t="shared" si="579"/>
        <v>#DIV/0!</v>
      </c>
      <c r="AZ54" s="106" t="e">
        <f t="shared" si="579"/>
        <v>#DIV/0!</v>
      </c>
      <c r="BA54" s="106">
        <f t="shared" si="579"/>
        <v>0</v>
      </c>
      <c r="BB54" s="106">
        <f t="shared" si="579"/>
        <v>0.11213489219416486</v>
      </c>
      <c r="BC54" s="106" t="e">
        <f t="shared" si="579"/>
        <v>#DIV/0!</v>
      </c>
      <c r="BD54" s="106" t="e">
        <f t="shared" si="579"/>
        <v>#DIV/0!</v>
      </c>
      <c r="BE54" s="106">
        <f t="shared" si="579"/>
        <v>0.15838989097544379</v>
      </c>
      <c r="BF54" s="106">
        <f t="shared" si="240"/>
        <v>0</v>
      </c>
      <c r="BG54" s="107">
        <f t="shared" si="10"/>
        <v>0.64166408393172525</v>
      </c>
      <c r="BH54" s="107">
        <f t="shared" si="11"/>
        <v>0.36879534677693476</v>
      </c>
      <c r="BI54" s="107">
        <f t="shared" si="12"/>
        <v>0</v>
      </c>
      <c r="BJ54" s="107">
        <f t="shared" si="13"/>
        <v>0</v>
      </c>
      <c r="BK54" s="107">
        <f t="shared" si="14"/>
        <v>0</v>
      </c>
      <c r="BL54" s="107">
        <f t="shared" si="15"/>
        <v>0</v>
      </c>
      <c r="BM54" s="107">
        <f t="shared" si="16"/>
        <v>0</v>
      </c>
      <c r="BN54" s="107">
        <f t="shared" si="17"/>
        <v>0.17227560368167941</v>
      </c>
      <c r="BO54" s="107">
        <f t="shared" si="18"/>
        <v>0</v>
      </c>
      <c r="BP54" s="107">
        <f t="shared" si="19"/>
        <v>0</v>
      </c>
      <c r="BQ54" s="107">
        <f t="shared" si="20"/>
        <v>0</v>
      </c>
      <c r="BR54" s="107">
        <f t="shared" si="21"/>
        <v>0</v>
      </c>
      <c r="BS54" s="107">
        <f t="shared" si="22"/>
        <v>3.1664247590378065</v>
      </c>
      <c r="BT54" s="107">
        <f t="shared" si="23"/>
        <v>0</v>
      </c>
      <c r="BU54" s="107">
        <f t="shared" si="24"/>
        <v>0</v>
      </c>
      <c r="BV54" s="107">
        <f t="shared" si="25"/>
        <v>7.9757913306388345E-2</v>
      </c>
      <c r="BW54" s="107">
        <f t="shared" si="26"/>
        <v>0</v>
      </c>
      <c r="BX54" s="108">
        <f t="shared" si="51"/>
        <v>9.624961258975878</v>
      </c>
      <c r="BY54" s="108">
        <f t="shared" si="260"/>
        <v>5.5319302016540215</v>
      </c>
      <c r="BZ54" s="108">
        <f t="shared" si="261"/>
        <v>0</v>
      </c>
      <c r="CA54" s="108">
        <f t="shared" si="262"/>
        <v>0</v>
      </c>
      <c r="CB54" s="108">
        <f t="shared" si="263"/>
        <v>0</v>
      </c>
      <c r="CC54" s="108">
        <f t="shared" si="264"/>
        <v>0</v>
      </c>
      <c r="CD54" s="108">
        <f t="shared" si="265"/>
        <v>0</v>
      </c>
      <c r="CE54" s="108">
        <f t="shared" si="266"/>
        <v>2.5841340552251912</v>
      </c>
      <c r="CF54" s="108">
        <f t="shared" si="267"/>
        <v>0</v>
      </c>
      <c r="CG54" s="108">
        <f t="shared" si="268"/>
        <v>0</v>
      </c>
      <c r="CH54" s="108">
        <f t="shared" si="269"/>
        <v>0</v>
      </c>
      <c r="CI54" s="108">
        <f t="shared" si="270"/>
        <v>0</v>
      </c>
      <c r="CJ54" s="108">
        <f t="shared" si="271"/>
        <v>47.496371385567095</v>
      </c>
      <c r="CK54" s="108">
        <f t="shared" si="272"/>
        <v>0</v>
      </c>
      <c r="CL54" s="108">
        <f t="shared" si="273"/>
        <v>0</v>
      </c>
      <c r="CM54" s="108">
        <f t="shared" si="274"/>
        <v>1.1963686995958251</v>
      </c>
      <c r="CN54" s="108">
        <f t="shared" si="241"/>
        <v>0</v>
      </c>
      <c r="CO54" s="109">
        <f t="shared" si="52"/>
        <v>2092.32440968418</v>
      </c>
      <c r="CP54" s="109">
        <f t="shared" si="308"/>
        <v>1627.5922171141801</v>
      </c>
      <c r="CQ54" s="109">
        <f t="shared" si="309"/>
        <v>0</v>
      </c>
      <c r="CR54" s="109">
        <f t="shared" si="310"/>
        <v>0</v>
      </c>
      <c r="CS54" s="109">
        <f t="shared" si="311"/>
        <v>10.82595346154543</v>
      </c>
      <c r="CT54" s="109">
        <f t="shared" si="312"/>
        <v>0</v>
      </c>
      <c r="CU54" s="109">
        <f t="shared" si="313"/>
        <v>0</v>
      </c>
      <c r="CV54" s="109">
        <f t="shared" si="314"/>
        <v>554.22889656322445</v>
      </c>
      <c r="CW54" s="109">
        <f t="shared" si="315"/>
        <v>0</v>
      </c>
      <c r="CX54" s="109">
        <f t="shared" si="316"/>
        <v>0</v>
      </c>
      <c r="CY54" s="109">
        <f t="shared" si="317"/>
        <v>0</v>
      </c>
      <c r="CZ54" s="109">
        <f t="shared" si="318"/>
        <v>39.360254170503048</v>
      </c>
      <c r="DA54" s="109">
        <f t="shared" si="319"/>
        <v>14099.727773383136</v>
      </c>
      <c r="DB54" s="109">
        <f t="shared" si="320"/>
        <v>0</v>
      </c>
      <c r="DC54" s="109">
        <f t="shared" si="321"/>
        <v>0</v>
      </c>
      <c r="DD54" s="109">
        <f t="shared" si="322"/>
        <v>270.00380254031774</v>
      </c>
      <c r="DE54" s="109">
        <f t="shared" si="275"/>
        <v>327.44629920773883</v>
      </c>
      <c r="DF54" s="110">
        <f t="shared" si="29"/>
        <v>0.76319981118150881</v>
      </c>
      <c r="DG54" s="110">
        <f t="shared" si="276"/>
        <v>0.70574831524051707</v>
      </c>
      <c r="DH54" s="110" t="e">
        <f t="shared" si="277"/>
        <v>#DIV/0!</v>
      </c>
      <c r="DI54" s="110" t="e">
        <f t="shared" si="278"/>
        <v>#DIV/0!</v>
      </c>
      <c r="DJ54" s="110">
        <f t="shared" si="279"/>
        <v>1</v>
      </c>
      <c r="DK54" s="110" t="e">
        <f t="shared" si="280"/>
        <v>#DIV/0!</v>
      </c>
      <c r="DL54" s="110" t="e">
        <f t="shared" si="281"/>
        <v>#DIV/0!</v>
      </c>
      <c r="DM54" s="110">
        <f t="shared" si="282"/>
        <v>0.75370705859207732</v>
      </c>
      <c r="DN54" s="110" t="e">
        <f t="shared" si="283"/>
        <v>#DIV/0!</v>
      </c>
      <c r="DO54" s="110" t="e">
        <f t="shared" si="284"/>
        <v>#DIV/0!</v>
      </c>
      <c r="DP54" s="110" t="e">
        <f t="shared" si="285"/>
        <v>#DIV/0!</v>
      </c>
      <c r="DQ54" s="110">
        <f t="shared" si="286"/>
        <v>1</v>
      </c>
      <c r="DR54" s="110">
        <f t="shared" si="287"/>
        <v>0.71485612962982437</v>
      </c>
      <c r="DS54" s="110" t="e">
        <f t="shared" si="288"/>
        <v>#DIV/0!</v>
      </c>
      <c r="DT54" s="110" t="e">
        <f t="shared" si="289"/>
        <v>#DIV/0!</v>
      </c>
      <c r="DU54" s="110">
        <f t="shared" si="290"/>
        <v>0.74725471688510847</v>
      </c>
      <c r="DV54" s="110">
        <f t="shared" si="242"/>
        <v>0.78678730520424467</v>
      </c>
    </row>
    <row r="55" spans="1:126" s="101" customFormat="1" x14ac:dyDescent="0.2">
      <c r="A55" s="101" t="s">
        <v>91</v>
      </c>
      <c r="B55" s="123"/>
      <c r="C55" s="123">
        <v>44504.302083333336</v>
      </c>
      <c r="D55" s="101">
        <v>20.73</v>
      </c>
      <c r="E55" s="102">
        <f t="shared" si="6"/>
        <v>0.58686629999999995</v>
      </c>
      <c r="F55" s="102">
        <f t="shared" si="30"/>
        <v>28796.875380000009</v>
      </c>
      <c r="G55" s="103">
        <f t="shared" si="7"/>
        <v>0.67960266015657889</v>
      </c>
      <c r="Y55" s="105">
        <f t="shared" ref="Y55" si="920">H54</f>
        <v>18.2228923331636</v>
      </c>
      <c r="Z55" s="105">
        <f t="shared" ref="Z55" si="921">I54</f>
        <v>10.473576541963499</v>
      </c>
      <c r="AA55" s="105">
        <f t="shared" ref="AA55" si="922">J54</f>
        <v>0</v>
      </c>
      <c r="AB55" s="105">
        <f t="shared" ref="AB55" si="923">K54</f>
        <v>0</v>
      </c>
      <c r="AC55" s="105">
        <f t="shared" ref="AC55" si="924">L54</f>
        <v>0</v>
      </c>
      <c r="AD55" s="105">
        <f t="shared" ref="AD55" si="925">M54</f>
        <v>0</v>
      </c>
      <c r="AE55" s="105">
        <f t="shared" ref="AE55" si="926">N54</f>
        <v>0</v>
      </c>
      <c r="AF55" s="105">
        <f t="shared" ref="AF55" si="927">O54</f>
        <v>4.8925284368199771</v>
      </c>
      <c r="AG55" s="105">
        <f t="shared" ref="AG55" si="928">P54</f>
        <v>0</v>
      </c>
      <c r="AH55" s="105">
        <f t="shared" ref="AH55" si="929">Q54</f>
        <v>0</v>
      </c>
      <c r="AI55" s="105">
        <f t="shared" ref="AI55" si="930">R54</f>
        <v>0</v>
      </c>
      <c r="AJ55" s="105">
        <f t="shared" ref="AJ55" si="931">S54</f>
        <v>0</v>
      </c>
      <c r="AK55" s="105">
        <f t="shared" ref="AK55" si="932">T54</f>
        <v>89.924648908897055</v>
      </c>
      <c r="AL55" s="105">
        <f t="shared" ref="AL55" si="933">U54</f>
        <v>0</v>
      </c>
      <c r="AM55" s="105">
        <f t="shared" ref="AM55" si="934">V54</f>
        <v>0</v>
      </c>
      <c r="AN55" s="105">
        <f t="shared" ref="AN55" si="935">W54</f>
        <v>2.2650790394787923</v>
      </c>
      <c r="AO55" s="105">
        <f t="shared" ref="AO55" si="936">X54</f>
        <v>0</v>
      </c>
      <c r="AP55" s="106">
        <f t="shared" si="579"/>
        <v>0.1866911913666098</v>
      </c>
      <c r="AQ55" s="106">
        <f t="shared" si="579"/>
        <v>9.3902455684490765E-2</v>
      </c>
      <c r="AR55" s="106" t="e">
        <f t="shared" si="579"/>
        <v>#DIV/0!</v>
      </c>
      <c r="AS55" s="106" t="e">
        <f t="shared" si="579"/>
        <v>#DIV/0!</v>
      </c>
      <c r="AT55" s="106">
        <f t="shared" si="579"/>
        <v>0</v>
      </c>
      <c r="AU55" s="106" t="e">
        <f t="shared" si="579"/>
        <v>#DIV/0!</v>
      </c>
      <c r="AV55" s="106" t="e">
        <f t="shared" si="579"/>
        <v>#DIV/0!</v>
      </c>
      <c r="AW55" s="106">
        <f t="shared" si="579"/>
        <v>0.1809533328351676</v>
      </c>
      <c r="AX55" s="106" t="e">
        <f t="shared" si="579"/>
        <v>#DIV/0!</v>
      </c>
      <c r="AY55" s="106" t="e">
        <f t="shared" si="579"/>
        <v>#DIV/0!</v>
      </c>
      <c r="AZ55" s="106" t="e">
        <f t="shared" si="579"/>
        <v>#DIV/0!</v>
      </c>
      <c r="BA55" s="106">
        <f t="shared" si="579"/>
        <v>0</v>
      </c>
      <c r="BB55" s="106">
        <f t="shared" si="579"/>
        <v>0.11213489219416486</v>
      </c>
      <c r="BC55" s="106" t="e">
        <f t="shared" si="579"/>
        <v>#DIV/0!</v>
      </c>
      <c r="BD55" s="106" t="e">
        <f t="shared" si="579"/>
        <v>#DIV/0!</v>
      </c>
      <c r="BE55" s="106">
        <f t="shared" si="579"/>
        <v>0.15838989097544379</v>
      </c>
      <c r="BF55" s="106">
        <f t="shared" si="240"/>
        <v>0</v>
      </c>
      <c r="BG55" s="107">
        <f t="shared" si="10"/>
        <v>0.64166408393172525</v>
      </c>
      <c r="BH55" s="107">
        <f t="shared" si="11"/>
        <v>0.36879534677693476</v>
      </c>
      <c r="BI55" s="107">
        <f t="shared" si="12"/>
        <v>0</v>
      </c>
      <c r="BJ55" s="107">
        <f t="shared" si="13"/>
        <v>0</v>
      </c>
      <c r="BK55" s="107">
        <f t="shared" si="14"/>
        <v>0</v>
      </c>
      <c r="BL55" s="107">
        <f t="shared" si="15"/>
        <v>0</v>
      </c>
      <c r="BM55" s="107">
        <f t="shared" si="16"/>
        <v>0</v>
      </c>
      <c r="BN55" s="107">
        <f t="shared" si="17"/>
        <v>0.17227560368167941</v>
      </c>
      <c r="BO55" s="107">
        <f t="shared" si="18"/>
        <v>0</v>
      </c>
      <c r="BP55" s="107">
        <f t="shared" si="19"/>
        <v>0</v>
      </c>
      <c r="BQ55" s="107">
        <f t="shared" si="20"/>
        <v>0</v>
      </c>
      <c r="BR55" s="107">
        <f t="shared" si="21"/>
        <v>0</v>
      </c>
      <c r="BS55" s="107">
        <f t="shared" si="22"/>
        <v>3.1664247590378065</v>
      </c>
      <c r="BT55" s="107">
        <f t="shared" si="23"/>
        <v>0</v>
      </c>
      <c r="BU55" s="107">
        <f t="shared" si="24"/>
        <v>0</v>
      </c>
      <c r="BV55" s="107">
        <f t="shared" si="25"/>
        <v>7.9757913306388345E-2</v>
      </c>
      <c r="BW55" s="107">
        <f t="shared" si="26"/>
        <v>0</v>
      </c>
      <c r="BX55" s="108">
        <f t="shared" si="51"/>
        <v>9.624961258975878</v>
      </c>
      <c r="BY55" s="108">
        <f t="shared" si="260"/>
        <v>5.5319302016540215</v>
      </c>
      <c r="BZ55" s="108">
        <f t="shared" si="261"/>
        <v>0</v>
      </c>
      <c r="CA55" s="108">
        <f t="shared" si="262"/>
        <v>0</v>
      </c>
      <c r="CB55" s="108">
        <f t="shared" si="263"/>
        <v>0</v>
      </c>
      <c r="CC55" s="108">
        <f t="shared" si="264"/>
        <v>0</v>
      </c>
      <c r="CD55" s="108">
        <f t="shared" si="265"/>
        <v>0</v>
      </c>
      <c r="CE55" s="108">
        <f t="shared" si="266"/>
        <v>2.5841340552251912</v>
      </c>
      <c r="CF55" s="108">
        <f t="shared" si="267"/>
        <v>0</v>
      </c>
      <c r="CG55" s="108">
        <f t="shared" si="268"/>
        <v>0</v>
      </c>
      <c r="CH55" s="108">
        <f t="shared" si="269"/>
        <v>0</v>
      </c>
      <c r="CI55" s="108">
        <f t="shared" si="270"/>
        <v>0</v>
      </c>
      <c r="CJ55" s="108">
        <f t="shared" si="271"/>
        <v>47.496371385567095</v>
      </c>
      <c r="CK55" s="108">
        <f t="shared" si="272"/>
        <v>0</v>
      </c>
      <c r="CL55" s="108">
        <f t="shared" si="273"/>
        <v>0</v>
      </c>
      <c r="CM55" s="108">
        <f t="shared" si="274"/>
        <v>1.1963686995958251</v>
      </c>
      <c r="CN55" s="108">
        <f t="shared" si="241"/>
        <v>0</v>
      </c>
      <c r="CO55" s="109">
        <f t="shared" si="52"/>
        <v>2101.9493709431558</v>
      </c>
      <c r="CP55" s="109">
        <f t="shared" si="308"/>
        <v>1633.1241473158341</v>
      </c>
      <c r="CQ55" s="109">
        <f t="shared" si="309"/>
        <v>0</v>
      </c>
      <c r="CR55" s="109">
        <f t="shared" si="310"/>
        <v>0</v>
      </c>
      <c r="CS55" s="109">
        <f t="shared" si="311"/>
        <v>10.82595346154543</v>
      </c>
      <c r="CT55" s="109">
        <f t="shared" si="312"/>
        <v>0</v>
      </c>
      <c r="CU55" s="109">
        <f t="shared" si="313"/>
        <v>0</v>
      </c>
      <c r="CV55" s="109">
        <f t="shared" si="314"/>
        <v>556.8130306184496</v>
      </c>
      <c r="CW55" s="109">
        <f t="shared" si="315"/>
        <v>0</v>
      </c>
      <c r="CX55" s="109">
        <f t="shared" si="316"/>
        <v>0</v>
      </c>
      <c r="CY55" s="109">
        <f t="shared" si="317"/>
        <v>0</v>
      </c>
      <c r="CZ55" s="109">
        <f t="shared" si="318"/>
        <v>39.360254170503048</v>
      </c>
      <c r="DA55" s="109">
        <f t="shared" si="319"/>
        <v>14147.224144768703</v>
      </c>
      <c r="DB55" s="109">
        <f t="shared" si="320"/>
        <v>0</v>
      </c>
      <c r="DC55" s="109">
        <f t="shared" si="321"/>
        <v>0</v>
      </c>
      <c r="DD55" s="109">
        <f t="shared" si="322"/>
        <v>271.20017123991357</v>
      </c>
      <c r="DE55" s="109">
        <f t="shared" si="275"/>
        <v>327.44629920773883</v>
      </c>
      <c r="DF55" s="110">
        <f t="shared" si="29"/>
        <v>0.76671062842451387</v>
      </c>
      <c r="DG55" s="110">
        <f t="shared" si="276"/>
        <v>0.70814704286946062</v>
      </c>
      <c r="DH55" s="110" t="e">
        <f t="shared" si="277"/>
        <v>#DIV/0!</v>
      </c>
      <c r="DI55" s="110" t="e">
        <f t="shared" si="278"/>
        <v>#DIV/0!</v>
      </c>
      <c r="DJ55" s="110">
        <f t="shared" si="279"/>
        <v>1</v>
      </c>
      <c r="DK55" s="110" t="e">
        <f t="shared" si="280"/>
        <v>#DIV/0!</v>
      </c>
      <c r="DL55" s="110" t="e">
        <f t="shared" si="281"/>
        <v>#DIV/0!</v>
      </c>
      <c r="DM55" s="110">
        <f t="shared" si="282"/>
        <v>0.75722127463142297</v>
      </c>
      <c r="DN55" s="110" t="e">
        <f t="shared" si="283"/>
        <v>#DIV/0!</v>
      </c>
      <c r="DO55" s="110" t="e">
        <f t="shared" si="284"/>
        <v>#DIV/0!</v>
      </c>
      <c r="DP55" s="110" t="e">
        <f t="shared" si="285"/>
        <v>#DIV/0!</v>
      </c>
      <c r="DQ55" s="110">
        <f t="shared" si="286"/>
        <v>1</v>
      </c>
      <c r="DR55" s="110">
        <f t="shared" si="287"/>
        <v>0.71726419542838837</v>
      </c>
      <c r="DS55" s="110" t="e">
        <f t="shared" si="288"/>
        <v>#DIV/0!</v>
      </c>
      <c r="DT55" s="110" t="e">
        <f t="shared" si="289"/>
        <v>#DIV/0!</v>
      </c>
      <c r="DU55" s="110">
        <f t="shared" si="290"/>
        <v>0.75056575230570488</v>
      </c>
      <c r="DV55" s="110">
        <f t="shared" si="242"/>
        <v>0.78678730520424467</v>
      </c>
    </row>
    <row r="56" spans="1:126" s="101" customFormat="1" x14ac:dyDescent="0.2">
      <c r="A56" s="101" t="s">
        <v>91</v>
      </c>
      <c r="B56" s="123"/>
      <c r="C56" s="123">
        <v>44504.3125</v>
      </c>
      <c r="D56" s="101">
        <v>20.73</v>
      </c>
      <c r="E56" s="102">
        <f t="shared" si="6"/>
        <v>0.58686629999999995</v>
      </c>
      <c r="F56" s="102">
        <f t="shared" si="30"/>
        <v>29183.90139000001</v>
      </c>
      <c r="G56" s="103">
        <f t="shared" si="7"/>
        <v>0.68873642562505277</v>
      </c>
      <c r="Y56" s="105">
        <f t="shared" ref="Y56" si="937">H54</f>
        <v>18.2228923331636</v>
      </c>
      <c r="Z56" s="105">
        <f t="shared" ref="Z56" si="938">I54</f>
        <v>10.473576541963499</v>
      </c>
      <c r="AA56" s="105">
        <f t="shared" ref="AA56" si="939">J54</f>
        <v>0</v>
      </c>
      <c r="AB56" s="105">
        <f t="shared" ref="AB56" si="940">K54</f>
        <v>0</v>
      </c>
      <c r="AC56" s="105">
        <f t="shared" ref="AC56" si="941">L54</f>
        <v>0</v>
      </c>
      <c r="AD56" s="105">
        <f t="shared" ref="AD56" si="942">M54</f>
        <v>0</v>
      </c>
      <c r="AE56" s="105">
        <f t="shared" ref="AE56" si="943">N54</f>
        <v>0</v>
      </c>
      <c r="AF56" s="105">
        <f t="shared" ref="AF56" si="944">O54</f>
        <v>4.8925284368199771</v>
      </c>
      <c r="AG56" s="105">
        <f t="shared" ref="AG56" si="945">P54</f>
        <v>0</v>
      </c>
      <c r="AH56" s="105">
        <f t="shared" ref="AH56" si="946">Q54</f>
        <v>0</v>
      </c>
      <c r="AI56" s="105">
        <f t="shared" ref="AI56" si="947">R54</f>
        <v>0</v>
      </c>
      <c r="AJ56" s="105">
        <f t="shared" ref="AJ56" si="948">S54</f>
        <v>0</v>
      </c>
      <c r="AK56" s="105">
        <f t="shared" ref="AK56" si="949">T54</f>
        <v>89.924648908897055</v>
      </c>
      <c r="AL56" s="105">
        <f t="shared" ref="AL56" si="950">U54</f>
        <v>0</v>
      </c>
      <c r="AM56" s="105">
        <f t="shared" ref="AM56" si="951">V54</f>
        <v>0</v>
      </c>
      <c r="AN56" s="105">
        <f t="shared" ref="AN56" si="952">W54</f>
        <v>2.2650790394787923</v>
      </c>
      <c r="AO56" s="105">
        <f t="shared" ref="AO56" si="953">X54</f>
        <v>0</v>
      </c>
      <c r="AP56" s="106">
        <f t="shared" si="579"/>
        <v>0.1866911913666098</v>
      </c>
      <c r="AQ56" s="106">
        <f t="shared" si="579"/>
        <v>9.3902455684490765E-2</v>
      </c>
      <c r="AR56" s="106" t="e">
        <f t="shared" si="579"/>
        <v>#DIV/0!</v>
      </c>
      <c r="AS56" s="106" t="e">
        <f t="shared" si="579"/>
        <v>#DIV/0!</v>
      </c>
      <c r="AT56" s="106">
        <f t="shared" si="579"/>
        <v>0</v>
      </c>
      <c r="AU56" s="106" t="e">
        <f t="shared" si="579"/>
        <v>#DIV/0!</v>
      </c>
      <c r="AV56" s="106" t="e">
        <f t="shared" si="579"/>
        <v>#DIV/0!</v>
      </c>
      <c r="AW56" s="106">
        <f t="shared" si="579"/>
        <v>0.1809533328351676</v>
      </c>
      <c r="AX56" s="106" t="e">
        <f t="shared" si="579"/>
        <v>#DIV/0!</v>
      </c>
      <c r="AY56" s="106" t="e">
        <f t="shared" si="579"/>
        <v>#DIV/0!</v>
      </c>
      <c r="AZ56" s="106" t="e">
        <f t="shared" si="579"/>
        <v>#DIV/0!</v>
      </c>
      <c r="BA56" s="106">
        <f t="shared" si="579"/>
        <v>0</v>
      </c>
      <c r="BB56" s="106">
        <f t="shared" si="579"/>
        <v>0.11213489219416486</v>
      </c>
      <c r="BC56" s="106" t="e">
        <f t="shared" si="579"/>
        <v>#DIV/0!</v>
      </c>
      <c r="BD56" s="106" t="e">
        <f t="shared" si="579"/>
        <v>#DIV/0!</v>
      </c>
      <c r="BE56" s="106">
        <f t="shared" si="579"/>
        <v>0.15838989097544379</v>
      </c>
      <c r="BF56" s="106">
        <f t="shared" si="240"/>
        <v>0</v>
      </c>
      <c r="BG56" s="107">
        <f t="shared" si="10"/>
        <v>0.64166408393172525</v>
      </c>
      <c r="BH56" s="107">
        <f t="shared" si="11"/>
        <v>0.36879534677693476</v>
      </c>
      <c r="BI56" s="107">
        <f t="shared" si="12"/>
        <v>0</v>
      </c>
      <c r="BJ56" s="107">
        <f t="shared" si="13"/>
        <v>0</v>
      </c>
      <c r="BK56" s="107">
        <f t="shared" si="14"/>
        <v>0</v>
      </c>
      <c r="BL56" s="107">
        <f t="shared" si="15"/>
        <v>0</v>
      </c>
      <c r="BM56" s="107">
        <f t="shared" si="16"/>
        <v>0</v>
      </c>
      <c r="BN56" s="107">
        <f t="shared" si="17"/>
        <v>0.17227560368167941</v>
      </c>
      <c r="BO56" s="107">
        <f t="shared" si="18"/>
        <v>0</v>
      </c>
      <c r="BP56" s="107">
        <f t="shared" si="19"/>
        <v>0</v>
      </c>
      <c r="BQ56" s="107">
        <f t="shared" si="20"/>
        <v>0</v>
      </c>
      <c r="BR56" s="107">
        <f t="shared" si="21"/>
        <v>0</v>
      </c>
      <c r="BS56" s="107">
        <f t="shared" si="22"/>
        <v>3.1664247590378065</v>
      </c>
      <c r="BT56" s="107">
        <f t="shared" si="23"/>
        <v>0</v>
      </c>
      <c r="BU56" s="107">
        <f t="shared" si="24"/>
        <v>0</v>
      </c>
      <c r="BV56" s="107">
        <f t="shared" si="25"/>
        <v>7.9757913306388345E-2</v>
      </c>
      <c r="BW56" s="107">
        <f t="shared" si="26"/>
        <v>0</v>
      </c>
      <c r="BX56" s="108">
        <f t="shared" si="51"/>
        <v>9.624961258975878</v>
      </c>
      <c r="BY56" s="108">
        <f t="shared" si="260"/>
        <v>5.5319302016540215</v>
      </c>
      <c r="BZ56" s="108">
        <f t="shared" si="261"/>
        <v>0</v>
      </c>
      <c r="CA56" s="108">
        <f t="shared" si="262"/>
        <v>0</v>
      </c>
      <c r="CB56" s="108">
        <f t="shared" si="263"/>
        <v>0</v>
      </c>
      <c r="CC56" s="108">
        <f t="shared" si="264"/>
        <v>0</v>
      </c>
      <c r="CD56" s="108">
        <f t="shared" si="265"/>
        <v>0</v>
      </c>
      <c r="CE56" s="108">
        <f t="shared" si="266"/>
        <v>2.5841340552251912</v>
      </c>
      <c r="CF56" s="108">
        <f t="shared" si="267"/>
        <v>0</v>
      </c>
      <c r="CG56" s="108">
        <f t="shared" si="268"/>
        <v>0</v>
      </c>
      <c r="CH56" s="108">
        <f t="shared" si="269"/>
        <v>0</v>
      </c>
      <c r="CI56" s="108">
        <f t="shared" si="270"/>
        <v>0</v>
      </c>
      <c r="CJ56" s="108">
        <f t="shared" si="271"/>
        <v>47.496371385567095</v>
      </c>
      <c r="CK56" s="108">
        <f t="shared" si="272"/>
        <v>0</v>
      </c>
      <c r="CL56" s="108">
        <f t="shared" si="273"/>
        <v>0</v>
      </c>
      <c r="CM56" s="108">
        <f t="shared" si="274"/>
        <v>1.1963686995958251</v>
      </c>
      <c r="CN56" s="108">
        <f t="shared" si="241"/>
        <v>0</v>
      </c>
      <c r="CO56" s="109">
        <f t="shared" si="52"/>
        <v>2111.5743322021317</v>
      </c>
      <c r="CP56" s="109">
        <f t="shared" si="308"/>
        <v>1638.656077517488</v>
      </c>
      <c r="CQ56" s="109">
        <f t="shared" si="309"/>
        <v>0</v>
      </c>
      <c r="CR56" s="109">
        <f t="shared" si="310"/>
        <v>0</v>
      </c>
      <c r="CS56" s="109">
        <f t="shared" si="311"/>
        <v>10.82595346154543</v>
      </c>
      <c r="CT56" s="109">
        <f t="shared" si="312"/>
        <v>0</v>
      </c>
      <c r="CU56" s="109">
        <f t="shared" si="313"/>
        <v>0</v>
      </c>
      <c r="CV56" s="109">
        <f t="shared" si="314"/>
        <v>559.39716467367475</v>
      </c>
      <c r="CW56" s="109">
        <f t="shared" si="315"/>
        <v>0</v>
      </c>
      <c r="CX56" s="109">
        <f t="shared" si="316"/>
        <v>0</v>
      </c>
      <c r="CY56" s="109">
        <f t="shared" si="317"/>
        <v>0</v>
      </c>
      <c r="CZ56" s="109">
        <f t="shared" si="318"/>
        <v>39.360254170503048</v>
      </c>
      <c r="DA56" s="109">
        <f t="shared" si="319"/>
        <v>14194.72051615427</v>
      </c>
      <c r="DB56" s="109">
        <f t="shared" si="320"/>
        <v>0</v>
      </c>
      <c r="DC56" s="109">
        <f t="shared" si="321"/>
        <v>0</v>
      </c>
      <c r="DD56" s="109">
        <f t="shared" si="322"/>
        <v>272.39653993950941</v>
      </c>
      <c r="DE56" s="109">
        <f t="shared" si="275"/>
        <v>327.44629920773883</v>
      </c>
      <c r="DF56" s="110">
        <f t="shared" si="29"/>
        <v>0.77022144566751904</v>
      </c>
      <c r="DG56" s="110">
        <f t="shared" si="276"/>
        <v>0.71054577049840428</v>
      </c>
      <c r="DH56" s="110" t="e">
        <f t="shared" si="277"/>
        <v>#DIV/0!</v>
      </c>
      <c r="DI56" s="110" t="e">
        <f t="shared" si="278"/>
        <v>#DIV/0!</v>
      </c>
      <c r="DJ56" s="110">
        <f t="shared" si="279"/>
        <v>1</v>
      </c>
      <c r="DK56" s="110" t="e">
        <f t="shared" si="280"/>
        <v>#DIV/0!</v>
      </c>
      <c r="DL56" s="110" t="e">
        <f t="shared" si="281"/>
        <v>#DIV/0!</v>
      </c>
      <c r="DM56" s="110">
        <f t="shared" si="282"/>
        <v>0.76073549067076873</v>
      </c>
      <c r="DN56" s="110" t="e">
        <f t="shared" si="283"/>
        <v>#DIV/0!</v>
      </c>
      <c r="DO56" s="110" t="e">
        <f t="shared" si="284"/>
        <v>#DIV/0!</v>
      </c>
      <c r="DP56" s="110" t="e">
        <f t="shared" si="285"/>
        <v>#DIV/0!</v>
      </c>
      <c r="DQ56" s="110">
        <f t="shared" si="286"/>
        <v>1</v>
      </c>
      <c r="DR56" s="110">
        <f t="shared" si="287"/>
        <v>0.71967226122695238</v>
      </c>
      <c r="DS56" s="110" t="e">
        <f t="shared" si="288"/>
        <v>#DIV/0!</v>
      </c>
      <c r="DT56" s="110" t="e">
        <f t="shared" si="289"/>
        <v>#DIV/0!</v>
      </c>
      <c r="DU56" s="110">
        <f t="shared" si="290"/>
        <v>0.75387678772630118</v>
      </c>
      <c r="DV56" s="110">
        <f t="shared" si="242"/>
        <v>0.78678730520424467</v>
      </c>
    </row>
    <row r="57" spans="1:126" s="101" customFormat="1" x14ac:dyDescent="0.2">
      <c r="A57" s="101" t="s">
        <v>91</v>
      </c>
      <c r="B57" s="123"/>
      <c r="C57" s="123">
        <v>44504.322916666664</v>
      </c>
      <c r="D57" s="101">
        <v>20.03</v>
      </c>
      <c r="E57" s="102">
        <f t="shared" si="6"/>
        <v>0.56704929999999998</v>
      </c>
      <c r="F57" s="102">
        <f t="shared" si="30"/>
        <v>29553.092100000009</v>
      </c>
      <c r="G57" s="103">
        <f t="shared" si="7"/>
        <v>0.69744928024244479</v>
      </c>
      <c r="Y57" s="105">
        <f t="shared" ref="Y57" si="954">H54</f>
        <v>18.2228923331636</v>
      </c>
      <c r="Z57" s="105">
        <f t="shared" ref="Z57" si="955">I54</f>
        <v>10.473576541963499</v>
      </c>
      <c r="AA57" s="105">
        <f t="shared" ref="AA57" si="956">J54</f>
        <v>0</v>
      </c>
      <c r="AB57" s="105">
        <f t="shared" ref="AB57" si="957">K54</f>
        <v>0</v>
      </c>
      <c r="AC57" s="105">
        <f t="shared" ref="AC57" si="958">L54</f>
        <v>0</v>
      </c>
      <c r="AD57" s="105">
        <f t="shared" ref="AD57" si="959">M54</f>
        <v>0</v>
      </c>
      <c r="AE57" s="105">
        <f t="shared" ref="AE57" si="960">N54</f>
        <v>0</v>
      </c>
      <c r="AF57" s="105">
        <f t="shared" ref="AF57" si="961">O54</f>
        <v>4.8925284368199771</v>
      </c>
      <c r="AG57" s="105">
        <f t="shared" ref="AG57" si="962">P54</f>
        <v>0</v>
      </c>
      <c r="AH57" s="105">
        <f t="shared" ref="AH57" si="963">Q54</f>
        <v>0</v>
      </c>
      <c r="AI57" s="105">
        <f t="shared" ref="AI57" si="964">R54</f>
        <v>0</v>
      </c>
      <c r="AJ57" s="105">
        <f t="shared" ref="AJ57" si="965">S54</f>
        <v>0</v>
      </c>
      <c r="AK57" s="105">
        <f t="shared" ref="AK57" si="966">T54</f>
        <v>89.924648908897055</v>
      </c>
      <c r="AL57" s="105">
        <f t="shared" ref="AL57" si="967">U54</f>
        <v>0</v>
      </c>
      <c r="AM57" s="105">
        <f t="shared" ref="AM57" si="968">V54</f>
        <v>0</v>
      </c>
      <c r="AN57" s="105">
        <f t="shared" ref="AN57" si="969">W54</f>
        <v>2.2650790394787923</v>
      </c>
      <c r="AO57" s="105">
        <f t="shared" ref="AO57" si="970">X54</f>
        <v>0</v>
      </c>
      <c r="AP57" s="106">
        <f t="shared" si="579"/>
        <v>0.1866911913666098</v>
      </c>
      <c r="AQ57" s="106">
        <f t="shared" si="579"/>
        <v>9.3902455684490765E-2</v>
      </c>
      <c r="AR57" s="106" t="e">
        <f t="shared" si="579"/>
        <v>#DIV/0!</v>
      </c>
      <c r="AS57" s="106" t="e">
        <f t="shared" si="579"/>
        <v>#DIV/0!</v>
      </c>
      <c r="AT57" s="106">
        <f t="shared" si="579"/>
        <v>0</v>
      </c>
      <c r="AU57" s="106" t="e">
        <f t="shared" si="579"/>
        <v>#DIV/0!</v>
      </c>
      <c r="AV57" s="106" t="e">
        <f t="shared" si="579"/>
        <v>#DIV/0!</v>
      </c>
      <c r="AW57" s="106">
        <f t="shared" si="579"/>
        <v>0.1809533328351676</v>
      </c>
      <c r="AX57" s="106" t="e">
        <f t="shared" si="579"/>
        <v>#DIV/0!</v>
      </c>
      <c r="AY57" s="106" t="e">
        <f t="shared" si="579"/>
        <v>#DIV/0!</v>
      </c>
      <c r="AZ57" s="106" t="e">
        <f t="shared" si="579"/>
        <v>#DIV/0!</v>
      </c>
      <c r="BA57" s="106">
        <f t="shared" si="579"/>
        <v>0</v>
      </c>
      <c r="BB57" s="106">
        <f t="shared" si="579"/>
        <v>0.11213489219416486</v>
      </c>
      <c r="BC57" s="106" t="e">
        <f t="shared" si="579"/>
        <v>#DIV/0!</v>
      </c>
      <c r="BD57" s="106" t="e">
        <f t="shared" si="579"/>
        <v>#DIV/0!</v>
      </c>
      <c r="BE57" s="106">
        <f t="shared" si="579"/>
        <v>0.15838989097544379</v>
      </c>
      <c r="BF57" s="106">
        <f t="shared" si="240"/>
        <v>0</v>
      </c>
      <c r="BG57" s="107">
        <f t="shared" si="10"/>
        <v>0.6199967004897472</v>
      </c>
      <c r="BH57" s="107">
        <f t="shared" si="11"/>
        <v>0.35634205479700931</v>
      </c>
      <c r="BI57" s="107">
        <f t="shared" si="12"/>
        <v>0</v>
      </c>
      <c r="BJ57" s="107">
        <f t="shared" si="13"/>
        <v>0</v>
      </c>
      <c r="BK57" s="107">
        <f t="shared" si="14"/>
        <v>0</v>
      </c>
      <c r="BL57" s="107">
        <f t="shared" si="15"/>
        <v>0</v>
      </c>
      <c r="BM57" s="107">
        <f t="shared" si="16"/>
        <v>0</v>
      </c>
      <c r="BN57" s="107">
        <f t="shared" si="17"/>
        <v>0.16645828951973171</v>
      </c>
      <c r="BO57" s="107">
        <f t="shared" si="18"/>
        <v>0</v>
      </c>
      <c r="BP57" s="107">
        <f t="shared" si="19"/>
        <v>0</v>
      </c>
      <c r="BQ57" s="107">
        <f t="shared" si="20"/>
        <v>0</v>
      </c>
      <c r="BR57" s="107">
        <f t="shared" si="21"/>
        <v>0</v>
      </c>
      <c r="BS57" s="107">
        <f t="shared" si="22"/>
        <v>3.0595025529921505</v>
      </c>
      <c r="BT57" s="107">
        <f t="shared" si="23"/>
        <v>0</v>
      </c>
      <c r="BU57" s="107">
        <f t="shared" si="24"/>
        <v>0</v>
      </c>
      <c r="BV57" s="107">
        <f t="shared" si="25"/>
        <v>7.7064689026867306E-2</v>
      </c>
      <c r="BW57" s="107">
        <f t="shared" si="26"/>
        <v>0</v>
      </c>
      <c r="BX57" s="108">
        <f t="shared" si="51"/>
        <v>9.2999505073462085</v>
      </c>
      <c r="BY57" s="108">
        <f t="shared" si="260"/>
        <v>5.3451308219551397</v>
      </c>
      <c r="BZ57" s="108">
        <f t="shared" si="261"/>
        <v>0</v>
      </c>
      <c r="CA57" s="108">
        <f t="shared" si="262"/>
        <v>0</v>
      </c>
      <c r="CB57" s="108">
        <f t="shared" si="263"/>
        <v>0</v>
      </c>
      <c r="CC57" s="108">
        <f t="shared" si="264"/>
        <v>0</v>
      </c>
      <c r="CD57" s="108">
        <f t="shared" si="265"/>
        <v>0</v>
      </c>
      <c r="CE57" s="108">
        <f t="shared" si="266"/>
        <v>2.4968743427959756</v>
      </c>
      <c r="CF57" s="108">
        <f t="shared" si="267"/>
        <v>0</v>
      </c>
      <c r="CG57" s="108">
        <f t="shared" si="268"/>
        <v>0</v>
      </c>
      <c r="CH57" s="108">
        <f t="shared" si="269"/>
        <v>0</v>
      </c>
      <c r="CI57" s="108">
        <f t="shared" si="270"/>
        <v>0</v>
      </c>
      <c r="CJ57" s="108">
        <f t="shared" si="271"/>
        <v>45.892538294882257</v>
      </c>
      <c r="CK57" s="108">
        <f t="shared" si="272"/>
        <v>0</v>
      </c>
      <c r="CL57" s="108">
        <f t="shared" si="273"/>
        <v>0</v>
      </c>
      <c r="CM57" s="108">
        <f t="shared" si="274"/>
        <v>1.1559703354030095</v>
      </c>
      <c r="CN57" s="108">
        <f t="shared" si="241"/>
        <v>0</v>
      </c>
      <c r="CO57" s="109">
        <f t="shared" si="52"/>
        <v>2120.8742827094779</v>
      </c>
      <c r="CP57" s="109">
        <f t="shared" si="308"/>
        <v>1644.0012083394431</v>
      </c>
      <c r="CQ57" s="109">
        <f t="shared" si="309"/>
        <v>0</v>
      </c>
      <c r="CR57" s="109">
        <f t="shared" si="310"/>
        <v>0</v>
      </c>
      <c r="CS57" s="109">
        <f t="shared" si="311"/>
        <v>10.82595346154543</v>
      </c>
      <c r="CT57" s="109">
        <f t="shared" si="312"/>
        <v>0</v>
      </c>
      <c r="CU57" s="109">
        <f t="shared" si="313"/>
        <v>0</v>
      </c>
      <c r="CV57" s="109">
        <f t="shared" si="314"/>
        <v>561.89403901647074</v>
      </c>
      <c r="CW57" s="109">
        <f t="shared" si="315"/>
        <v>0</v>
      </c>
      <c r="CX57" s="109">
        <f t="shared" si="316"/>
        <v>0</v>
      </c>
      <c r="CY57" s="109">
        <f t="shared" si="317"/>
        <v>0</v>
      </c>
      <c r="CZ57" s="109">
        <f t="shared" si="318"/>
        <v>39.360254170503048</v>
      </c>
      <c r="DA57" s="109">
        <f t="shared" si="319"/>
        <v>14240.613054449152</v>
      </c>
      <c r="DB57" s="109">
        <f t="shared" si="320"/>
        <v>0</v>
      </c>
      <c r="DC57" s="109">
        <f t="shared" si="321"/>
        <v>0</v>
      </c>
      <c r="DD57" s="109">
        <f t="shared" si="322"/>
        <v>273.55251027491244</v>
      </c>
      <c r="DE57" s="109">
        <f t="shared" si="275"/>
        <v>327.44629920773883</v>
      </c>
      <c r="DF57" s="110">
        <f t="shared" si="29"/>
        <v>0.77361371143584479</v>
      </c>
      <c r="DG57" s="110">
        <f t="shared" si="276"/>
        <v>0.71286349912395863</v>
      </c>
      <c r="DH57" s="110" t="e">
        <f t="shared" si="277"/>
        <v>#DIV/0!</v>
      </c>
      <c r="DI57" s="110" t="e">
        <f t="shared" si="278"/>
        <v>#DIV/0!</v>
      </c>
      <c r="DJ57" s="110">
        <f t="shared" si="279"/>
        <v>1</v>
      </c>
      <c r="DK57" s="110" t="e">
        <f t="shared" si="280"/>
        <v>#DIV/0!</v>
      </c>
      <c r="DL57" s="110" t="e">
        <f t="shared" si="281"/>
        <v>#DIV/0!</v>
      </c>
      <c r="DM57" s="110">
        <f t="shared" si="282"/>
        <v>0.76413104046662483</v>
      </c>
      <c r="DN57" s="110" t="e">
        <f t="shared" si="283"/>
        <v>#DIV/0!</v>
      </c>
      <c r="DO57" s="110" t="e">
        <f t="shared" si="284"/>
        <v>#DIV/0!</v>
      </c>
      <c r="DP57" s="110" t="e">
        <f t="shared" si="285"/>
        <v>#DIV/0!</v>
      </c>
      <c r="DQ57" s="110">
        <f t="shared" si="286"/>
        <v>1</v>
      </c>
      <c r="DR57" s="110">
        <f t="shared" si="287"/>
        <v>0.72199901269560829</v>
      </c>
      <c r="DS57" s="110" t="e">
        <f t="shared" si="288"/>
        <v>#DIV/0!</v>
      </c>
      <c r="DT57" s="110" t="e">
        <f t="shared" si="289"/>
        <v>#DIV/0!</v>
      </c>
      <c r="DU57" s="110">
        <f t="shared" si="290"/>
        <v>0.75707601780225608</v>
      </c>
      <c r="DV57" s="110">
        <f t="shared" si="242"/>
        <v>0.78678730520424467</v>
      </c>
    </row>
    <row r="58" spans="1:126" s="101" customFormat="1" x14ac:dyDescent="0.2">
      <c r="A58" s="101" t="s">
        <v>91</v>
      </c>
      <c r="B58" s="123">
        <f>'Data Final'!C192</f>
        <v>44504.354166666664</v>
      </c>
      <c r="C58" s="123">
        <v>44504.333333333336</v>
      </c>
      <c r="D58" s="101">
        <v>20.73</v>
      </c>
      <c r="E58" s="102">
        <f t="shared" si="6"/>
        <v>0.58686629999999995</v>
      </c>
      <c r="F58" s="102">
        <f t="shared" si="30"/>
        <v>29940.11811000001</v>
      </c>
      <c r="G58" s="103">
        <f t="shared" si="7"/>
        <v>0.70658304571091857</v>
      </c>
      <c r="H58" s="124">
        <f>'Data Final'!F192</f>
        <v>14.915488814781625</v>
      </c>
      <c r="I58" s="124">
        <f>'Data Final'!G192</f>
        <v>10.7035885023289</v>
      </c>
      <c r="J58" s="104">
        <v>0</v>
      </c>
      <c r="K58" s="124">
        <f>'Data Final'!I192</f>
        <v>0</v>
      </c>
      <c r="L58" s="104">
        <v>0</v>
      </c>
      <c r="M58" s="104">
        <v>0</v>
      </c>
      <c r="N58" s="104">
        <v>0</v>
      </c>
      <c r="O58" s="124">
        <f>'Data Final'!M192</f>
        <v>4.7425475289680774</v>
      </c>
      <c r="P58" s="104">
        <v>0</v>
      </c>
      <c r="Q58" s="104">
        <v>0</v>
      </c>
      <c r="R58" s="104">
        <v>0</v>
      </c>
      <c r="S58" s="124">
        <f>'Data Final'!Q192</f>
        <v>0</v>
      </c>
      <c r="T58" s="124">
        <f>'Data Final'!R192</f>
        <v>87.143218044331547</v>
      </c>
      <c r="U58" s="124">
        <f>'Data Final'!S192</f>
        <v>0</v>
      </c>
      <c r="V58" s="124">
        <f>'Data Final'!T192</f>
        <v>0</v>
      </c>
      <c r="W58" s="124">
        <f>'Data Final'!U192</f>
        <v>1.9398110935540327</v>
      </c>
      <c r="X58" s="124">
        <f>'Data Final'!V192</f>
        <v>0</v>
      </c>
      <c r="Y58" s="105">
        <f t="shared" ref="Y58" si="971">H58</f>
        <v>14.915488814781625</v>
      </c>
      <c r="Z58" s="105">
        <f t="shared" ref="Z58" si="972">I58</f>
        <v>10.7035885023289</v>
      </c>
      <c r="AA58" s="105">
        <f t="shared" ref="AA58" si="973">J58</f>
        <v>0</v>
      </c>
      <c r="AB58" s="105">
        <f t="shared" ref="AB58" si="974">K58</f>
        <v>0</v>
      </c>
      <c r="AC58" s="105">
        <f t="shared" ref="AC58" si="975">L58</f>
        <v>0</v>
      </c>
      <c r="AD58" s="105">
        <f t="shared" ref="AD58" si="976">M58</f>
        <v>0</v>
      </c>
      <c r="AE58" s="105">
        <f t="shared" ref="AE58" si="977">N58</f>
        <v>0</v>
      </c>
      <c r="AF58" s="105">
        <f t="shared" ref="AF58" si="978">O58</f>
        <v>4.7425475289680774</v>
      </c>
      <c r="AG58" s="105">
        <f t="shared" ref="AG58" si="979">P58</f>
        <v>0</v>
      </c>
      <c r="AH58" s="105">
        <f t="shared" ref="AH58" si="980">Q58</f>
        <v>0</v>
      </c>
      <c r="AI58" s="105">
        <f t="shared" ref="AI58" si="981">R58</f>
        <v>0</v>
      </c>
      <c r="AJ58" s="105">
        <f t="shared" ref="AJ58" si="982">S58</f>
        <v>0</v>
      </c>
      <c r="AK58" s="105">
        <f t="shared" ref="AK58" si="983">T58</f>
        <v>87.143218044331547</v>
      </c>
      <c r="AL58" s="105">
        <f t="shared" ref="AL58" si="984">U58</f>
        <v>0</v>
      </c>
      <c r="AM58" s="105">
        <f t="shared" ref="AM58" si="985">V58</f>
        <v>0</v>
      </c>
      <c r="AN58" s="105">
        <f t="shared" ref="AN58" si="986">W58</f>
        <v>1.9398110935540327</v>
      </c>
      <c r="AO58" s="105">
        <f t="shared" ref="AO58" si="987">X58</f>
        <v>0</v>
      </c>
      <c r="AP58" s="106">
        <f t="shared" si="579"/>
        <v>0.15280726713065662</v>
      </c>
      <c r="AQ58" s="106">
        <f t="shared" si="579"/>
        <v>9.5964663167157016E-2</v>
      </c>
      <c r="AR58" s="106" t="e">
        <f t="shared" si="579"/>
        <v>#DIV/0!</v>
      </c>
      <c r="AS58" s="106" t="e">
        <f t="shared" si="579"/>
        <v>#DIV/0!</v>
      </c>
      <c r="AT58" s="106">
        <f t="shared" si="579"/>
        <v>0</v>
      </c>
      <c r="AU58" s="106" t="e">
        <f t="shared" si="579"/>
        <v>#DIV/0!</v>
      </c>
      <c r="AV58" s="106" t="e">
        <f t="shared" si="579"/>
        <v>#DIV/0!</v>
      </c>
      <c r="AW58" s="106">
        <f t="shared" si="579"/>
        <v>0.17540619182456052</v>
      </c>
      <c r="AX58" s="106" t="e">
        <f t="shared" si="579"/>
        <v>#DIV/0!</v>
      </c>
      <c r="AY58" s="106" t="e">
        <f t="shared" si="579"/>
        <v>#DIV/0!</v>
      </c>
      <c r="AZ58" s="106" t="e">
        <f t="shared" si="579"/>
        <v>#DIV/0!</v>
      </c>
      <c r="BA58" s="106">
        <f t="shared" si="579"/>
        <v>0</v>
      </c>
      <c r="BB58" s="106">
        <f t="shared" si="579"/>
        <v>0.10866648332153686</v>
      </c>
      <c r="BC58" s="106" t="e">
        <f t="shared" si="579"/>
        <v>#DIV/0!</v>
      </c>
      <c r="BD58" s="106" t="e">
        <f t="shared" si="579"/>
        <v>#DIV/0!</v>
      </c>
      <c r="BE58" s="106">
        <f t="shared" si="579"/>
        <v>0.13564492111130869</v>
      </c>
      <c r="BF58" s="106">
        <f t="shared" si="240"/>
        <v>0</v>
      </c>
      <c r="BG58" s="107">
        <f t="shared" si="10"/>
        <v>0.52520386400533658</v>
      </c>
      <c r="BH58" s="107">
        <f t="shared" si="11"/>
        <v>0.37689452286505815</v>
      </c>
      <c r="BI58" s="107">
        <f t="shared" si="12"/>
        <v>0</v>
      </c>
      <c r="BJ58" s="107">
        <f t="shared" si="13"/>
        <v>0</v>
      </c>
      <c r="BK58" s="107">
        <f t="shared" si="14"/>
        <v>0</v>
      </c>
      <c r="BL58" s="107">
        <f t="shared" si="15"/>
        <v>0</v>
      </c>
      <c r="BM58" s="107">
        <f t="shared" si="16"/>
        <v>0</v>
      </c>
      <c r="BN58" s="107">
        <f t="shared" si="17"/>
        <v>0.16699447925397828</v>
      </c>
      <c r="BO58" s="107">
        <f t="shared" si="18"/>
        <v>0</v>
      </c>
      <c r="BP58" s="107">
        <f t="shared" si="19"/>
        <v>0</v>
      </c>
      <c r="BQ58" s="107">
        <f t="shared" si="20"/>
        <v>0</v>
      </c>
      <c r="BR58" s="107">
        <f t="shared" si="21"/>
        <v>0</v>
      </c>
      <c r="BS58" s="107">
        <f t="shared" si="22"/>
        <v>3.0684850766262053</v>
      </c>
      <c r="BT58" s="107">
        <f t="shared" si="23"/>
        <v>0</v>
      </c>
      <c r="BU58" s="107">
        <f t="shared" si="24"/>
        <v>0</v>
      </c>
      <c r="BV58" s="107">
        <f t="shared" si="25"/>
        <v>6.8304585550380534E-2</v>
      </c>
      <c r="BW58" s="107">
        <f t="shared" si="26"/>
        <v>0</v>
      </c>
      <c r="BX58" s="108">
        <f t="shared" si="51"/>
        <v>7.8780579600800484</v>
      </c>
      <c r="BY58" s="108">
        <f t="shared" si="260"/>
        <v>5.6534178429758724</v>
      </c>
      <c r="BZ58" s="108">
        <f t="shared" si="261"/>
        <v>0</v>
      </c>
      <c r="CA58" s="108">
        <f t="shared" si="262"/>
        <v>0</v>
      </c>
      <c r="CB58" s="108">
        <f t="shared" si="263"/>
        <v>0</v>
      </c>
      <c r="CC58" s="108">
        <f t="shared" si="264"/>
        <v>0</v>
      </c>
      <c r="CD58" s="108">
        <f t="shared" si="265"/>
        <v>0</v>
      </c>
      <c r="CE58" s="108">
        <f t="shared" si="266"/>
        <v>2.5049171888096744</v>
      </c>
      <c r="CF58" s="108">
        <f t="shared" si="267"/>
        <v>0</v>
      </c>
      <c r="CG58" s="108">
        <f t="shared" si="268"/>
        <v>0</v>
      </c>
      <c r="CH58" s="108">
        <f t="shared" si="269"/>
        <v>0</v>
      </c>
      <c r="CI58" s="108">
        <f t="shared" si="270"/>
        <v>0</v>
      </c>
      <c r="CJ58" s="108">
        <f t="shared" si="271"/>
        <v>46.027276149393082</v>
      </c>
      <c r="CK58" s="108">
        <f t="shared" si="272"/>
        <v>0</v>
      </c>
      <c r="CL58" s="108">
        <f t="shared" si="273"/>
        <v>0</v>
      </c>
      <c r="CM58" s="108">
        <f t="shared" si="274"/>
        <v>1.024568783255708</v>
      </c>
      <c r="CN58" s="108">
        <f t="shared" si="241"/>
        <v>0</v>
      </c>
      <c r="CO58" s="109">
        <f t="shared" si="52"/>
        <v>2128.7523406695582</v>
      </c>
      <c r="CP58" s="109">
        <f t="shared" si="308"/>
        <v>1649.654626182419</v>
      </c>
      <c r="CQ58" s="109">
        <f t="shared" si="309"/>
        <v>0</v>
      </c>
      <c r="CR58" s="109">
        <f t="shared" si="310"/>
        <v>0</v>
      </c>
      <c r="CS58" s="109">
        <f t="shared" si="311"/>
        <v>10.82595346154543</v>
      </c>
      <c r="CT58" s="109">
        <f t="shared" si="312"/>
        <v>0</v>
      </c>
      <c r="CU58" s="109">
        <f t="shared" si="313"/>
        <v>0</v>
      </c>
      <c r="CV58" s="109">
        <f t="shared" si="314"/>
        <v>564.39895620528046</v>
      </c>
      <c r="CW58" s="109">
        <f t="shared" si="315"/>
        <v>0</v>
      </c>
      <c r="CX58" s="109">
        <f t="shared" si="316"/>
        <v>0</v>
      </c>
      <c r="CY58" s="109">
        <f t="shared" si="317"/>
        <v>0</v>
      </c>
      <c r="CZ58" s="109">
        <f t="shared" si="318"/>
        <v>39.360254170503048</v>
      </c>
      <c r="DA58" s="109">
        <f t="shared" si="319"/>
        <v>14286.640330598544</v>
      </c>
      <c r="DB58" s="109">
        <f t="shared" si="320"/>
        <v>0</v>
      </c>
      <c r="DC58" s="109">
        <f t="shared" si="321"/>
        <v>0</v>
      </c>
      <c r="DD58" s="109">
        <f t="shared" si="322"/>
        <v>274.57707905816812</v>
      </c>
      <c r="DE58" s="109">
        <f t="shared" si="275"/>
        <v>327.44629920773883</v>
      </c>
      <c r="DF58" s="110">
        <f t="shared" si="29"/>
        <v>0.77648732525967712</v>
      </c>
      <c r="DG58" s="110">
        <f t="shared" si="276"/>
        <v>0.71531490561022526</v>
      </c>
      <c r="DH58" s="110" t="e">
        <f t="shared" si="277"/>
        <v>#DIV/0!</v>
      </c>
      <c r="DI58" s="110" t="e">
        <f t="shared" si="278"/>
        <v>#DIV/0!</v>
      </c>
      <c r="DJ58" s="110">
        <f t="shared" si="279"/>
        <v>1</v>
      </c>
      <c r="DK58" s="110" t="e">
        <f t="shared" si="280"/>
        <v>#DIV/0!</v>
      </c>
      <c r="DL58" s="110" t="e">
        <f t="shared" si="281"/>
        <v>#DIV/0!</v>
      </c>
      <c r="DM58" s="110">
        <f t="shared" si="282"/>
        <v>0.7675375278910479</v>
      </c>
      <c r="DN58" s="110" t="e">
        <f t="shared" si="283"/>
        <v>#DIV/0!</v>
      </c>
      <c r="DO58" s="110" t="e">
        <f t="shared" si="284"/>
        <v>#DIV/0!</v>
      </c>
      <c r="DP58" s="110" t="e">
        <f t="shared" si="285"/>
        <v>#DIV/0!</v>
      </c>
      <c r="DQ58" s="110">
        <f t="shared" si="286"/>
        <v>1</v>
      </c>
      <c r="DR58" s="110">
        <f t="shared" si="287"/>
        <v>0.72433259537283357</v>
      </c>
      <c r="DS58" s="110" t="e">
        <f t="shared" si="288"/>
        <v>#DIV/0!</v>
      </c>
      <c r="DT58" s="110" t="e">
        <f t="shared" si="289"/>
        <v>#DIV/0!</v>
      </c>
      <c r="DU58" s="110">
        <f t="shared" si="290"/>
        <v>0.75991158474189846</v>
      </c>
      <c r="DV58" s="110">
        <f t="shared" si="242"/>
        <v>0.78678730520424467</v>
      </c>
    </row>
    <row r="59" spans="1:126" s="101" customFormat="1" x14ac:dyDescent="0.2">
      <c r="A59" s="101" t="s">
        <v>91</v>
      </c>
      <c r="B59" s="123"/>
      <c r="C59" s="123">
        <v>44504.34375</v>
      </c>
      <c r="D59" s="101">
        <v>20.73</v>
      </c>
      <c r="E59" s="102">
        <f t="shared" si="6"/>
        <v>0.58686629999999995</v>
      </c>
      <c r="F59" s="102">
        <f t="shared" si="30"/>
        <v>30327.144120000012</v>
      </c>
      <c r="G59" s="103">
        <f t="shared" si="7"/>
        <v>0.71571681117939234</v>
      </c>
      <c r="Y59" s="105">
        <f t="shared" ref="Y59" si="988">H58</f>
        <v>14.915488814781625</v>
      </c>
      <c r="Z59" s="105">
        <f t="shared" ref="Z59" si="989">I58</f>
        <v>10.7035885023289</v>
      </c>
      <c r="AA59" s="105">
        <f t="shared" ref="AA59" si="990">J58</f>
        <v>0</v>
      </c>
      <c r="AB59" s="105">
        <f t="shared" ref="AB59" si="991">K58</f>
        <v>0</v>
      </c>
      <c r="AC59" s="105">
        <f t="shared" ref="AC59" si="992">L58</f>
        <v>0</v>
      </c>
      <c r="AD59" s="105">
        <f t="shared" ref="AD59" si="993">M58</f>
        <v>0</v>
      </c>
      <c r="AE59" s="105">
        <f t="shared" ref="AE59" si="994">N58</f>
        <v>0</v>
      </c>
      <c r="AF59" s="105">
        <f t="shared" ref="AF59" si="995">O58</f>
        <v>4.7425475289680774</v>
      </c>
      <c r="AG59" s="105">
        <f t="shared" ref="AG59" si="996">P58</f>
        <v>0</v>
      </c>
      <c r="AH59" s="105">
        <f t="shared" ref="AH59" si="997">Q58</f>
        <v>0</v>
      </c>
      <c r="AI59" s="105">
        <f t="shared" ref="AI59" si="998">R58</f>
        <v>0</v>
      </c>
      <c r="AJ59" s="105">
        <f t="shared" ref="AJ59" si="999">S58</f>
        <v>0</v>
      </c>
      <c r="AK59" s="105">
        <f t="shared" ref="AK59" si="1000">T58</f>
        <v>87.143218044331547</v>
      </c>
      <c r="AL59" s="105">
        <f t="shared" ref="AL59" si="1001">U58</f>
        <v>0</v>
      </c>
      <c r="AM59" s="105">
        <f t="shared" ref="AM59" si="1002">V58</f>
        <v>0</v>
      </c>
      <c r="AN59" s="105">
        <f t="shared" ref="AN59" si="1003">W58</f>
        <v>1.9398110935540327</v>
      </c>
      <c r="AO59" s="105">
        <f t="shared" ref="AO59" si="1004">X58</f>
        <v>0</v>
      </c>
      <c r="AP59" s="106">
        <f t="shared" si="579"/>
        <v>0.15280726713065662</v>
      </c>
      <c r="AQ59" s="106">
        <f t="shared" si="579"/>
        <v>9.5964663167157016E-2</v>
      </c>
      <c r="AR59" s="106" t="e">
        <f t="shared" si="579"/>
        <v>#DIV/0!</v>
      </c>
      <c r="AS59" s="106" t="e">
        <f t="shared" si="579"/>
        <v>#DIV/0!</v>
      </c>
      <c r="AT59" s="106">
        <f t="shared" si="579"/>
        <v>0</v>
      </c>
      <c r="AU59" s="106" t="e">
        <f t="shared" si="579"/>
        <v>#DIV/0!</v>
      </c>
      <c r="AV59" s="106" t="e">
        <f t="shared" si="579"/>
        <v>#DIV/0!</v>
      </c>
      <c r="AW59" s="106">
        <f t="shared" si="579"/>
        <v>0.17540619182456052</v>
      </c>
      <c r="AX59" s="106" t="e">
        <f t="shared" si="579"/>
        <v>#DIV/0!</v>
      </c>
      <c r="AY59" s="106" t="e">
        <f t="shared" si="579"/>
        <v>#DIV/0!</v>
      </c>
      <c r="AZ59" s="106" t="e">
        <f t="shared" si="579"/>
        <v>#DIV/0!</v>
      </c>
      <c r="BA59" s="106">
        <f t="shared" si="579"/>
        <v>0</v>
      </c>
      <c r="BB59" s="106">
        <f t="shared" si="579"/>
        <v>0.10866648332153686</v>
      </c>
      <c r="BC59" s="106" t="e">
        <f t="shared" si="579"/>
        <v>#DIV/0!</v>
      </c>
      <c r="BD59" s="106" t="e">
        <f t="shared" si="579"/>
        <v>#DIV/0!</v>
      </c>
      <c r="BE59" s="106">
        <f t="shared" si="579"/>
        <v>0.13564492111130869</v>
      </c>
      <c r="BF59" s="106">
        <f t="shared" si="240"/>
        <v>0</v>
      </c>
      <c r="BG59" s="107">
        <f t="shared" si="10"/>
        <v>0.52520386400533658</v>
      </c>
      <c r="BH59" s="107">
        <f t="shared" si="11"/>
        <v>0.37689452286505815</v>
      </c>
      <c r="BI59" s="107">
        <f t="shared" si="12"/>
        <v>0</v>
      </c>
      <c r="BJ59" s="107">
        <f t="shared" si="13"/>
        <v>0</v>
      </c>
      <c r="BK59" s="107">
        <f t="shared" si="14"/>
        <v>0</v>
      </c>
      <c r="BL59" s="107">
        <f t="shared" si="15"/>
        <v>0</v>
      </c>
      <c r="BM59" s="107">
        <f t="shared" si="16"/>
        <v>0</v>
      </c>
      <c r="BN59" s="107">
        <f t="shared" si="17"/>
        <v>0.16699447925397828</v>
      </c>
      <c r="BO59" s="107">
        <f t="shared" si="18"/>
        <v>0</v>
      </c>
      <c r="BP59" s="107">
        <f t="shared" si="19"/>
        <v>0</v>
      </c>
      <c r="BQ59" s="107">
        <f t="shared" si="20"/>
        <v>0</v>
      </c>
      <c r="BR59" s="107">
        <f t="shared" si="21"/>
        <v>0</v>
      </c>
      <c r="BS59" s="107">
        <f t="shared" si="22"/>
        <v>3.0684850766262053</v>
      </c>
      <c r="BT59" s="107">
        <f t="shared" si="23"/>
        <v>0</v>
      </c>
      <c r="BU59" s="107">
        <f t="shared" si="24"/>
        <v>0</v>
      </c>
      <c r="BV59" s="107">
        <f t="shared" si="25"/>
        <v>6.8304585550380534E-2</v>
      </c>
      <c r="BW59" s="107">
        <f t="shared" si="26"/>
        <v>0</v>
      </c>
      <c r="BX59" s="108">
        <f t="shared" si="51"/>
        <v>7.8780579600800484</v>
      </c>
      <c r="BY59" s="108">
        <f t="shared" si="260"/>
        <v>5.6534178429758724</v>
      </c>
      <c r="BZ59" s="108">
        <f t="shared" si="261"/>
        <v>0</v>
      </c>
      <c r="CA59" s="108">
        <f t="shared" si="262"/>
        <v>0</v>
      </c>
      <c r="CB59" s="108">
        <f t="shared" si="263"/>
        <v>0</v>
      </c>
      <c r="CC59" s="108">
        <f t="shared" si="264"/>
        <v>0</v>
      </c>
      <c r="CD59" s="108">
        <f t="shared" si="265"/>
        <v>0</v>
      </c>
      <c r="CE59" s="108">
        <f t="shared" si="266"/>
        <v>2.5049171888096744</v>
      </c>
      <c r="CF59" s="108">
        <f t="shared" si="267"/>
        <v>0</v>
      </c>
      <c r="CG59" s="108">
        <f t="shared" si="268"/>
        <v>0</v>
      </c>
      <c r="CH59" s="108">
        <f t="shared" si="269"/>
        <v>0</v>
      </c>
      <c r="CI59" s="108">
        <f t="shared" si="270"/>
        <v>0</v>
      </c>
      <c r="CJ59" s="108">
        <f t="shared" si="271"/>
        <v>46.027276149393082</v>
      </c>
      <c r="CK59" s="108">
        <f t="shared" si="272"/>
        <v>0</v>
      </c>
      <c r="CL59" s="108">
        <f t="shared" si="273"/>
        <v>0</v>
      </c>
      <c r="CM59" s="108">
        <f t="shared" si="274"/>
        <v>1.024568783255708</v>
      </c>
      <c r="CN59" s="108">
        <f t="shared" si="241"/>
        <v>0</v>
      </c>
      <c r="CO59" s="109">
        <f t="shared" si="52"/>
        <v>2136.6303986296384</v>
      </c>
      <c r="CP59" s="109">
        <f t="shared" si="308"/>
        <v>1655.3080440253948</v>
      </c>
      <c r="CQ59" s="109">
        <f t="shared" si="309"/>
        <v>0</v>
      </c>
      <c r="CR59" s="109">
        <f t="shared" si="310"/>
        <v>0</v>
      </c>
      <c r="CS59" s="109">
        <f t="shared" si="311"/>
        <v>10.82595346154543</v>
      </c>
      <c r="CT59" s="109">
        <f t="shared" si="312"/>
        <v>0</v>
      </c>
      <c r="CU59" s="109">
        <f t="shared" si="313"/>
        <v>0</v>
      </c>
      <c r="CV59" s="109">
        <f t="shared" si="314"/>
        <v>566.90387339409017</v>
      </c>
      <c r="CW59" s="109">
        <f t="shared" si="315"/>
        <v>0</v>
      </c>
      <c r="CX59" s="109">
        <f t="shared" si="316"/>
        <v>0</v>
      </c>
      <c r="CY59" s="109">
        <f t="shared" si="317"/>
        <v>0</v>
      </c>
      <c r="CZ59" s="109">
        <f t="shared" si="318"/>
        <v>39.360254170503048</v>
      </c>
      <c r="DA59" s="109">
        <f t="shared" si="319"/>
        <v>14332.667606747937</v>
      </c>
      <c r="DB59" s="109">
        <f t="shared" si="320"/>
        <v>0</v>
      </c>
      <c r="DC59" s="109">
        <f t="shared" si="321"/>
        <v>0</v>
      </c>
      <c r="DD59" s="109">
        <f t="shared" si="322"/>
        <v>275.60164784142381</v>
      </c>
      <c r="DE59" s="109">
        <f t="shared" si="275"/>
        <v>327.44629920773883</v>
      </c>
      <c r="DF59" s="110">
        <f t="shared" si="29"/>
        <v>0.77936093908350934</v>
      </c>
      <c r="DG59" s="110">
        <f t="shared" si="276"/>
        <v>0.717766312096492</v>
      </c>
      <c r="DH59" s="110" t="e">
        <f t="shared" si="277"/>
        <v>#DIV/0!</v>
      </c>
      <c r="DI59" s="110" t="e">
        <f t="shared" si="278"/>
        <v>#DIV/0!</v>
      </c>
      <c r="DJ59" s="110">
        <f t="shared" si="279"/>
        <v>1</v>
      </c>
      <c r="DK59" s="110" t="e">
        <f t="shared" si="280"/>
        <v>#DIV/0!</v>
      </c>
      <c r="DL59" s="110" t="e">
        <f t="shared" si="281"/>
        <v>#DIV/0!</v>
      </c>
      <c r="DM59" s="110">
        <f t="shared" si="282"/>
        <v>0.77094401531547097</v>
      </c>
      <c r="DN59" s="110" t="e">
        <f t="shared" si="283"/>
        <v>#DIV/0!</v>
      </c>
      <c r="DO59" s="110" t="e">
        <f t="shared" si="284"/>
        <v>#DIV/0!</v>
      </c>
      <c r="DP59" s="110" t="e">
        <f t="shared" si="285"/>
        <v>#DIV/0!</v>
      </c>
      <c r="DQ59" s="110">
        <f t="shared" si="286"/>
        <v>1</v>
      </c>
      <c r="DR59" s="110">
        <f t="shared" si="287"/>
        <v>0.72666617805005873</v>
      </c>
      <c r="DS59" s="110" t="e">
        <f t="shared" si="288"/>
        <v>#DIV/0!</v>
      </c>
      <c r="DT59" s="110" t="e">
        <f t="shared" si="289"/>
        <v>#DIV/0!</v>
      </c>
      <c r="DU59" s="110">
        <f t="shared" si="290"/>
        <v>0.76274715168154084</v>
      </c>
      <c r="DV59" s="110">
        <f t="shared" si="242"/>
        <v>0.78678730520424467</v>
      </c>
    </row>
    <row r="60" spans="1:126" s="101" customFormat="1" x14ac:dyDescent="0.2">
      <c r="A60" s="101" t="s">
        <v>91</v>
      </c>
      <c r="B60" s="123"/>
      <c r="C60" s="123">
        <v>44504.354166666664</v>
      </c>
      <c r="D60" s="101">
        <v>20.73</v>
      </c>
      <c r="E60" s="102">
        <f t="shared" si="6"/>
        <v>0.58686629999999995</v>
      </c>
      <c r="F60" s="102">
        <f t="shared" si="30"/>
        <v>30714.170130000013</v>
      </c>
      <c r="G60" s="103">
        <f t="shared" si="7"/>
        <v>0.72485057664786623</v>
      </c>
      <c r="Y60" s="105">
        <f t="shared" ref="Y60" si="1005">H58</f>
        <v>14.915488814781625</v>
      </c>
      <c r="Z60" s="105">
        <f t="shared" ref="Z60" si="1006">I58</f>
        <v>10.7035885023289</v>
      </c>
      <c r="AA60" s="105">
        <f t="shared" ref="AA60" si="1007">J58</f>
        <v>0</v>
      </c>
      <c r="AB60" s="105">
        <f t="shared" ref="AB60" si="1008">K58</f>
        <v>0</v>
      </c>
      <c r="AC60" s="105">
        <f t="shared" ref="AC60" si="1009">L58</f>
        <v>0</v>
      </c>
      <c r="AD60" s="105">
        <f t="shared" ref="AD60" si="1010">M58</f>
        <v>0</v>
      </c>
      <c r="AE60" s="105">
        <f t="shared" ref="AE60" si="1011">N58</f>
        <v>0</v>
      </c>
      <c r="AF60" s="105">
        <f t="shared" ref="AF60" si="1012">O58</f>
        <v>4.7425475289680774</v>
      </c>
      <c r="AG60" s="105">
        <f t="shared" ref="AG60" si="1013">P58</f>
        <v>0</v>
      </c>
      <c r="AH60" s="105">
        <f t="shared" ref="AH60" si="1014">Q58</f>
        <v>0</v>
      </c>
      <c r="AI60" s="105">
        <f t="shared" ref="AI60" si="1015">R58</f>
        <v>0</v>
      </c>
      <c r="AJ60" s="105">
        <f t="shared" ref="AJ60" si="1016">S58</f>
        <v>0</v>
      </c>
      <c r="AK60" s="105">
        <f t="shared" ref="AK60" si="1017">T58</f>
        <v>87.143218044331547</v>
      </c>
      <c r="AL60" s="105">
        <f t="shared" ref="AL60" si="1018">U58</f>
        <v>0</v>
      </c>
      <c r="AM60" s="105">
        <f t="shared" ref="AM60" si="1019">V58</f>
        <v>0</v>
      </c>
      <c r="AN60" s="105">
        <f t="shared" ref="AN60" si="1020">W58</f>
        <v>1.9398110935540327</v>
      </c>
      <c r="AO60" s="105">
        <f t="shared" ref="AO60" si="1021">X58</f>
        <v>0</v>
      </c>
      <c r="AP60" s="106">
        <f t="shared" si="579"/>
        <v>0.15280726713065662</v>
      </c>
      <c r="AQ60" s="106">
        <f t="shared" si="579"/>
        <v>9.5964663167157016E-2</v>
      </c>
      <c r="AR60" s="106" t="e">
        <f t="shared" si="579"/>
        <v>#DIV/0!</v>
      </c>
      <c r="AS60" s="106" t="e">
        <f t="shared" si="579"/>
        <v>#DIV/0!</v>
      </c>
      <c r="AT60" s="106">
        <f t="shared" si="579"/>
        <v>0</v>
      </c>
      <c r="AU60" s="106" t="e">
        <f t="shared" si="579"/>
        <v>#DIV/0!</v>
      </c>
      <c r="AV60" s="106" t="e">
        <f t="shared" si="579"/>
        <v>#DIV/0!</v>
      </c>
      <c r="AW60" s="106">
        <f t="shared" si="579"/>
        <v>0.17540619182456052</v>
      </c>
      <c r="AX60" s="106" t="e">
        <f t="shared" si="579"/>
        <v>#DIV/0!</v>
      </c>
      <c r="AY60" s="106" t="e">
        <f t="shared" si="579"/>
        <v>#DIV/0!</v>
      </c>
      <c r="AZ60" s="106" t="e">
        <f t="shared" si="579"/>
        <v>#DIV/0!</v>
      </c>
      <c r="BA60" s="106">
        <f t="shared" si="579"/>
        <v>0</v>
      </c>
      <c r="BB60" s="106">
        <f t="shared" si="579"/>
        <v>0.10866648332153686</v>
      </c>
      <c r="BC60" s="106" t="e">
        <f t="shared" si="579"/>
        <v>#DIV/0!</v>
      </c>
      <c r="BD60" s="106" t="e">
        <f t="shared" si="579"/>
        <v>#DIV/0!</v>
      </c>
      <c r="BE60" s="106">
        <f t="shared" si="579"/>
        <v>0.13564492111130869</v>
      </c>
      <c r="BF60" s="106">
        <f t="shared" si="240"/>
        <v>0</v>
      </c>
      <c r="BG60" s="107">
        <f t="shared" si="10"/>
        <v>0.52520386400533658</v>
      </c>
      <c r="BH60" s="107">
        <f t="shared" si="11"/>
        <v>0.37689452286505815</v>
      </c>
      <c r="BI60" s="107">
        <f t="shared" si="12"/>
        <v>0</v>
      </c>
      <c r="BJ60" s="107">
        <f t="shared" si="13"/>
        <v>0</v>
      </c>
      <c r="BK60" s="107">
        <f t="shared" si="14"/>
        <v>0</v>
      </c>
      <c r="BL60" s="107">
        <f t="shared" si="15"/>
        <v>0</v>
      </c>
      <c r="BM60" s="107">
        <f t="shared" si="16"/>
        <v>0</v>
      </c>
      <c r="BN60" s="107">
        <f t="shared" si="17"/>
        <v>0.16699447925397828</v>
      </c>
      <c r="BO60" s="107">
        <f t="shared" si="18"/>
        <v>0</v>
      </c>
      <c r="BP60" s="107">
        <f t="shared" si="19"/>
        <v>0</v>
      </c>
      <c r="BQ60" s="107">
        <f t="shared" si="20"/>
        <v>0</v>
      </c>
      <c r="BR60" s="107">
        <f t="shared" si="21"/>
        <v>0</v>
      </c>
      <c r="BS60" s="107">
        <f t="shared" si="22"/>
        <v>3.0684850766262053</v>
      </c>
      <c r="BT60" s="107">
        <f t="shared" si="23"/>
        <v>0</v>
      </c>
      <c r="BU60" s="107">
        <f t="shared" si="24"/>
        <v>0</v>
      </c>
      <c r="BV60" s="107">
        <f t="shared" si="25"/>
        <v>6.8304585550380534E-2</v>
      </c>
      <c r="BW60" s="107">
        <f t="shared" si="26"/>
        <v>0</v>
      </c>
      <c r="BX60" s="108">
        <f t="shared" si="51"/>
        <v>7.8780579600800484</v>
      </c>
      <c r="BY60" s="108">
        <f t="shared" si="260"/>
        <v>5.6534178429758724</v>
      </c>
      <c r="BZ60" s="108">
        <f t="shared" si="261"/>
        <v>0</v>
      </c>
      <c r="CA60" s="108">
        <f t="shared" si="262"/>
        <v>0</v>
      </c>
      <c r="CB60" s="108">
        <f t="shared" si="263"/>
        <v>0</v>
      </c>
      <c r="CC60" s="108">
        <f t="shared" si="264"/>
        <v>0</v>
      </c>
      <c r="CD60" s="108">
        <f t="shared" si="265"/>
        <v>0</v>
      </c>
      <c r="CE60" s="108">
        <f t="shared" si="266"/>
        <v>2.5049171888096744</v>
      </c>
      <c r="CF60" s="108">
        <f t="shared" si="267"/>
        <v>0</v>
      </c>
      <c r="CG60" s="108">
        <f t="shared" si="268"/>
        <v>0</v>
      </c>
      <c r="CH60" s="108">
        <f t="shared" si="269"/>
        <v>0</v>
      </c>
      <c r="CI60" s="108">
        <f t="shared" si="270"/>
        <v>0</v>
      </c>
      <c r="CJ60" s="108">
        <f t="shared" si="271"/>
        <v>46.027276149393082</v>
      </c>
      <c r="CK60" s="108">
        <f t="shared" si="272"/>
        <v>0</v>
      </c>
      <c r="CL60" s="108">
        <f t="shared" si="273"/>
        <v>0</v>
      </c>
      <c r="CM60" s="108">
        <f t="shared" si="274"/>
        <v>1.024568783255708</v>
      </c>
      <c r="CN60" s="108">
        <f t="shared" si="241"/>
        <v>0</v>
      </c>
      <c r="CO60" s="109">
        <f t="shared" si="52"/>
        <v>2144.5084565897187</v>
      </c>
      <c r="CP60" s="109">
        <f t="shared" si="308"/>
        <v>1660.9614618683706</v>
      </c>
      <c r="CQ60" s="109">
        <f t="shared" si="309"/>
        <v>0</v>
      </c>
      <c r="CR60" s="109">
        <f t="shared" si="310"/>
        <v>0</v>
      </c>
      <c r="CS60" s="109">
        <f t="shared" si="311"/>
        <v>10.82595346154543</v>
      </c>
      <c r="CT60" s="109">
        <f t="shared" si="312"/>
        <v>0</v>
      </c>
      <c r="CU60" s="109">
        <f t="shared" si="313"/>
        <v>0</v>
      </c>
      <c r="CV60" s="109">
        <f t="shared" si="314"/>
        <v>569.40879058289988</v>
      </c>
      <c r="CW60" s="109">
        <f t="shared" si="315"/>
        <v>0</v>
      </c>
      <c r="CX60" s="109">
        <f t="shared" si="316"/>
        <v>0</v>
      </c>
      <c r="CY60" s="109">
        <f t="shared" si="317"/>
        <v>0</v>
      </c>
      <c r="CZ60" s="109">
        <f t="shared" si="318"/>
        <v>39.360254170503048</v>
      </c>
      <c r="DA60" s="109">
        <f t="shared" si="319"/>
        <v>14378.694882897329</v>
      </c>
      <c r="DB60" s="109">
        <f t="shared" si="320"/>
        <v>0</v>
      </c>
      <c r="DC60" s="109">
        <f t="shared" si="321"/>
        <v>0</v>
      </c>
      <c r="DD60" s="109">
        <f t="shared" si="322"/>
        <v>276.6262166246795</v>
      </c>
      <c r="DE60" s="109">
        <f t="shared" si="275"/>
        <v>327.44629920773883</v>
      </c>
      <c r="DF60" s="110">
        <f t="shared" si="29"/>
        <v>0.78223455290734167</v>
      </c>
      <c r="DG60" s="110">
        <f t="shared" si="276"/>
        <v>0.72021771858275863</v>
      </c>
      <c r="DH60" s="110" t="e">
        <f t="shared" si="277"/>
        <v>#DIV/0!</v>
      </c>
      <c r="DI60" s="110" t="e">
        <f t="shared" si="278"/>
        <v>#DIV/0!</v>
      </c>
      <c r="DJ60" s="110">
        <f t="shared" si="279"/>
        <v>1</v>
      </c>
      <c r="DK60" s="110" t="e">
        <f t="shared" si="280"/>
        <v>#DIV/0!</v>
      </c>
      <c r="DL60" s="110" t="e">
        <f t="shared" si="281"/>
        <v>#DIV/0!</v>
      </c>
      <c r="DM60" s="110">
        <f t="shared" si="282"/>
        <v>0.77435050273989403</v>
      </c>
      <c r="DN60" s="110" t="e">
        <f t="shared" si="283"/>
        <v>#DIV/0!</v>
      </c>
      <c r="DO60" s="110" t="e">
        <f t="shared" si="284"/>
        <v>#DIV/0!</v>
      </c>
      <c r="DP60" s="110" t="e">
        <f t="shared" si="285"/>
        <v>#DIV/0!</v>
      </c>
      <c r="DQ60" s="110">
        <f t="shared" si="286"/>
        <v>1</v>
      </c>
      <c r="DR60" s="110">
        <f t="shared" si="287"/>
        <v>0.7289997607272839</v>
      </c>
      <c r="DS60" s="110" t="e">
        <f t="shared" si="288"/>
        <v>#DIV/0!</v>
      </c>
      <c r="DT60" s="110" t="e">
        <f t="shared" si="289"/>
        <v>#DIV/0!</v>
      </c>
      <c r="DU60" s="110">
        <f t="shared" si="290"/>
        <v>0.76558271862118321</v>
      </c>
      <c r="DV60" s="110">
        <f t="shared" si="242"/>
        <v>0.78678730520424467</v>
      </c>
    </row>
    <row r="61" spans="1:126" s="101" customFormat="1" x14ac:dyDescent="0.2">
      <c r="A61" s="101" t="s">
        <v>91</v>
      </c>
      <c r="B61" s="123"/>
      <c r="C61" s="123">
        <v>44504.364583333336</v>
      </c>
      <c r="D61" s="101">
        <v>21.43</v>
      </c>
      <c r="E61" s="102">
        <f t="shared" si="6"/>
        <v>0.60668329999999993</v>
      </c>
      <c r="F61" s="102">
        <f t="shared" si="30"/>
        <v>31119.031440000013</v>
      </c>
      <c r="G61" s="103">
        <f t="shared" si="7"/>
        <v>0.73440525296742165</v>
      </c>
      <c r="Y61" s="105">
        <f t="shared" ref="Y61" si="1022">H58</f>
        <v>14.915488814781625</v>
      </c>
      <c r="Z61" s="105">
        <f t="shared" ref="Z61" si="1023">I58</f>
        <v>10.7035885023289</v>
      </c>
      <c r="AA61" s="105">
        <f t="shared" ref="AA61" si="1024">J58</f>
        <v>0</v>
      </c>
      <c r="AB61" s="105">
        <f t="shared" ref="AB61" si="1025">K58</f>
        <v>0</v>
      </c>
      <c r="AC61" s="105">
        <f t="shared" ref="AC61" si="1026">L58</f>
        <v>0</v>
      </c>
      <c r="AD61" s="105">
        <f t="shared" ref="AD61" si="1027">M58</f>
        <v>0</v>
      </c>
      <c r="AE61" s="105">
        <f t="shared" ref="AE61" si="1028">N58</f>
        <v>0</v>
      </c>
      <c r="AF61" s="105">
        <f t="shared" ref="AF61" si="1029">O58</f>
        <v>4.7425475289680774</v>
      </c>
      <c r="AG61" s="105">
        <f t="shared" ref="AG61" si="1030">P58</f>
        <v>0</v>
      </c>
      <c r="AH61" s="105">
        <f t="shared" ref="AH61" si="1031">Q58</f>
        <v>0</v>
      </c>
      <c r="AI61" s="105">
        <f t="shared" ref="AI61" si="1032">R58</f>
        <v>0</v>
      </c>
      <c r="AJ61" s="105">
        <f t="shared" ref="AJ61" si="1033">S58</f>
        <v>0</v>
      </c>
      <c r="AK61" s="105">
        <f t="shared" ref="AK61" si="1034">T58</f>
        <v>87.143218044331547</v>
      </c>
      <c r="AL61" s="105">
        <f t="shared" ref="AL61" si="1035">U58</f>
        <v>0</v>
      </c>
      <c r="AM61" s="105">
        <f t="shared" ref="AM61" si="1036">V58</f>
        <v>0</v>
      </c>
      <c r="AN61" s="105">
        <f t="shared" ref="AN61" si="1037">W58</f>
        <v>1.9398110935540327</v>
      </c>
      <c r="AO61" s="105">
        <f t="shared" ref="AO61" si="1038">X58</f>
        <v>0</v>
      </c>
      <c r="AP61" s="106">
        <f t="shared" si="579"/>
        <v>0.15280726713065662</v>
      </c>
      <c r="AQ61" s="106">
        <f t="shared" si="579"/>
        <v>9.5964663167157016E-2</v>
      </c>
      <c r="AR61" s="106" t="e">
        <f t="shared" si="579"/>
        <v>#DIV/0!</v>
      </c>
      <c r="AS61" s="106" t="e">
        <f t="shared" si="579"/>
        <v>#DIV/0!</v>
      </c>
      <c r="AT61" s="106">
        <f t="shared" si="579"/>
        <v>0</v>
      </c>
      <c r="AU61" s="106" t="e">
        <f t="shared" si="579"/>
        <v>#DIV/0!</v>
      </c>
      <c r="AV61" s="106" t="e">
        <f t="shared" si="579"/>
        <v>#DIV/0!</v>
      </c>
      <c r="AW61" s="106">
        <f t="shared" si="579"/>
        <v>0.17540619182456052</v>
      </c>
      <c r="AX61" s="106" t="e">
        <f t="shared" si="579"/>
        <v>#DIV/0!</v>
      </c>
      <c r="AY61" s="106" t="e">
        <f t="shared" si="579"/>
        <v>#DIV/0!</v>
      </c>
      <c r="AZ61" s="106" t="e">
        <f t="shared" si="579"/>
        <v>#DIV/0!</v>
      </c>
      <c r="BA61" s="106">
        <f t="shared" si="579"/>
        <v>0</v>
      </c>
      <c r="BB61" s="106">
        <f t="shared" si="579"/>
        <v>0.10866648332153686</v>
      </c>
      <c r="BC61" s="106" t="e">
        <f t="shared" si="579"/>
        <v>#DIV/0!</v>
      </c>
      <c r="BD61" s="106" t="e">
        <f t="shared" si="579"/>
        <v>#DIV/0!</v>
      </c>
      <c r="BE61" s="106">
        <f t="shared" si="579"/>
        <v>0.13564492111130869</v>
      </c>
      <c r="BF61" s="106">
        <f t="shared" si="240"/>
        <v>0</v>
      </c>
      <c r="BG61" s="107">
        <f t="shared" si="10"/>
        <v>0.54293867851588828</v>
      </c>
      <c r="BH61" s="107">
        <f t="shared" si="11"/>
        <v>0.38962130366609721</v>
      </c>
      <c r="BI61" s="107">
        <f t="shared" si="12"/>
        <v>0</v>
      </c>
      <c r="BJ61" s="107">
        <f t="shared" si="13"/>
        <v>0</v>
      </c>
      <c r="BK61" s="107">
        <f t="shared" si="14"/>
        <v>0</v>
      </c>
      <c r="BL61" s="107">
        <f t="shared" si="15"/>
        <v>0</v>
      </c>
      <c r="BM61" s="107">
        <f t="shared" si="16"/>
        <v>0</v>
      </c>
      <c r="BN61" s="107">
        <f t="shared" si="17"/>
        <v>0.17263346311687192</v>
      </c>
      <c r="BO61" s="107">
        <f t="shared" si="18"/>
        <v>0</v>
      </c>
      <c r="BP61" s="107">
        <f t="shared" si="19"/>
        <v>0</v>
      </c>
      <c r="BQ61" s="107">
        <f t="shared" si="20"/>
        <v>0</v>
      </c>
      <c r="BR61" s="107">
        <f t="shared" si="21"/>
        <v>0</v>
      </c>
      <c r="BS61" s="107">
        <f t="shared" si="22"/>
        <v>3.172100105745276</v>
      </c>
      <c r="BT61" s="107">
        <f t="shared" si="23"/>
        <v>0</v>
      </c>
      <c r="BU61" s="107">
        <f t="shared" si="24"/>
        <v>0</v>
      </c>
      <c r="BV61" s="107">
        <f t="shared" si="25"/>
        <v>7.0611059736838164E-2</v>
      </c>
      <c r="BW61" s="107">
        <f t="shared" si="26"/>
        <v>0</v>
      </c>
      <c r="BX61" s="108">
        <f t="shared" si="51"/>
        <v>8.1440801777383243</v>
      </c>
      <c r="BY61" s="108">
        <f t="shared" si="260"/>
        <v>5.8443195549914577</v>
      </c>
      <c r="BZ61" s="108">
        <f t="shared" si="261"/>
        <v>0</v>
      </c>
      <c r="CA61" s="108">
        <f t="shared" si="262"/>
        <v>0</v>
      </c>
      <c r="CB61" s="108">
        <f t="shared" si="263"/>
        <v>0</v>
      </c>
      <c r="CC61" s="108">
        <f t="shared" si="264"/>
        <v>0</v>
      </c>
      <c r="CD61" s="108">
        <f t="shared" si="265"/>
        <v>0</v>
      </c>
      <c r="CE61" s="108">
        <f t="shared" si="266"/>
        <v>2.5895019467530789</v>
      </c>
      <c r="CF61" s="108">
        <f t="shared" si="267"/>
        <v>0</v>
      </c>
      <c r="CG61" s="108">
        <f t="shared" si="268"/>
        <v>0</v>
      </c>
      <c r="CH61" s="108">
        <f t="shared" si="269"/>
        <v>0</v>
      </c>
      <c r="CI61" s="108">
        <f t="shared" si="270"/>
        <v>0</v>
      </c>
      <c r="CJ61" s="108">
        <f t="shared" si="271"/>
        <v>47.581501586179144</v>
      </c>
      <c r="CK61" s="108">
        <f t="shared" si="272"/>
        <v>0</v>
      </c>
      <c r="CL61" s="108">
        <f t="shared" si="273"/>
        <v>0</v>
      </c>
      <c r="CM61" s="108">
        <f t="shared" si="274"/>
        <v>1.0591658960525725</v>
      </c>
      <c r="CN61" s="108">
        <f t="shared" si="241"/>
        <v>0</v>
      </c>
      <c r="CO61" s="109">
        <f t="shared" si="52"/>
        <v>2152.6525367674571</v>
      </c>
      <c r="CP61" s="109">
        <f t="shared" si="308"/>
        <v>1666.8057814233621</v>
      </c>
      <c r="CQ61" s="109">
        <f t="shared" si="309"/>
        <v>0</v>
      </c>
      <c r="CR61" s="109">
        <f t="shared" si="310"/>
        <v>0</v>
      </c>
      <c r="CS61" s="109">
        <f t="shared" si="311"/>
        <v>10.82595346154543</v>
      </c>
      <c r="CT61" s="109">
        <f t="shared" si="312"/>
        <v>0</v>
      </c>
      <c r="CU61" s="109">
        <f t="shared" si="313"/>
        <v>0</v>
      </c>
      <c r="CV61" s="109">
        <f t="shared" si="314"/>
        <v>571.99829252965299</v>
      </c>
      <c r="CW61" s="109">
        <f t="shared" si="315"/>
        <v>0</v>
      </c>
      <c r="CX61" s="109">
        <f t="shared" si="316"/>
        <v>0</v>
      </c>
      <c r="CY61" s="109">
        <f t="shared" si="317"/>
        <v>0</v>
      </c>
      <c r="CZ61" s="109">
        <f t="shared" si="318"/>
        <v>39.360254170503048</v>
      </c>
      <c r="DA61" s="109">
        <f t="shared" si="319"/>
        <v>14426.276384483508</v>
      </c>
      <c r="DB61" s="109">
        <f t="shared" si="320"/>
        <v>0</v>
      </c>
      <c r="DC61" s="109">
        <f t="shared" si="321"/>
        <v>0</v>
      </c>
      <c r="DD61" s="109">
        <f t="shared" si="322"/>
        <v>277.68538252073205</v>
      </c>
      <c r="DE61" s="109">
        <f t="shared" si="275"/>
        <v>327.44629920773883</v>
      </c>
      <c r="DF61" s="110">
        <f t="shared" si="29"/>
        <v>0.78520520144784944</v>
      </c>
      <c r="DG61" s="110">
        <f t="shared" si="276"/>
        <v>0.72275190290503055</v>
      </c>
      <c r="DH61" s="110" t="e">
        <f t="shared" si="277"/>
        <v>#DIV/0!</v>
      </c>
      <c r="DI61" s="110" t="e">
        <f t="shared" si="278"/>
        <v>#DIV/0!</v>
      </c>
      <c r="DJ61" s="110">
        <f t="shared" si="279"/>
        <v>1</v>
      </c>
      <c r="DK61" s="110" t="e">
        <f t="shared" si="280"/>
        <v>#DIV/0!</v>
      </c>
      <c r="DL61" s="110" t="e">
        <f t="shared" si="281"/>
        <v>#DIV/0!</v>
      </c>
      <c r="DM61" s="110">
        <f t="shared" si="282"/>
        <v>0.77787201868323153</v>
      </c>
      <c r="DN61" s="110" t="e">
        <f t="shared" si="283"/>
        <v>#DIV/0!</v>
      </c>
      <c r="DO61" s="110" t="e">
        <f t="shared" si="284"/>
        <v>#DIV/0!</v>
      </c>
      <c r="DP61" s="110" t="e">
        <f t="shared" si="285"/>
        <v>#DIV/0!</v>
      </c>
      <c r="DQ61" s="110">
        <f t="shared" si="286"/>
        <v>1</v>
      </c>
      <c r="DR61" s="110">
        <f t="shared" si="287"/>
        <v>0.73141214262660548</v>
      </c>
      <c r="DS61" s="110" t="e">
        <f t="shared" si="288"/>
        <v>#DIV/0!</v>
      </c>
      <c r="DT61" s="110" t="e">
        <f t="shared" si="289"/>
        <v>#DIV/0!</v>
      </c>
      <c r="DU61" s="110">
        <f t="shared" si="290"/>
        <v>0.76851403552984388</v>
      </c>
      <c r="DV61" s="110">
        <f t="shared" si="242"/>
        <v>0.78678730520424467</v>
      </c>
    </row>
    <row r="62" spans="1:126" s="101" customFormat="1" x14ac:dyDescent="0.2">
      <c r="A62" s="101" t="s">
        <v>91</v>
      </c>
      <c r="B62" s="123">
        <f>'Data Final'!C193</f>
        <v>44504.395833333336</v>
      </c>
      <c r="C62" s="123">
        <v>44504.375</v>
      </c>
      <c r="D62" s="101">
        <v>25.13</v>
      </c>
      <c r="E62" s="102">
        <f t="shared" si="6"/>
        <v>0.71143029999999996</v>
      </c>
      <c r="F62" s="102">
        <f t="shared" si="30"/>
        <v>31618.165050000014</v>
      </c>
      <c r="G62" s="103">
        <f t="shared" si="7"/>
        <v>0.74618474378555211</v>
      </c>
      <c r="H62" s="124">
        <f>'Data Final'!F193</f>
        <v>26.438128497992874</v>
      </c>
      <c r="I62" s="124">
        <f>'Data Final'!G193</f>
        <v>32.577692993780452</v>
      </c>
      <c r="J62" s="104">
        <v>0</v>
      </c>
      <c r="K62" s="124">
        <f>'Data Final'!I193</f>
        <v>0</v>
      </c>
      <c r="L62" s="104">
        <v>0</v>
      </c>
      <c r="M62" s="104">
        <v>0</v>
      </c>
      <c r="N62" s="104">
        <v>0</v>
      </c>
      <c r="O62" s="124">
        <f>'Data Final'!M193</f>
        <v>8.0520931724253764</v>
      </c>
      <c r="P62" s="104">
        <v>0</v>
      </c>
      <c r="Q62" s="124">
        <f>'Data Final'!O193</f>
        <v>0</v>
      </c>
      <c r="R62" s="104">
        <v>0</v>
      </c>
      <c r="S62" s="124">
        <f>'Data Final'!Q193</f>
        <v>0</v>
      </c>
      <c r="T62" s="124">
        <f>'Data Final'!R193</f>
        <v>146.90807501383205</v>
      </c>
      <c r="U62" s="124">
        <f>'Data Final'!S193</f>
        <v>0</v>
      </c>
      <c r="V62" s="124">
        <f>'Data Final'!T193</f>
        <v>0</v>
      </c>
      <c r="W62" s="124">
        <f>'Data Final'!U193</f>
        <v>3.6013776536518822</v>
      </c>
      <c r="X62" s="124">
        <f>'Data Final'!V193</f>
        <v>0</v>
      </c>
      <c r="Y62" s="105">
        <f t="shared" ref="Y62" si="1039">H62</f>
        <v>26.438128497992874</v>
      </c>
      <c r="Z62" s="105">
        <f t="shared" ref="Z62" si="1040">I62</f>
        <v>32.577692993780452</v>
      </c>
      <c r="AA62" s="105">
        <f t="shared" ref="AA62" si="1041">J62</f>
        <v>0</v>
      </c>
      <c r="AB62" s="105">
        <f t="shared" ref="AB62" si="1042">K62</f>
        <v>0</v>
      </c>
      <c r="AC62" s="105">
        <f t="shared" ref="AC62" si="1043">L62</f>
        <v>0</v>
      </c>
      <c r="AD62" s="105">
        <f t="shared" ref="AD62" si="1044">M62</f>
        <v>0</v>
      </c>
      <c r="AE62" s="105">
        <f t="shared" ref="AE62" si="1045">N62</f>
        <v>0</v>
      </c>
      <c r="AF62" s="105">
        <f t="shared" ref="AF62" si="1046">O62</f>
        <v>8.0520931724253764</v>
      </c>
      <c r="AG62" s="105">
        <f t="shared" ref="AG62" si="1047">P62</f>
        <v>0</v>
      </c>
      <c r="AH62" s="105">
        <f t="shared" ref="AH62" si="1048">Q62</f>
        <v>0</v>
      </c>
      <c r="AI62" s="105">
        <f t="shared" ref="AI62" si="1049">R62</f>
        <v>0</v>
      </c>
      <c r="AJ62" s="105">
        <f t="shared" ref="AJ62" si="1050">S62</f>
        <v>0</v>
      </c>
      <c r="AK62" s="105">
        <f t="shared" ref="AK62" si="1051">T62</f>
        <v>146.90807501383205</v>
      </c>
      <c r="AL62" s="105">
        <f t="shared" ref="AL62" si="1052">U62</f>
        <v>0</v>
      </c>
      <c r="AM62" s="105">
        <f t="shared" ref="AM62" si="1053">V62</f>
        <v>0</v>
      </c>
      <c r="AN62" s="105">
        <f t="shared" ref="AN62" si="1054">W62</f>
        <v>3.6013776536518822</v>
      </c>
      <c r="AO62" s="105">
        <f t="shared" ref="AO62" si="1055">X62</f>
        <v>0</v>
      </c>
      <c r="AP62" s="106">
        <f t="shared" si="579"/>
        <v>0.27085523069305928</v>
      </c>
      <c r="AQ62" s="106">
        <f t="shared" si="579"/>
        <v>0.2920802994463928</v>
      </c>
      <c r="AR62" s="106" t="e">
        <f t="shared" si="579"/>
        <v>#DIV/0!</v>
      </c>
      <c r="AS62" s="106" t="e">
        <f t="shared" si="579"/>
        <v>#DIV/0!</v>
      </c>
      <c r="AT62" s="106">
        <f t="shared" si="579"/>
        <v>0</v>
      </c>
      <c r="AU62" s="106" t="e">
        <f t="shared" si="579"/>
        <v>#DIV/0!</v>
      </c>
      <c r="AV62" s="106" t="e">
        <f t="shared" si="579"/>
        <v>#DIV/0!</v>
      </c>
      <c r="AW62" s="106">
        <f t="shared" si="579"/>
        <v>0.29781188084350069</v>
      </c>
      <c r="AX62" s="106" t="e">
        <f t="shared" si="579"/>
        <v>#DIV/0!</v>
      </c>
      <c r="AY62" s="106" t="e">
        <f t="shared" si="579"/>
        <v>#DIV/0!</v>
      </c>
      <c r="AZ62" s="106" t="e">
        <f t="shared" si="579"/>
        <v>#DIV/0!</v>
      </c>
      <c r="BA62" s="106">
        <f t="shared" si="579"/>
        <v>0</v>
      </c>
      <c r="BB62" s="106">
        <f t="shared" si="579"/>
        <v>0.18319249898676521</v>
      </c>
      <c r="BC62" s="106" t="e">
        <f t="shared" si="579"/>
        <v>#DIV/0!</v>
      </c>
      <c r="BD62" s="106" t="e">
        <f t="shared" si="579"/>
        <v>#DIV/0!</v>
      </c>
      <c r="BE62" s="106">
        <f t="shared" si="579"/>
        <v>0.25183307248058701</v>
      </c>
      <c r="BF62" s="106">
        <f t="shared" si="240"/>
        <v>0</v>
      </c>
      <c r="BG62" s="107">
        <f t="shared" si="10"/>
        <v>1.1285331413259374</v>
      </c>
      <c r="BH62" s="107">
        <f t="shared" si="11"/>
        <v>1.3906054739923872</v>
      </c>
      <c r="BI62" s="107">
        <f t="shared" si="12"/>
        <v>0</v>
      </c>
      <c r="BJ62" s="107">
        <f t="shared" si="13"/>
        <v>0</v>
      </c>
      <c r="BK62" s="107">
        <f t="shared" si="14"/>
        <v>0</v>
      </c>
      <c r="BL62" s="107">
        <f t="shared" si="15"/>
        <v>0</v>
      </c>
      <c r="BM62" s="107">
        <f t="shared" si="16"/>
        <v>0</v>
      </c>
      <c r="BN62" s="107">
        <f t="shared" si="17"/>
        <v>0.34371018367719219</v>
      </c>
      <c r="BO62" s="107">
        <f t="shared" si="18"/>
        <v>0</v>
      </c>
      <c r="BP62" s="107">
        <f t="shared" si="19"/>
        <v>0</v>
      </c>
      <c r="BQ62" s="107">
        <f t="shared" si="20"/>
        <v>0</v>
      </c>
      <c r="BR62" s="107">
        <f t="shared" si="21"/>
        <v>0</v>
      </c>
      <c r="BS62" s="107">
        <f t="shared" si="22"/>
        <v>6.2708913527707821</v>
      </c>
      <c r="BT62" s="107">
        <f t="shared" si="23"/>
        <v>0</v>
      </c>
      <c r="BU62" s="107">
        <f t="shared" si="24"/>
        <v>0</v>
      </c>
      <c r="BV62" s="107">
        <f t="shared" si="25"/>
        <v>0.15372775107305131</v>
      </c>
      <c r="BW62" s="107">
        <f t="shared" si="26"/>
        <v>0</v>
      </c>
      <c r="BX62" s="108">
        <f t="shared" si="51"/>
        <v>16.92799711988906</v>
      </c>
      <c r="BY62" s="108">
        <f t="shared" si="260"/>
        <v>20.859082109885808</v>
      </c>
      <c r="BZ62" s="108">
        <f t="shared" si="261"/>
        <v>0</v>
      </c>
      <c r="CA62" s="108">
        <f t="shared" si="262"/>
        <v>0</v>
      </c>
      <c r="CB62" s="108">
        <f t="shared" si="263"/>
        <v>0</v>
      </c>
      <c r="CC62" s="108">
        <f t="shared" si="264"/>
        <v>0</v>
      </c>
      <c r="CD62" s="108">
        <f t="shared" si="265"/>
        <v>0</v>
      </c>
      <c r="CE62" s="108">
        <f t="shared" si="266"/>
        <v>5.1556527551578828</v>
      </c>
      <c r="CF62" s="108">
        <f t="shared" si="267"/>
        <v>0</v>
      </c>
      <c r="CG62" s="108">
        <f t="shared" si="268"/>
        <v>0</v>
      </c>
      <c r="CH62" s="108">
        <f t="shared" si="269"/>
        <v>0</v>
      </c>
      <c r="CI62" s="108">
        <f t="shared" si="270"/>
        <v>0</v>
      </c>
      <c r="CJ62" s="108">
        <f t="shared" si="271"/>
        <v>94.063370291561739</v>
      </c>
      <c r="CK62" s="108">
        <f t="shared" si="272"/>
        <v>0</v>
      </c>
      <c r="CL62" s="108">
        <f t="shared" si="273"/>
        <v>0</v>
      </c>
      <c r="CM62" s="108">
        <f t="shared" si="274"/>
        <v>2.3059162660957697</v>
      </c>
      <c r="CN62" s="108">
        <f t="shared" si="241"/>
        <v>0</v>
      </c>
      <c r="CO62" s="109">
        <f t="shared" si="52"/>
        <v>2169.5805338873461</v>
      </c>
      <c r="CP62" s="109">
        <f t="shared" si="308"/>
        <v>1687.6648635332479</v>
      </c>
      <c r="CQ62" s="109">
        <f t="shared" si="309"/>
        <v>0</v>
      </c>
      <c r="CR62" s="109">
        <f t="shared" si="310"/>
        <v>0</v>
      </c>
      <c r="CS62" s="109">
        <f t="shared" si="311"/>
        <v>10.82595346154543</v>
      </c>
      <c r="CT62" s="109">
        <f t="shared" si="312"/>
        <v>0</v>
      </c>
      <c r="CU62" s="109">
        <f t="shared" si="313"/>
        <v>0</v>
      </c>
      <c r="CV62" s="109">
        <f t="shared" si="314"/>
        <v>577.1539452848109</v>
      </c>
      <c r="CW62" s="109">
        <f t="shared" si="315"/>
        <v>0</v>
      </c>
      <c r="CX62" s="109">
        <f t="shared" si="316"/>
        <v>0</v>
      </c>
      <c r="CY62" s="109">
        <f t="shared" si="317"/>
        <v>0</v>
      </c>
      <c r="CZ62" s="109">
        <f t="shared" si="318"/>
        <v>39.360254170503048</v>
      </c>
      <c r="DA62" s="109">
        <f t="shared" si="319"/>
        <v>14520.33975477507</v>
      </c>
      <c r="DB62" s="109">
        <f t="shared" si="320"/>
        <v>0</v>
      </c>
      <c r="DC62" s="109">
        <f t="shared" si="321"/>
        <v>0</v>
      </c>
      <c r="DD62" s="109">
        <f t="shared" si="322"/>
        <v>279.99129878682783</v>
      </c>
      <c r="DE62" s="109">
        <f t="shared" si="275"/>
        <v>327.44629920773883</v>
      </c>
      <c r="DF62" s="110">
        <f t="shared" si="29"/>
        <v>0.79137988647555524</v>
      </c>
      <c r="DG62" s="110">
        <f t="shared" si="276"/>
        <v>0.73179671271778401</v>
      </c>
      <c r="DH62" s="110" t="e">
        <f t="shared" si="277"/>
        <v>#DIV/0!</v>
      </c>
      <c r="DI62" s="110" t="e">
        <f t="shared" si="278"/>
        <v>#DIV/0!</v>
      </c>
      <c r="DJ62" s="110">
        <f t="shared" si="279"/>
        <v>1</v>
      </c>
      <c r="DK62" s="110" t="e">
        <f t="shared" si="280"/>
        <v>#DIV/0!</v>
      </c>
      <c r="DL62" s="110" t="e">
        <f t="shared" si="281"/>
        <v>#DIV/0!</v>
      </c>
      <c r="DM62" s="110">
        <f t="shared" si="282"/>
        <v>0.78488329488573272</v>
      </c>
      <c r="DN62" s="110" t="e">
        <f t="shared" si="283"/>
        <v>#DIV/0!</v>
      </c>
      <c r="DO62" s="110" t="e">
        <f t="shared" si="284"/>
        <v>#DIV/0!</v>
      </c>
      <c r="DP62" s="110" t="e">
        <f t="shared" si="285"/>
        <v>#DIV/0!</v>
      </c>
      <c r="DQ62" s="110">
        <f t="shared" si="286"/>
        <v>1</v>
      </c>
      <c r="DR62" s="110">
        <f t="shared" si="287"/>
        <v>0.7361811550435331</v>
      </c>
      <c r="DS62" s="110" t="e">
        <f t="shared" si="288"/>
        <v>#DIV/0!</v>
      </c>
      <c r="DT62" s="110" t="e">
        <f t="shared" si="289"/>
        <v>#DIV/0!</v>
      </c>
      <c r="DU62" s="110">
        <f t="shared" si="290"/>
        <v>0.77489582271347013</v>
      </c>
      <c r="DV62" s="110">
        <f t="shared" si="242"/>
        <v>0.78678730520424467</v>
      </c>
    </row>
    <row r="63" spans="1:126" s="101" customFormat="1" x14ac:dyDescent="0.2">
      <c r="A63" s="101" t="s">
        <v>91</v>
      </c>
      <c r="B63" s="123"/>
      <c r="C63" s="123">
        <v>44504.385416666664</v>
      </c>
      <c r="D63" s="101">
        <v>37.96</v>
      </c>
      <c r="E63" s="102">
        <f t="shared" si="6"/>
        <v>1.0746476</v>
      </c>
      <c r="F63" s="102">
        <f t="shared" si="30"/>
        <v>32444.194230000016</v>
      </c>
      <c r="G63" s="103">
        <f t="shared" si="7"/>
        <v>0.76567892920279512</v>
      </c>
      <c r="Y63" s="105">
        <f t="shared" ref="Y63" si="1056">H62</f>
        <v>26.438128497992874</v>
      </c>
      <c r="Z63" s="105">
        <f t="shared" ref="Z63" si="1057">I62</f>
        <v>32.577692993780452</v>
      </c>
      <c r="AA63" s="105">
        <f t="shared" ref="AA63" si="1058">J62</f>
        <v>0</v>
      </c>
      <c r="AB63" s="105">
        <f t="shared" ref="AB63" si="1059">K62</f>
        <v>0</v>
      </c>
      <c r="AC63" s="105">
        <f t="shared" ref="AC63" si="1060">L62</f>
        <v>0</v>
      </c>
      <c r="AD63" s="105">
        <f t="shared" ref="AD63" si="1061">M62</f>
        <v>0</v>
      </c>
      <c r="AE63" s="105">
        <f t="shared" ref="AE63" si="1062">N62</f>
        <v>0</v>
      </c>
      <c r="AF63" s="105">
        <f t="shared" ref="AF63" si="1063">O62</f>
        <v>8.0520931724253764</v>
      </c>
      <c r="AG63" s="105">
        <f t="shared" ref="AG63" si="1064">P62</f>
        <v>0</v>
      </c>
      <c r="AH63" s="105">
        <f t="shared" ref="AH63" si="1065">Q62</f>
        <v>0</v>
      </c>
      <c r="AI63" s="105">
        <f t="shared" ref="AI63" si="1066">R62</f>
        <v>0</v>
      </c>
      <c r="AJ63" s="105">
        <f t="shared" ref="AJ63" si="1067">S62</f>
        <v>0</v>
      </c>
      <c r="AK63" s="105">
        <f t="shared" ref="AK63" si="1068">T62</f>
        <v>146.90807501383205</v>
      </c>
      <c r="AL63" s="105">
        <f t="shared" ref="AL63" si="1069">U62</f>
        <v>0</v>
      </c>
      <c r="AM63" s="105">
        <f t="shared" ref="AM63" si="1070">V62</f>
        <v>0</v>
      </c>
      <c r="AN63" s="105">
        <f t="shared" ref="AN63" si="1071">W62</f>
        <v>3.6013776536518822</v>
      </c>
      <c r="AO63" s="105">
        <f t="shared" ref="AO63" si="1072">X62</f>
        <v>0</v>
      </c>
      <c r="AP63" s="106">
        <f t="shared" si="579"/>
        <v>0.27085523069305928</v>
      </c>
      <c r="AQ63" s="106">
        <f t="shared" si="579"/>
        <v>0.2920802994463928</v>
      </c>
      <c r="AR63" s="106" t="e">
        <f t="shared" si="579"/>
        <v>#DIV/0!</v>
      </c>
      <c r="AS63" s="106" t="e">
        <f t="shared" si="579"/>
        <v>#DIV/0!</v>
      </c>
      <c r="AT63" s="106">
        <f t="shared" si="579"/>
        <v>0</v>
      </c>
      <c r="AU63" s="106" t="e">
        <f t="shared" si="579"/>
        <v>#DIV/0!</v>
      </c>
      <c r="AV63" s="106" t="e">
        <f t="shared" si="579"/>
        <v>#DIV/0!</v>
      </c>
      <c r="AW63" s="106">
        <f t="shared" si="579"/>
        <v>0.29781188084350069</v>
      </c>
      <c r="AX63" s="106" t="e">
        <f t="shared" si="579"/>
        <v>#DIV/0!</v>
      </c>
      <c r="AY63" s="106" t="e">
        <f t="shared" si="579"/>
        <v>#DIV/0!</v>
      </c>
      <c r="AZ63" s="106" t="e">
        <f t="shared" si="579"/>
        <v>#DIV/0!</v>
      </c>
      <c r="BA63" s="106">
        <f t="shared" si="579"/>
        <v>0</v>
      </c>
      <c r="BB63" s="106">
        <f t="shared" si="579"/>
        <v>0.18319249898676521</v>
      </c>
      <c r="BC63" s="106" t="e">
        <f t="shared" si="579"/>
        <v>#DIV/0!</v>
      </c>
      <c r="BD63" s="106" t="e">
        <f t="shared" si="579"/>
        <v>#DIV/0!</v>
      </c>
      <c r="BE63" s="106">
        <f t="shared" si="579"/>
        <v>0.25183307248058701</v>
      </c>
      <c r="BF63" s="106">
        <f t="shared" si="240"/>
        <v>0</v>
      </c>
      <c r="BG63" s="107">
        <f t="shared" si="10"/>
        <v>1.7047002803315787</v>
      </c>
      <c r="BH63" s="107">
        <f t="shared" si="11"/>
        <v>2.1005723753581789</v>
      </c>
      <c r="BI63" s="107">
        <f t="shared" si="12"/>
        <v>0</v>
      </c>
      <c r="BJ63" s="107">
        <f t="shared" si="13"/>
        <v>0</v>
      </c>
      <c r="BK63" s="107">
        <f t="shared" si="14"/>
        <v>0</v>
      </c>
      <c r="BL63" s="107">
        <f t="shared" si="15"/>
        <v>0</v>
      </c>
      <c r="BM63" s="107">
        <f t="shared" si="16"/>
        <v>0</v>
      </c>
      <c r="BN63" s="107">
        <f t="shared" si="17"/>
        <v>0.51918975616339902</v>
      </c>
      <c r="BO63" s="107">
        <f t="shared" si="18"/>
        <v>0</v>
      </c>
      <c r="BP63" s="107">
        <f t="shared" si="19"/>
        <v>0</v>
      </c>
      <c r="BQ63" s="107">
        <f t="shared" si="20"/>
        <v>0</v>
      </c>
      <c r="BR63" s="107">
        <f t="shared" si="21"/>
        <v>0</v>
      </c>
      <c r="BS63" s="107">
        <f t="shared" si="22"/>
        <v>9.4724646140540738</v>
      </c>
      <c r="BT63" s="107">
        <f t="shared" si="23"/>
        <v>0</v>
      </c>
      <c r="BU63" s="107">
        <f t="shared" si="24"/>
        <v>0</v>
      </c>
      <c r="BV63" s="107">
        <f t="shared" si="25"/>
        <v>0.23221271113143763</v>
      </c>
      <c r="BW63" s="107">
        <f t="shared" si="26"/>
        <v>0</v>
      </c>
      <c r="BX63" s="108">
        <f t="shared" si="51"/>
        <v>25.57050420497368</v>
      </c>
      <c r="BY63" s="108">
        <f t="shared" si="260"/>
        <v>31.508585630372682</v>
      </c>
      <c r="BZ63" s="108">
        <f t="shared" si="261"/>
        <v>0</v>
      </c>
      <c r="CA63" s="108">
        <f t="shared" si="262"/>
        <v>0</v>
      </c>
      <c r="CB63" s="108">
        <f t="shared" si="263"/>
        <v>0</v>
      </c>
      <c r="CC63" s="108">
        <f t="shared" si="264"/>
        <v>0</v>
      </c>
      <c r="CD63" s="108">
        <f t="shared" si="265"/>
        <v>0</v>
      </c>
      <c r="CE63" s="108">
        <f t="shared" si="266"/>
        <v>7.7878463424509849</v>
      </c>
      <c r="CF63" s="108">
        <f t="shared" si="267"/>
        <v>0</v>
      </c>
      <c r="CG63" s="108">
        <f t="shared" si="268"/>
        <v>0</v>
      </c>
      <c r="CH63" s="108">
        <f t="shared" si="269"/>
        <v>0</v>
      </c>
      <c r="CI63" s="108">
        <f t="shared" si="270"/>
        <v>0</v>
      </c>
      <c r="CJ63" s="108">
        <f t="shared" si="271"/>
        <v>142.08696921081111</v>
      </c>
      <c r="CK63" s="108">
        <f t="shared" si="272"/>
        <v>0</v>
      </c>
      <c r="CL63" s="108">
        <f t="shared" si="273"/>
        <v>0</v>
      </c>
      <c r="CM63" s="108">
        <f t="shared" si="274"/>
        <v>3.4831906669715642</v>
      </c>
      <c r="CN63" s="108">
        <f t="shared" si="241"/>
        <v>0</v>
      </c>
      <c r="CO63" s="109">
        <f t="shared" si="52"/>
        <v>2195.1510380923196</v>
      </c>
      <c r="CP63" s="109">
        <f t="shared" si="308"/>
        <v>1719.1734491636205</v>
      </c>
      <c r="CQ63" s="109">
        <f t="shared" si="309"/>
        <v>0</v>
      </c>
      <c r="CR63" s="109">
        <f t="shared" si="310"/>
        <v>0</v>
      </c>
      <c r="CS63" s="109">
        <f t="shared" si="311"/>
        <v>10.82595346154543</v>
      </c>
      <c r="CT63" s="109">
        <f t="shared" si="312"/>
        <v>0</v>
      </c>
      <c r="CU63" s="109">
        <f t="shared" si="313"/>
        <v>0</v>
      </c>
      <c r="CV63" s="109">
        <f t="shared" si="314"/>
        <v>584.94179162726186</v>
      </c>
      <c r="CW63" s="109">
        <f t="shared" si="315"/>
        <v>0</v>
      </c>
      <c r="CX63" s="109">
        <f t="shared" si="316"/>
        <v>0</v>
      </c>
      <c r="CY63" s="109">
        <f t="shared" si="317"/>
        <v>0</v>
      </c>
      <c r="CZ63" s="109">
        <f t="shared" si="318"/>
        <v>39.360254170503048</v>
      </c>
      <c r="DA63" s="109">
        <f t="shared" si="319"/>
        <v>14662.426723985882</v>
      </c>
      <c r="DB63" s="109">
        <f t="shared" si="320"/>
        <v>0</v>
      </c>
      <c r="DC63" s="109">
        <f t="shared" si="321"/>
        <v>0</v>
      </c>
      <c r="DD63" s="109">
        <f t="shared" si="322"/>
        <v>283.47448945379938</v>
      </c>
      <c r="DE63" s="109">
        <f t="shared" si="275"/>
        <v>327.44629920773883</v>
      </c>
      <c r="DF63" s="110">
        <f t="shared" si="29"/>
        <v>0.80070702709042652</v>
      </c>
      <c r="DG63" s="110">
        <f t="shared" si="276"/>
        <v>0.74545930645006098</v>
      </c>
      <c r="DH63" s="110" t="e">
        <f t="shared" si="277"/>
        <v>#DIV/0!</v>
      </c>
      <c r="DI63" s="110" t="e">
        <f t="shared" si="278"/>
        <v>#DIV/0!</v>
      </c>
      <c r="DJ63" s="110">
        <f t="shared" si="279"/>
        <v>1</v>
      </c>
      <c r="DK63" s="110" t="e">
        <f t="shared" si="280"/>
        <v>#DIV/0!</v>
      </c>
      <c r="DL63" s="110" t="e">
        <f t="shared" si="281"/>
        <v>#DIV/0!</v>
      </c>
      <c r="DM63" s="110">
        <f t="shared" si="282"/>
        <v>0.79547414425489071</v>
      </c>
      <c r="DN63" s="110" t="e">
        <f t="shared" si="283"/>
        <v>#DIV/0!</v>
      </c>
      <c r="DO63" s="110" t="e">
        <f t="shared" si="284"/>
        <v>#DIV/0!</v>
      </c>
      <c r="DP63" s="110" t="e">
        <f t="shared" si="285"/>
        <v>#DIV/0!</v>
      </c>
      <c r="DQ63" s="110">
        <f t="shared" si="286"/>
        <v>1</v>
      </c>
      <c r="DR63" s="110">
        <f t="shared" si="287"/>
        <v>0.7433849636924218</v>
      </c>
      <c r="DS63" s="110" t="e">
        <f t="shared" si="288"/>
        <v>#DIV/0!</v>
      </c>
      <c r="DT63" s="110" t="e">
        <f t="shared" si="289"/>
        <v>#DIV/0!</v>
      </c>
      <c r="DU63" s="110">
        <f t="shared" si="290"/>
        <v>0.78453580048865723</v>
      </c>
      <c r="DV63" s="110">
        <f t="shared" si="242"/>
        <v>0.78678730520424467</v>
      </c>
    </row>
    <row r="64" spans="1:126" s="101" customFormat="1" x14ac:dyDescent="0.2">
      <c r="A64" s="101" t="s">
        <v>91</v>
      </c>
      <c r="B64" s="123"/>
      <c r="C64" s="123">
        <v>44504.395833333336</v>
      </c>
      <c r="D64" s="101">
        <v>40.92</v>
      </c>
      <c r="E64" s="102">
        <f t="shared" si="6"/>
        <v>1.1584452000000001</v>
      </c>
      <c r="F64" s="102">
        <f t="shared" si="30"/>
        <v>33345.641250000015</v>
      </c>
      <c r="G64" s="103">
        <f t="shared" si="7"/>
        <v>0.78695296621889799</v>
      </c>
      <c r="Y64" s="105">
        <f t="shared" ref="Y64" si="1073">H62</f>
        <v>26.438128497992874</v>
      </c>
      <c r="Z64" s="105">
        <f t="shared" ref="Z64" si="1074">I62</f>
        <v>32.577692993780452</v>
      </c>
      <c r="AA64" s="105">
        <f t="shared" ref="AA64" si="1075">J62</f>
        <v>0</v>
      </c>
      <c r="AB64" s="105">
        <f t="shared" ref="AB64" si="1076">K62</f>
        <v>0</v>
      </c>
      <c r="AC64" s="105">
        <f t="shared" ref="AC64" si="1077">L62</f>
        <v>0</v>
      </c>
      <c r="AD64" s="105">
        <f t="shared" ref="AD64" si="1078">M62</f>
        <v>0</v>
      </c>
      <c r="AE64" s="105">
        <f t="shared" ref="AE64" si="1079">N62</f>
        <v>0</v>
      </c>
      <c r="AF64" s="105">
        <f t="shared" ref="AF64" si="1080">O62</f>
        <v>8.0520931724253764</v>
      </c>
      <c r="AG64" s="105">
        <f t="shared" ref="AG64" si="1081">P62</f>
        <v>0</v>
      </c>
      <c r="AH64" s="105">
        <f t="shared" ref="AH64" si="1082">Q62</f>
        <v>0</v>
      </c>
      <c r="AI64" s="105">
        <f t="shared" ref="AI64" si="1083">R62</f>
        <v>0</v>
      </c>
      <c r="AJ64" s="105">
        <f t="shared" ref="AJ64" si="1084">S62</f>
        <v>0</v>
      </c>
      <c r="AK64" s="105">
        <f t="shared" ref="AK64" si="1085">T62</f>
        <v>146.90807501383205</v>
      </c>
      <c r="AL64" s="105">
        <f t="shared" ref="AL64" si="1086">U62</f>
        <v>0</v>
      </c>
      <c r="AM64" s="105">
        <f t="shared" ref="AM64" si="1087">V62</f>
        <v>0</v>
      </c>
      <c r="AN64" s="105">
        <f t="shared" ref="AN64" si="1088">W62</f>
        <v>3.6013776536518822</v>
      </c>
      <c r="AO64" s="105">
        <f t="shared" ref="AO64" si="1089">X62</f>
        <v>0</v>
      </c>
      <c r="AP64" s="106">
        <f t="shared" si="579"/>
        <v>0.27085523069305928</v>
      </c>
      <c r="AQ64" s="106">
        <f t="shared" si="579"/>
        <v>0.2920802994463928</v>
      </c>
      <c r="AR64" s="106" t="e">
        <f t="shared" si="579"/>
        <v>#DIV/0!</v>
      </c>
      <c r="AS64" s="106" t="e">
        <f t="shared" si="579"/>
        <v>#DIV/0!</v>
      </c>
      <c r="AT64" s="106">
        <f t="shared" si="579"/>
        <v>0</v>
      </c>
      <c r="AU64" s="106" t="e">
        <f t="shared" si="579"/>
        <v>#DIV/0!</v>
      </c>
      <c r="AV64" s="106" t="e">
        <f t="shared" si="579"/>
        <v>#DIV/0!</v>
      </c>
      <c r="AW64" s="106">
        <f t="shared" si="579"/>
        <v>0.29781188084350069</v>
      </c>
      <c r="AX64" s="106" t="e">
        <f t="shared" si="579"/>
        <v>#DIV/0!</v>
      </c>
      <c r="AY64" s="106" t="e">
        <f t="shared" si="579"/>
        <v>#DIV/0!</v>
      </c>
      <c r="AZ64" s="106" t="e">
        <f t="shared" si="579"/>
        <v>#DIV/0!</v>
      </c>
      <c r="BA64" s="106">
        <f t="shared" si="579"/>
        <v>0</v>
      </c>
      <c r="BB64" s="106">
        <f t="shared" si="579"/>
        <v>0.18319249898676521</v>
      </c>
      <c r="BC64" s="106" t="e">
        <f t="shared" si="579"/>
        <v>#DIV/0!</v>
      </c>
      <c r="BD64" s="106" t="e">
        <f t="shared" si="579"/>
        <v>#DIV/0!</v>
      </c>
      <c r="BE64" s="106">
        <f t="shared" ref="BE64:BE73" si="1090">AN64/MAX(AN$2:AN$98)</f>
        <v>0.25183307248058701</v>
      </c>
      <c r="BF64" s="106">
        <f t="shared" si="240"/>
        <v>0</v>
      </c>
      <c r="BG64" s="107">
        <f t="shared" si="10"/>
        <v>1.8376273833289836</v>
      </c>
      <c r="BH64" s="107">
        <f t="shared" si="11"/>
        <v>2.2643683245431157</v>
      </c>
      <c r="BI64" s="107">
        <f t="shared" si="12"/>
        <v>0</v>
      </c>
      <c r="BJ64" s="107">
        <f t="shared" si="13"/>
        <v>0</v>
      </c>
      <c r="BK64" s="107">
        <f t="shared" si="14"/>
        <v>0</v>
      </c>
      <c r="BL64" s="107">
        <f t="shared" si="15"/>
        <v>0</v>
      </c>
      <c r="BM64" s="107">
        <f t="shared" si="16"/>
        <v>0</v>
      </c>
      <c r="BN64" s="107">
        <f t="shared" si="17"/>
        <v>0.55967452113293692</v>
      </c>
      <c r="BO64" s="107">
        <f t="shared" si="18"/>
        <v>0</v>
      </c>
      <c r="BP64" s="107">
        <f t="shared" si="19"/>
        <v>0</v>
      </c>
      <c r="BQ64" s="107">
        <f t="shared" si="20"/>
        <v>0</v>
      </c>
      <c r="BR64" s="107">
        <f t="shared" si="21"/>
        <v>0</v>
      </c>
      <c r="BS64" s="107">
        <f t="shared" si="22"/>
        <v>10.21109726046082</v>
      </c>
      <c r="BT64" s="107">
        <f t="shared" si="23"/>
        <v>0</v>
      </c>
      <c r="BU64" s="107">
        <f t="shared" si="24"/>
        <v>0</v>
      </c>
      <c r="BV64" s="107">
        <f t="shared" si="25"/>
        <v>0.25031991937561709</v>
      </c>
      <c r="BW64" s="107">
        <f t="shared" si="26"/>
        <v>0</v>
      </c>
      <c r="BX64" s="108">
        <f t="shared" si="51"/>
        <v>27.564410749934755</v>
      </c>
      <c r="BY64" s="108">
        <f t="shared" si="260"/>
        <v>33.965524868146737</v>
      </c>
      <c r="BZ64" s="108">
        <f t="shared" si="261"/>
        <v>0</v>
      </c>
      <c r="CA64" s="108">
        <f t="shared" si="262"/>
        <v>0</v>
      </c>
      <c r="CB64" s="108">
        <f t="shared" si="263"/>
        <v>0</v>
      </c>
      <c r="CC64" s="108">
        <f t="shared" si="264"/>
        <v>0</v>
      </c>
      <c r="CD64" s="108">
        <f t="shared" si="265"/>
        <v>0</v>
      </c>
      <c r="CE64" s="108">
        <f t="shared" si="266"/>
        <v>8.3951178169940537</v>
      </c>
      <c r="CF64" s="108">
        <f t="shared" si="267"/>
        <v>0</v>
      </c>
      <c r="CG64" s="108">
        <f t="shared" si="268"/>
        <v>0</v>
      </c>
      <c r="CH64" s="108">
        <f t="shared" si="269"/>
        <v>0</v>
      </c>
      <c r="CI64" s="108">
        <f t="shared" si="270"/>
        <v>0</v>
      </c>
      <c r="CJ64" s="108">
        <f t="shared" si="271"/>
        <v>153.16645890691228</v>
      </c>
      <c r="CK64" s="108">
        <f t="shared" si="272"/>
        <v>0</v>
      </c>
      <c r="CL64" s="108">
        <f t="shared" si="273"/>
        <v>0</v>
      </c>
      <c r="CM64" s="108">
        <f t="shared" si="274"/>
        <v>3.7547987906342564</v>
      </c>
      <c r="CN64" s="108">
        <f t="shared" si="241"/>
        <v>0</v>
      </c>
      <c r="CO64" s="109">
        <f t="shared" si="52"/>
        <v>2222.7154488422543</v>
      </c>
      <c r="CP64" s="109">
        <f t="shared" si="308"/>
        <v>1753.1389740317672</v>
      </c>
      <c r="CQ64" s="109">
        <f t="shared" si="309"/>
        <v>0</v>
      </c>
      <c r="CR64" s="109">
        <f t="shared" si="310"/>
        <v>0</v>
      </c>
      <c r="CS64" s="109">
        <f t="shared" si="311"/>
        <v>10.82595346154543</v>
      </c>
      <c r="CT64" s="109">
        <f t="shared" si="312"/>
        <v>0</v>
      </c>
      <c r="CU64" s="109">
        <f t="shared" si="313"/>
        <v>0</v>
      </c>
      <c r="CV64" s="109">
        <f t="shared" si="314"/>
        <v>593.33690944425587</v>
      </c>
      <c r="CW64" s="109">
        <f t="shared" si="315"/>
        <v>0</v>
      </c>
      <c r="CX64" s="109">
        <f t="shared" si="316"/>
        <v>0</v>
      </c>
      <c r="CY64" s="109">
        <f t="shared" si="317"/>
        <v>0</v>
      </c>
      <c r="CZ64" s="109">
        <f t="shared" si="318"/>
        <v>39.360254170503048</v>
      </c>
      <c r="DA64" s="109">
        <f t="shared" si="319"/>
        <v>14815.593182892793</v>
      </c>
      <c r="DB64" s="109">
        <f t="shared" si="320"/>
        <v>0</v>
      </c>
      <c r="DC64" s="109">
        <f t="shared" si="321"/>
        <v>0</v>
      </c>
      <c r="DD64" s="109">
        <f t="shared" si="322"/>
        <v>287.22928824443363</v>
      </c>
      <c r="DE64" s="109">
        <f t="shared" si="275"/>
        <v>327.44629920773883</v>
      </c>
      <c r="DF64" s="110">
        <f t="shared" si="29"/>
        <v>0.81076146844871244</v>
      </c>
      <c r="DG64" s="110">
        <f t="shared" si="276"/>
        <v>0.76018726576314788</v>
      </c>
      <c r="DH64" s="110" t="e">
        <f t="shared" si="277"/>
        <v>#DIV/0!</v>
      </c>
      <c r="DI64" s="110" t="e">
        <f t="shared" si="278"/>
        <v>#DIV/0!</v>
      </c>
      <c r="DJ64" s="110">
        <f t="shared" si="279"/>
        <v>1</v>
      </c>
      <c r="DK64" s="110" t="e">
        <f t="shared" si="280"/>
        <v>#DIV/0!</v>
      </c>
      <c r="DL64" s="110" t="e">
        <f t="shared" si="281"/>
        <v>#DIV/0!</v>
      </c>
      <c r="DM64" s="110">
        <f t="shared" si="282"/>
        <v>0.80689083435462583</v>
      </c>
      <c r="DN64" s="110" t="e">
        <f t="shared" si="283"/>
        <v>#DIV/0!</v>
      </c>
      <c r="DO64" s="110" t="e">
        <f t="shared" si="284"/>
        <v>#DIV/0!</v>
      </c>
      <c r="DP64" s="110" t="e">
        <f t="shared" si="285"/>
        <v>#DIV/0!</v>
      </c>
      <c r="DQ64" s="110">
        <f t="shared" si="286"/>
        <v>1</v>
      </c>
      <c r="DR64" s="110">
        <f t="shared" si="287"/>
        <v>0.75115050241509085</v>
      </c>
      <c r="DS64" s="110" t="e">
        <f t="shared" si="288"/>
        <v>#DIV/0!</v>
      </c>
      <c r="DT64" s="110" t="e">
        <f t="shared" si="289"/>
        <v>#DIV/0!</v>
      </c>
      <c r="DU64" s="110">
        <f t="shared" si="290"/>
        <v>0.79492747305347966</v>
      </c>
      <c r="DV64" s="110">
        <f t="shared" si="242"/>
        <v>0.78678730520424467</v>
      </c>
    </row>
    <row r="65" spans="1:126" s="101" customFormat="1" x14ac:dyDescent="0.2">
      <c r="A65" s="101" t="s">
        <v>91</v>
      </c>
      <c r="B65" s="123"/>
      <c r="C65" s="123">
        <v>44504.40625</v>
      </c>
      <c r="D65" s="101">
        <v>41.41</v>
      </c>
      <c r="E65" s="102">
        <f t="shared" si="6"/>
        <v>1.1723170999999999</v>
      </c>
      <c r="F65" s="102">
        <f t="shared" si="30"/>
        <v>34259.572980000012</v>
      </c>
      <c r="G65" s="103">
        <f t="shared" si="7"/>
        <v>0.80852164083075795</v>
      </c>
      <c r="Y65" s="105">
        <f t="shared" ref="Y65" si="1091">H62</f>
        <v>26.438128497992874</v>
      </c>
      <c r="Z65" s="105">
        <f t="shared" ref="Z65" si="1092">I62</f>
        <v>32.577692993780452</v>
      </c>
      <c r="AA65" s="105">
        <f t="shared" ref="AA65" si="1093">J62</f>
        <v>0</v>
      </c>
      <c r="AB65" s="105">
        <f t="shared" ref="AB65" si="1094">K62</f>
        <v>0</v>
      </c>
      <c r="AC65" s="105">
        <f t="shared" ref="AC65" si="1095">L62</f>
        <v>0</v>
      </c>
      <c r="AD65" s="105">
        <f t="shared" ref="AD65" si="1096">M62</f>
        <v>0</v>
      </c>
      <c r="AE65" s="105">
        <f t="shared" ref="AE65" si="1097">N62</f>
        <v>0</v>
      </c>
      <c r="AF65" s="105">
        <f t="shared" ref="AF65" si="1098">O62</f>
        <v>8.0520931724253764</v>
      </c>
      <c r="AG65" s="105">
        <f t="shared" ref="AG65" si="1099">P62</f>
        <v>0</v>
      </c>
      <c r="AH65" s="105">
        <f t="shared" ref="AH65" si="1100">Q62</f>
        <v>0</v>
      </c>
      <c r="AI65" s="105">
        <f t="shared" ref="AI65" si="1101">R62</f>
        <v>0</v>
      </c>
      <c r="AJ65" s="105">
        <f t="shared" ref="AJ65" si="1102">S62</f>
        <v>0</v>
      </c>
      <c r="AK65" s="105">
        <f t="shared" ref="AK65" si="1103">T62</f>
        <v>146.90807501383205</v>
      </c>
      <c r="AL65" s="105">
        <f t="shared" ref="AL65" si="1104">U62</f>
        <v>0</v>
      </c>
      <c r="AM65" s="105">
        <f t="shared" ref="AM65" si="1105">V62</f>
        <v>0</v>
      </c>
      <c r="AN65" s="105">
        <f t="shared" ref="AN65" si="1106">W62</f>
        <v>3.6013776536518822</v>
      </c>
      <c r="AO65" s="105">
        <f t="shared" ref="AO65" si="1107">X62</f>
        <v>0</v>
      </c>
      <c r="AP65" s="106">
        <f t="shared" ref="AP65:BD73" si="1108">Y65/MAX(Y$2:Y$98)</f>
        <v>0.27085523069305928</v>
      </c>
      <c r="AQ65" s="106">
        <f t="shared" si="1108"/>
        <v>0.2920802994463928</v>
      </c>
      <c r="AR65" s="106" t="e">
        <f t="shared" si="1108"/>
        <v>#DIV/0!</v>
      </c>
      <c r="AS65" s="106" t="e">
        <f t="shared" si="1108"/>
        <v>#DIV/0!</v>
      </c>
      <c r="AT65" s="106">
        <f t="shared" si="1108"/>
        <v>0</v>
      </c>
      <c r="AU65" s="106" t="e">
        <f t="shared" si="1108"/>
        <v>#DIV/0!</v>
      </c>
      <c r="AV65" s="106" t="e">
        <f t="shared" si="1108"/>
        <v>#DIV/0!</v>
      </c>
      <c r="AW65" s="106">
        <f t="shared" si="1108"/>
        <v>0.29781188084350069</v>
      </c>
      <c r="AX65" s="106" t="e">
        <f t="shared" si="1108"/>
        <v>#DIV/0!</v>
      </c>
      <c r="AY65" s="106" t="e">
        <f t="shared" si="1108"/>
        <v>#DIV/0!</v>
      </c>
      <c r="AZ65" s="106" t="e">
        <f t="shared" si="1108"/>
        <v>#DIV/0!</v>
      </c>
      <c r="BA65" s="106">
        <f t="shared" si="1108"/>
        <v>0</v>
      </c>
      <c r="BB65" s="106">
        <f t="shared" si="1108"/>
        <v>0.18319249898676521</v>
      </c>
      <c r="BC65" s="106" t="e">
        <f t="shared" si="1108"/>
        <v>#DIV/0!</v>
      </c>
      <c r="BD65" s="106" t="e">
        <f t="shared" si="1108"/>
        <v>#DIV/0!</v>
      </c>
      <c r="BE65" s="106">
        <f t="shared" si="1090"/>
        <v>0.25183307248058701</v>
      </c>
      <c r="BF65" s="106">
        <f t="shared" si="240"/>
        <v>0</v>
      </c>
      <c r="BG65" s="107">
        <f t="shared" si="10"/>
        <v>1.8596322078116616</v>
      </c>
      <c r="BH65" s="107">
        <f t="shared" si="11"/>
        <v>2.2914831945095409</v>
      </c>
      <c r="BI65" s="107">
        <f t="shared" si="12"/>
        <v>0</v>
      </c>
      <c r="BJ65" s="107">
        <f t="shared" si="13"/>
        <v>0</v>
      </c>
      <c r="BK65" s="107">
        <f t="shared" si="14"/>
        <v>0</v>
      </c>
      <c r="BL65" s="107">
        <f t="shared" si="15"/>
        <v>0</v>
      </c>
      <c r="BM65" s="107">
        <f t="shared" si="16"/>
        <v>0</v>
      </c>
      <c r="BN65" s="107">
        <f t="shared" si="17"/>
        <v>0.56637639100965098</v>
      </c>
      <c r="BO65" s="107">
        <f t="shared" si="18"/>
        <v>0</v>
      </c>
      <c r="BP65" s="107">
        <f t="shared" si="19"/>
        <v>0</v>
      </c>
      <c r="BQ65" s="107">
        <f t="shared" si="20"/>
        <v>0</v>
      </c>
      <c r="BR65" s="107">
        <f t="shared" si="21"/>
        <v>0</v>
      </c>
      <c r="BS65" s="107">
        <f t="shared" si="22"/>
        <v>10.333370908007883</v>
      </c>
      <c r="BT65" s="107">
        <f t="shared" si="23"/>
        <v>0</v>
      </c>
      <c r="BU65" s="107">
        <f t="shared" si="24"/>
        <v>0</v>
      </c>
      <c r="BV65" s="107">
        <f t="shared" si="25"/>
        <v>0.25331739641603868</v>
      </c>
      <c r="BW65" s="107">
        <f t="shared" si="26"/>
        <v>0</v>
      </c>
      <c r="BX65" s="108">
        <f t="shared" si="51"/>
        <v>27.894483117174925</v>
      </c>
      <c r="BY65" s="108">
        <f t="shared" si="260"/>
        <v>34.372247917643115</v>
      </c>
      <c r="BZ65" s="108">
        <f t="shared" si="261"/>
        <v>0</v>
      </c>
      <c r="CA65" s="108">
        <f t="shared" si="262"/>
        <v>0</v>
      </c>
      <c r="CB65" s="108">
        <f t="shared" si="263"/>
        <v>0</v>
      </c>
      <c r="CC65" s="108">
        <f t="shared" si="264"/>
        <v>0</v>
      </c>
      <c r="CD65" s="108">
        <f t="shared" si="265"/>
        <v>0</v>
      </c>
      <c r="CE65" s="108">
        <f t="shared" si="266"/>
        <v>8.4956458651447644</v>
      </c>
      <c r="CF65" s="108">
        <f t="shared" si="267"/>
        <v>0</v>
      </c>
      <c r="CG65" s="108">
        <f t="shared" si="268"/>
        <v>0</v>
      </c>
      <c r="CH65" s="108">
        <f t="shared" si="269"/>
        <v>0</v>
      </c>
      <c r="CI65" s="108">
        <f t="shared" si="270"/>
        <v>0</v>
      </c>
      <c r="CJ65" s="108">
        <f t="shared" si="271"/>
        <v>155.00056362011824</v>
      </c>
      <c r="CK65" s="108">
        <f t="shared" si="272"/>
        <v>0</v>
      </c>
      <c r="CL65" s="108">
        <f t="shared" si="273"/>
        <v>0</v>
      </c>
      <c r="CM65" s="108">
        <f t="shared" si="274"/>
        <v>3.7997609462405801</v>
      </c>
      <c r="CN65" s="108">
        <f t="shared" si="241"/>
        <v>0</v>
      </c>
      <c r="CO65" s="109">
        <f t="shared" si="52"/>
        <v>2250.6099319594291</v>
      </c>
      <c r="CP65" s="109">
        <f t="shared" si="308"/>
        <v>1787.5112219494104</v>
      </c>
      <c r="CQ65" s="109">
        <f t="shared" si="309"/>
        <v>0</v>
      </c>
      <c r="CR65" s="109">
        <f t="shared" si="310"/>
        <v>0</v>
      </c>
      <c r="CS65" s="109">
        <f t="shared" si="311"/>
        <v>10.82595346154543</v>
      </c>
      <c r="CT65" s="109">
        <f t="shared" si="312"/>
        <v>0</v>
      </c>
      <c r="CU65" s="109">
        <f t="shared" si="313"/>
        <v>0</v>
      </c>
      <c r="CV65" s="109">
        <f t="shared" si="314"/>
        <v>601.83255530940062</v>
      </c>
      <c r="CW65" s="109">
        <f t="shared" si="315"/>
        <v>0</v>
      </c>
      <c r="CX65" s="109">
        <f t="shared" si="316"/>
        <v>0</v>
      </c>
      <c r="CY65" s="109">
        <f t="shared" si="317"/>
        <v>0</v>
      </c>
      <c r="CZ65" s="109">
        <f t="shared" si="318"/>
        <v>39.360254170503048</v>
      </c>
      <c r="DA65" s="109">
        <f t="shared" si="319"/>
        <v>14970.593746512912</v>
      </c>
      <c r="DB65" s="109">
        <f t="shared" si="320"/>
        <v>0</v>
      </c>
      <c r="DC65" s="109">
        <f t="shared" si="321"/>
        <v>0</v>
      </c>
      <c r="DD65" s="109">
        <f t="shared" si="322"/>
        <v>291.02904919067419</v>
      </c>
      <c r="DE65" s="109">
        <f t="shared" si="275"/>
        <v>327.44629920773883</v>
      </c>
      <c r="DF65" s="110">
        <f t="shared" si="29"/>
        <v>0.82093630756519864</v>
      </c>
      <c r="DG65" s="110">
        <f t="shared" si="276"/>
        <v>0.77509158627035524</v>
      </c>
      <c r="DH65" s="110" t="e">
        <f t="shared" si="277"/>
        <v>#DIV/0!</v>
      </c>
      <c r="DI65" s="110" t="e">
        <f t="shared" si="278"/>
        <v>#DIV/0!</v>
      </c>
      <c r="DJ65" s="110">
        <f t="shared" si="279"/>
        <v>1</v>
      </c>
      <c r="DK65" s="110" t="e">
        <f t="shared" si="280"/>
        <v>#DIV/0!</v>
      </c>
      <c r="DL65" s="110" t="e">
        <f t="shared" si="281"/>
        <v>#DIV/0!</v>
      </c>
      <c r="DM65" s="110">
        <f t="shared" si="282"/>
        <v>0.81844423457530124</v>
      </c>
      <c r="DN65" s="110" t="e">
        <f t="shared" si="283"/>
        <v>#DIV/0!</v>
      </c>
      <c r="DO65" s="110" t="e">
        <f t="shared" si="284"/>
        <v>#DIV/0!</v>
      </c>
      <c r="DP65" s="110" t="e">
        <f t="shared" si="285"/>
        <v>#DIV/0!</v>
      </c>
      <c r="DQ65" s="110">
        <f t="shared" si="286"/>
        <v>1</v>
      </c>
      <c r="DR65" s="110">
        <f t="shared" si="287"/>
        <v>0.75900903023781163</v>
      </c>
      <c r="DS65" s="110" t="e">
        <f t="shared" si="288"/>
        <v>#DIV/0!</v>
      </c>
      <c r="DT65" s="110" t="e">
        <f t="shared" si="289"/>
        <v>#DIV/0!</v>
      </c>
      <c r="DU65" s="110">
        <f t="shared" si="290"/>
        <v>0.80544358158009977</v>
      </c>
      <c r="DV65" s="110">
        <f t="shared" si="242"/>
        <v>0.78678730520424467</v>
      </c>
    </row>
    <row r="66" spans="1:126" s="101" customFormat="1" x14ac:dyDescent="0.2">
      <c r="A66" s="101" t="s">
        <v>91</v>
      </c>
      <c r="B66" s="123">
        <f>'Data Final'!C194</f>
        <v>44504.4375</v>
      </c>
      <c r="C66" s="123">
        <v>44504.416666666664</v>
      </c>
      <c r="D66" s="101">
        <v>41.91</v>
      </c>
      <c r="E66" s="102">
        <f t="shared" si="6"/>
        <v>1.1864720999999998</v>
      </c>
      <c r="F66" s="102">
        <f t="shared" si="30"/>
        <v>35186.244210000012</v>
      </c>
      <c r="G66" s="103">
        <f t="shared" si="7"/>
        <v>0.83039096605053353</v>
      </c>
      <c r="H66" s="124">
        <f>'Data Final'!F194</f>
        <v>62.23757507416525</v>
      </c>
      <c r="I66" s="124">
        <f>'Data Final'!G194</f>
        <v>82.774561937979499</v>
      </c>
      <c r="J66" s="124">
        <f>'Data Final'!H194</f>
        <v>0</v>
      </c>
      <c r="K66" s="124">
        <f>'Data Final'!I194</f>
        <v>0</v>
      </c>
      <c r="L66" s="124">
        <f>'Data Final'!J194</f>
        <v>0</v>
      </c>
      <c r="M66" s="104">
        <v>0</v>
      </c>
      <c r="N66" s="124">
        <f>'Data Final'!L194</f>
        <v>0</v>
      </c>
      <c r="O66" s="124">
        <f>'Data Final'!M194</f>
        <v>20.984587528767428</v>
      </c>
      <c r="P66" s="104">
        <v>0</v>
      </c>
      <c r="Q66" s="124">
        <f>'Data Final'!O194</f>
        <v>0</v>
      </c>
      <c r="R66" s="124">
        <f>'Data Final'!P194</f>
        <v>0</v>
      </c>
      <c r="S66" s="124">
        <f>'Data Final'!Q194</f>
        <v>0</v>
      </c>
      <c r="T66" s="124">
        <f>'Data Final'!R194</f>
        <v>347.89128201853356</v>
      </c>
      <c r="U66" s="124">
        <f>'Data Final'!S194</f>
        <v>0</v>
      </c>
      <c r="V66" s="124">
        <f>'Data Final'!T194</f>
        <v>0</v>
      </c>
      <c r="W66" s="124">
        <f>'Data Final'!U194</f>
        <v>9.6206999990178659</v>
      </c>
      <c r="X66" s="124">
        <f>'Data Final'!V194</f>
        <v>10.060878005018601</v>
      </c>
      <c r="Y66" s="105">
        <f t="shared" ref="Y66" si="1109">H66</f>
        <v>62.23757507416525</v>
      </c>
      <c r="Z66" s="105">
        <f t="shared" ref="Z66" si="1110">I66</f>
        <v>82.774561937979499</v>
      </c>
      <c r="AA66" s="105">
        <f t="shared" ref="AA66" si="1111">J66</f>
        <v>0</v>
      </c>
      <c r="AB66" s="105">
        <f t="shared" ref="AB66" si="1112">K66</f>
        <v>0</v>
      </c>
      <c r="AC66" s="105">
        <f t="shared" ref="AC66" si="1113">L66</f>
        <v>0</v>
      </c>
      <c r="AD66" s="105">
        <f t="shared" ref="AD66" si="1114">M66</f>
        <v>0</v>
      </c>
      <c r="AE66" s="105">
        <f t="shared" ref="AE66" si="1115">N66</f>
        <v>0</v>
      </c>
      <c r="AF66" s="105">
        <f t="shared" ref="AF66" si="1116">O66</f>
        <v>20.984587528767428</v>
      </c>
      <c r="AG66" s="105">
        <f t="shared" ref="AG66" si="1117">P66</f>
        <v>0</v>
      </c>
      <c r="AH66" s="105">
        <f t="shared" ref="AH66" si="1118">Q66</f>
        <v>0</v>
      </c>
      <c r="AI66" s="105">
        <f t="shared" ref="AI66" si="1119">R66</f>
        <v>0</v>
      </c>
      <c r="AJ66" s="105">
        <f t="shared" ref="AJ66" si="1120">S66</f>
        <v>0</v>
      </c>
      <c r="AK66" s="105">
        <f t="shared" ref="AK66" si="1121">T66</f>
        <v>347.89128201853356</v>
      </c>
      <c r="AL66" s="105">
        <f t="shared" ref="AL66" si="1122">U66</f>
        <v>0</v>
      </c>
      <c r="AM66" s="105">
        <f t="shared" ref="AM66" si="1123">V66</f>
        <v>0</v>
      </c>
      <c r="AN66" s="105">
        <f t="shared" ref="AN66" si="1124">W66</f>
        <v>9.6206999990178659</v>
      </c>
      <c r="AO66" s="105">
        <f t="shared" ref="AO66" si="1125">X66</f>
        <v>10.060878005018601</v>
      </c>
      <c r="AP66" s="106">
        <f t="shared" si="1108"/>
        <v>0.63761596270966758</v>
      </c>
      <c r="AQ66" s="106">
        <f t="shared" si="1108"/>
        <v>0.74212802122006427</v>
      </c>
      <c r="AR66" s="106" t="e">
        <f t="shared" si="1108"/>
        <v>#DIV/0!</v>
      </c>
      <c r="AS66" s="106" t="e">
        <f t="shared" si="1108"/>
        <v>#DIV/0!</v>
      </c>
      <c r="AT66" s="106">
        <f t="shared" si="1108"/>
        <v>0</v>
      </c>
      <c r="AU66" s="106" t="e">
        <f t="shared" si="1108"/>
        <v>#DIV/0!</v>
      </c>
      <c r="AV66" s="106" t="e">
        <f t="shared" si="1108"/>
        <v>#DIV/0!</v>
      </c>
      <c r="AW66" s="106">
        <f t="shared" si="1108"/>
        <v>0.77612856021944054</v>
      </c>
      <c r="AX66" s="106" t="e">
        <f t="shared" si="1108"/>
        <v>#DIV/0!</v>
      </c>
      <c r="AY66" s="106" t="e">
        <f t="shared" si="1108"/>
        <v>#DIV/0!</v>
      </c>
      <c r="AZ66" s="106" t="e">
        <f t="shared" si="1108"/>
        <v>#DIV/0!</v>
      </c>
      <c r="BA66" s="106">
        <f t="shared" si="1108"/>
        <v>0</v>
      </c>
      <c r="BB66" s="106">
        <f t="shared" si="1108"/>
        <v>0.43381599903670437</v>
      </c>
      <c r="BC66" s="106" t="e">
        <f t="shared" si="1108"/>
        <v>#DIV/0!</v>
      </c>
      <c r="BD66" s="106" t="e">
        <f t="shared" si="1108"/>
        <v>#DIV/0!</v>
      </c>
      <c r="BE66" s="106">
        <f t="shared" si="1090"/>
        <v>0.672745452760241</v>
      </c>
      <c r="BF66" s="106">
        <f t="shared" si="240"/>
        <v>0.7026831247618216</v>
      </c>
      <c r="BG66" s="107">
        <f t="shared" si="10"/>
        <v>4.4305887838291484</v>
      </c>
      <c r="BH66" s="107">
        <f t="shared" si="11"/>
        <v>5.8925824997480758</v>
      </c>
      <c r="BI66" s="107">
        <f t="shared" si="12"/>
        <v>0</v>
      </c>
      <c r="BJ66" s="107">
        <f t="shared" si="13"/>
        <v>0</v>
      </c>
      <c r="BK66" s="107">
        <f t="shared" si="14"/>
        <v>0</v>
      </c>
      <c r="BL66" s="107">
        <f t="shared" si="15"/>
        <v>0</v>
      </c>
      <c r="BM66" s="107">
        <f t="shared" si="16"/>
        <v>0</v>
      </c>
      <c r="BN66" s="107">
        <f t="shared" si="17"/>
        <v>1.49385765797343</v>
      </c>
      <c r="BO66" s="107">
        <f t="shared" si="18"/>
        <v>0</v>
      </c>
      <c r="BP66" s="107">
        <f t="shared" si="19"/>
        <v>0</v>
      </c>
      <c r="BQ66" s="107">
        <f t="shared" si="20"/>
        <v>0</v>
      </c>
      <c r="BR66" s="107">
        <f t="shared" si="21"/>
        <v>0</v>
      </c>
      <c r="BS66" s="107">
        <f t="shared" si="22"/>
        <v>24.765797996893301</v>
      </c>
      <c r="BT66" s="107">
        <f t="shared" si="23"/>
        <v>0</v>
      </c>
      <c r="BU66" s="107">
        <f t="shared" si="24"/>
        <v>0</v>
      </c>
      <c r="BV66" s="107">
        <f t="shared" si="25"/>
        <v>0.68488152787828338</v>
      </c>
      <c r="BW66" s="107">
        <f t="shared" si="26"/>
        <v>0.71621706326749379</v>
      </c>
      <c r="BX66" s="108">
        <f t="shared" si="51"/>
        <v>66.458831757437224</v>
      </c>
      <c r="BY66" s="108">
        <f t="shared" si="260"/>
        <v>88.38873749622114</v>
      </c>
      <c r="BZ66" s="108">
        <f t="shared" si="261"/>
        <v>0</v>
      </c>
      <c r="CA66" s="108">
        <f t="shared" si="262"/>
        <v>0</v>
      </c>
      <c r="CB66" s="108">
        <f t="shared" si="263"/>
        <v>0</v>
      </c>
      <c r="CC66" s="108">
        <f t="shared" si="264"/>
        <v>0</v>
      </c>
      <c r="CD66" s="108">
        <f t="shared" si="265"/>
        <v>0</v>
      </c>
      <c r="CE66" s="108">
        <f t="shared" si="266"/>
        <v>22.40786486960145</v>
      </c>
      <c r="CF66" s="108">
        <f t="shared" si="267"/>
        <v>0</v>
      </c>
      <c r="CG66" s="108">
        <f t="shared" si="268"/>
        <v>0</v>
      </c>
      <c r="CH66" s="108">
        <f t="shared" si="269"/>
        <v>0</v>
      </c>
      <c r="CI66" s="108">
        <f t="shared" si="270"/>
        <v>0</v>
      </c>
      <c r="CJ66" s="108">
        <f t="shared" si="271"/>
        <v>371.48696995339952</v>
      </c>
      <c r="CK66" s="108">
        <f t="shared" si="272"/>
        <v>0</v>
      </c>
      <c r="CL66" s="108">
        <f t="shared" si="273"/>
        <v>0</v>
      </c>
      <c r="CM66" s="108">
        <f t="shared" si="274"/>
        <v>10.27322291817425</v>
      </c>
      <c r="CN66" s="108">
        <f t="shared" si="241"/>
        <v>10.743255949012408</v>
      </c>
      <c r="CO66" s="109">
        <f t="shared" si="52"/>
        <v>2317.0687637168662</v>
      </c>
      <c r="CP66" s="109">
        <f t="shared" si="308"/>
        <v>1875.8999594456316</v>
      </c>
      <c r="CQ66" s="109">
        <f t="shared" si="309"/>
        <v>0</v>
      </c>
      <c r="CR66" s="109">
        <f t="shared" si="310"/>
        <v>0</v>
      </c>
      <c r="CS66" s="109">
        <f t="shared" si="311"/>
        <v>10.82595346154543</v>
      </c>
      <c r="CT66" s="109">
        <f t="shared" si="312"/>
        <v>0</v>
      </c>
      <c r="CU66" s="109">
        <f t="shared" si="313"/>
        <v>0</v>
      </c>
      <c r="CV66" s="109">
        <f t="shared" si="314"/>
        <v>624.24042017900206</v>
      </c>
      <c r="CW66" s="109">
        <f t="shared" si="315"/>
        <v>0</v>
      </c>
      <c r="CX66" s="109">
        <f t="shared" si="316"/>
        <v>0</v>
      </c>
      <c r="CY66" s="109">
        <f t="shared" si="317"/>
        <v>0</v>
      </c>
      <c r="CZ66" s="109">
        <f t="shared" si="318"/>
        <v>39.360254170503048</v>
      </c>
      <c r="DA66" s="109">
        <f t="shared" si="319"/>
        <v>15342.080716466311</v>
      </c>
      <c r="DB66" s="109">
        <f t="shared" si="320"/>
        <v>0</v>
      </c>
      <c r="DC66" s="109">
        <f t="shared" si="321"/>
        <v>0</v>
      </c>
      <c r="DD66" s="109">
        <f t="shared" si="322"/>
        <v>301.30227210884846</v>
      </c>
      <c r="DE66" s="109">
        <f t="shared" si="275"/>
        <v>338.18955515675123</v>
      </c>
      <c r="DF66" s="110">
        <f t="shared" si="29"/>
        <v>0.84517794409816616</v>
      </c>
      <c r="DG66" s="110">
        <f t="shared" si="276"/>
        <v>0.81341826411893714</v>
      </c>
      <c r="DH66" s="110" t="e">
        <f t="shared" si="277"/>
        <v>#DIV/0!</v>
      </c>
      <c r="DI66" s="110" t="e">
        <f t="shared" si="278"/>
        <v>#DIV/0!</v>
      </c>
      <c r="DJ66" s="110">
        <f t="shared" si="279"/>
        <v>1</v>
      </c>
      <c r="DK66" s="110" t="e">
        <f t="shared" si="280"/>
        <v>#DIV/0!</v>
      </c>
      <c r="DL66" s="110" t="e">
        <f t="shared" si="281"/>
        <v>#DIV/0!</v>
      </c>
      <c r="DM66" s="110">
        <f t="shared" si="282"/>
        <v>0.84891714211390945</v>
      </c>
      <c r="DN66" s="110" t="e">
        <f t="shared" si="283"/>
        <v>#DIV/0!</v>
      </c>
      <c r="DO66" s="110" t="e">
        <f t="shared" si="284"/>
        <v>#DIV/0!</v>
      </c>
      <c r="DP66" s="110" t="e">
        <f t="shared" si="285"/>
        <v>#DIV/0!</v>
      </c>
      <c r="DQ66" s="110">
        <f t="shared" si="286"/>
        <v>1</v>
      </c>
      <c r="DR66" s="110">
        <f t="shared" si="287"/>
        <v>0.77784341781018096</v>
      </c>
      <c r="DS66" s="110" t="e">
        <f t="shared" si="288"/>
        <v>#DIV/0!</v>
      </c>
      <c r="DT66" s="110" t="e">
        <f t="shared" si="289"/>
        <v>#DIV/0!</v>
      </c>
      <c r="DU66" s="110">
        <f t="shared" si="290"/>
        <v>0.83387545628331472</v>
      </c>
      <c r="DV66" s="110">
        <f t="shared" si="242"/>
        <v>0.8126011788613734</v>
      </c>
    </row>
    <row r="67" spans="1:126" s="101" customFormat="1" x14ac:dyDescent="0.2">
      <c r="A67" s="101" t="s">
        <v>91</v>
      </c>
      <c r="B67" s="123"/>
      <c r="C67" s="123">
        <v>44504.427083333336</v>
      </c>
      <c r="D67" s="101">
        <v>43.39</v>
      </c>
      <c r="E67" s="102">
        <f t="shared" ref="E67:E74" si="1126">D67*0.02831</f>
        <v>1.2283709</v>
      </c>
      <c r="F67" s="102">
        <f t="shared" si="30"/>
        <v>36150.624360000009</v>
      </c>
      <c r="G67" s="103">
        <f t="shared" ref="G67:G74" si="1127">F67/$F$74</f>
        <v>0.85315021706973904</v>
      </c>
      <c r="Y67" s="105">
        <f t="shared" ref="Y67" si="1128">H66</f>
        <v>62.23757507416525</v>
      </c>
      <c r="Z67" s="105">
        <f t="shared" ref="Z67" si="1129">I66</f>
        <v>82.774561937979499</v>
      </c>
      <c r="AA67" s="105">
        <f t="shared" ref="AA67" si="1130">J66</f>
        <v>0</v>
      </c>
      <c r="AB67" s="105">
        <f t="shared" ref="AB67" si="1131">K66</f>
        <v>0</v>
      </c>
      <c r="AC67" s="105">
        <f t="shared" ref="AC67" si="1132">L66</f>
        <v>0</v>
      </c>
      <c r="AD67" s="105">
        <f t="shared" ref="AD67" si="1133">M66</f>
        <v>0</v>
      </c>
      <c r="AE67" s="105">
        <f t="shared" ref="AE67" si="1134">N66</f>
        <v>0</v>
      </c>
      <c r="AF67" s="105">
        <f t="shared" ref="AF67" si="1135">O66</f>
        <v>20.984587528767428</v>
      </c>
      <c r="AG67" s="105">
        <f t="shared" ref="AG67" si="1136">P66</f>
        <v>0</v>
      </c>
      <c r="AH67" s="105">
        <f t="shared" ref="AH67" si="1137">Q66</f>
        <v>0</v>
      </c>
      <c r="AI67" s="105">
        <f t="shared" ref="AI67" si="1138">R66</f>
        <v>0</v>
      </c>
      <c r="AJ67" s="105">
        <f t="shared" ref="AJ67" si="1139">S66</f>
        <v>0</v>
      </c>
      <c r="AK67" s="105">
        <f t="shared" ref="AK67" si="1140">T66</f>
        <v>347.89128201853356</v>
      </c>
      <c r="AL67" s="105">
        <f t="shared" ref="AL67" si="1141">U66</f>
        <v>0</v>
      </c>
      <c r="AM67" s="105">
        <f t="shared" ref="AM67" si="1142">V66</f>
        <v>0</v>
      </c>
      <c r="AN67" s="105">
        <f t="shared" ref="AN67" si="1143">W66</f>
        <v>9.6206999990178659</v>
      </c>
      <c r="AO67" s="105">
        <f t="shared" ref="AO67" si="1144">X66</f>
        <v>10.060878005018601</v>
      </c>
      <c r="AP67" s="106">
        <f t="shared" si="1108"/>
        <v>0.63761596270966758</v>
      </c>
      <c r="AQ67" s="106">
        <f t="shared" si="1108"/>
        <v>0.74212802122006427</v>
      </c>
      <c r="AR67" s="106" t="e">
        <f t="shared" si="1108"/>
        <v>#DIV/0!</v>
      </c>
      <c r="AS67" s="106" t="e">
        <f t="shared" si="1108"/>
        <v>#DIV/0!</v>
      </c>
      <c r="AT67" s="106">
        <f t="shared" si="1108"/>
        <v>0</v>
      </c>
      <c r="AU67" s="106" t="e">
        <f t="shared" si="1108"/>
        <v>#DIV/0!</v>
      </c>
      <c r="AV67" s="106" t="e">
        <f t="shared" si="1108"/>
        <v>#DIV/0!</v>
      </c>
      <c r="AW67" s="106">
        <f t="shared" si="1108"/>
        <v>0.77612856021944054</v>
      </c>
      <c r="AX67" s="106" t="e">
        <f t="shared" si="1108"/>
        <v>#DIV/0!</v>
      </c>
      <c r="AY67" s="106" t="e">
        <f t="shared" si="1108"/>
        <v>#DIV/0!</v>
      </c>
      <c r="AZ67" s="106" t="e">
        <f t="shared" si="1108"/>
        <v>#DIV/0!</v>
      </c>
      <c r="BA67" s="106">
        <f t="shared" si="1108"/>
        <v>0</v>
      </c>
      <c r="BB67" s="106">
        <f t="shared" si="1108"/>
        <v>0.43381599903670437</v>
      </c>
      <c r="BC67" s="106" t="e">
        <f t="shared" si="1108"/>
        <v>#DIV/0!</v>
      </c>
      <c r="BD67" s="106" t="e">
        <f t="shared" si="1108"/>
        <v>#DIV/0!</v>
      </c>
      <c r="BE67" s="106">
        <f t="shared" si="1090"/>
        <v>0.672745452760241</v>
      </c>
      <c r="BF67" s="106">
        <f t="shared" si="240"/>
        <v>0.7026831247618216</v>
      </c>
      <c r="BG67" s="107">
        <f t="shared" ref="BG67:BG73" si="1145">Y67*$E67*1000*60/(1000*1000)</f>
        <v>4.5870495664601965</v>
      </c>
      <c r="BH67" s="107">
        <f t="shared" ref="BH67:BH73" si="1146">Z67*$E67*1000*60/(1000*1000)</f>
        <v>6.1006717886916979</v>
      </c>
      <c r="BI67" s="107">
        <f t="shared" ref="BI67:BI73" si="1147">AA67*$E67*1000*60/(1000*1000)</f>
        <v>0</v>
      </c>
      <c r="BJ67" s="107">
        <f t="shared" ref="BJ67:BJ73" si="1148">AB67*$E67*1000*60/(1000*1000)</f>
        <v>0</v>
      </c>
      <c r="BK67" s="107">
        <f t="shared" ref="BK67:BK73" si="1149">AC67*$E67*1000*60/(1000*1000)</f>
        <v>0</v>
      </c>
      <c r="BL67" s="107">
        <f t="shared" ref="BL67:BL73" si="1150">AD67*$E67*1000*60/(1000*1000)</f>
        <v>0</v>
      </c>
      <c r="BM67" s="107">
        <f t="shared" ref="BM67:BM73" si="1151">AE67*$E67*1000*60/(1000*1000)</f>
        <v>0</v>
      </c>
      <c r="BN67" s="107">
        <f t="shared" ref="BN67:BN73" si="1152">AF67*$E67*1000*60/(1000*1000)</f>
        <v>1.5466114001304494</v>
      </c>
      <c r="BO67" s="107">
        <f t="shared" ref="BO67:BO73" si="1153">AG67*$E67*1000*60/(1000*1000)</f>
        <v>0</v>
      </c>
      <c r="BP67" s="107">
        <f t="shared" ref="BP67:BP73" si="1154">AH67*$E67*1000*60/(1000*1000)</f>
        <v>0</v>
      </c>
      <c r="BQ67" s="107">
        <f t="shared" ref="BQ67:BQ73" si="1155">AI67*$E67*1000*60/(1000*1000)</f>
        <v>0</v>
      </c>
      <c r="BR67" s="107">
        <f t="shared" ref="BR67:BR73" si="1156">AJ67*$E67*1000*60/(1000*1000)</f>
        <v>0</v>
      </c>
      <c r="BS67" s="107">
        <f t="shared" ref="BS67:BS73" si="1157">AK67*$E67*1000*60/(1000*1000)</f>
        <v>25.640371631715595</v>
      </c>
      <c r="BT67" s="107">
        <f t="shared" ref="BT67:BT73" si="1158">AL67*$E67*1000*60/(1000*1000)</f>
        <v>0</v>
      </c>
      <c r="BU67" s="107">
        <f t="shared" ref="BU67:BU73" si="1159">AM67*$E67*1000*60/(1000*1000)</f>
        <v>0</v>
      </c>
      <c r="BV67" s="107">
        <f t="shared" ref="BV67:BV73" si="1160">AN67*$E67*1000*60/(1000*1000)</f>
        <v>0.70906727498541455</v>
      </c>
      <c r="BW67" s="107">
        <f t="shared" ref="BW67:BW73" si="1161">AO67*$E67*1000*60/(1000*1000)</f>
        <v>0.74150938618889417</v>
      </c>
      <c r="BX67" s="108">
        <f t="shared" si="51"/>
        <v>68.805743496902949</v>
      </c>
      <c r="BY67" s="108">
        <f t="shared" si="260"/>
        <v>91.510076830375468</v>
      </c>
      <c r="BZ67" s="108">
        <f t="shared" si="261"/>
        <v>0</v>
      </c>
      <c r="CA67" s="108">
        <f t="shared" si="262"/>
        <v>0</v>
      </c>
      <c r="CB67" s="108">
        <f t="shared" si="263"/>
        <v>0</v>
      </c>
      <c r="CC67" s="108">
        <f t="shared" si="264"/>
        <v>0</v>
      </c>
      <c r="CD67" s="108">
        <f t="shared" si="265"/>
        <v>0</v>
      </c>
      <c r="CE67" s="108">
        <f t="shared" si="266"/>
        <v>23.199171001956742</v>
      </c>
      <c r="CF67" s="108">
        <f t="shared" si="267"/>
        <v>0</v>
      </c>
      <c r="CG67" s="108">
        <f t="shared" si="268"/>
        <v>0</v>
      </c>
      <c r="CH67" s="108">
        <f t="shared" si="269"/>
        <v>0</v>
      </c>
      <c r="CI67" s="108">
        <f t="shared" si="270"/>
        <v>0</v>
      </c>
      <c r="CJ67" s="108">
        <f t="shared" si="271"/>
        <v>384.60557447573393</v>
      </c>
      <c r="CK67" s="108">
        <f t="shared" si="272"/>
        <v>0</v>
      </c>
      <c r="CL67" s="108">
        <f t="shared" si="273"/>
        <v>0</v>
      </c>
      <c r="CM67" s="108">
        <f t="shared" si="274"/>
        <v>10.636009124781218</v>
      </c>
      <c r="CN67" s="108">
        <f t="shared" si="241"/>
        <v>11.122640792833412</v>
      </c>
      <c r="CO67" s="109">
        <f t="shared" si="52"/>
        <v>2385.874507213769</v>
      </c>
      <c r="CP67" s="109">
        <f t="shared" si="308"/>
        <v>1967.4100362760071</v>
      </c>
      <c r="CQ67" s="109">
        <f t="shared" si="309"/>
        <v>0</v>
      </c>
      <c r="CR67" s="109">
        <f t="shared" si="310"/>
        <v>0</v>
      </c>
      <c r="CS67" s="109">
        <f t="shared" si="311"/>
        <v>10.82595346154543</v>
      </c>
      <c r="CT67" s="109">
        <f t="shared" si="312"/>
        <v>0</v>
      </c>
      <c r="CU67" s="109">
        <f t="shared" si="313"/>
        <v>0</v>
      </c>
      <c r="CV67" s="109">
        <f t="shared" si="314"/>
        <v>647.43959118095881</v>
      </c>
      <c r="CW67" s="109">
        <f t="shared" si="315"/>
        <v>0</v>
      </c>
      <c r="CX67" s="109">
        <f t="shared" si="316"/>
        <v>0</v>
      </c>
      <c r="CY67" s="109">
        <f t="shared" si="317"/>
        <v>0</v>
      </c>
      <c r="CZ67" s="109">
        <f t="shared" si="318"/>
        <v>39.360254170503048</v>
      </c>
      <c r="DA67" s="109">
        <f t="shared" si="319"/>
        <v>15726.686290942045</v>
      </c>
      <c r="DB67" s="109">
        <f t="shared" si="320"/>
        <v>0</v>
      </c>
      <c r="DC67" s="109">
        <f t="shared" si="321"/>
        <v>0</v>
      </c>
      <c r="DD67" s="109">
        <f t="shared" si="322"/>
        <v>311.93828123362965</v>
      </c>
      <c r="DE67" s="109">
        <f t="shared" si="275"/>
        <v>349.31219594958463</v>
      </c>
      <c r="DF67" s="110">
        <f t="shared" ref="DF67:DF74" si="1162">CO67/CO$74</f>
        <v>0.87027564414983538</v>
      </c>
      <c r="DG67" s="110">
        <f t="shared" si="276"/>
        <v>0.8530984013618379</v>
      </c>
      <c r="DH67" s="110" t="e">
        <f t="shared" si="277"/>
        <v>#DIV/0!</v>
      </c>
      <c r="DI67" s="110" t="e">
        <f t="shared" si="278"/>
        <v>#DIV/0!</v>
      </c>
      <c r="DJ67" s="110">
        <f t="shared" si="279"/>
        <v>1</v>
      </c>
      <c r="DK67" s="110" t="e">
        <f t="shared" si="280"/>
        <v>#DIV/0!</v>
      </c>
      <c r="DL67" s="110" t="e">
        <f t="shared" si="281"/>
        <v>#DIV/0!</v>
      </c>
      <c r="DM67" s="110">
        <f t="shared" si="282"/>
        <v>0.88046616282734824</v>
      </c>
      <c r="DN67" s="110" t="e">
        <f t="shared" si="283"/>
        <v>#DIV/0!</v>
      </c>
      <c r="DO67" s="110" t="e">
        <f t="shared" si="284"/>
        <v>#DIV/0!</v>
      </c>
      <c r="DP67" s="110" t="e">
        <f t="shared" si="285"/>
        <v>#DIV/0!</v>
      </c>
      <c r="DQ67" s="110">
        <f t="shared" si="286"/>
        <v>1</v>
      </c>
      <c r="DR67" s="110">
        <f t="shared" si="287"/>
        <v>0.79734291856811712</v>
      </c>
      <c r="DS67" s="110" t="e">
        <f t="shared" si="288"/>
        <v>#DIV/0!</v>
      </c>
      <c r="DT67" s="110" t="e">
        <f t="shared" si="289"/>
        <v>#DIV/0!</v>
      </c>
      <c r="DU67" s="110">
        <f t="shared" si="290"/>
        <v>0.86331136760215266</v>
      </c>
      <c r="DV67" s="110">
        <f t="shared" si="242"/>
        <v>0.83932663765361426</v>
      </c>
    </row>
    <row r="68" spans="1:126" s="101" customFormat="1" x14ac:dyDescent="0.2">
      <c r="A68" s="101" t="s">
        <v>91</v>
      </c>
      <c r="B68" s="123"/>
      <c r="C68" s="123">
        <v>44504.4375</v>
      </c>
      <c r="D68" s="101">
        <v>43.88</v>
      </c>
      <c r="E68" s="102">
        <f t="shared" si="1126"/>
        <v>1.2422428000000001</v>
      </c>
      <c r="F68" s="102">
        <f t="shared" ref="F68:F74" si="1163">(E68-$E$2)*15*60+F67</f>
        <v>37127.48922000001</v>
      </c>
      <c r="G68" s="103">
        <f t="shared" si="1127"/>
        <v>0.87620410568470186</v>
      </c>
      <c r="Y68" s="105">
        <f t="shared" ref="Y68" si="1164">H66</f>
        <v>62.23757507416525</v>
      </c>
      <c r="Z68" s="105">
        <f t="shared" ref="Z68" si="1165">I66</f>
        <v>82.774561937979499</v>
      </c>
      <c r="AA68" s="105">
        <f t="shared" ref="AA68" si="1166">J66</f>
        <v>0</v>
      </c>
      <c r="AB68" s="105">
        <f t="shared" ref="AB68" si="1167">K66</f>
        <v>0</v>
      </c>
      <c r="AC68" s="105">
        <f t="shared" ref="AC68" si="1168">L66</f>
        <v>0</v>
      </c>
      <c r="AD68" s="105">
        <f t="shared" ref="AD68" si="1169">M66</f>
        <v>0</v>
      </c>
      <c r="AE68" s="105">
        <f t="shared" ref="AE68" si="1170">N66</f>
        <v>0</v>
      </c>
      <c r="AF68" s="105">
        <f t="shared" ref="AF68" si="1171">O66</f>
        <v>20.984587528767428</v>
      </c>
      <c r="AG68" s="105">
        <f t="shared" ref="AG68" si="1172">P66</f>
        <v>0</v>
      </c>
      <c r="AH68" s="105">
        <f t="shared" ref="AH68" si="1173">Q66</f>
        <v>0</v>
      </c>
      <c r="AI68" s="105">
        <f t="shared" ref="AI68" si="1174">R66</f>
        <v>0</v>
      </c>
      <c r="AJ68" s="105">
        <f t="shared" ref="AJ68" si="1175">S66</f>
        <v>0</v>
      </c>
      <c r="AK68" s="105">
        <f t="shared" ref="AK68" si="1176">T66</f>
        <v>347.89128201853356</v>
      </c>
      <c r="AL68" s="105">
        <f t="shared" ref="AL68" si="1177">U66</f>
        <v>0</v>
      </c>
      <c r="AM68" s="105">
        <f t="shared" ref="AM68" si="1178">V66</f>
        <v>0</v>
      </c>
      <c r="AN68" s="105">
        <f t="shared" ref="AN68" si="1179">W66</f>
        <v>9.6206999990178659</v>
      </c>
      <c r="AO68" s="105">
        <f t="shared" ref="AO68" si="1180">X66</f>
        <v>10.060878005018601</v>
      </c>
      <c r="AP68" s="106">
        <f t="shared" si="1108"/>
        <v>0.63761596270966758</v>
      </c>
      <c r="AQ68" s="106">
        <f t="shared" si="1108"/>
        <v>0.74212802122006427</v>
      </c>
      <c r="AR68" s="106" t="e">
        <f t="shared" si="1108"/>
        <v>#DIV/0!</v>
      </c>
      <c r="AS68" s="106" t="e">
        <f t="shared" si="1108"/>
        <v>#DIV/0!</v>
      </c>
      <c r="AT68" s="106">
        <f t="shared" si="1108"/>
        <v>0</v>
      </c>
      <c r="AU68" s="106" t="e">
        <f t="shared" si="1108"/>
        <v>#DIV/0!</v>
      </c>
      <c r="AV68" s="106" t="e">
        <f t="shared" si="1108"/>
        <v>#DIV/0!</v>
      </c>
      <c r="AW68" s="106">
        <f t="shared" si="1108"/>
        <v>0.77612856021944054</v>
      </c>
      <c r="AX68" s="106" t="e">
        <f t="shared" si="1108"/>
        <v>#DIV/0!</v>
      </c>
      <c r="AY68" s="106" t="e">
        <f t="shared" si="1108"/>
        <v>#DIV/0!</v>
      </c>
      <c r="AZ68" s="106" t="e">
        <f t="shared" si="1108"/>
        <v>#DIV/0!</v>
      </c>
      <c r="BA68" s="106">
        <f t="shared" si="1108"/>
        <v>0</v>
      </c>
      <c r="BB68" s="106">
        <f t="shared" si="1108"/>
        <v>0.43381599903670437</v>
      </c>
      <c r="BC68" s="106" t="e">
        <f t="shared" si="1108"/>
        <v>#DIV/0!</v>
      </c>
      <c r="BD68" s="106" t="e">
        <f t="shared" si="1108"/>
        <v>#DIV/0!</v>
      </c>
      <c r="BE68" s="106">
        <f t="shared" si="1090"/>
        <v>0.672745452760241</v>
      </c>
      <c r="BF68" s="106">
        <f t="shared" si="240"/>
        <v>0.7026831247618216</v>
      </c>
      <c r="BG68" s="107">
        <f t="shared" si="1145"/>
        <v>4.6388507715204748</v>
      </c>
      <c r="BH68" s="107">
        <f t="shared" si="1146"/>
        <v>6.1695662154365456</v>
      </c>
      <c r="BI68" s="107">
        <f t="shared" si="1147"/>
        <v>0</v>
      </c>
      <c r="BJ68" s="107">
        <f t="shared" si="1148"/>
        <v>0</v>
      </c>
      <c r="BK68" s="107">
        <f t="shared" si="1149"/>
        <v>0</v>
      </c>
      <c r="BL68" s="107">
        <f t="shared" si="1150"/>
        <v>0</v>
      </c>
      <c r="BM68" s="107">
        <f t="shared" si="1151"/>
        <v>0</v>
      </c>
      <c r="BN68" s="107">
        <f t="shared" si="1152"/>
        <v>1.564077166114868</v>
      </c>
      <c r="BO68" s="107">
        <f t="shared" si="1153"/>
        <v>0</v>
      </c>
      <c r="BP68" s="107">
        <f t="shared" si="1154"/>
        <v>0</v>
      </c>
      <c r="BQ68" s="107">
        <f t="shared" si="1155"/>
        <v>0</v>
      </c>
      <c r="BR68" s="107">
        <f t="shared" si="1156"/>
        <v>0</v>
      </c>
      <c r="BS68" s="107">
        <f t="shared" si="1157"/>
        <v>25.929926416217569</v>
      </c>
      <c r="BT68" s="107">
        <f t="shared" si="1158"/>
        <v>0</v>
      </c>
      <c r="BU68" s="107">
        <f t="shared" si="1159"/>
        <v>0</v>
      </c>
      <c r="BV68" s="107">
        <f t="shared" si="1160"/>
        <v>0.71707471828439717</v>
      </c>
      <c r="BW68" s="107">
        <f t="shared" si="1161"/>
        <v>0.74988319580476326</v>
      </c>
      <c r="BX68" s="108">
        <f t="shared" si="51"/>
        <v>69.582761572807115</v>
      </c>
      <c r="BY68" s="108">
        <f t="shared" si="260"/>
        <v>92.543493231548183</v>
      </c>
      <c r="BZ68" s="108">
        <f t="shared" si="261"/>
        <v>0</v>
      </c>
      <c r="CA68" s="108">
        <f t="shared" si="262"/>
        <v>0</v>
      </c>
      <c r="CB68" s="108">
        <f t="shared" si="263"/>
        <v>0</v>
      </c>
      <c r="CC68" s="108">
        <f t="shared" si="264"/>
        <v>0</v>
      </c>
      <c r="CD68" s="108">
        <f t="shared" si="265"/>
        <v>0</v>
      </c>
      <c r="CE68" s="108">
        <f t="shared" si="266"/>
        <v>23.461157491723021</v>
      </c>
      <c r="CF68" s="108">
        <f t="shared" si="267"/>
        <v>0</v>
      </c>
      <c r="CG68" s="108">
        <f t="shared" si="268"/>
        <v>0</v>
      </c>
      <c r="CH68" s="108">
        <f t="shared" si="269"/>
        <v>0</v>
      </c>
      <c r="CI68" s="108">
        <f t="shared" si="270"/>
        <v>0</v>
      </c>
      <c r="CJ68" s="108">
        <f t="shared" si="271"/>
        <v>388.94889624326356</v>
      </c>
      <c r="CK68" s="108">
        <f t="shared" si="272"/>
        <v>0</v>
      </c>
      <c r="CL68" s="108">
        <f t="shared" si="273"/>
        <v>0</v>
      </c>
      <c r="CM68" s="108">
        <f t="shared" si="274"/>
        <v>10.756120774265957</v>
      </c>
      <c r="CN68" s="108">
        <f t="shared" si="241"/>
        <v>11.248247937071449</v>
      </c>
      <c r="CO68" s="109">
        <f t="shared" si="52"/>
        <v>2455.4572687865762</v>
      </c>
      <c r="CP68" s="109">
        <f t="shared" si="308"/>
        <v>2059.9535295075552</v>
      </c>
      <c r="CQ68" s="109">
        <f t="shared" si="309"/>
        <v>0</v>
      </c>
      <c r="CR68" s="109">
        <f t="shared" si="310"/>
        <v>0</v>
      </c>
      <c r="CS68" s="109">
        <f t="shared" si="311"/>
        <v>10.82595346154543</v>
      </c>
      <c r="CT68" s="109">
        <f t="shared" si="312"/>
        <v>0</v>
      </c>
      <c r="CU68" s="109">
        <f t="shared" si="313"/>
        <v>0</v>
      </c>
      <c r="CV68" s="109">
        <f t="shared" si="314"/>
        <v>670.90074867268186</v>
      </c>
      <c r="CW68" s="109">
        <f t="shared" si="315"/>
        <v>0</v>
      </c>
      <c r="CX68" s="109">
        <f t="shared" si="316"/>
        <v>0</v>
      </c>
      <c r="CY68" s="109">
        <f t="shared" si="317"/>
        <v>0</v>
      </c>
      <c r="CZ68" s="109">
        <f t="shared" si="318"/>
        <v>39.360254170503048</v>
      </c>
      <c r="DA68" s="109">
        <f t="shared" si="319"/>
        <v>16115.635187185309</v>
      </c>
      <c r="DB68" s="109">
        <f t="shared" si="320"/>
        <v>0</v>
      </c>
      <c r="DC68" s="109">
        <f t="shared" si="321"/>
        <v>0</v>
      </c>
      <c r="DD68" s="109">
        <f t="shared" si="322"/>
        <v>322.69440200789563</v>
      </c>
      <c r="DE68" s="109">
        <f t="shared" si="275"/>
        <v>360.56044388665606</v>
      </c>
      <c r="DF68" s="110">
        <f t="shared" si="1162"/>
        <v>0.89565677063675064</v>
      </c>
      <c r="DG68" s="110">
        <f t="shared" si="276"/>
        <v>0.8932266434042091</v>
      </c>
      <c r="DH68" s="110" t="e">
        <f t="shared" si="277"/>
        <v>#DIV/0!</v>
      </c>
      <c r="DI68" s="110" t="e">
        <f t="shared" si="278"/>
        <v>#DIV/0!</v>
      </c>
      <c r="DJ68" s="110">
        <f t="shared" si="279"/>
        <v>1</v>
      </c>
      <c r="DK68" s="110" t="e">
        <f t="shared" si="280"/>
        <v>#DIV/0!</v>
      </c>
      <c r="DL68" s="110" t="e">
        <f t="shared" si="281"/>
        <v>#DIV/0!</v>
      </c>
      <c r="DM68" s="110">
        <f t="shared" si="282"/>
        <v>0.91237146425407534</v>
      </c>
      <c r="DN68" s="110" t="e">
        <f t="shared" si="283"/>
        <v>#DIV/0!</v>
      </c>
      <c r="DO68" s="110" t="e">
        <f t="shared" si="284"/>
        <v>#DIV/0!</v>
      </c>
      <c r="DP68" s="110" t="e">
        <f t="shared" si="285"/>
        <v>#DIV/0!</v>
      </c>
      <c r="DQ68" s="110">
        <f t="shared" si="286"/>
        <v>1</v>
      </c>
      <c r="DR68" s="110">
        <f t="shared" si="287"/>
        <v>0.81706262571857213</v>
      </c>
      <c r="DS68" s="110" t="e">
        <f t="shared" si="288"/>
        <v>#DIV/0!</v>
      </c>
      <c r="DT68" s="110" t="e">
        <f t="shared" si="289"/>
        <v>#DIV/0!</v>
      </c>
      <c r="DU68" s="110">
        <f t="shared" si="290"/>
        <v>0.8930796964491361</v>
      </c>
      <c r="DV68" s="110">
        <f t="shared" si="242"/>
        <v>0.86635390503788545</v>
      </c>
    </row>
    <row r="69" spans="1:126" s="101" customFormat="1" x14ac:dyDescent="0.2">
      <c r="A69" s="101" t="s">
        <v>91</v>
      </c>
      <c r="B69" s="123"/>
      <c r="C69" s="123">
        <v>44504.447916666664</v>
      </c>
      <c r="D69" s="101">
        <v>43.39</v>
      </c>
      <c r="E69" s="102">
        <f t="shared" si="1126"/>
        <v>1.2283709</v>
      </c>
      <c r="F69" s="102">
        <f t="shared" si="1163"/>
        <v>38091.869370000008</v>
      </c>
      <c r="G69" s="103">
        <f t="shared" si="1127"/>
        <v>0.89896335670390726</v>
      </c>
      <c r="Y69" s="105">
        <f t="shared" ref="Y69" si="1181">H66</f>
        <v>62.23757507416525</v>
      </c>
      <c r="Z69" s="105">
        <f t="shared" ref="Z69" si="1182">I66</f>
        <v>82.774561937979499</v>
      </c>
      <c r="AA69" s="105">
        <f t="shared" ref="AA69" si="1183">J66</f>
        <v>0</v>
      </c>
      <c r="AB69" s="105">
        <f t="shared" ref="AB69" si="1184">K66</f>
        <v>0</v>
      </c>
      <c r="AC69" s="105">
        <f t="shared" ref="AC69" si="1185">L66</f>
        <v>0</v>
      </c>
      <c r="AD69" s="105">
        <f t="shared" ref="AD69" si="1186">M66</f>
        <v>0</v>
      </c>
      <c r="AE69" s="105">
        <f t="shared" ref="AE69" si="1187">N66</f>
        <v>0</v>
      </c>
      <c r="AF69" s="105">
        <f t="shared" ref="AF69" si="1188">O66</f>
        <v>20.984587528767428</v>
      </c>
      <c r="AG69" s="105">
        <f t="shared" ref="AG69" si="1189">P66</f>
        <v>0</v>
      </c>
      <c r="AH69" s="105">
        <f t="shared" ref="AH69" si="1190">Q66</f>
        <v>0</v>
      </c>
      <c r="AI69" s="105">
        <f t="shared" ref="AI69" si="1191">R66</f>
        <v>0</v>
      </c>
      <c r="AJ69" s="105">
        <f t="shared" ref="AJ69" si="1192">S66</f>
        <v>0</v>
      </c>
      <c r="AK69" s="105">
        <f t="shared" ref="AK69" si="1193">T66</f>
        <v>347.89128201853356</v>
      </c>
      <c r="AL69" s="105">
        <f t="shared" ref="AL69" si="1194">U66</f>
        <v>0</v>
      </c>
      <c r="AM69" s="105">
        <f t="shared" ref="AM69" si="1195">V66</f>
        <v>0</v>
      </c>
      <c r="AN69" s="105">
        <f t="shared" ref="AN69" si="1196">W66</f>
        <v>9.6206999990178659</v>
      </c>
      <c r="AO69" s="105">
        <f t="shared" ref="AO69" si="1197">X66</f>
        <v>10.060878005018601</v>
      </c>
      <c r="AP69" s="106">
        <f t="shared" si="1108"/>
        <v>0.63761596270966758</v>
      </c>
      <c r="AQ69" s="106">
        <f t="shared" si="1108"/>
        <v>0.74212802122006427</v>
      </c>
      <c r="AR69" s="106" t="e">
        <f t="shared" si="1108"/>
        <v>#DIV/0!</v>
      </c>
      <c r="AS69" s="106" t="e">
        <f t="shared" si="1108"/>
        <v>#DIV/0!</v>
      </c>
      <c r="AT69" s="106">
        <f t="shared" si="1108"/>
        <v>0</v>
      </c>
      <c r="AU69" s="106" t="e">
        <f t="shared" si="1108"/>
        <v>#DIV/0!</v>
      </c>
      <c r="AV69" s="106" t="e">
        <f t="shared" si="1108"/>
        <v>#DIV/0!</v>
      </c>
      <c r="AW69" s="106">
        <f t="shared" si="1108"/>
        <v>0.77612856021944054</v>
      </c>
      <c r="AX69" s="106" t="e">
        <f t="shared" si="1108"/>
        <v>#DIV/0!</v>
      </c>
      <c r="AY69" s="106" t="e">
        <f t="shared" si="1108"/>
        <v>#DIV/0!</v>
      </c>
      <c r="AZ69" s="106" t="e">
        <f t="shared" si="1108"/>
        <v>#DIV/0!</v>
      </c>
      <c r="BA69" s="106">
        <f t="shared" si="1108"/>
        <v>0</v>
      </c>
      <c r="BB69" s="106">
        <f t="shared" si="1108"/>
        <v>0.43381599903670437</v>
      </c>
      <c r="BC69" s="106" t="e">
        <f t="shared" si="1108"/>
        <v>#DIV/0!</v>
      </c>
      <c r="BD69" s="106" t="e">
        <f t="shared" si="1108"/>
        <v>#DIV/0!</v>
      </c>
      <c r="BE69" s="106">
        <f t="shared" si="1090"/>
        <v>0.672745452760241</v>
      </c>
      <c r="BF69" s="106">
        <f t="shared" si="240"/>
        <v>0.7026831247618216</v>
      </c>
      <c r="BG69" s="107">
        <f t="shared" si="1145"/>
        <v>4.5870495664601965</v>
      </c>
      <c r="BH69" s="107">
        <f t="shared" si="1146"/>
        <v>6.1006717886916979</v>
      </c>
      <c r="BI69" s="107">
        <f t="shared" si="1147"/>
        <v>0</v>
      </c>
      <c r="BJ69" s="107">
        <f t="shared" si="1148"/>
        <v>0</v>
      </c>
      <c r="BK69" s="107">
        <f t="shared" si="1149"/>
        <v>0</v>
      </c>
      <c r="BL69" s="107">
        <f t="shared" si="1150"/>
        <v>0</v>
      </c>
      <c r="BM69" s="107">
        <f t="shared" si="1151"/>
        <v>0</v>
      </c>
      <c r="BN69" s="107">
        <f t="shared" si="1152"/>
        <v>1.5466114001304494</v>
      </c>
      <c r="BO69" s="107">
        <f t="shared" si="1153"/>
        <v>0</v>
      </c>
      <c r="BP69" s="107">
        <f t="shared" si="1154"/>
        <v>0</v>
      </c>
      <c r="BQ69" s="107">
        <f t="shared" si="1155"/>
        <v>0</v>
      </c>
      <c r="BR69" s="107">
        <f t="shared" si="1156"/>
        <v>0</v>
      </c>
      <c r="BS69" s="107">
        <f t="shared" si="1157"/>
        <v>25.640371631715595</v>
      </c>
      <c r="BT69" s="107">
        <f t="shared" si="1158"/>
        <v>0</v>
      </c>
      <c r="BU69" s="107">
        <f t="shared" si="1159"/>
        <v>0</v>
      </c>
      <c r="BV69" s="107">
        <f t="shared" si="1160"/>
        <v>0.70906727498541455</v>
      </c>
      <c r="BW69" s="107">
        <f t="shared" si="1161"/>
        <v>0.74150938618889417</v>
      </c>
      <c r="BX69" s="108">
        <f t="shared" si="51"/>
        <v>68.805743496902949</v>
      </c>
      <c r="BY69" s="108">
        <f t="shared" si="260"/>
        <v>91.510076830375468</v>
      </c>
      <c r="BZ69" s="108">
        <f t="shared" si="261"/>
        <v>0</v>
      </c>
      <c r="CA69" s="108">
        <f t="shared" si="262"/>
        <v>0</v>
      </c>
      <c r="CB69" s="108">
        <f t="shared" si="263"/>
        <v>0</v>
      </c>
      <c r="CC69" s="108">
        <f t="shared" si="264"/>
        <v>0</v>
      </c>
      <c r="CD69" s="108">
        <f t="shared" si="265"/>
        <v>0</v>
      </c>
      <c r="CE69" s="108">
        <f t="shared" si="266"/>
        <v>23.199171001956742</v>
      </c>
      <c r="CF69" s="108">
        <f t="shared" si="267"/>
        <v>0</v>
      </c>
      <c r="CG69" s="108">
        <f t="shared" si="268"/>
        <v>0</v>
      </c>
      <c r="CH69" s="108">
        <f t="shared" si="269"/>
        <v>0</v>
      </c>
      <c r="CI69" s="108">
        <f t="shared" si="270"/>
        <v>0</v>
      </c>
      <c r="CJ69" s="108">
        <f t="shared" si="271"/>
        <v>384.60557447573393</v>
      </c>
      <c r="CK69" s="108">
        <f t="shared" si="272"/>
        <v>0</v>
      </c>
      <c r="CL69" s="108">
        <f t="shared" si="273"/>
        <v>0</v>
      </c>
      <c r="CM69" s="108">
        <f t="shared" si="274"/>
        <v>10.636009124781218</v>
      </c>
      <c r="CN69" s="108">
        <f t="shared" si="241"/>
        <v>11.122640792833412</v>
      </c>
      <c r="CO69" s="109">
        <f t="shared" si="52"/>
        <v>2524.2630122834789</v>
      </c>
      <c r="CP69" s="109">
        <f t="shared" si="308"/>
        <v>2151.4636063379307</v>
      </c>
      <c r="CQ69" s="109">
        <f t="shared" si="309"/>
        <v>0</v>
      </c>
      <c r="CR69" s="109">
        <f t="shared" si="310"/>
        <v>0</v>
      </c>
      <c r="CS69" s="109">
        <f t="shared" si="311"/>
        <v>10.82595346154543</v>
      </c>
      <c r="CT69" s="109">
        <f t="shared" si="312"/>
        <v>0</v>
      </c>
      <c r="CU69" s="109">
        <f t="shared" si="313"/>
        <v>0</v>
      </c>
      <c r="CV69" s="109">
        <f t="shared" si="314"/>
        <v>694.09991967463861</v>
      </c>
      <c r="CW69" s="109">
        <f t="shared" si="315"/>
        <v>0</v>
      </c>
      <c r="CX69" s="109">
        <f t="shared" si="316"/>
        <v>0</v>
      </c>
      <c r="CY69" s="109">
        <f t="shared" si="317"/>
        <v>0</v>
      </c>
      <c r="CZ69" s="109">
        <f t="shared" si="318"/>
        <v>39.360254170503048</v>
      </c>
      <c r="DA69" s="109">
        <f t="shared" si="319"/>
        <v>16500.240761661044</v>
      </c>
      <c r="DB69" s="109">
        <f t="shared" si="320"/>
        <v>0</v>
      </c>
      <c r="DC69" s="109">
        <f t="shared" si="321"/>
        <v>0</v>
      </c>
      <c r="DD69" s="109">
        <f t="shared" si="322"/>
        <v>333.33041113267683</v>
      </c>
      <c r="DE69" s="109">
        <f t="shared" si="275"/>
        <v>371.68308467948947</v>
      </c>
      <c r="DF69" s="110">
        <f t="shared" si="1162"/>
        <v>0.92075447068841987</v>
      </c>
      <c r="DG69" s="110">
        <f t="shared" si="276"/>
        <v>0.93290678064710986</v>
      </c>
      <c r="DH69" s="110" t="e">
        <f t="shared" si="277"/>
        <v>#DIV/0!</v>
      </c>
      <c r="DI69" s="110" t="e">
        <f t="shared" si="278"/>
        <v>#DIV/0!</v>
      </c>
      <c r="DJ69" s="110">
        <f t="shared" si="279"/>
        <v>1</v>
      </c>
      <c r="DK69" s="110" t="e">
        <f t="shared" si="280"/>
        <v>#DIV/0!</v>
      </c>
      <c r="DL69" s="110" t="e">
        <f t="shared" si="281"/>
        <v>#DIV/0!</v>
      </c>
      <c r="DM69" s="110">
        <f t="shared" si="282"/>
        <v>0.94392048496751402</v>
      </c>
      <c r="DN69" s="110" t="e">
        <f t="shared" si="283"/>
        <v>#DIV/0!</v>
      </c>
      <c r="DO69" s="110" t="e">
        <f t="shared" si="284"/>
        <v>#DIV/0!</v>
      </c>
      <c r="DP69" s="110" t="e">
        <f t="shared" si="285"/>
        <v>#DIV/0!</v>
      </c>
      <c r="DQ69" s="110">
        <f t="shared" si="286"/>
        <v>1</v>
      </c>
      <c r="DR69" s="110">
        <f t="shared" si="287"/>
        <v>0.83656212647650829</v>
      </c>
      <c r="DS69" s="110" t="e">
        <f t="shared" si="288"/>
        <v>#DIV/0!</v>
      </c>
      <c r="DT69" s="110" t="e">
        <f t="shared" si="289"/>
        <v>#DIV/0!</v>
      </c>
      <c r="DU69" s="110">
        <f t="shared" si="290"/>
        <v>0.92251560776797392</v>
      </c>
      <c r="DV69" s="110">
        <f t="shared" si="242"/>
        <v>0.89307936383012632</v>
      </c>
    </row>
    <row r="70" spans="1:126" s="101" customFormat="1" x14ac:dyDescent="0.2">
      <c r="A70" s="101" t="s">
        <v>91</v>
      </c>
      <c r="B70" s="123">
        <f>'Data Final'!C195</f>
        <v>44504.479166666664</v>
      </c>
      <c r="C70" s="123">
        <v>44504.458333333336</v>
      </c>
      <c r="D70" s="101">
        <v>41.41</v>
      </c>
      <c r="E70" s="102">
        <f t="shared" si="1126"/>
        <v>1.1723170999999999</v>
      </c>
      <c r="F70" s="102">
        <f t="shared" si="1163"/>
        <v>39005.801100000004</v>
      </c>
      <c r="G70" s="103">
        <f t="shared" si="1127"/>
        <v>0.92053203131576733</v>
      </c>
      <c r="H70" s="124">
        <f>'Data Final'!F195</f>
        <v>54.045399775340748</v>
      </c>
      <c r="I70" s="124">
        <f>'Data Final'!G195</f>
        <v>38.491743340792397</v>
      </c>
      <c r="J70" s="124">
        <f>'Data Final'!H195</f>
        <v>0</v>
      </c>
      <c r="K70" s="124">
        <f>'Data Final'!I195</f>
        <v>0</v>
      </c>
      <c r="L70" s="124">
        <f>'Data Final'!J195</f>
        <v>0</v>
      </c>
      <c r="M70" s="104">
        <v>0</v>
      </c>
      <c r="N70" s="104">
        <v>0</v>
      </c>
      <c r="O70" s="124">
        <f>'Data Final'!M195</f>
        <v>10.258503898017027</v>
      </c>
      <c r="P70" s="104">
        <v>0</v>
      </c>
      <c r="Q70" s="124">
        <f>'Data Final'!O195</f>
        <v>0</v>
      </c>
      <c r="R70" s="124">
        <f>'Data Final'!P195</f>
        <v>0</v>
      </c>
      <c r="S70" s="124">
        <f>'Data Final'!Q195</f>
        <v>0</v>
      </c>
      <c r="T70" s="124">
        <f>'Data Final'!R195</f>
        <v>801.93280743686705</v>
      </c>
      <c r="U70" s="124">
        <f>'Data Final'!S195</f>
        <v>0</v>
      </c>
      <c r="V70" s="124">
        <f>'Data Final'!T195</f>
        <v>0</v>
      </c>
      <c r="W70" s="124">
        <f>'Data Final'!U195</f>
        <v>6.9647998737023684</v>
      </c>
      <c r="X70" s="124">
        <f>'Data Final'!V195</f>
        <v>11.069741317260451</v>
      </c>
      <c r="Y70" s="105">
        <f t="shared" ref="Y70" si="1198">H70</f>
        <v>54.045399775340748</v>
      </c>
      <c r="Z70" s="105">
        <f t="shared" ref="Z70" si="1199">I70</f>
        <v>38.491743340792397</v>
      </c>
      <c r="AA70" s="105">
        <f t="shared" ref="AA70" si="1200">J70</f>
        <v>0</v>
      </c>
      <c r="AB70" s="105">
        <f t="shared" ref="AB70" si="1201">K70</f>
        <v>0</v>
      </c>
      <c r="AC70" s="105">
        <f t="shared" ref="AC70" si="1202">L70</f>
        <v>0</v>
      </c>
      <c r="AD70" s="105">
        <f t="shared" ref="AD70" si="1203">M70</f>
        <v>0</v>
      </c>
      <c r="AE70" s="105">
        <f t="shared" ref="AE70" si="1204">N70</f>
        <v>0</v>
      </c>
      <c r="AF70" s="105">
        <f t="shared" ref="AF70" si="1205">O70</f>
        <v>10.258503898017027</v>
      </c>
      <c r="AG70" s="105">
        <f t="shared" ref="AG70" si="1206">P70</f>
        <v>0</v>
      </c>
      <c r="AH70" s="105">
        <f t="shared" ref="AH70" si="1207">Q70</f>
        <v>0</v>
      </c>
      <c r="AI70" s="105">
        <f t="shared" ref="AI70" si="1208">R70</f>
        <v>0</v>
      </c>
      <c r="AJ70" s="105">
        <f t="shared" ref="AJ70" si="1209">S70</f>
        <v>0</v>
      </c>
      <c r="AK70" s="105">
        <f t="shared" ref="AK70" si="1210">T70</f>
        <v>801.93280743686705</v>
      </c>
      <c r="AL70" s="105">
        <f t="shared" ref="AL70" si="1211">U70</f>
        <v>0</v>
      </c>
      <c r="AM70" s="105">
        <f t="shared" ref="AM70" si="1212">V70</f>
        <v>0</v>
      </c>
      <c r="AN70" s="105">
        <f t="shared" ref="AN70" si="1213">W70</f>
        <v>6.9647998737023684</v>
      </c>
      <c r="AO70" s="105">
        <f t="shared" ref="AO70" si="1214">X70</f>
        <v>11.069741317260451</v>
      </c>
      <c r="AP70" s="106">
        <f t="shared" si="1108"/>
        <v>0.5536881789934508</v>
      </c>
      <c r="AQ70" s="106">
        <f t="shared" si="1108"/>
        <v>0.34510362422958335</v>
      </c>
      <c r="AR70" s="106" t="e">
        <f t="shared" si="1108"/>
        <v>#DIV/0!</v>
      </c>
      <c r="AS70" s="106" t="e">
        <f t="shared" si="1108"/>
        <v>#DIV/0!</v>
      </c>
      <c r="AT70" s="106">
        <f t="shared" si="1108"/>
        <v>0</v>
      </c>
      <c r="AU70" s="106" t="e">
        <f t="shared" si="1108"/>
        <v>#DIV/0!</v>
      </c>
      <c r="AV70" s="106" t="e">
        <f t="shared" si="1108"/>
        <v>#DIV/0!</v>
      </c>
      <c r="AW70" s="106">
        <f t="shared" si="1108"/>
        <v>0.37941741049037114</v>
      </c>
      <c r="AX70" s="106" t="e">
        <f t="shared" si="1108"/>
        <v>#DIV/0!</v>
      </c>
      <c r="AY70" s="106" t="e">
        <f t="shared" si="1108"/>
        <v>#DIV/0!</v>
      </c>
      <c r="AZ70" s="106" t="e">
        <f t="shared" si="1108"/>
        <v>#DIV/0!</v>
      </c>
      <c r="BA70" s="106">
        <f t="shared" si="1108"/>
        <v>0</v>
      </c>
      <c r="BB70" s="106">
        <f t="shared" si="1108"/>
        <v>1</v>
      </c>
      <c r="BC70" s="106" t="e">
        <f t="shared" si="1108"/>
        <v>#DIV/0!</v>
      </c>
      <c r="BD70" s="106" t="e">
        <f t="shared" si="1108"/>
        <v>#DIV/0!</v>
      </c>
      <c r="BE70" s="106">
        <f t="shared" si="1090"/>
        <v>0.48702666592833105</v>
      </c>
      <c r="BF70" s="106">
        <f t="shared" si="240"/>
        <v>0.77314528764164614</v>
      </c>
      <c r="BG70" s="107">
        <f t="shared" si="1145"/>
        <v>3.8015007799780869</v>
      </c>
      <c r="BH70" s="107">
        <f t="shared" si="1146"/>
        <v>2.7074717356333236</v>
      </c>
      <c r="BI70" s="107">
        <f t="shared" si="1147"/>
        <v>0</v>
      </c>
      <c r="BJ70" s="107">
        <f t="shared" si="1148"/>
        <v>0</v>
      </c>
      <c r="BK70" s="107">
        <f t="shared" si="1149"/>
        <v>0</v>
      </c>
      <c r="BL70" s="107">
        <f t="shared" si="1150"/>
        <v>0</v>
      </c>
      <c r="BM70" s="107">
        <f t="shared" si="1151"/>
        <v>0</v>
      </c>
      <c r="BN70" s="107">
        <f t="shared" si="1152"/>
        <v>0.72157317240372087</v>
      </c>
      <c r="BO70" s="107">
        <f t="shared" si="1153"/>
        <v>0</v>
      </c>
      <c r="BP70" s="107">
        <f t="shared" si="1154"/>
        <v>0</v>
      </c>
      <c r="BQ70" s="107">
        <f t="shared" si="1155"/>
        <v>0</v>
      </c>
      <c r="BR70" s="107">
        <f t="shared" si="1156"/>
        <v>0</v>
      </c>
      <c r="BS70" s="107">
        <f t="shared" si="1157"/>
        <v>56.40717259255478</v>
      </c>
      <c r="BT70" s="107">
        <f t="shared" si="1158"/>
        <v>0</v>
      </c>
      <c r="BU70" s="107">
        <f t="shared" si="1159"/>
        <v>0</v>
      </c>
      <c r="BV70" s="107">
        <f t="shared" si="1160"/>
        <v>0.4898972394011476</v>
      </c>
      <c r="BW70" s="107">
        <f t="shared" si="1161"/>
        <v>0.77863482232805703</v>
      </c>
      <c r="BX70" s="108">
        <f t="shared" ref="BX70:BX73" si="1215">BG70*15</f>
        <v>57.022511699671306</v>
      </c>
      <c r="BY70" s="108">
        <f t="shared" si="260"/>
        <v>40.61207603449985</v>
      </c>
      <c r="BZ70" s="108">
        <f t="shared" si="261"/>
        <v>0</v>
      </c>
      <c r="CA70" s="108">
        <f t="shared" si="262"/>
        <v>0</v>
      </c>
      <c r="CB70" s="108">
        <f t="shared" si="263"/>
        <v>0</v>
      </c>
      <c r="CC70" s="108">
        <f t="shared" si="264"/>
        <v>0</v>
      </c>
      <c r="CD70" s="108">
        <f t="shared" si="265"/>
        <v>0</v>
      </c>
      <c r="CE70" s="108">
        <f t="shared" si="266"/>
        <v>10.823597586055813</v>
      </c>
      <c r="CF70" s="108">
        <f t="shared" si="267"/>
        <v>0</v>
      </c>
      <c r="CG70" s="108">
        <f t="shared" si="268"/>
        <v>0</v>
      </c>
      <c r="CH70" s="108">
        <f t="shared" si="269"/>
        <v>0</v>
      </c>
      <c r="CI70" s="108">
        <f t="shared" si="270"/>
        <v>0</v>
      </c>
      <c r="CJ70" s="108">
        <f t="shared" si="271"/>
        <v>846.10758888832174</v>
      </c>
      <c r="CK70" s="108">
        <f t="shared" si="272"/>
        <v>0</v>
      </c>
      <c r="CL70" s="108">
        <f t="shared" si="273"/>
        <v>0</v>
      </c>
      <c r="CM70" s="108">
        <f t="shared" si="274"/>
        <v>7.3484585910172138</v>
      </c>
      <c r="CN70" s="108">
        <f t="shared" si="241"/>
        <v>11.679522334920856</v>
      </c>
      <c r="CO70" s="109">
        <f t="shared" ref="CO70:CO74" si="1216">CO69+BX70</f>
        <v>2581.2855239831501</v>
      </c>
      <c r="CP70" s="109">
        <f t="shared" si="308"/>
        <v>2192.0756823724305</v>
      </c>
      <c r="CQ70" s="109">
        <f t="shared" si="309"/>
        <v>0</v>
      </c>
      <c r="CR70" s="109">
        <f t="shared" si="310"/>
        <v>0</v>
      </c>
      <c r="CS70" s="109">
        <f t="shared" si="311"/>
        <v>10.82595346154543</v>
      </c>
      <c r="CT70" s="109">
        <f t="shared" si="312"/>
        <v>0</v>
      </c>
      <c r="CU70" s="109">
        <f t="shared" si="313"/>
        <v>0</v>
      </c>
      <c r="CV70" s="109">
        <f t="shared" si="314"/>
        <v>704.92351726069444</v>
      </c>
      <c r="CW70" s="109">
        <f t="shared" si="315"/>
        <v>0</v>
      </c>
      <c r="CX70" s="109">
        <f t="shared" si="316"/>
        <v>0</v>
      </c>
      <c r="CY70" s="109">
        <f t="shared" si="317"/>
        <v>0</v>
      </c>
      <c r="CZ70" s="109">
        <f t="shared" si="318"/>
        <v>39.360254170503048</v>
      </c>
      <c r="DA70" s="109">
        <f t="shared" si="319"/>
        <v>17346.348350549364</v>
      </c>
      <c r="DB70" s="109">
        <f t="shared" si="320"/>
        <v>0</v>
      </c>
      <c r="DC70" s="109">
        <f t="shared" si="321"/>
        <v>0</v>
      </c>
      <c r="DD70" s="109">
        <f t="shared" si="322"/>
        <v>340.67886972369405</v>
      </c>
      <c r="DE70" s="109">
        <f t="shared" si="275"/>
        <v>383.36260701441034</v>
      </c>
      <c r="DF70" s="110">
        <f t="shared" si="1162"/>
        <v>0.9415540990638559</v>
      </c>
      <c r="DG70" s="110">
        <f t="shared" si="276"/>
        <v>0.95051678390123406</v>
      </c>
      <c r="DH70" s="110" t="e">
        <f t="shared" si="277"/>
        <v>#DIV/0!</v>
      </c>
      <c r="DI70" s="110" t="e">
        <f t="shared" si="278"/>
        <v>#DIV/0!</v>
      </c>
      <c r="DJ70" s="110">
        <f t="shared" si="279"/>
        <v>1</v>
      </c>
      <c r="DK70" s="110" t="e">
        <f t="shared" si="280"/>
        <v>#DIV/0!</v>
      </c>
      <c r="DL70" s="110" t="e">
        <f t="shared" si="281"/>
        <v>#DIV/0!</v>
      </c>
      <c r="DM70" s="110">
        <f t="shared" si="282"/>
        <v>0.95863971370235113</v>
      </c>
      <c r="DN70" s="110" t="e">
        <f t="shared" si="283"/>
        <v>#DIV/0!</v>
      </c>
      <c r="DO70" s="110" t="e">
        <f t="shared" si="284"/>
        <v>#DIV/0!</v>
      </c>
      <c r="DP70" s="110" t="e">
        <f t="shared" si="285"/>
        <v>#DIV/0!</v>
      </c>
      <c r="DQ70" s="110">
        <f t="shared" si="286"/>
        <v>1</v>
      </c>
      <c r="DR70" s="110">
        <f t="shared" si="287"/>
        <v>0.87945977712370227</v>
      </c>
      <c r="DS70" s="110" t="e">
        <f t="shared" si="288"/>
        <v>#DIV/0!</v>
      </c>
      <c r="DT70" s="110" t="e">
        <f t="shared" si="289"/>
        <v>#DIV/0!</v>
      </c>
      <c r="DU70" s="110">
        <f t="shared" si="290"/>
        <v>0.94285298928745298</v>
      </c>
      <c r="DV70" s="110">
        <f t="shared" si="242"/>
        <v>0.92114289646493952</v>
      </c>
    </row>
    <row r="71" spans="1:126" s="101" customFormat="1" x14ac:dyDescent="0.2">
      <c r="A71" s="101" t="s">
        <v>91</v>
      </c>
      <c r="B71" s="123"/>
      <c r="C71" s="123">
        <v>44504.46875</v>
      </c>
      <c r="D71" s="101">
        <v>39.44</v>
      </c>
      <c r="E71" s="102">
        <f t="shared" si="1126"/>
        <v>1.1165463999999998</v>
      </c>
      <c r="F71" s="102">
        <f t="shared" si="1163"/>
        <v>39869.539200000007</v>
      </c>
      <c r="G71" s="103">
        <f t="shared" si="1127"/>
        <v>0.94091614253244027</v>
      </c>
      <c r="Y71" s="105">
        <f t="shared" ref="Y71" si="1217">H70</f>
        <v>54.045399775340748</v>
      </c>
      <c r="Z71" s="105">
        <f t="shared" ref="Z71" si="1218">I70</f>
        <v>38.491743340792397</v>
      </c>
      <c r="AA71" s="105">
        <f t="shared" ref="AA71" si="1219">J70</f>
        <v>0</v>
      </c>
      <c r="AB71" s="105">
        <f t="shared" ref="AB71" si="1220">K70</f>
        <v>0</v>
      </c>
      <c r="AC71" s="105">
        <f t="shared" ref="AC71" si="1221">L70</f>
        <v>0</v>
      </c>
      <c r="AD71" s="105">
        <f t="shared" ref="AD71" si="1222">M70</f>
        <v>0</v>
      </c>
      <c r="AE71" s="105">
        <f t="shared" ref="AE71" si="1223">N70</f>
        <v>0</v>
      </c>
      <c r="AF71" s="105">
        <f t="shared" ref="AF71" si="1224">O70</f>
        <v>10.258503898017027</v>
      </c>
      <c r="AG71" s="105">
        <f t="shared" ref="AG71" si="1225">P70</f>
        <v>0</v>
      </c>
      <c r="AH71" s="105">
        <f t="shared" ref="AH71" si="1226">Q70</f>
        <v>0</v>
      </c>
      <c r="AI71" s="105">
        <f t="shared" ref="AI71" si="1227">R70</f>
        <v>0</v>
      </c>
      <c r="AJ71" s="105">
        <f t="shared" ref="AJ71" si="1228">S70</f>
        <v>0</v>
      </c>
      <c r="AK71" s="105">
        <f t="shared" ref="AK71" si="1229">T70</f>
        <v>801.93280743686705</v>
      </c>
      <c r="AL71" s="105">
        <f t="shared" ref="AL71" si="1230">U70</f>
        <v>0</v>
      </c>
      <c r="AM71" s="105">
        <f t="shared" ref="AM71" si="1231">V70</f>
        <v>0</v>
      </c>
      <c r="AN71" s="105">
        <f t="shared" ref="AN71" si="1232">W70</f>
        <v>6.9647998737023684</v>
      </c>
      <c r="AO71" s="105">
        <f t="shared" ref="AO71" si="1233">X70</f>
        <v>11.069741317260451</v>
      </c>
      <c r="AP71" s="106">
        <f t="shared" si="1108"/>
        <v>0.5536881789934508</v>
      </c>
      <c r="AQ71" s="106">
        <f t="shared" si="1108"/>
        <v>0.34510362422958335</v>
      </c>
      <c r="AR71" s="106" t="e">
        <f t="shared" si="1108"/>
        <v>#DIV/0!</v>
      </c>
      <c r="AS71" s="106" t="e">
        <f t="shared" si="1108"/>
        <v>#DIV/0!</v>
      </c>
      <c r="AT71" s="106">
        <f t="shared" si="1108"/>
        <v>0</v>
      </c>
      <c r="AU71" s="106" t="e">
        <f t="shared" si="1108"/>
        <v>#DIV/0!</v>
      </c>
      <c r="AV71" s="106" t="e">
        <f t="shared" si="1108"/>
        <v>#DIV/0!</v>
      </c>
      <c r="AW71" s="106">
        <f t="shared" si="1108"/>
        <v>0.37941741049037114</v>
      </c>
      <c r="AX71" s="106" t="e">
        <f t="shared" si="1108"/>
        <v>#DIV/0!</v>
      </c>
      <c r="AY71" s="106" t="e">
        <f t="shared" si="1108"/>
        <v>#DIV/0!</v>
      </c>
      <c r="AZ71" s="106" t="e">
        <f t="shared" si="1108"/>
        <v>#DIV/0!</v>
      </c>
      <c r="BA71" s="106">
        <f t="shared" si="1108"/>
        <v>0</v>
      </c>
      <c r="BB71" s="106">
        <f t="shared" si="1108"/>
        <v>1</v>
      </c>
      <c r="BC71" s="106" t="e">
        <f t="shared" si="1108"/>
        <v>#DIV/0!</v>
      </c>
      <c r="BD71" s="106" t="e">
        <f t="shared" si="1108"/>
        <v>#DIV/0!</v>
      </c>
      <c r="BE71" s="106">
        <f t="shared" si="1090"/>
        <v>0.48702666592833105</v>
      </c>
      <c r="BF71" s="106">
        <f t="shared" si="240"/>
        <v>0.77314528764164614</v>
      </c>
      <c r="BG71" s="107">
        <f t="shared" si="1145"/>
        <v>3.6206517933430504</v>
      </c>
      <c r="BH71" s="107">
        <f t="shared" si="1146"/>
        <v>2.5786690474131428</v>
      </c>
      <c r="BI71" s="107">
        <f t="shared" si="1147"/>
        <v>0</v>
      </c>
      <c r="BJ71" s="107">
        <f t="shared" si="1148"/>
        <v>0</v>
      </c>
      <c r="BK71" s="107">
        <f t="shared" si="1149"/>
        <v>0</v>
      </c>
      <c r="BL71" s="107">
        <f t="shared" si="1150"/>
        <v>0</v>
      </c>
      <c r="BM71" s="107">
        <f t="shared" si="1151"/>
        <v>0</v>
      </c>
      <c r="BN71" s="107">
        <f t="shared" si="1152"/>
        <v>0.68724573580301263</v>
      </c>
      <c r="BO71" s="107">
        <f t="shared" si="1153"/>
        <v>0</v>
      </c>
      <c r="BP71" s="107">
        <f t="shared" si="1154"/>
        <v>0</v>
      </c>
      <c r="BQ71" s="107">
        <f t="shared" si="1155"/>
        <v>0</v>
      </c>
      <c r="BR71" s="107">
        <f t="shared" si="1156"/>
        <v>0</v>
      </c>
      <c r="BS71" s="107">
        <f t="shared" si="1157"/>
        <v>53.723711351131627</v>
      </c>
      <c r="BT71" s="107">
        <f t="shared" si="1158"/>
        <v>0</v>
      </c>
      <c r="BU71" s="107">
        <f t="shared" si="1159"/>
        <v>0</v>
      </c>
      <c r="BV71" s="107">
        <f t="shared" si="1160"/>
        <v>0.46659133354217003</v>
      </c>
      <c r="BW71" s="107">
        <f t="shared" si="1161"/>
        <v>0.74159278900310488</v>
      </c>
      <c r="BX71" s="108">
        <f t="shared" si="1215"/>
        <v>54.309776900145756</v>
      </c>
      <c r="BY71" s="108">
        <f t="shared" si="260"/>
        <v>38.680035711197142</v>
      </c>
      <c r="BZ71" s="108">
        <f t="shared" si="261"/>
        <v>0</v>
      </c>
      <c r="CA71" s="108">
        <f t="shared" si="262"/>
        <v>0</v>
      </c>
      <c r="CB71" s="108">
        <f t="shared" si="263"/>
        <v>0</v>
      </c>
      <c r="CC71" s="108">
        <f t="shared" si="264"/>
        <v>0</v>
      </c>
      <c r="CD71" s="108">
        <f t="shared" si="265"/>
        <v>0</v>
      </c>
      <c r="CE71" s="108">
        <f t="shared" si="266"/>
        <v>10.30868603704519</v>
      </c>
      <c r="CF71" s="108">
        <f t="shared" si="267"/>
        <v>0</v>
      </c>
      <c r="CG71" s="108">
        <f t="shared" si="268"/>
        <v>0</v>
      </c>
      <c r="CH71" s="108">
        <f t="shared" si="269"/>
        <v>0</v>
      </c>
      <c r="CI71" s="108">
        <f t="shared" si="270"/>
        <v>0</v>
      </c>
      <c r="CJ71" s="108">
        <f t="shared" si="271"/>
        <v>805.85567026697436</v>
      </c>
      <c r="CK71" s="108">
        <f t="shared" si="272"/>
        <v>0</v>
      </c>
      <c r="CL71" s="108">
        <f t="shared" si="273"/>
        <v>0</v>
      </c>
      <c r="CM71" s="108">
        <f t="shared" si="274"/>
        <v>6.9988700031325504</v>
      </c>
      <c r="CN71" s="108">
        <f t="shared" si="241"/>
        <v>11.123891835046573</v>
      </c>
      <c r="CO71" s="109">
        <f t="shared" si="1216"/>
        <v>2635.5953008832957</v>
      </c>
      <c r="CP71" s="109">
        <f t="shared" si="308"/>
        <v>2230.7557180836275</v>
      </c>
      <c r="CQ71" s="109">
        <f t="shared" si="309"/>
        <v>0</v>
      </c>
      <c r="CR71" s="109">
        <f t="shared" si="310"/>
        <v>0</v>
      </c>
      <c r="CS71" s="109">
        <f t="shared" si="311"/>
        <v>10.82595346154543</v>
      </c>
      <c r="CT71" s="109">
        <f t="shared" si="312"/>
        <v>0</v>
      </c>
      <c r="CU71" s="109">
        <f t="shared" si="313"/>
        <v>0</v>
      </c>
      <c r="CV71" s="109">
        <f t="shared" si="314"/>
        <v>715.2322032977396</v>
      </c>
      <c r="CW71" s="109">
        <f t="shared" si="315"/>
        <v>0</v>
      </c>
      <c r="CX71" s="109">
        <f t="shared" si="316"/>
        <v>0</v>
      </c>
      <c r="CY71" s="109">
        <f t="shared" si="317"/>
        <v>0</v>
      </c>
      <c r="CZ71" s="109">
        <f t="shared" si="318"/>
        <v>39.360254170503048</v>
      </c>
      <c r="DA71" s="109">
        <f t="shared" si="319"/>
        <v>18152.204020816338</v>
      </c>
      <c r="DB71" s="109">
        <f t="shared" si="320"/>
        <v>0</v>
      </c>
      <c r="DC71" s="109">
        <f t="shared" si="321"/>
        <v>0</v>
      </c>
      <c r="DD71" s="109">
        <f t="shared" si="322"/>
        <v>347.67773972682659</v>
      </c>
      <c r="DE71" s="109">
        <f t="shared" si="275"/>
        <v>394.48649884945689</v>
      </c>
      <c r="DF71" s="110">
        <f t="shared" si="1162"/>
        <v>0.96136422567885693</v>
      </c>
      <c r="DG71" s="110">
        <f t="shared" si="276"/>
        <v>0.9672890255902622</v>
      </c>
      <c r="DH71" s="110" t="e">
        <f t="shared" si="277"/>
        <v>#DIV/0!</v>
      </c>
      <c r="DI71" s="110" t="e">
        <f t="shared" si="278"/>
        <v>#DIV/0!</v>
      </c>
      <c r="DJ71" s="110">
        <f t="shared" si="279"/>
        <v>1</v>
      </c>
      <c r="DK71" s="110" t="e">
        <f t="shared" si="280"/>
        <v>#DIV/0!</v>
      </c>
      <c r="DL71" s="110" t="e">
        <f t="shared" si="281"/>
        <v>#DIV/0!</v>
      </c>
      <c r="DM71" s="110">
        <f t="shared" si="282"/>
        <v>0.97265870383280195</v>
      </c>
      <c r="DN71" s="110" t="e">
        <f t="shared" si="283"/>
        <v>#DIV/0!</v>
      </c>
      <c r="DO71" s="110" t="e">
        <f t="shared" si="284"/>
        <v>#DIV/0!</v>
      </c>
      <c r="DP71" s="110" t="e">
        <f t="shared" si="285"/>
        <v>#DIV/0!</v>
      </c>
      <c r="DQ71" s="110">
        <f t="shared" si="286"/>
        <v>1</v>
      </c>
      <c r="DR71" s="110">
        <f t="shared" si="287"/>
        <v>0.92031665569229271</v>
      </c>
      <c r="DS71" s="110" t="e">
        <f t="shared" si="288"/>
        <v>#DIV/0!</v>
      </c>
      <c r="DT71" s="110" t="e">
        <f t="shared" si="289"/>
        <v>#DIV/0!</v>
      </c>
      <c r="DU71" s="110">
        <f t="shared" si="290"/>
        <v>0.96222285953928222</v>
      </c>
      <c r="DV71" s="110">
        <f t="shared" si="242"/>
        <v>0.94787136125887883</v>
      </c>
    </row>
    <row r="72" spans="1:126" s="101" customFormat="1" x14ac:dyDescent="0.2">
      <c r="A72" s="101" t="s">
        <v>91</v>
      </c>
      <c r="B72" s="123"/>
      <c r="C72" s="123">
        <v>44504.479166666664</v>
      </c>
      <c r="D72" s="101">
        <v>38.46</v>
      </c>
      <c r="E72" s="102">
        <f t="shared" si="1126"/>
        <v>1.0888026</v>
      </c>
      <c r="F72" s="102">
        <f t="shared" si="1163"/>
        <v>40708.307880000008</v>
      </c>
      <c r="G72" s="103">
        <f t="shared" si="1127"/>
        <v>0.96071097855759868</v>
      </c>
      <c r="Y72" s="105">
        <f t="shared" ref="Y72" si="1234">H70</f>
        <v>54.045399775340748</v>
      </c>
      <c r="Z72" s="105">
        <f t="shared" ref="Z72" si="1235">I70</f>
        <v>38.491743340792397</v>
      </c>
      <c r="AA72" s="105">
        <f t="shared" ref="AA72" si="1236">J70</f>
        <v>0</v>
      </c>
      <c r="AB72" s="105">
        <f t="shared" ref="AB72" si="1237">K70</f>
        <v>0</v>
      </c>
      <c r="AC72" s="105">
        <f t="shared" ref="AC72" si="1238">L70</f>
        <v>0</v>
      </c>
      <c r="AD72" s="105">
        <f t="shared" ref="AD72" si="1239">M70</f>
        <v>0</v>
      </c>
      <c r="AE72" s="105">
        <f t="shared" ref="AE72" si="1240">N70</f>
        <v>0</v>
      </c>
      <c r="AF72" s="105">
        <f t="shared" ref="AF72" si="1241">O70</f>
        <v>10.258503898017027</v>
      </c>
      <c r="AG72" s="105">
        <f t="shared" ref="AG72" si="1242">P70</f>
        <v>0</v>
      </c>
      <c r="AH72" s="105">
        <f t="shared" ref="AH72" si="1243">Q70</f>
        <v>0</v>
      </c>
      <c r="AI72" s="105">
        <f t="shared" ref="AI72" si="1244">R70</f>
        <v>0</v>
      </c>
      <c r="AJ72" s="105">
        <f t="shared" ref="AJ72" si="1245">S70</f>
        <v>0</v>
      </c>
      <c r="AK72" s="105">
        <f t="shared" ref="AK72" si="1246">T70</f>
        <v>801.93280743686705</v>
      </c>
      <c r="AL72" s="105">
        <f t="shared" ref="AL72" si="1247">U70</f>
        <v>0</v>
      </c>
      <c r="AM72" s="105">
        <f t="shared" ref="AM72" si="1248">V70</f>
        <v>0</v>
      </c>
      <c r="AN72" s="105">
        <f t="shared" ref="AN72" si="1249">W70</f>
        <v>6.9647998737023684</v>
      </c>
      <c r="AO72" s="105">
        <f t="shared" ref="AO72" si="1250">X70</f>
        <v>11.069741317260451</v>
      </c>
      <c r="AP72" s="106">
        <f t="shared" si="1108"/>
        <v>0.5536881789934508</v>
      </c>
      <c r="AQ72" s="106">
        <f t="shared" si="1108"/>
        <v>0.34510362422958335</v>
      </c>
      <c r="AR72" s="106" t="e">
        <f t="shared" si="1108"/>
        <v>#DIV/0!</v>
      </c>
      <c r="AS72" s="106" t="e">
        <f t="shared" si="1108"/>
        <v>#DIV/0!</v>
      </c>
      <c r="AT72" s="106">
        <f t="shared" si="1108"/>
        <v>0</v>
      </c>
      <c r="AU72" s="106" t="e">
        <f t="shared" si="1108"/>
        <v>#DIV/0!</v>
      </c>
      <c r="AV72" s="106" t="e">
        <f t="shared" si="1108"/>
        <v>#DIV/0!</v>
      </c>
      <c r="AW72" s="106">
        <f t="shared" si="1108"/>
        <v>0.37941741049037114</v>
      </c>
      <c r="AX72" s="106" t="e">
        <f t="shared" si="1108"/>
        <v>#DIV/0!</v>
      </c>
      <c r="AY72" s="106" t="e">
        <f t="shared" si="1108"/>
        <v>#DIV/0!</v>
      </c>
      <c r="AZ72" s="106" t="e">
        <f t="shared" si="1108"/>
        <v>#DIV/0!</v>
      </c>
      <c r="BA72" s="106">
        <f t="shared" si="1108"/>
        <v>0</v>
      </c>
      <c r="BB72" s="106">
        <f t="shared" si="1108"/>
        <v>1</v>
      </c>
      <c r="BC72" s="106" t="e">
        <f t="shared" si="1108"/>
        <v>#DIV/0!</v>
      </c>
      <c r="BD72" s="106" t="e">
        <f t="shared" si="1108"/>
        <v>#DIV/0!</v>
      </c>
      <c r="BE72" s="106">
        <f t="shared" si="1090"/>
        <v>0.48702666592833105</v>
      </c>
      <c r="BF72" s="106">
        <f t="shared" si="240"/>
        <v>0.77314528764164614</v>
      </c>
      <c r="BG72" s="107">
        <f t="shared" si="1145"/>
        <v>3.530686307605825</v>
      </c>
      <c r="BH72" s="107">
        <f t="shared" si="1146"/>
        <v>2.5145946136792463</v>
      </c>
      <c r="BI72" s="107">
        <f t="shared" si="1147"/>
        <v>0</v>
      </c>
      <c r="BJ72" s="107">
        <f t="shared" si="1148"/>
        <v>0</v>
      </c>
      <c r="BK72" s="107">
        <f t="shared" si="1149"/>
        <v>0</v>
      </c>
      <c r="BL72" s="107">
        <f t="shared" si="1150"/>
        <v>0</v>
      </c>
      <c r="BM72" s="107">
        <f t="shared" si="1151"/>
        <v>0</v>
      </c>
      <c r="BN72" s="107">
        <f t="shared" si="1152"/>
        <v>0.67016914297626451</v>
      </c>
      <c r="BO72" s="107">
        <f t="shared" si="1153"/>
        <v>0</v>
      </c>
      <c r="BP72" s="107">
        <f t="shared" si="1154"/>
        <v>0</v>
      </c>
      <c r="BQ72" s="107">
        <f t="shared" si="1155"/>
        <v>0</v>
      </c>
      <c r="BR72" s="107">
        <f t="shared" si="1156"/>
        <v>0</v>
      </c>
      <c r="BS72" s="107">
        <f t="shared" si="1157"/>
        <v>52.388791545753612</v>
      </c>
      <c r="BT72" s="107">
        <f t="shared" si="1158"/>
        <v>0</v>
      </c>
      <c r="BU72" s="107">
        <f t="shared" si="1159"/>
        <v>0</v>
      </c>
      <c r="BV72" s="107">
        <f t="shared" si="1160"/>
        <v>0.45499753265800863</v>
      </c>
      <c r="BW72" s="107">
        <f t="shared" si="1161"/>
        <v>0.72316578765363615</v>
      </c>
      <c r="BX72" s="108">
        <f t="shared" si="1215"/>
        <v>52.960294614087374</v>
      </c>
      <c r="BY72" s="108">
        <f t="shared" si="260"/>
        <v>37.718919205188698</v>
      </c>
      <c r="BZ72" s="108">
        <f t="shared" si="261"/>
        <v>0</v>
      </c>
      <c r="CA72" s="108">
        <f t="shared" si="262"/>
        <v>0</v>
      </c>
      <c r="CB72" s="108">
        <f t="shared" si="263"/>
        <v>0</v>
      </c>
      <c r="CC72" s="108">
        <f t="shared" si="264"/>
        <v>0</v>
      </c>
      <c r="CD72" s="108">
        <f t="shared" si="265"/>
        <v>0</v>
      </c>
      <c r="CE72" s="108">
        <f t="shared" si="266"/>
        <v>10.052537144643967</v>
      </c>
      <c r="CF72" s="108">
        <f t="shared" si="267"/>
        <v>0</v>
      </c>
      <c r="CG72" s="108">
        <f t="shared" si="268"/>
        <v>0</v>
      </c>
      <c r="CH72" s="108">
        <f t="shared" si="269"/>
        <v>0</v>
      </c>
      <c r="CI72" s="108">
        <f t="shared" si="270"/>
        <v>0</v>
      </c>
      <c r="CJ72" s="108">
        <f t="shared" si="271"/>
        <v>785.83187318630416</v>
      </c>
      <c r="CK72" s="108">
        <f t="shared" si="272"/>
        <v>0</v>
      </c>
      <c r="CL72" s="108">
        <f t="shared" si="273"/>
        <v>0</v>
      </c>
      <c r="CM72" s="108">
        <f t="shared" si="274"/>
        <v>6.8249629898701292</v>
      </c>
      <c r="CN72" s="108">
        <f t="shared" si="241"/>
        <v>10.847486814804542</v>
      </c>
      <c r="CO72" s="109">
        <f t="shared" si="1216"/>
        <v>2688.5555954973829</v>
      </c>
      <c r="CP72" s="109">
        <f t="shared" si="308"/>
        <v>2268.4746372888162</v>
      </c>
      <c r="CQ72" s="109">
        <f t="shared" si="309"/>
        <v>0</v>
      </c>
      <c r="CR72" s="109">
        <f t="shared" si="310"/>
        <v>0</v>
      </c>
      <c r="CS72" s="109">
        <f t="shared" si="311"/>
        <v>10.82595346154543</v>
      </c>
      <c r="CT72" s="109">
        <f t="shared" si="312"/>
        <v>0</v>
      </c>
      <c r="CU72" s="109">
        <f t="shared" si="313"/>
        <v>0</v>
      </c>
      <c r="CV72" s="109">
        <f t="shared" si="314"/>
        <v>725.28474044238362</v>
      </c>
      <c r="CW72" s="109">
        <f t="shared" si="315"/>
        <v>0</v>
      </c>
      <c r="CX72" s="109">
        <f t="shared" si="316"/>
        <v>0</v>
      </c>
      <c r="CY72" s="109">
        <f t="shared" si="317"/>
        <v>0</v>
      </c>
      <c r="CZ72" s="109">
        <f t="shared" si="318"/>
        <v>39.360254170503048</v>
      </c>
      <c r="DA72" s="109">
        <f t="shared" si="319"/>
        <v>18938.035894002642</v>
      </c>
      <c r="DB72" s="109">
        <f t="shared" si="320"/>
        <v>0</v>
      </c>
      <c r="DC72" s="109">
        <f t="shared" si="321"/>
        <v>0</v>
      </c>
      <c r="DD72" s="109">
        <f t="shared" si="322"/>
        <v>354.50270271669672</v>
      </c>
      <c r="DE72" s="109">
        <f t="shared" si="275"/>
        <v>405.33398566426143</v>
      </c>
      <c r="DF72" s="110">
        <f t="shared" si="1162"/>
        <v>0.98068211283942852</v>
      </c>
      <c r="DG72" s="110">
        <f t="shared" si="276"/>
        <v>0.9836445127951311</v>
      </c>
      <c r="DH72" s="110" t="e">
        <f t="shared" si="277"/>
        <v>#DIV/0!</v>
      </c>
      <c r="DI72" s="110" t="e">
        <f t="shared" si="278"/>
        <v>#DIV/0!</v>
      </c>
      <c r="DJ72" s="110">
        <f t="shared" si="279"/>
        <v>1</v>
      </c>
      <c r="DK72" s="110" t="e">
        <f t="shared" si="280"/>
        <v>#DIV/0!</v>
      </c>
      <c r="DL72" s="110" t="e">
        <f t="shared" si="281"/>
        <v>#DIV/0!</v>
      </c>
      <c r="DM72" s="110">
        <f t="shared" si="282"/>
        <v>0.98632935191640103</v>
      </c>
      <c r="DN72" s="110" t="e">
        <f t="shared" si="283"/>
        <v>#DIV/0!</v>
      </c>
      <c r="DO72" s="110" t="e">
        <f t="shared" si="284"/>
        <v>#DIV/0!</v>
      </c>
      <c r="DP72" s="110" t="e">
        <f t="shared" si="285"/>
        <v>#DIV/0!</v>
      </c>
      <c r="DQ72" s="110">
        <f t="shared" si="286"/>
        <v>1</v>
      </c>
      <c r="DR72" s="110">
        <f t="shared" si="287"/>
        <v>0.9601583278461463</v>
      </c>
      <c r="DS72" s="110" t="e">
        <f t="shared" si="288"/>
        <v>#DIV/0!</v>
      </c>
      <c r="DT72" s="110" t="e">
        <f t="shared" si="289"/>
        <v>#DIV/0!</v>
      </c>
      <c r="DU72" s="110">
        <f t="shared" si="290"/>
        <v>0.98111142976964105</v>
      </c>
      <c r="DV72" s="110">
        <f t="shared" si="242"/>
        <v>0.97393568062943947</v>
      </c>
    </row>
    <row r="73" spans="1:126" s="101" customFormat="1" x14ac:dyDescent="0.2">
      <c r="A73" s="101" t="s">
        <v>91</v>
      </c>
      <c r="B73" s="123"/>
      <c r="C73" s="123">
        <v>44504.489583333336</v>
      </c>
      <c r="D73" s="101">
        <v>38.46</v>
      </c>
      <c r="E73" s="102">
        <f t="shared" si="1126"/>
        <v>1.0888026</v>
      </c>
      <c r="F73" s="102">
        <f t="shared" si="1163"/>
        <v>41547.076560000009</v>
      </c>
      <c r="G73" s="103">
        <f t="shared" si="1127"/>
        <v>0.9805058145827571</v>
      </c>
      <c r="Y73" s="105">
        <f t="shared" ref="Y73" si="1251">H70</f>
        <v>54.045399775340748</v>
      </c>
      <c r="Z73" s="105">
        <f t="shared" ref="Z73" si="1252">I70</f>
        <v>38.491743340792397</v>
      </c>
      <c r="AA73" s="105">
        <f t="shared" ref="AA73" si="1253">J70</f>
        <v>0</v>
      </c>
      <c r="AB73" s="105">
        <f t="shared" ref="AB73" si="1254">K70</f>
        <v>0</v>
      </c>
      <c r="AC73" s="105">
        <f t="shared" ref="AC73" si="1255">L70</f>
        <v>0</v>
      </c>
      <c r="AD73" s="105">
        <f t="shared" ref="AD73" si="1256">M70</f>
        <v>0</v>
      </c>
      <c r="AE73" s="105">
        <f t="shared" ref="AE73" si="1257">N70</f>
        <v>0</v>
      </c>
      <c r="AF73" s="105">
        <f t="shared" ref="AF73" si="1258">O70</f>
        <v>10.258503898017027</v>
      </c>
      <c r="AG73" s="105">
        <f t="shared" ref="AG73" si="1259">P70</f>
        <v>0</v>
      </c>
      <c r="AH73" s="105">
        <f t="shared" ref="AH73" si="1260">Q70</f>
        <v>0</v>
      </c>
      <c r="AI73" s="105">
        <f t="shared" ref="AI73" si="1261">R70</f>
        <v>0</v>
      </c>
      <c r="AJ73" s="105">
        <f t="shared" ref="AJ73" si="1262">S70</f>
        <v>0</v>
      </c>
      <c r="AK73" s="105">
        <f t="shared" ref="AK73" si="1263">T70</f>
        <v>801.93280743686705</v>
      </c>
      <c r="AL73" s="105">
        <f t="shared" ref="AL73" si="1264">U70</f>
        <v>0</v>
      </c>
      <c r="AM73" s="105">
        <f t="shared" ref="AM73" si="1265">V70</f>
        <v>0</v>
      </c>
      <c r="AN73" s="105">
        <f t="shared" ref="AN73" si="1266">W70</f>
        <v>6.9647998737023684</v>
      </c>
      <c r="AO73" s="105">
        <f t="shared" ref="AO73" si="1267">X70</f>
        <v>11.069741317260451</v>
      </c>
      <c r="AP73" s="106">
        <f t="shared" si="1108"/>
        <v>0.5536881789934508</v>
      </c>
      <c r="AQ73" s="106">
        <f t="shared" si="1108"/>
        <v>0.34510362422958335</v>
      </c>
      <c r="AR73" s="106" t="e">
        <f t="shared" si="1108"/>
        <v>#DIV/0!</v>
      </c>
      <c r="AS73" s="106" t="e">
        <f t="shared" si="1108"/>
        <v>#DIV/0!</v>
      </c>
      <c r="AT73" s="106">
        <f t="shared" si="1108"/>
        <v>0</v>
      </c>
      <c r="AU73" s="106" t="e">
        <f t="shared" si="1108"/>
        <v>#DIV/0!</v>
      </c>
      <c r="AV73" s="106" t="e">
        <f t="shared" si="1108"/>
        <v>#DIV/0!</v>
      </c>
      <c r="AW73" s="106">
        <f t="shared" si="1108"/>
        <v>0.37941741049037114</v>
      </c>
      <c r="AX73" s="106" t="e">
        <f t="shared" si="1108"/>
        <v>#DIV/0!</v>
      </c>
      <c r="AY73" s="106" t="e">
        <f t="shared" si="1108"/>
        <v>#DIV/0!</v>
      </c>
      <c r="AZ73" s="106" t="e">
        <f t="shared" si="1108"/>
        <v>#DIV/0!</v>
      </c>
      <c r="BA73" s="106">
        <f t="shared" si="1108"/>
        <v>0</v>
      </c>
      <c r="BB73" s="106">
        <f t="shared" si="1108"/>
        <v>1</v>
      </c>
      <c r="BC73" s="106" t="e">
        <f t="shared" si="1108"/>
        <v>#DIV/0!</v>
      </c>
      <c r="BD73" s="106" t="e">
        <f t="shared" si="1108"/>
        <v>#DIV/0!</v>
      </c>
      <c r="BE73" s="106">
        <f t="shared" si="1090"/>
        <v>0.48702666592833105</v>
      </c>
      <c r="BF73" s="106">
        <f t="shared" si="240"/>
        <v>0.77314528764164614</v>
      </c>
      <c r="BG73" s="107">
        <f t="shared" si="1145"/>
        <v>3.530686307605825</v>
      </c>
      <c r="BH73" s="107">
        <f t="shared" si="1146"/>
        <v>2.5145946136792463</v>
      </c>
      <c r="BI73" s="107">
        <f t="shared" si="1147"/>
        <v>0</v>
      </c>
      <c r="BJ73" s="107">
        <f t="shared" si="1148"/>
        <v>0</v>
      </c>
      <c r="BK73" s="107">
        <f t="shared" si="1149"/>
        <v>0</v>
      </c>
      <c r="BL73" s="107">
        <f t="shared" si="1150"/>
        <v>0</v>
      </c>
      <c r="BM73" s="107">
        <f t="shared" si="1151"/>
        <v>0</v>
      </c>
      <c r="BN73" s="107">
        <f t="shared" si="1152"/>
        <v>0.67016914297626451</v>
      </c>
      <c r="BO73" s="107">
        <f t="shared" si="1153"/>
        <v>0</v>
      </c>
      <c r="BP73" s="107">
        <f t="shared" si="1154"/>
        <v>0</v>
      </c>
      <c r="BQ73" s="107">
        <f t="shared" si="1155"/>
        <v>0</v>
      </c>
      <c r="BR73" s="107">
        <f t="shared" si="1156"/>
        <v>0</v>
      </c>
      <c r="BS73" s="107">
        <f t="shared" si="1157"/>
        <v>52.388791545753612</v>
      </c>
      <c r="BT73" s="107">
        <f t="shared" si="1158"/>
        <v>0</v>
      </c>
      <c r="BU73" s="107">
        <f t="shared" si="1159"/>
        <v>0</v>
      </c>
      <c r="BV73" s="107">
        <f t="shared" si="1160"/>
        <v>0.45499753265800863</v>
      </c>
      <c r="BW73" s="107">
        <f t="shared" si="1161"/>
        <v>0.72316578765363615</v>
      </c>
      <c r="BX73" s="108">
        <f t="shared" si="1215"/>
        <v>52.960294614087374</v>
      </c>
      <c r="BY73" s="108">
        <f t="shared" si="260"/>
        <v>37.718919205188698</v>
      </c>
      <c r="BZ73" s="108">
        <f t="shared" si="261"/>
        <v>0</v>
      </c>
      <c r="CA73" s="108">
        <f t="shared" si="262"/>
        <v>0</v>
      </c>
      <c r="CB73" s="108">
        <f t="shared" si="263"/>
        <v>0</v>
      </c>
      <c r="CC73" s="108">
        <f t="shared" si="264"/>
        <v>0</v>
      </c>
      <c r="CD73" s="108">
        <f t="shared" si="265"/>
        <v>0</v>
      </c>
      <c r="CE73" s="108">
        <f t="shared" si="266"/>
        <v>10.052537144643967</v>
      </c>
      <c r="CF73" s="108">
        <f t="shared" si="267"/>
        <v>0</v>
      </c>
      <c r="CG73" s="108">
        <f t="shared" si="268"/>
        <v>0</v>
      </c>
      <c r="CH73" s="108">
        <f t="shared" si="269"/>
        <v>0</v>
      </c>
      <c r="CI73" s="108">
        <f t="shared" si="270"/>
        <v>0</v>
      </c>
      <c r="CJ73" s="108">
        <f t="shared" si="271"/>
        <v>785.83187318630416</v>
      </c>
      <c r="CK73" s="108">
        <f t="shared" si="272"/>
        <v>0</v>
      </c>
      <c r="CL73" s="108">
        <f t="shared" si="273"/>
        <v>0</v>
      </c>
      <c r="CM73" s="108">
        <f t="shared" si="274"/>
        <v>6.8249629898701292</v>
      </c>
      <c r="CN73" s="108">
        <f t="shared" si="241"/>
        <v>10.847486814804542</v>
      </c>
      <c r="CO73" s="109">
        <f t="shared" si="1216"/>
        <v>2741.5158901114701</v>
      </c>
      <c r="CP73" s="109">
        <f t="shared" si="308"/>
        <v>2306.193556494005</v>
      </c>
      <c r="CQ73" s="109">
        <f t="shared" si="309"/>
        <v>0</v>
      </c>
      <c r="CR73" s="109">
        <f t="shared" si="310"/>
        <v>0</v>
      </c>
      <c r="CS73" s="109">
        <f t="shared" si="311"/>
        <v>10.82595346154543</v>
      </c>
      <c r="CT73" s="109">
        <f t="shared" si="312"/>
        <v>0</v>
      </c>
      <c r="CU73" s="109">
        <f t="shared" si="313"/>
        <v>0</v>
      </c>
      <c r="CV73" s="109">
        <f t="shared" si="314"/>
        <v>735.33727758702764</v>
      </c>
      <c r="CW73" s="109">
        <f t="shared" si="315"/>
        <v>0</v>
      </c>
      <c r="CX73" s="109">
        <f t="shared" si="316"/>
        <v>0</v>
      </c>
      <c r="CY73" s="109">
        <f t="shared" si="317"/>
        <v>0</v>
      </c>
      <c r="CZ73" s="109">
        <f t="shared" si="318"/>
        <v>39.360254170503048</v>
      </c>
      <c r="DA73" s="109">
        <f t="shared" si="319"/>
        <v>19723.867767188945</v>
      </c>
      <c r="DB73" s="109">
        <f t="shared" si="320"/>
        <v>0</v>
      </c>
      <c r="DC73" s="109">
        <f t="shared" si="321"/>
        <v>0</v>
      </c>
      <c r="DD73" s="109">
        <f t="shared" si="322"/>
        <v>361.32766570656685</v>
      </c>
      <c r="DE73" s="109">
        <f t="shared" si="275"/>
        <v>416.18147247906597</v>
      </c>
      <c r="DF73" s="110">
        <f t="shared" si="1162"/>
        <v>1</v>
      </c>
      <c r="DG73" s="110">
        <f t="shared" si="276"/>
        <v>1</v>
      </c>
      <c r="DH73" s="110" t="e">
        <f t="shared" si="277"/>
        <v>#DIV/0!</v>
      </c>
      <c r="DI73" s="110" t="e">
        <f t="shared" si="278"/>
        <v>#DIV/0!</v>
      </c>
      <c r="DJ73" s="110">
        <f t="shared" si="279"/>
        <v>1</v>
      </c>
      <c r="DK73" s="110" t="e">
        <f t="shared" si="280"/>
        <v>#DIV/0!</v>
      </c>
      <c r="DL73" s="110" t="e">
        <f t="shared" si="281"/>
        <v>#DIV/0!</v>
      </c>
      <c r="DM73" s="110">
        <f t="shared" si="282"/>
        <v>1</v>
      </c>
      <c r="DN73" s="110" t="e">
        <f t="shared" si="283"/>
        <v>#DIV/0!</v>
      </c>
      <c r="DO73" s="110" t="e">
        <f t="shared" si="284"/>
        <v>#DIV/0!</v>
      </c>
      <c r="DP73" s="110" t="e">
        <f t="shared" si="285"/>
        <v>#DIV/0!</v>
      </c>
      <c r="DQ73" s="110">
        <f t="shared" si="286"/>
        <v>1</v>
      </c>
      <c r="DR73" s="110">
        <f t="shared" si="287"/>
        <v>1</v>
      </c>
      <c r="DS73" s="110" t="e">
        <f t="shared" si="288"/>
        <v>#DIV/0!</v>
      </c>
      <c r="DT73" s="110" t="e">
        <f t="shared" si="289"/>
        <v>#DIV/0!</v>
      </c>
      <c r="DU73" s="110">
        <f t="shared" si="290"/>
        <v>1</v>
      </c>
      <c r="DV73" s="110">
        <f t="shared" si="242"/>
        <v>1</v>
      </c>
    </row>
    <row r="74" spans="1:126" s="101" customFormat="1" x14ac:dyDescent="0.2">
      <c r="A74" s="101" t="s">
        <v>91</v>
      </c>
      <c r="B74" s="123"/>
      <c r="C74" s="123">
        <v>44504.5</v>
      </c>
      <c r="D74" s="101">
        <v>37.96</v>
      </c>
      <c r="E74" s="102">
        <f t="shared" si="1126"/>
        <v>1.0746476</v>
      </c>
      <c r="F74" s="102">
        <f t="shared" si="1163"/>
        <v>42373.105740000006</v>
      </c>
      <c r="G74" s="103">
        <f t="shared" si="1127"/>
        <v>1</v>
      </c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6"/>
      <c r="AQ74" s="106"/>
      <c r="AR74" s="106"/>
      <c r="AS74" s="106"/>
      <c r="AT74" s="106"/>
      <c r="AU74" s="106"/>
      <c r="AV74" s="106"/>
      <c r="AW74" s="106"/>
      <c r="AX74" s="106"/>
      <c r="AY74" s="106"/>
      <c r="AZ74" s="106"/>
      <c r="BA74" s="106"/>
      <c r="BB74" s="106"/>
      <c r="BC74" s="106"/>
      <c r="BD74" s="106"/>
      <c r="BE74" s="106"/>
      <c r="BF74" s="106"/>
      <c r="BG74" s="107"/>
      <c r="BH74" s="107"/>
      <c r="BI74" s="107"/>
      <c r="BJ74" s="107"/>
      <c r="BK74" s="107"/>
      <c r="BL74" s="107"/>
      <c r="BM74" s="107"/>
      <c r="BN74" s="107"/>
      <c r="BO74" s="107"/>
      <c r="BP74" s="107"/>
      <c r="BQ74" s="107"/>
      <c r="BR74" s="107"/>
      <c r="BS74" s="107"/>
      <c r="BT74" s="107"/>
      <c r="BU74" s="107"/>
      <c r="BV74" s="107"/>
      <c r="BW74" s="107"/>
      <c r="BX74" s="108"/>
      <c r="BY74" s="108"/>
      <c r="BZ74" s="108"/>
      <c r="CA74" s="108"/>
      <c r="CB74" s="108"/>
      <c r="CC74" s="108"/>
      <c r="CD74" s="108"/>
      <c r="CE74" s="108"/>
      <c r="CF74" s="108"/>
      <c r="CG74" s="108"/>
      <c r="CH74" s="108"/>
      <c r="CI74" s="108"/>
      <c r="CJ74" s="108"/>
      <c r="CK74" s="108"/>
      <c r="CL74" s="108"/>
      <c r="CM74" s="108"/>
      <c r="CN74" s="108"/>
      <c r="CO74" s="109">
        <f t="shared" si="1216"/>
        <v>2741.5158901114701</v>
      </c>
      <c r="CP74" s="109">
        <f t="shared" si="308"/>
        <v>2306.193556494005</v>
      </c>
      <c r="CQ74" s="109">
        <f t="shared" si="309"/>
        <v>0</v>
      </c>
      <c r="CR74" s="109">
        <f t="shared" si="310"/>
        <v>0</v>
      </c>
      <c r="CS74" s="109">
        <f t="shared" si="311"/>
        <v>10.82595346154543</v>
      </c>
      <c r="CT74" s="109">
        <f t="shared" si="312"/>
        <v>0</v>
      </c>
      <c r="CU74" s="109">
        <f t="shared" si="313"/>
        <v>0</v>
      </c>
      <c r="CV74" s="109">
        <f t="shared" si="314"/>
        <v>735.33727758702764</v>
      </c>
      <c r="CW74" s="109">
        <f t="shared" si="315"/>
        <v>0</v>
      </c>
      <c r="CX74" s="109">
        <f t="shared" si="316"/>
        <v>0</v>
      </c>
      <c r="CY74" s="109">
        <f t="shared" si="317"/>
        <v>0</v>
      </c>
      <c r="CZ74" s="109">
        <f t="shared" si="318"/>
        <v>39.360254170503048</v>
      </c>
      <c r="DA74" s="109">
        <f t="shared" si="319"/>
        <v>19723.867767188945</v>
      </c>
      <c r="DB74" s="109">
        <f t="shared" si="320"/>
        <v>0</v>
      </c>
      <c r="DC74" s="109">
        <f t="shared" si="321"/>
        <v>0</v>
      </c>
      <c r="DD74" s="109">
        <f t="shared" si="322"/>
        <v>361.32766570656685</v>
      </c>
      <c r="DE74" s="109">
        <f t="shared" si="275"/>
        <v>416.18147247906597</v>
      </c>
      <c r="DF74" s="110">
        <f t="shared" si="1162"/>
        <v>1</v>
      </c>
      <c r="DG74" s="110">
        <f t="shared" si="276"/>
        <v>1</v>
      </c>
      <c r="DH74" s="110" t="e">
        <f t="shared" si="277"/>
        <v>#DIV/0!</v>
      </c>
      <c r="DI74" s="110" t="e">
        <f t="shared" si="278"/>
        <v>#DIV/0!</v>
      </c>
      <c r="DJ74" s="110">
        <f t="shared" si="279"/>
        <v>1</v>
      </c>
      <c r="DK74" s="110" t="e">
        <f t="shared" si="280"/>
        <v>#DIV/0!</v>
      </c>
      <c r="DL74" s="110" t="e">
        <f t="shared" si="281"/>
        <v>#DIV/0!</v>
      </c>
      <c r="DM74" s="110">
        <f t="shared" si="282"/>
        <v>1</v>
      </c>
      <c r="DN74" s="110" t="e">
        <f t="shared" si="283"/>
        <v>#DIV/0!</v>
      </c>
      <c r="DO74" s="110" t="e">
        <f t="shared" si="284"/>
        <v>#DIV/0!</v>
      </c>
      <c r="DP74" s="110" t="e">
        <f t="shared" si="285"/>
        <v>#DIV/0!</v>
      </c>
      <c r="DQ74" s="110">
        <f t="shared" si="286"/>
        <v>1</v>
      </c>
      <c r="DR74" s="110">
        <f t="shared" si="287"/>
        <v>1</v>
      </c>
      <c r="DS74" s="110" t="e">
        <f t="shared" si="288"/>
        <v>#DIV/0!</v>
      </c>
      <c r="DT74" s="110" t="e">
        <f t="shared" si="289"/>
        <v>#DIV/0!</v>
      </c>
      <c r="DU74" s="110">
        <f t="shared" si="290"/>
        <v>1</v>
      </c>
      <c r="DV74" s="110">
        <f t="shared" si="242"/>
        <v>1</v>
      </c>
    </row>
    <row r="75" spans="1:126" s="101" customFormat="1" x14ac:dyDescent="0.2"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25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06"/>
      <c r="AQ75" s="106"/>
      <c r="AR75" s="106"/>
      <c r="AS75" s="106"/>
      <c r="AT75" s="106"/>
      <c r="AU75" s="106"/>
      <c r="AV75" s="106"/>
      <c r="AW75" s="106"/>
      <c r="AX75" s="106"/>
      <c r="AY75" s="106"/>
      <c r="AZ75" s="106"/>
      <c r="BA75" s="106"/>
      <c r="BB75" s="106"/>
      <c r="BC75" s="106"/>
      <c r="BD75" s="106"/>
      <c r="BE75" s="106"/>
      <c r="BF75" s="106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26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  <c r="CJ75" s="121"/>
      <c r="CK75" s="121"/>
      <c r="CL75" s="121"/>
      <c r="CM75" s="121"/>
      <c r="CN75" s="121"/>
      <c r="CP75" s="117"/>
      <c r="CQ75" s="117"/>
      <c r="CR75" s="117"/>
      <c r="CS75" s="117"/>
      <c r="CT75" s="117"/>
      <c r="CU75" s="117"/>
      <c r="CV75" s="117"/>
      <c r="CW75" s="117"/>
      <c r="CX75" s="117"/>
      <c r="CY75" s="117"/>
      <c r="CZ75" s="117"/>
      <c r="DA75" s="117"/>
      <c r="DB75" s="117"/>
      <c r="DC75" s="117"/>
      <c r="DD75" s="117"/>
      <c r="DE75" s="117"/>
      <c r="DF75" s="127"/>
      <c r="DG75" s="122"/>
      <c r="DH75" s="122"/>
      <c r="DI75" s="122"/>
      <c r="DJ75" s="122"/>
      <c r="DK75" s="122"/>
      <c r="DL75" s="122"/>
      <c r="DM75" s="122"/>
      <c r="DN75" s="122"/>
      <c r="DO75" s="122"/>
      <c r="DP75" s="122"/>
      <c r="DQ75" s="122"/>
      <c r="DR75" s="122"/>
      <c r="DS75" s="122"/>
      <c r="DT75" s="122"/>
      <c r="DU75" s="122"/>
      <c r="DV75" s="122"/>
    </row>
    <row r="76" spans="1:126" s="101" customFormat="1" x14ac:dyDescent="0.2"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25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06"/>
      <c r="AQ76" s="106"/>
      <c r="AR76" s="106"/>
      <c r="AS76" s="106"/>
      <c r="AT76" s="106"/>
      <c r="AU76" s="106"/>
      <c r="AV76" s="106"/>
      <c r="AW76" s="106"/>
      <c r="AX76" s="106"/>
      <c r="AY76" s="106"/>
      <c r="AZ76" s="106"/>
      <c r="BA76" s="106"/>
      <c r="BB76" s="106"/>
      <c r="BC76" s="106"/>
      <c r="BD76" s="106"/>
      <c r="BE76" s="106"/>
      <c r="BF76" s="106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26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  <c r="CJ76" s="121"/>
      <c r="CK76" s="121"/>
      <c r="CL76" s="121"/>
      <c r="CM76" s="121"/>
      <c r="CN76" s="121"/>
      <c r="CP76" s="117"/>
      <c r="CQ76" s="117"/>
      <c r="CR76" s="117"/>
      <c r="CS76" s="117"/>
      <c r="CT76" s="117"/>
      <c r="CU76" s="117"/>
      <c r="CV76" s="117"/>
      <c r="CW76" s="117"/>
      <c r="CX76" s="117"/>
      <c r="CY76" s="117"/>
      <c r="CZ76" s="117"/>
      <c r="DA76" s="117"/>
      <c r="DB76" s="117"/>
      <c r="DC76" s="117"/>
      <c r="DD76" s="117"/>
      <c r="DE76" s="117"/>
      <c r="DF76" s="127"/>
      <c r="DG76" s="122"/>
      <c r="DH76" s="122"/>
      <c r="DI76" s="122"/>
      <c r="DJ76" s="122"/>
      <c r="DK76" s="122"/>
      <c r="DL76" s="122"/>
      <c r="DM76" s="122"/>
      <c r="DN76" s="122"/>
      <c r="DO76" s="122"/>
      <c r="DP76" s="122"/>
      <c r="DQ76" s="122"/>
      <c r="DR76" s="122"/>
      <c r="DS76" s="122"/>
      <c r="DT76" s="122"/>
      <c r="DU76" s="122"/>
      <c r="DV76" s="122"/>
    </row>
    <row r="77" spans="1:126" s="101" customFormat="1" x14ac:dyDescent="0.2"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25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06"/>
      <c r="AQ77" s="106"/>
      <c r="AR77" s="106"/>
      <c r="AS77" s="106"/>
      <c r="AT77" s="106"/>
      <c r="AU77" s="106"/>
      <c r="AV77" s="106"/>
      <c r="AW77" s="106"/>
      <c r="AX77" s="106"/>
      <c r="AY77" s="106"/>
      <c r="AZ77" s="106"/>
      <c r="BA77" s="106"/>
      <c r="BB77" s="106"/>
      <c r="BC77" s="106"/>
      <c r="BD77" s="106"/>
      <c r="BE77" s="106"/>
      <c r="BF77" s="106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26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  <c r="CJ77" s="121"/>
      <c r="CK77" s="121"/>
      <c r="CL77" s="121"/>
      <c r="CM77" s="121"/>
      <c r="CN77" s="121"/>
      <c r="CP77" s="117"/>
      <c r="CQ77" s="117"/>
      <c r="CR77" s="117"/>
      <c r="CS77" s="117"/>
      <c r="CT77" s="117"/>
      <c r="CU77" s="117"/>
      <c r="CV77" s="117"/>
      <c r="CW77" s="117"/>
      <c r="CX77" s="117"/>
      <c r="CY77" s="117"/>
      <c r="CZ77" s="117"/>
      <c r="DA77" s="117"/>
      <c r="DB77" s="117"/>
      <c r="DC77" s="117"/>
      <c r="DD77" s="117"/>
      <c r="DE77" s="117"/>
      <c r="DF77" s="127"/>
      <c r="DG77" s="122"/>
      <c r="DH77" s="122"/>
      <c r="DI77" s="122"/>
      <c r="DJ77" s="122"/>
      <c r="DK77" s="122"/>
      <c r="DL77" s="122"/>
      <c r="DM77" s="122"/>
      <c r="DN77" s="122"/>
      <c r="DO77" s="122"/>
      <c r="DP77" s="122"/>
      <c r="DQ77" s="122"/>
      <c r="DR77" s="122"/>
      <c r="DS77" s="122"/>
      <c r="DT77" s="122"/>
      <c r="DU77" s="122"/>
      <c r="DV77" s="122"/>
    </row>
    <row r="78" spans="1:126" s="101" customFormat="1" x14ac:dyDescent="0.2"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25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  <c r="AO78" s="120"/>
      <c r="AP78" s="106"/>
      <c r="AQ78" s="106"/>
      <c r="AR78" s="106"/>
      <c r="AS78" s="106"/>
      <c r="AT78" s="106"/>
      <c r="AU78" s="106"/>
      <c r="AV78" s="106"/>
      <c r="AW78" s="106"/>
      <c r="AX78" s="106"/>
      <c r="AY78" s="106"/>
      <c r="AZ78" s="106"/>
      <c r="BA78" s="106"/>
      <c r="BB78" s="106"/>
      <c r="BC78" s="106"/>
      <c r="BD78" s="106"/>
      <c r="BE78" s="106"/>
      <c r="BF78" s="106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26"/>
      <c r="BY78" s="121"/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  <c r="CJ78" s="121"/>
      <c r="CK78" s="121"/>
      <c r="CL78" s="121"/>
      <c r="CM78" s="121"/>
      <c r="CN78" s="121"/>
      <c r="CP78" s="117"/>
      <c r="CQ78" s="117"/>
      <c r="CR78" s="117"/>
      <c r="CS78" s="117"/>
      <c r="CT78" s="117"/>
      <c r="CU78" s="117"/>
      <c r="CV78" s="117"/>
      <c r="CW78" s="117"/>
      <c r="CX78" s="117"/>
      <c r="CY78" s="117"/>
      <c r="CZ78" s="117"/>
      <c r="DA78" s="117"/>
      <c r="DB78" s="117"/>
      <c r="DC78" s="117"/>
      <c r="DD78" s="117"/>
      <c r="DE78" s="117"/>
      <c r="DF78" s="127"/>
      <c r="DG78" s="122"/>
      <c r="DH78" s="122"/>
      <c r="DI78" s="122"/>
      <c r="DJ78" s="122"/>
      <c r="DK78" s="122"/>
      <c r="DL78" s="122"/>
      <c r="DM78" s="122"/>
      <c r="DN78" s="122"/>
      <c r="DO78" s="122"/>
      <c r="DP78" s="122"/>
      <c r="DQ78" s="122"/>
      <c r="DR78" s="122"/>
      <c r="DS78" s="122"/>
      <c r="DT78" s="122"/>
      <c r="DU78" s="122"/>
      <c r="DV78" s="122"/>
    </row>
    <row r="79" spans="1:126" s="101" customFormat="1" x14ac:dyDescent="0.2"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25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06"/>
      <c r="AQ79" s="106"/>
      <c r="AR79" s="106"/>
      <c r="AS79" s="106"/>
      <c r="AT79" s="106"/>
      <c r="AU79" s="106"/>
      <c r="AV79" s="106"/>
      <c r="AW79" s="106"/>
      <c r="AX79" s="106"/>
      <c r="AY79" s="106"/>
      <c r="AZ79" s="106"/>
      <c r="BA79" s="106"/>
      <c r="BB79" s="106"/>
      <c r="BC79" s="106"/>
      <c r="BD79" s="106"/>
      <c r="BE79" s="106"/>
      <c r="BF79" s="106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26"/>
      <c r="BY79" s="121"/>
      <c r="BZ79" s="121"/>
      <c r="CA79" s="121"/>
      <c r="CB79" s="121"/>
      <c r="CC79" s="121"/>
      <c r="CD79" s="121"/>
      <c r="CE79" s="121"/>
      <c r="CF79" s="121"/>
      <c r="CG79" s="121"/>
      <c r="CH79" s="121"/>
      <c r="CI79" s="121"/>
      <c r="CJ79" s="121"/>
      <c r="CK79" s="121"/>
      <c r="CL79" s="121"/>
      <c r="CM79" s="121"/>
      <c r="CN79" s="121"/>
      <c r="CP79" s="117"/>
      <c r="CQ79" s="117"/>
      <c r="CR79" s="117"/>
      <c r="CS79" s="117"/>
      <c r="CT79" s="117"/>
      <c r="CU79" s="117"/>
      <c r="CV79" s="117"/>
      <c r="CW79" s="117"/>
      <c r="CX79" s="117"/>
      <c r="CY79" s="117"/>
      <c r="CZ79" s="117"/>
      <c r="DA79" s="117"/>
      <c r="DB79" s="117"/>
      <c r="DC79" s="117"/>
      <c r="DD79" s="117"/>
      <c r="DE79" s="117"/>
      <c r="DF79" s="127"/>
      <c r="DG79" s="122"/>
      <c r="DH79" s="122"/>
      <c r="DI79" s="122"/>
      <c r="DJ79" s="122"/>
      <c r="DK79" s="122"/>
      <c r="DL79" s="122"/>
      <c r="DM79" s="122"/>
      <c r="DN79" s="122"/>
      <c r="DO79" s="122"/>
      <c r="DP79" s="122"/>
      <c r="DQ79" s="122"/>
      <c r="DR79" s="122"/>
      <c r="DS79" s="122"/>
      <c r="DT79" s="122"/>
      <c r="DU79" s="122"/>
      <c r="DV79" s="122"/>
    </row>
    <row r="80" spans="1:126" s="101" customFormat="1" x14ac:dyDescent="0.2"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25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0"/>
      <c r="AN80" s="120"/>
      <c r="AO80" s="120"/>
      <c r="AP80" s="106"/>
      <c r="AQ80" s="106"/>
      <c r="AR80" s="106"/>
      <c r="AS80" s="106"/>
      <c r="AT80" s="106"/>
      <c r="AU80" s="106"/>
      <c r="AV80" s="106"/>
      <c r="AW80" s="106"/>
      <c r="AX80" s="106"/>
      <c r="AY80" s="106"/>
      <c r="AZ80" s="106"/>
      <c r="BA80" s="106"/>
      <c r="BB80" s="106"/>
      <c r="BC80" s="106"/>
      <c r="BD80" s="106"/>
      <c r="BE80" s="106"/>
      <c r="BF80" s="106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26"/>
      <c r="BY80" s="121"/>
      <c r="BZ80" s="121"/>
      <c r="CA80" s="121"/>
      <c r="CB80" s="121"/>
      <c r="CC80" s="121"/>
      <c r="CD80" s="121"/>
      <c r="CE80" s="121"/>
      <c r="CF80" s="121"/>
      <c r="CG80" s="121"/>
      <c r="CH80" s="121"/>
      <c r="CI80" s="121"/>
      <c r="CJ80" s="121"/>
      <c r="CK80" s="121"/>
      <c r="CL80" s="121"/>
      <c r="CM80" s="121"/>
      <c r="CN80" s="121"/>
      <c r="CP80" s="117"/>
      <c r="CQ80" s="117"/>
      <c r="CR80" s="117"/>
      <c r="CS80" s="117"/>
      <c r="CT80" s="117"/>
      <c r="CU80" s="117"/>
      <c r="CV80" s="117"/>
      <c r="CW80" s="117"/>
      <c r="CX80" s="117"/>
      <c r="CY80" s="117"/>
      <c r="CZ80" s="117"/>
      <c r="DA80" s="117"/>
      <c r="DB80" s="117"/>
      <c r="DC80" s="117"/>
      <c r="DD80" s="117"/>
      <c r="DE80" s="117"/>
      <c r="DF80" s="127"/>
      <c r="DG80" s="122"/>
      <c r="DH80" s="122"/>
      <c r="DI80" s="122"/>
      <c r="DJ80" s="122"/>
      <c r="DK80" s="122"/>
      <c r="DL80" s="122"/>
      <c r="DM80" s="122"/>
      <c r="DN80" s="122"/>
      <c r="DO80" s="122"/>
      <c r="DP80" s="122"/>
      <c r="DQ80" s="122"/>
      <c r="DR80" s="122"/>
      <c r="DS80" s="122"/>
      <c r="DT80" s="122"/>
      <c r="DU80" s="122"/>
      <c r="DV80" s="122"/>
    </row>
    <row r="81" spans="9:126" s="101" customFormat="1" x14ac:dyDescent="0.2"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25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06"/>
      <c r="AQ81" s="106"/>
      <c r="AR81" s="106"/>
      <c r="AS81" s="106"/>
      <c r="AT81" s="106"/>
      <c r="AU81" s="106"/>
      <c r="AV81" s="106"/>
      <c r="AW81" s="106"/>
      <c r="AX81" s="106"/>
      <c r="AY81" s="106"/>
      <c r="AZ81" s="106"/>
      <c r="BA81" s="106"/>
      <c r="BB81" s="106"/>
      <c r="BC81" s="106"/>
      <c r="BD81" s="106"/>
      <c r="BE81" s="106"/>
      <c r="BF81" s="106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26"/>
      <c r="BY81" s="121"/>
      <c r="BZ81" s="121"/>
      <c r="CA81" s="121"/>
      <c r="CB81" s="121"/>
      <c r="CC81" s="121"/>
      <c r="CD81" s="121"/>
      <c r="CE81" s="121"/>
      <c r="CF81" s="121"/>
      <c r="CG81" s="121"/>
      <c r="CH81" s="121"/>
      <c r="CI81" s="121"/>
      <c r="CJ81" s="121"/>
      <c r="CK81" s="121"/>
      <c r="CL81" s="121"/>
      <c r="CM81" s="121"/>
      <c r="CN81" s="121"/>
      <c r="CP81" s="117"/>
      <c r="CQ81" s="117"/>
      <c r="CR81" s="117"/>
      <c r="CS81" s="117"/>
      <c r="CT81" s="117"/>
      <c r="CU81" s="117"/>
      <c r="CV81" s="117"/>
      <c r="CW81" s="117"/>
      <c r="CX81" s="117"/>
      <c r="CY81" s="117"/>
      <c r="CZ81" s="117"/>
      <c r="DA81" s="117"/>
      <c r="DB81" s="117"/>
      <c r="DC81" s="117"/>
      <c r="DD81" s="117"/>
      <c r="DE81" s="117"/>
      <c r="DF81" s="127"/>
      <c r="DG81" s="122"/>
      <c r="DH81" s="122"/>
      <c r="DI81" s="122"/>
      <c r="DJ81" s="122"/>
      <c r="DK81" s="122"/>
      <c r="DL81" s="122"/>
      <c r="DM81" s="122"/>
      <c r="DN81" s="122"/>
      <c r="DO81" s="122"/>
      <c r="DP81" s="122"/>
      <c r="DQ81" s="122"/>
      <c r="DR81" s="122"/>
      <c r="DS81" s="122"/>
      <c r="DT81" s="122"/>
      <c r="DU81" s="122"/>
      <c r="DV81" s="122"/>
    </row>
    <row r="82" spans="9:126" s="101" customFormat="1" x14ac:dyDescent="0.2"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25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06"/>
      <c r="AQ82" s="106"/>
      <c r="AR82" s="106"/>
      <c r="AS82" s="106"/>
      <c r="AT82" s="106"/>
      <c r="AU82" s="106"/>
      <c r="AV82" s="106"/>
      <c r="AW82" s="106"/>
      <c r="AX82" s="106"/>
      <c r="AY82" s="106"/>
      <c r="AZ82" s="106"/>
      <c r="BA82" s="106"/>
      <c r="BB82" s="106"/>
      <c r="BC82" s="106"/>
      <c r="BD82" s="106"/>
      <c r="BE82" s="106"/>
      <c r="BF82" s="106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26"/>
      <c r="BY82" s="121"/>
      <c r="BZ82" s="121"/>
      <c r="CA82" s="121"/>
      <c r="CB82" s="121"/>
      <c r="CC82" s="121"/>
      <c r="CD82" s="121"/>
      <c r="CE82" s="121"/>
      <c r="CF82" s="121"/>
      <c r="CG82" s="121"/>
      <c r="CH82" s="121"/>
      <c r="CI82" s="121"/>
      <c r="CJ82" s="121"/>
      <c r="CK82" s="121"/>
      <c r="CL82" s="121"/>
      <c r="CM82" s="121"/>
      <c r="CN82" s="121"/>
      <c r="CP82" s="117"/>
      <c r="CQ82" s="117"/>
      <c r="CR82" s="117"/>
      <c r="CS82" s="117"/>
      <c r="CT82" s="117"/>
      <c r="CU82" s="117"/>
      <c r="CV82" s="117"/>
      <c r="CW82" s="117"/>
      <c r="CX82" s="117"/>
      <c r="CY82" s="117"/>
      <c r="CZ82" s="117"/>
      <c r="DA82" s="117"/>
      <c r="DB82" s="117"/>
      <c r="DC82" s="117"/>
      <c r="DD82" s="117"/>
      <c r="DE82" s="117"/>
      <c r="DF82" s="127"/>
      <c r="DG82" s="122"/>
      <c r="DH82" s="122"/>
      <c r="DI82" s="122"/>
      <c r="DJ82" s="122"/>
      <c r="DK82" s="122"/>
      <c r="DL82" s="122"/>
      <c r="DM82" s="122"/>
      <c r="DN82" s="122"/>
      <c r="DO82" s="122"/>
      <c r="DP82" s="122"/>
      <c r="DQ82" s="122"/>
      <c r="DR82" s="122"/>
      <c r="DS82" s="122"/>
      <c r="DT82" s="122"/>
      <c r="DU82" s="122"/>
      <c r="DV82" s="122"/>
    </row>
    <row r="83" spans="9:126" s="101" customFormat="1" x14ac:dyDescent="0.2"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25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06"/>
      <c r="AQ83" s="106"/>
      <c r="AR83" s="106"/>
      <c r="AS83" s="106"/>
      <c r="AT83" s="106"/>
      <c r="AU83" s="106"/>
      <c r="AV83" s="106"/>
      <c r="AW83" s="106"/>
      <c r="AX83" s="106"/>
      <c r="AY83" s="106"/>
      <c r="AZ83" s="106"/>
      <c r="BA83" s="106"/>
      <c r="BB83" s="106"/>
      <c r="BC83" s="106"/>
      <c r="BD83" s="106"/>
      <c r="BE83" s="106"/>
      <c r="BF83" s="106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26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  <c r="CJ83" s="121"/>
      <c r="CK83" s="121"/>
      <c r="CL83" s="121"/>
      <c r="CM83" s="121"/>
      <c r="CN83" s="121"/>
      <c r="CP83" s="117"/>
      <c r="CQ83" s="117"/>
      <c r="CR83" s="117"/>
      <c r="CS83" s="117"/>
      <c r="CT83" s="117"/>
      <c r="CU83" s="117"/>
      <c r="CV83" s="117"/>
      <c r="CW83" s="117"/>
      <c r="CX83" s="117"/>
      <c r="CY83" s="117"/>
      <c r="CZ83" s="117"/>
      <c r="DA83" s="117"/>
      <c r="DB83" s="117"/>
      <c r="DC83" s="117"/>
      <c r="DD83" s="117"/>
      <c r="DE83" s="117"/>
      <c r="DF83" s="127"/>
      <c r="DG83" s="122"/>
      <c r="DH83" s="122"/>
      <c r="DI83" s="122"/>
      <c r="DJ83" s="122"/>
      <c r="DK83" s="122"/>
      <c r="DL83" s="122"/>
      <c r="DM83" s="122"/>
      <c r="DN83" s="122"/>
      <c r="DO83" s="122"/>
      <c r="DP83" s="122"/>
      <c r="DQ83" s="122"/>
      <c r="DR83" s="122"/>
      <c r="DS83" s="122"/>
      <c r="DT83" s="122"/>
      <c r="DU83" s="122"/>
      <c r="DV83" s="122"/>
    </row>
    <row r="84" spans="9:126" s="101" customFormat="1" x14ac:dyDescent="0.2"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25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06"/>
      <c r="AQ84" s="106"/>
      <c r="AR84" s="106"/>
      <c r="AS84" s="106"/>
      <c r="AT84" s="106"/>
      <c r="AU84" s="106"/>
      <c r="AV84" s="106"/>
      <c r="AW84" s="106"/>
      <c r="AX84" s="106"/>
      <c r="AY84" s="106"/>
      <c r="AZ84" s="106"/>
      <c r="BA84" s="106"/>
      <c r="BB84" s="106"/>
      <c r="BC84" s="106"/>
      <c r="BD84" s="106"/>
      <c r="BE84" s="106"/>
      <c r="BF84" s="106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26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  <c r="CJ84" s="121"/>
      <c r="CK84" s="121"/>
      <c r="CL84" s="121"/>
      <c r="CM84" s="121"/>
      <c r="CN84" s="121"/>
      <c r="CP84" s="117"/>
      <c r="CQ84" s="117"/>
      <c r="CR84" s="117"/>
      <c r="CS84" s="117"/>
      <c r="CT84" s="117"/>
      <c r="CU84" s="117"/>
      <c r="CV84" s="117"/>
      <c r="CW84" s="117"/>
      <c r="CX84" s="117"/>
      <c r="CY84" s="117"/>
      <c r="CZ84" s="117"/>
      <c r="DA84" s="117"/>
      <c r="DB84" s="117"/>
      <c r="DC84" s="117"/>
      <c r="DD84" s="117"/>
      <c r="DE84" s="117"/>
      <c r="DF84" s="127"/>
      <c r="DG84" s="122"/>
      <c r="DH84" s="122"/>
      <c r="DI84" s="122"/>
      <c r="DJ84" s="122"/>
      <c r="DK84" s="122"/>
      <c r="DL84" s="122"/>
      <c r="DM84" s="122"/>
      <c r="DN84" s="122"/>
      <c r="DO84" s="122"/>
      <c r="DP84" s="122"/>
      <c r="DQ84" s="122"/>
      <c r="DR84" s="122"/>
      <c r="DS84" s="122"/>
      <c r="DT84" s="122"/>
      <c r="DU84" s="122"/>
      <c r="DV84" s="122"/>
    </row>
    <row r="85" spans="9:126" s="101" customFormat="1" x14ac:dyDescent="0.2"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25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06"/>
      <c r="AQ85" s="106"/>
      <c r="AR85" s="106"/>
      <c r="AS85" s="106"/>
      <c r="AT85" s="106"/>
      <c r="AU85" s="106"/>
      <c r="AV85" s="106"/>
      <c r="AW85" s="106"/>
      <c r="AX85" s="106"/>
      <c r="AY85" s="106"/>
      <c r="AZ85" s="106"/>
      <c r="BA85" s="106"/>
      <c r="BB85" s="106"/>
      <c r="BC85" s="106"/>
      <c r="BD85" s="106"/>
      <c r="BE85" s="106"/>
      <c r="BF85" s="106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26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  <c r="CL85" s="121"/>
      <c r="CM85" s="121"/>
      <c r="CN85" s="121"/>
      <c r="CP85" s="117"/>
      <c r="CQ85" s="117"/>
      <c r="CR85" s="117"/>
      <c r="CS85" s="117"/>
      <c r="CT85" s="117"/>
      <c r="CU85" s="117"/>
      <c r="CV85" s="117"/>
      <c r="CW85" s="117"/>
      <c r="CX85" s="117"/>
      <c r="CY85" s="117"/>
      <c r="CZ85" s="117"/>
      <c r="DA85" s="117"/>
      <c r="DB85" s="117"/>
      <c r="DC85" s="117"/>
      <c r="DD85" s="117"/>
      <c r="DE85" s="117"/>
      <c r="DF85" s="127"/>
      <c r="DG85" s="122"/>
      <c r="DH85" s="122"/>
      <c r="DI85" s="122"/>
      <c r="DJ85" s="122"/>
      <c r="DK85" s="122"/>
      <c r="DL85" s="122"/>
      <c r="DM85" s="122"/>
      <c r="DN85" s="122"/>
      <c r="DO85" s="122"/>
      <c r="DP85" s="122"/>
      <c r="DQ85" s="122"/>
      <c r="DR85" s="122"/>
      <c r="DS85" s="122"/>
      <c r="DT85" s="122"/>
      <c r="DU85" s="122"/>
      <c r="DV85" s="122"/>
    </row>
    <row r="86" spans="9:126" s="101" customFormat="1" x14ac:dyDescent="0.2"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25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06"/>
      <c r="AQ86" s="106"/>
      <c r="AR86" s="106"/>
      <c r="AS86" s="106"/>
      <c r="AT86" s="106"/>
      <c r="AU86" s="106"/>
      <c r="AV86" s="106"/>
      <c r="AW86" s="106"/>
      <c r="AX86" s="106"/>
      <c r="AY86" s="106"/>
      <c r="AZ86" s="106"/>
      <c r="BA86" s="106"/>
      <c r="BB86" s="106"/>
      <c r="BC86" s="106"/>
      <c r="BD86" s="106"/>
      <c r="BE86" s="106"/>
      <c r="BF86" s="106"/>
      <c r="BH86" s="117"/>
      <c r="BI86" s="117"/>
      <c r="BJ86" s="117"/>
      <c r="BK86" s="117"/>
      <c r="BL86" s="117"/>
      <c r="BM86" s="117"/>
      <c r="BN86" s="117"/>
      <c r="BO86" s="117"/>
      <c r="BP86" s="117"/>
      <c r="BQ86" s="117"/>
      <c r="BR86" s="117"/>
      <c r="BS86" s="117"/>
      <c r="BT86" s="117"/>
      <c r="BU86" s="117"/>
      <c r="BV86" s="117"/>
      <c r="BW86" s="117"/>
      <c r="BX86" s="126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  <c r="CJ86" s="121"/>
      <c r="CK86" s="121"/>
      <c r="CL86" s="121"/>
      <c r="CM86" s="121"/>
      <c r="CN86" s="121"/>
      <c r="CP86" s="117"/>
      <c r="CQ86" s="117"/>
      <c r="CR86" s="117"/>
      <c r="CS86" s="117"/>
      <c r="CT86" s="117"/>
      <c r="CU86" s="117"/>
      <c r="CV86" s="117"/>
      <c r="CW86" s="117"/>
      <c r="CX86" s="117"/>
      <c r="CY86" s="117"/>
      <c r="CZ86" s="117"/>
      <c r="DA86" s="117"/>
      <c r="DB86" s="117"/>
      <c r="DC86" s="117"/>
      <c r="DD86" s="117"/>
      <c r="DE86" s="117"/>
      <c r="DF86" s="127"/>
      <c r="DG86" s="122"/>
      <c r="DH86" s="122"/>
      <c r="DI86" s="122"/>
      <c r="DJ86" s="122"/>
      <c r="DK86" s="122"/>
      <c r="DL86" s="122"/>
      <c r="DM86" s="122"/>
      <c r="DN86" s="122"/>
      <c r="DO86" s="122"/>
      <c r="DP86" s="122"/>
      <c r="DQ86" s="122"/>
      <c r="DR86" s="122"/>
      <c r="DS86" s="122"/>
      <c r="DT86" s="122"/>
      <c r="DU86" s="122"/>
      <c r="DV86" s="122"/>
    </row>
    <row r="87" spans="9:126" s="101" customFormat="1" x14ac:dyDescent="0.2"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25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06"/>
      <c r="AQ87" s="106"/>
      <c r="AR87" s="106"/>
      <c r="AS87" s="106"/>
      <c r="AT87" s="106"/>
      <c r="AU87" s="106"/>
      <c r="AV87" s="106"/>
      <c r="AW87" s="106"/>
      <c r="AX87" s="106"/>
      <c r="AY87" s="106"/>
      <c r="AZ87" s="106"/>
      <c r="BA87" s="106"/>
      <c r="BB87" s="106"/>
      <c r="BC87" s="106"/>
      <c r="BD87" s="106"/>
      <c r="BE87" s="106"/>
      <c r="BF87" s="106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26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  <c r="CJ87" s="121"/>
      <c r="CK87" s="121"/>
      <c r="CL87" s="121"/>
      <c r="CM87" s="121"/>
      <c r="CN87" s="121"/>
      <c r="CP87" s="117"/>
      <c r="CQ87" s="117"/>
      <c r="CR87" s="117"/>
      <c r="CS87" s="117"/>
      <c r="CT87" s="117"/>
      <c r="CU87" s="117"/>
      <c r="CV87" s="117"/>
      <c r="CW87" s="117"/>
      <c r="CX87" s="117"/>
      <c r="CY87" s="117"/>
      <c r="CZ87" s="117"/>
      <c r="DA87" s="117"/>
      <c r="DB87" s="117"/>
      <c r="DC87" s="117"/>
      <c r="DD87" s="117"/>
      <c r="DE87" s="117"/>
      <c r="DF87" s="127"/>
      <c r="DG87" s="122"/>
      <c r="DH87" s="122"/>
      <c r="DI87" s="122"/>
      <c r="DJ87" s="122"/>
      <c r="DK87" s="122"/>
      <c r="DL87" s="122"/>
      <c r="DM87" s="122"/>
      <c r="DN87" s="122"/>
      <c r="DO87" s="122"/>
      <c r="DP87" s="122"/>
      <c r="DQ87" s="122"/>
      <c r="DR87" s="122"/>
      <c r="DS87" s="122"/>
      <c r="DT87" s="122"/>
      <c r="DU87" s="122"/>
      <c r="DV87" s="122"/>
    </row>
    <row r="88" spans="9:126" s="101" customFormat="1" x14ac:dyDescent="0.2"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25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06"/>
      <c r="AQ88" s="106"/>
      <c r="AR88" s="106"/>
      <c r="AS88" s="106"/>
      <c r="AT88" s="106"/>
      <c r="AU88" s="106"/>
      <c r="AV88" s="106"/>
      <c r="AW88" s="106"/>
      <c r="AX88" s="106"/>
      <c r="AY88" s="106"/>
      <c r="AZ88" s="106"/>
      <c r="BA88" s="106"/>
      <c r="BB88" s="106"/>
      <c r="BC88" s="106"/>
      <c r="BD88" s="106"/>
      <c r="BE88" s="106"/>
      <c r="BF88" s="106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26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  <c r="CJ88" s="121"/>
      <c r="CK88" s="121"/>
      <c r="CL88" s="121"/>
      <c r="CM88" s="121"/>
      <c r="CN88" s="121"/>
      <c r="CP88" s="117"/>
      <c r="CQ88" s="117"/>
      <c r="CR88" s="117"/>
      <c r="CS88" s="117"/>
      <c r="CT88" s="117"/>
      <c r="CU88" s="117"/>
      <c r="CV88" s="117"/>
      <c r="CW88" s="117"/>
      <c r="CX88" s="117"/>
      <c r="CY88" s="117"/>
      <c r="CZ88" s="117"/>
      <c r="DA88" s="117"/>
      <c r="DB88" s="117"/>
      <c r="DC88" s="117"/>
      <c r="DD88" s="117"/>
      <c r="DE88" s="117"/>
      <c r="DF88" s="127"/>
      <c r="DG88" s="122"/>
      <c r="DH88" s="122"/>
      <c r="DI88" s="122"/>
      <c r="DJ88" s="122"/>
      <c r="DK88" s="122"/>
      <c r="DL88" s="122"/>
      <c r="DM88" s="122"/>
      <c r="DN88" s="122"/>
      <c r="DO88" s="122"/>
      <c r="DP88" s="122"/>
      <c r="DQ88" s="122"/>
      <c r="DR88" s="122"/>
      <c r="DS88" s="122"/>
      <c r="DT88" s="122"/>
      <c r="DU88" s="122"/>
      <c r="DV88" s="122"/>
    </row>
    <row r="89" spans="9:126" s="101" customFormat="1" x14ac:dyDescent="0.2"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25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06"/>
      <c r="AQ89" s="106"/>
      <c r="AR89" s="106"/>
      <c r="AS89" s="106"/>
      <c r="AT89" s="106"/>
      <c r="AU89" s="106"/>
      <c r="AV89" s="106"/>
      <c r="AW89" s="106"/>
      <c r="AX89" s="106"/>
      <c r="AY89" s="106"/>
      <c r="AZ89" s="106"/>
      <c r="BA89" s="106"/>
      <c r="BB89" s="106"/>
      <c r="BC89" s="106"/>
      <c r="BD89" s="106"/>
      <c r="BE89" s="106"/>
      <c r="BF89" s="106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26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  <c r="CJ89" s="121"/>
      <c r="CK89" s="121"/>
      <c r="CL89" s="121"/>
      <c r="CM89" s="121"/>
      <c r="CN89" s="121"/>
      <c r="CP89" s="117"/>
      <c r="CQ89" s="117"/>
      <c r="CR89" s="117"/>
      <c r="CS89" s="117"/>
      <c r="CT89" s="117"/>
      <c r="CU89" s="117"/>
      <c r="CV89" s="117"/>
      <c r="CW89" s="117"/>
      <c r="CX89" s="117"/>
      <c r="CY89" s="117"/>
      <c r="CZ89" s="117"/>
      <c r="DA89" s="117"/>
      <c r="DB89" s="117"/>
      <c r="DC89" s="117"/>
      <c r="DD89" s="117"/>
      <c r="DE89" s="117"/>
      <c r="DF89" s="127"/>
      <c r="DG89" s="122"/>
      <c r="DH89" s="122"/>
      <c r="DI89" s="122"/>
      <c r="DJ89" s="122"/>
      <c r="DK89" s="122"/>
      <c r="DL89" s="122"/>
      <c r="DM89" s="122"/>
      <c r="DN89" s="122"/>
      <c r="DO89" s="122"/>
      <c r="DP89" s="122"/>
      <c r="DQ89" s="122"/>
      <c r="DR89" s="122"/>
      <c r="DS89" s="122"/>
      <c r="DT89" s="122"/>
      <c r="DU89" s="122"/>
      <c r="DV89" s="122"/>
    </row>
    <row r="90" spans="9:126" s="101" customFormat="1" x14ac:dyDescent="0.2"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25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06"/>
      <c r="AQ90" s="106"/>
      <c r="AR90" s="106"/>
      <c r="AS90" s="106"/>
      <c r="AT90" s="106"/>
      <c r="AU90" s="106"/>
      <c r="AV90" s="106"/>
      <c r="AW90" s="106"/>
      <c r="AX90" s="106"/>
      <c r="AY90" s="106"/>
      <c r="AZ90" s="106"/>
      <c r="BA90" s="106"/>
      <c r="BB90" s="106"/>
      <c r="BC90" s="106"/>
      <c r="BD90" s="106"/>
      <c r="BE90" s="106"/>
      <c r="BF90" s="106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26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  <c r="CJ90" s="121"/>
      <c r="CK90" s="121"/>
      <c r="CL90" s="121"/>
      <c r="CM90" s="121"/>
      <c r="CN90" s="121"/>
      <c r="CP90" s="117"/>
      <c r="CQ90" s="117"/>
      <c r="CR90" s="117"/>
      <c r="CS90" s="117"/>
      <c r="CT90" s="117"/>
      <c r="CU90" s="117"/>
      <c r="CV90" s="117"/>
      <c r="CW90" s="117"/>
      <c r="CX90" s="117"/>
      <c r="CY90" s="117"/>
      <c r="CZ90" s="117"/>
      <c r="DA90" s="117"/>
      <c r="DB90" s="117"/>
      <c r="DC90" s="117"/>
      <c r="DD90" s="117"/>
      <c r="DE90" s="117"/>
      <c r="DF90" s="127"/>
      <c r="DG90" s="122"/>
      <c r="DH90" s="122"/>
      <c r="DI90" s="122"/>
      <c r="DJ90" s="122"/>
      <c r="DK90" s="122"/>
      <c r="DL90" s="122"/>
      <c r="DM90" s="122"/>
      <c r="DN90" s="122"/>
      <c r="DO90" s="122"/>
      <c r="DP90" s="122"/>
      <c r="DQ90" s="122"/>
      <c r="DR90" s="122"/>
      <c r="DS90" s="122"/>
      <c r="DT90" s="122"/>
      <c r="DU90" s="122"/>
      <c r="DV90" s="122"/>
    </row>
    <row r="91" spans="9:126" s="101" customFormat="1" x14ac:dyDescent="0.2"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25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06"/>
      <c r="AQ91" s="106"/>
      <c r="AR91" s="106"/>
      <c r="AS91" s="106"/>
      <c r="AT91" s="106"/>
      <c r="AU91" s="106"/>
      <c r="AV91" s="106"/>
      <c r="AW91" s="106"/>
      <c r="AX91" s="106"/>
      <c r="AY91" s="106"/>
      <c r="AZ91" s="106"/>
      <c r="BA91" s="106"/>
      <c r="BB91" s="106"/>
      <c r="BC91" s="106"/>
      <c r="BD91" s="106"/>
      <c r="BE91" s="106"/>
      <c r="BF91" s="106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7"/>
      <c r="BT91" s="117"/>
      <c r="BU91" s="117"/>
      <c r="BV91" s="117"/>
      <c r="BW91" s="117"/>
      <c r="BX91" s="126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  <c r="CJ91" s="121"/>
      <c r="CK91" s="121"/>
      <c r="CL91" s="121"/>
      <c r="CM91" s="121"/>
      <c r="CN91" s="121"/>
      <c r="CP91" s="117"/>
      <c r="CQ91" s="117"/>
      <c r="CR91" s="117"/>
      <c r="CS91" s="117"/>
      <c r="CT91" s="117"/>
      <c r="CU91" s="117"/>
      <c r="CV91" s="117"/>
      <c r="CW91" s="117"/>
      <c r="CX91" s="117"/>
      <c r="CY91" s="117"/>
      <c r="CZ91" s="117"/>
      <c r="DA91" s="117"/>
      <c r="DB91" s="117"/>
      <c r="DC91" s="117"/>
      <c r="DD91" s="117"/>
      <c r="DE91" s="117"/>
      <c r="DF91" s="127"/>
      <c r="DG91" s="122"/>
      <c r="DH91" s="122"/>
      <c r="DI91" s="122"/>
      <c r="DJ91" s="122"/>
      <c r="DK91" s="122"/>
      <c r="DL91" s="122"/>
      <c r="DM91" s="122"/>
      <c r="DN91" s="122"/>
      <c r="DO91" s="122"/>
      <c r="DP91" s="122"/>
      <c r="DQ91" s="122"/>
      <c r="DR91" s="122"/>
      <c r="DS91" s="122"/>
      <c r="DT91" s="122"/>
      <c r="DU91" s="122"/>
      <c r="DV91" s="122"/>
    </row>
    <row r="92" spans="9:126" s="101" customFormat="1" x14ac:dyDescent="0.2"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25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06"/>
      <c r="AQ92" s="106"/>
      <c r="AR92" s="106"/>
      <c r="AS92" s="106"/>
      <c r="AT92" s="106"/>
      <c r="AU92" s="106"/>
      <c r="AV92" s="106"/>
      <c r="AW92" s="106"/>
      <c r="AX92" s="106"/>
      <c r="AY92" s="106"/>
      <c r="AZ92" s="106"/>
      <c r="BA92" s="106"/>
      <c r="BB92" s="106"/>
      <c r="BC92" s="106"/>
      <c r="BD92" s="106"/>
      <c r="BE92" s="106"/>
      <c r="BF92" s="106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26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  <c r="CJ92" s="121"/>
      <c r="CK92" s="121"/>
      <c r="CL92" s="121"/>
      <c r="CM92" s="121"/>
      <c r="CN92" s="121"/>
      <c r="CP92" s="117"/>
      <c r="CQ92" s="117"/>
      <c r="CR92" s="117"/>
      <c r="CS92" s="117"/>
      <c r="CT92" s="117"/>
      <c r="CU92" s="117"/>
      <c r="CV92" s="117"/>
      <c r="CW92" s="117"/>
      <c r="CX92" s="117"/>
      <c r="CY92" s="117"/>
      <c r="CZ92" s="117"/>
      <c r="DA92" s="117"/>
      <c r="DB92" s="117"/>
      <c r="DC92" s="117"/>
      <c r="DD92" s="117"/>
      <c r="DE92" s="117"/>
      <c r="DF92" s="127"/>
      <c r="DG92" s="122"/>
      <c r="DH92" s="122"/>
      <c r="DI92" s="122"/>
      <c r="DJ92" s="122"/>
      <c r="DK92" s="122"/>
      <c r="DL92" s="122"/>
      <c r="DM92" s="122"/>
      <c r="DN92" s="122"/>
      <c r="DO92" s="122"/>
      <c r="DP92" s="122"/>
      <c r="DQ92" s="122"/>
      <c r="DR92" s="122"/>
      <c r="DS92" s="122"/>
      <c r="DT92" s="122"/>
      <c r="DU92" s="122"/>
      <c r="DV92" s="122"/>
    </row>
    <row r="93" spans="9:126" s="101" customFormat="1" x14ac:dyDescent="0.2"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25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120"/>
      <c r="AN93" s="120"/>
      <c r="AO93" s="120"/>
      <c r="AP93" s="106"/>
      <c r="AQ93" s="106"/>
      <c r="AR93" s="106"/>
      <c r="AS93" s="106"/>
      <c r="AT93" s="106"/>
      <c r="AU93" s="106"/>
      <c r="AV93" s="106"/>
      <c r="AW93" s="106"/>
      <c r="AX93" s="106"/>
      <c r="AY93" s="106"/>
      <c r="AZ93" s="106"/>
      <c r="BA93" s="106"/>
      <c r="BB93" s="106"/>
      <c r="BC93" s="106"/>
      <c r="BD93" s="106"/>
      <c r="BE93" s="106"/>
      <c r="BF93" s="106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26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  <c r="CJ93" s="121"/>
      <c r="CK93" s="121"/>
      <c r="CL93" s="121"/>
      <c r="CM93" s="121"/>
      <c r="CN93" s="121"/>
      <c r="CP93" s="117"/>
      <c r="CQ93" s="117"/>
      <c r="CR93" s="117"/>
      <c r="CS93" s="117"/>
      <c r="CT93" s="117"/>
      <c r="CU93" s="117"/>
      <c r="CV93" s="117"/>
      <c r="CW93" s="117"/>
      <c r="CX93" s="117"/>
      <c r="CY93" s="117"/>
      <c r="CZ93" s="117"/>
      <c r="DA93" s="117"/>
      <c r="DB93" s="117"/>
      <c r="DC93" s="117"/>
      <c r="DD93" s="117"/>
      <c r="DE93" s="117"/>
      <c r="DF93" s="127"/>
      <c r="DG93" s="122"/>
      <c r="DH93" s="122"/>
      <c r="DI93" s="122"/>
      <c r="DJ93" s="122"/>
      <c r="DK93" s="122"/>
      <c r="DL93" s="122"/>
      <c r="DM93" s="122"/>
      <c r="DN93" s="122"/>
      <c r="DO93" s="122"/>
      <c r="DP93" s="122"/>
      <c r="DQ93" s="122"/>
      <c r="DR93" s="122"/>
      <c r="DS93" s="122"/>
      <c r="DT93" s="122"/>
      <c r="DU93" s="122"/>
      <c r="DV93" s="122"/>
    </row>
    <row r="94" spans="9:126" s="101" customFormat="1" x14ac:dyDescent="0.2"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25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06"/>
      <c r="AQ94" s="106"/>
      <c r="AR94" s="106"/>
      <c r="AS94" s="106"/>
      <c r="AT94" s="106"/>
      <c r="AU94" s="106"/>
      <c r="AV94" s="106"/>
      <c r="AW94" s="106"/>
      <c r="AX94" s="106"/>
      <c r="AY94" s="106"/>
      <c r="AZ94" s="106"/>
      <c r="BA94" s="106"/>
      <c r="BB94" s="106"/>
      <c r="BC94" s="106"/>
      <c r="BD94" s="106"/>
      <c r="BE94" s="106"/>
      <c r="BF94" s="106"/>
      <c r="BH94" s="117"/>
      <c r="BI94" s="117"/>
      <c r="BJ94" s="117"/>
      <c r="BK94" s="117"/>
      <c r="BL94" s="117"/>
      <c r="BM94" s="117"/>
      <c r="BN94" s="117"/>
      <c r="BO94" s="117"/>
      <c r="BP94" s="117"/>
      <c r="BQ94" s="117"/>
      <c r="BR94" s="117"/>
      <c r="BS94" s="117"/>
      <c r="BT94" s="117"/>
      <c r="BU94" s="117"/>
      <c r="BV94" s="117"/>
      <c r="BW94" s="117"/>
      <c r="BX94" s="126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P94" s="117"/>
      <c r="CQ94" s="117"/>
      <c r="CR94" s="117"/>
      <c r="CS94" s="117"/>
      <c r="CT94" s="117"/>
      <c r="CU94" s="117"/>
      <c r="CV94" s="117"/>
      <c r="CW94" s="117"/>
      <c r="CX94" s="117"/>
      <c r="CY94" s="117"/>
      <c r="CZ94" s="117"/>
      <c r="DA94" s="117"/>
      <c r="DB94" s="117"/>
      <c r="DC94" s="117"/>
      <c r="DD94" s="117"/>
      <c r="DE94" s="117"/>
      <c r="DF94" s="127"/>
      <c r="DG94" s="122"/>
      <c r="DH94" s="122"/>
      <c r="DI94" s="122"/>
      <c r="DJ94" s="122"/>
      <c r="DK94" s="122"/>
      <c r="DL94" s="122"/>
      <c r="DM94" s="122"/>
      <c r="DN94" s="122"/>
      <c r="DO94" s="122"/>
      <c r="DP94" s="122"/>
      <c r="DQ94" s="122"/>
      <c r="DR94" s="122"/>
      <c r="DS94" s="122"/>
      <c r="DT94" s="122"/>
      <c r="DU94" s="122"/>
      <c r="DV94" s="122"/>
    </row>
    <row r="95" spans="9:126" s="101" customFormat="1" x14ac:dyDescent="0.2"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25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06"/>
      <c r="AQ95" s="106"/>
      <c r="AR95" s="106"/>
      <c r="AS95" s="106"/>
      <c r="AT95" s="106"/>
      <c r="AU95" s="106"/>
      <c r="AV95" s="106"/>
      <c r="AW95" s="106"/>
      <c r="AX95" s="106"/>
      <c r="AY95" s="106"/>
      <c r="AZ95" s="106"/>
      <c r="BA95" s="106"/>
      <c r="BB95" s="106"/>
      <c r="BC95" s="106"/>
      <c r="BD95" s="106"/>
      <c r="BE95" s="106"/>
      <c r="BF95" s="106"/>
      <c r="BH95" s="117"/>
      <c r="BI95" s="117"/>
      <c r="BJ95" s="117"/>
      <c r="BK95" s="117"/>
      <c r="BL95" s="117"/>
      <c r="BM95" s="117"/>
      <c r="BN95" s="117"/>
      <c r="BO95" s="117"/>
      <c r="BP95" s="117"/>
      <c r="BQ95" s="117"/>
      <c r="BR95" s="117"/>
      <c r="BS95" s="117"/>
      <c r="BT95" s="117"/>
      <c r="BU95" s="117"/>
      <c r="BV95" s="117"/>
      <c r="BW95" s="117"/>
      <c r="BX95" s="126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P95" s="117"/>
      <c r="CQ95" s="117"/>
      <c r="CR95" s="117"/>
      <c r="CS95" s="117"/>
      <c r="CT95" s="117"/>
      <c r="CU95" s="117"/>
      <c r="CV95" s="117"/>
      <c r="CW95" s="117"/>
      <c r="CX95" s="117"/>
      <c r="CY95" s="117"/>
      <c r="CZ95" s="117"/>
      <c r="DA95" s="117"/>
      <c r="DB95" s="117"/>
      <c r="DC95" s="117"/>
      <c r="DD95" s="117"/>
      <c r="DE95" s="117"/>
      <c r="DF95" s="127"/>
      <c r="DG95" s="122"/>
      <c r="DH95" s="122"/>
      <c r="DI95" s="122"/>
      <c r="DJ95" s="122"/>
      <c r="DK95" s="122"/>
      <c r="DL95" s="122"/>
      <c r="DM95" s="122"/>
      <c r="DN95" s="122"/>
      <c r="DO95" s="122"/>
      <c r="DP95" s="122"/>
      <c r="DQ95" s="122"/>
      <c r="DR95" s="122"/>
      <c r="DS95" s="122"/>
      <c r="DT95" s="122"/>
      <c r="DU95" s="122"/>
      <c r="DV95" s="122"/>
    </row>
    <row r="96" spans="9:126" s="101" customFormat="1" x14ac:dyDescent="0.2"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25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06"/>
      <c r="AQ96" s="106"/>
      <c r="AR96" s="106"/>
      <c r="AS96" s="106"/>
      <c r="AT96" s="106"/>
      <c r="AU96" s="106"/>
      <c r="AV96" s="106"/>
      <c r="AW96" s="106"/>
      <c r="AX96" s="106"/>
      <c r="AY96" s="106"/>
      <c r="AZ96" s="106"/>
      <c r="BA96" s="106"/>
      <c r="BB96" s="106"/>
      <c r="BC96" s="106"/>
      <c r="BD96" s="106"/>
      <c r="BE96" s="106"/>
      <c r="BF96" s="106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26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P96" s="117"/>
      <c r="CQ96" s="117"/>
      <c r="CR96" s="117"/>
      <c r="CS96" s="117"/>
      <c r="CT96" s="117"/>
      <c r="CU96" s="117"/>
      <c r="CV96" s="117"/>
      <c r="CW96" s="117"/>
      <c r="CX96" s="117"/>
      <c r="CY96" s="117"/>
      <c r="CZ96" s="117"/>
      <c r="DA96" s="117"/>
      <c r="DB96" s="117"/>
      <c r="DC96" s="117"/>
      <c r="DD96" s="117"/>
      <c r="DE96" s="117"/>
      <c r="DF96" s="127"/>
      <c r="DG96" s="122"/>
      <c r="DH96" s="122"/>
      <c r="DI96" s="122"/>
      <c r="DJ96" s="122"/>
      <c r="DK96" s="122"/>
      <c r="DL96" s="122"/>
      <c r="DM96" s="122"/>
      <c r="DN96" s="122"/>
      <c r="DO96" s="122"/>
      <c r="DP96" s="122"/>
      <c r="DQ96" s="122"/>
      <c r="DR96" s="122"/>
      <c r="DS96" s="122"/>
      <c r="DT96" s="122"/>
      <c r="DU96" s="122"/>
      <c r="DV96" s="122"/>
    </row>
    <row r="97" spans="9:126" s="101" customFormat="1" x14ac:dyDescent="0.2"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25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120"/>
      <c r="AO97" s="120"/>
      <c r="AP97" s="106"/>
      <c r="AQ97" s="106"/>
      <c r="AR97" s="106"/>
      <c r="AS97" s="106"/>
      <c r="AT97" s="106"/>
      <c r="AU97" s="106"/>
      <c r="AV97" s="106"/>
      <c r="AW97" s="106"/>
      <c r="AX97" s="106"/>
      <c r="AY97" s="106"/>
      <c r="AZ97" s="106"/>
      <c r="BA97" s="106"/>
      <c r="BB97" s="106"/>
      <c r="BC97" s="106"/>
      <c r="BD97" s="106"/>
      <c r="BE97" s="106"/>
      <c r="BF97" s="106"/>
      <c r="BH97" s="117"/>
      <c r="BI97" s="117"/>
      <c r="BJ97" s="117"/>
      <c r="BK97" s="117"/>
      <c r="BL97" s="117"/>
      <c r="BM97" s="117"/>
      <c r="BN97" s="117"/>
      <c r="BO97" s="117"/>
      <c r="BP97" s="117"/>
      <c r="BQ97" s="117"/>
      <c r="BR97" s="117"/>
      <c r="BS97" s="117"/>
      <c r="BT97" s="117"/>
      <c r="BU97" s="117"/>
      <c r="BV97" s="117"/>
      <c r="BW97" s="117"/>
      <c r="BX97" s="126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  <c r="CJ97" s="121"/>
      <c r="CK97" s="121"/>
      <c r="CL97" s="121"/>
      <c r="CM97" s="121"/>
      <c r="CN97" s="121"/>
      <c r="CP97" s="117"/>
      <c r="CQ97" s="117"/>
      <c r="CR97" s="117"/>
      <c r="CS97" s="117"/>
      <c r="CT97" s="117"/>
      <c r="CU97" s="117"/>
      <c r="CV97" s="117"/>
      <c r="CW97" s="117"/>
      <c r="CX97" s="117"/>
      <c r="CY97" s="117"/>
      <c r="CZ97" s="117"/>
      <c r="DA97" s="117"/>
      <c r="DB97" s="117"/>
      <c r="DC97" s="117"/>
      <c r="DD97" s="117"/>
      <c r="DE97" s="117"/>
      <c r="DF97" s="127"/>
      <c r="DG97" s="122"/>
      <c r="DH97" s="122"/>
      <c r="DI97" s="122"/>
      <c r="DJ97" s="122"/>
      <c r="DK97" s="122"/>
      <c r="DL97" s="122"/>
      <c r="DM97" s="122"/>
      <c r="DN97" s="122"/>
      <c r="DO97" s="122"/>
      <c r="DP97" s="122"/>
      <c r="DQ97" s="122"/>
      <c r="DR97" s="122"/>
      <c r="DS97" s="122"/>
      <c r="DT97" s="122"/>
      <c r="DU97" s="122"/>
      <c r="DV97" s="122"/>
    </row>
    <row r="98" spans="9:126" s="101" customFormat="1" x14ac:dyDescent="0.2"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25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  <c r="AO98" s="120"/>
      <c r="AP98" s="106"/>
      <c r="AQ98" s="106"/>
      <c r="AR98" s="106"/>
      <c r="AS98" s="106"/>
      <c r="AT98" s="106"/>
      <c r="AU98" s="106"/>
      <c r="AV98" s="106"/>
      <c r="AW98" s="106"/>
      <c r="AX98" s="106"/>
      <c r="AY98" s="106"/>
      <c r="AZ98" s="106"/>
      <c r="BA98" s="106"/>
      <c r="BB98" s="106"/>
      <c r="BC98" s="106"/>
      <c r="BD98" s="106"/>
      <c r="BE98" s="106"/>
      <c r="BF98" s="106"/>
      <c r="BH98" s="117"/>
      <c r="BI98" s="117"/>
      <c r="BJ98" s="117"/>
      <c r="BK98" s="117"/>
      <c r="BL98" s="117"/>
      <c r="BM98" s="117"/>
      <c r="BN98" s="117"/>
      <c r="BO98" s="117"/>
      <c r="BP98" s="117"/>
      <c r="BQ98" s="117"/>
      <c r="BR98" s="117"/>
      <c r="BS98" s="117"/>
      <c r="BT98" s="117"/>
      <c r="BU98" s="117"/>
      <c r="BV98" s="117"/>
      <c r="BW98" s="117"/>
      <c r="BX98" s="126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P98" s="117"/>
      <c r="CQ98" s="117"/>
      <c r="CR98" s="117"/>
      <c r="CS98" s="117"/>
      <c r="CT98" s="117"/>
      <c r="CU98" s="117"/>
      <c r="CV98" s="117"/>
      <c r="CW98" s="117"/>
      <c r="CX98" s="117"/>
      <c r="CY98" s="117"/>
      <c r="CZ98" s="117"/>
      <c r="DA98" s="117"/>
      <c r="DB98" s="117"/>
      <c r="DC98" s="117"/>
      <c r="DD98" s="117"/>
      <c r="DE98" s="117"/>
      <c r="DF98" s="127"/>
      <c r="DG98" s="122"/>
      <c r="DH98" s="122"/>
      <c r="DI98" s="122"/>
      <c r="DJ98" s="122"/>
      <c r="DK98" s="122"/>
      <c r="DL98" s="122"/>
      <c r="DM98" s="122"/>
      <c r="DN98" s="122"/>
      <c r="DO98" s="122"/>
      <c r="DP98" s="122"/>
      <c r="DQ98" s="122"/>
      <c r="DR98" s="122"/>
      <c r="DS98" s="122"/>
      <c r="DT98" s="122"/>
      <c r="DU98" s="122"/>
      <c r="DV98" s="122"/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FB6F-93C6-BF4E-8BA3-5A3FA11CF9B4}">
  <sheetPr codeName="Sheet14">
    <tabColor theme="9" tint="-0.499984740745262"/>
  </sheetPr>
  <dimension ref="A1:DV98"/>
  <sheetViews>
    <sheetView topLeftCell="DR1" zoomScale="125" workbookViewId="0">
      <selection activeCell="EA17" sqref="EA17"/>
    </sheetView>
  </sheetViews>
  <sheetFormatPr baseColWidth="10" defaultColWidth="11" defaultRowHeight="16" x14ac:dyDescent="0.2"/>
  <cols>
    <col min="1" max="1" width="11" style="99"/>
    <col min="2" max="3" width="13.33203125" style="99" bestFit="1" customWidth="1"/>
    <col min="4" max="8" width="11" style="99"/>
    <col min="9" max="24" width="10.83203125" style="117"/>
    <col min="25" max="25" width="10.83203125" style="113"/>
    <col min="26" max="41" width="10.83203125" style="120"/>
    <col min="42" max="58" width="8.83203125" style="116"/>
    <col min="59" max="59" width="11" style="99"/>
    <col min="60" max="75" width="10.83203125" style="117"/>
    <col min="76" max="76" width="10.83203125" style="114"/>
    <col min="77" max="92" width="10.83203125" style="121"/>
    <col min="93" max="93" width="11" style="99"/>
    <col min="94" max="94" width="13" style="117" bestFit="1" customWidth="1"/>
    <col min="95" max="109" width="10.83203125" style="117"/>
    <col min="110" max="110" width="10.83203125" style="115"/>
    <col min="111" max="126" width="10.83203125" style="122"/>
    <col min="127" max="16384" width="11" style="99"/>
  </cols>
  <sheetData>
    <row r="1" spans="1:126" s="99" customFormat="1" ht="68" x14ac:dyDescent="0.2">
      <c r="A1" s="99" t="s">
        <v>88</v>
      </c>
      <c r="B1" s="93" t="s">
        <v>168</v>
      </c>
      <c r="C1" s="93" t="s">
        <v>15</v>
      </c>
      <c r="D1" s="93" t="s">
        <v>106</v>
      </c>
      <c r="E1" s="93" t="s">
        <v>107</v>
      </c>
      <c r="F1" s="93" t="s">
        <v>108</v>
      </c>
      <c r="G1" s="93" t="s">
        <v>109</v>
      </c>
      <c r="H1" s="93" t="s">
        <v>16</v>
      </c>
      <c r="I1" s="93" t="s">
        <v>22</v>
      </c>
      <c r="J1" s="93" t="s">
        <v>23</v>
      </c>
      <c r="K1" s="93" t="s">
        <v>24</v>
      </c>
      <c r="L1" s="93" t="s">
        <v>25</v>
      </c>
      <c r="M1" s="93" t="s">
        <v>26</v>
      </c>
      <c r="N1" s="93" t="s">
        <v>27</v>
      </c>
      <c r="O1" s="93" t="s">
        <v>28</v>
      </c>
      <c r="P1" s="93" t="s">
        <v>29</v>
      </c>
      <c r="Q1" s="93" t="s">
        <v>30</v>
      </c>
      <c r="R1" s="93" t="s">
        <v>31</v>
      </c>
      <c r="S1" s="93" t="s">
        <v>32</v>
      </c>
      <c r="T1" s="93" t="s">
        <v>111</v>
      </c>
      <c r="U1" s="93" t="s">
        <v>118</v>
      </c>
      <c r="V1" s="93" t="s">
        <v>125</v>
      </c>
      <c r="W1" s="93" t="s">
        <v>132</v>
      </c>
      <c r="X1" s="93" t="s">
        <v>139</v>
      </c>
      <c r="Y1" s="94" t="s">
        <v>17</v>
      </c>
      <c r="Z1" s="94" t="s">
        <v>33</v>
      </c>
      <c r="AA1" s="94" t="s">
        <v>34</v>
      </c>
      <c r="AB1" s="94" t="s">
        <v>35</v>
      </c>
      <c r="AC1" s="94" t="s">
        <v>36</v>
      </c>
      <c r="AD1" s="94" t="s">
        <v>37</v>
      </c>
      <c r="AE1" s="94" t="s">
        <v>38</v>
      </c>
      <c r="AF1" s="94" t="s">
        <v>39</v>
      </c>
      <c r="AG1" s="94" t="s">
        <v>40</v>
      </c>
      <c r="AH1" s="94" t="s">
        <v>41</v>
      </c>
      <c r="AI1" s="94" t="s">
        <v>42</v>
      </c>
      <c r="AJ1" s="94" t="s">
        <v>43</v>
      </c>
      <c r="AK1" s="94" t="s">
        <v>112</v>
      </c>
      <c r="AL1" s="94" t="s">
        <v>119</v>
      </c>
      <c r="AM1" s="94" t="s">
        <v>126</v>
      </c>
      <c r="AN1" s="94" t="s">
        <v>133</v>
      </c>
      <c r="AO1" s="94" t="s">
        <v>140</v>
      </c>
      <c r="AP1" s="95" t="s">
        <v>145</v>
      </c>
      <c r="AQ1" s="95" t="s">
        <v>146</v>
      </c>
      <c r="AR1" s="95" t="s">
        <v>147</v>
      </c>
      <c r="AS1" s="95" t="s">
        <v>148</v>
      </c>
      <c r="AT1" s="95" t="s">
        <v>149</v>
      </c>
      <c r="AU1" s="95" t="s">
        <v>150</v>
      </c>
      <c r="AV1" s="95" t="s">
        <v>151</v>
      </c>
      <c r="AW1" s="95" t="s">
        <v>152</v>
      </c>
      <c r="AX1" s="95" t="s">
        <v>153</v>
      </c>
      <c r="AY1" s="95" t="s">
        <v>154</v>
      </c>
      <c r="AZ1" s="95" t="s">
        <v>155</v>
      </c>
      <c r="BA1" s="95" t="s">
        <v>156</v>
      </c>
      <c r="BB1" s="95" t="s">
        <v>157</v>
      </c>
      <c r="BC1" s="95" t="s">
        <v>158</v>
      </c>
      <c r="BD1" s="95" t="s">
        <v>159</v>
      </c>
      <c r="BE1" s="95" t="s">
        <v>160</v>
      </c>
      <c r="BF1" s="95" t="s">
        <v>161</v>
      </c>
      <c r="BG1" s="93" t="s">
        <v>18</v>
      </c>
      <c r="BH1" s="93" t="s">
        <v>44</v>
      </c>
      <c r="BI1" s="93" t="s">
        <v>45</v>
      </c>
      <c r="BJ1" s="93" t="s">
        <v>46</v>
      </c>
      <c r="BK1" s="93" t="s">
        <v>47</v>
      </c>
      <c r="BL1" s="93" t="s">
        <v>48</v>
      </c>
      <c r="BM1" s="93" t="s">
        <v>49</v>
      </c>
      <c r="BN1" s="93" t="s">
        <v>50</v>
      </c>
      <c r="BO1" s="93" t="s">
        <v>51</v>
      </c>
      <c r="BP1" s="93" t="s">
        <v>52</v>
      </c>
      <c r="BQ1" s="93" t="s">
        <v>53</v>
      </c>
      <c r="BR1" s="93" t="s">
        <v>54</v>
      </c>
      <c r="BS1" s="93" t="s">
        <v>113</v>
      </c>
      <c r="BT1" s="93" t="s">
        <v>120</v>
      </c>
      <c r="BU1" s="93" t="s">
        <v>127</v>
      </c>
      <c r="BV1" s="93" t="s">
        <v>134</v>
      </c>
      <c r="BW1" s="93" t="s">
        <v>141</v>
      </c>
      <c r="BX1" s="96" t="s">
        <v>19</v>
      </c>
      <c r="BY1" s="96" t="s">
        <v>55</v>
      </c>
      <c r="BZ1" s="96" t="s">
        <v>56</v>
      </c>
      <c r="CA1" s="96" t="s">
        <v>57</v>
      </c>
      <c r="CB1" s="96" t="s">
        <v>58</v>
      </c>
      <c r="CC1" s="96" t="s">
        <v>59</v>
      </c>
      <c r="CD1" s="96" t="s">
        <v>60</v>
      </c>
      <c r="CE1" s="96" t="s">
        <v>61</v>
      </c>
      <c r="CF1" s="96" t="s">
        <v>62</v>
      </c>
      <c r="CG1" s="96" t="s">
        <v>63</v>
      </c>
      <c r="CH1" s="96" t="s">
        <v>64</v>
      </c>
      <c r="CI1" s="96" t="s">
        <v>65</v>
      </c>
      <c r="CJ1" s="96" t="s">
        <v>114</v>
      </c>
      <c r="CK1" s="96" t="s">
        <v>121</v>
      </c>
      <c r="CL1" s="96" t="s">
        <v>128</v>
      </c>
      <c r="CM1" s="96" t="s">
        <v>135</v>
      </c>
      <c r="CN1" s="96" t="s">
        <v>142</v>
      </c>
      <c r="CO1" s="97" t="s">
        <v>20</v>
      </c>
      <c r="CP1" s="97" t="s">
        <v>66</v>
      </c>
      <c r="CQ1" s="97" t="s">
        <v>67</v>
      </c>
      <c r="CR1" s="97" t="s">
        <v>68</v>
      </c>
      <c r="CS1" s="97" t="s">
        <v>69</v>
      </c>
      <c r="CT1" s="97" t="s">
        <v>70</v>
      </c>
      <c r="CU1" s="97" t="s">
        <v>71</v>
      </c>
      <c r="CV1" s="97" t="s">
        <v>72</v>
      </c>
      <c r="CW1" s="97" t="s">
        <v>73</v>
      </c>
      <c r="CX1" s="97" t="s">
        <v>74</v>
      </c>
      <c r="CY1" s="97" t="s">
        <v>75</v>
      </c>
      <c r="CZ1" s="97" t="s">
        <v>76</v>
      </c>
      <c r="DA1" s="97" t="s">
        <v>115</v>
      </c>
      <c r="DB1" s="97" t="s">
        <v>122</v>
      </c>
      <c r="DC1" s="97" t="s">
        <v>129</v>
      </c>
      <c r="DD1" s="97" t="s">
        <v>136</v>
      </c>
      <c r="DE1" s="97" t="s">
        <v>143</v>
      </c>
      <c r="DF1" s="98" t="s">
        <v>21</v>
      </c>
      <c r="DG1" s="98" t="s">
        <v>77</v>
      </c>
      <c r="DH1" s="98" t="s">
        <v>78</v>
      </c>
      <c r="DI1" s="98" t="s">
        <v>79</v>
      </c>
      <c r="DJ1" s="98" t="s">
        <v>80</v>
      </c>
      <c r="DK1" s="98" t="s">
        <v>81</v>
      </c>
      <c r="DL1" s="98" t="s">
        <v>82</v>
      </c>
      <c r="DM1" s="98" t="s">
        <v>83</v>
      </c>
      <c r="DN1" s="98" t="s">
        <v>84</v>
      </c>
      <c r="DO1" s="98" t="s">
        <v>85</v>
      </c>
      <c r="DP1" s="98" t="s">
        <v>86</v>
      </c>
      <c r="DQ1" s="98" t="s">
        <v>87</v>
      </c>
      <c r="DR1" s="98" t="s">
        <v>116</v>
      </c>
      <c r="DS1" s="98" t="s">
        <v>123</v>
      </c>
      <c r="DT1" s="98" t="s">
        <v>130</v>
      </c>
      <c r="DU1" s="98" t="s">
        <v>137</v>
      </c>
      <c r="DV1" s="98" t="s">
        <v>144</v>
      </c>
    </row>
    <row r="2" spans="1:126" s="99" customFormat="1" x14ac:dyDescent="0.2">
      <c r="A2" s="99" t="s">
        <v>92</v>
      </c>
      <c r="B2" s="128">
        <f>'Data Final'!C197</f>
        <v>44511.270833333336</v>
      </c>
      <c r="C2" s="128">
        <v>44511.25</v>
      </c>
      <c r="D2" s="129">
        <v>13.08</v>
      </c>
      <c r="E2" s="102">
        <f>D2*0.02831</f>
        <v>0.37029479999999998</v>
      </c>
      <c r="F2" s="102">
        <f>(E2-MIN($E$2:$E$51))*15*60</f>
        <v>43.059509999999996</v>
      </c>
      <c r="G2" s="103">
        <f>F2/$F$50</f>
        <v>2.0798464113419312E-3</v>
      </c>
      <c r="H2" s="130">
        <f>'Data Final'!F197</f>
        <v>24.696848464564447</v>
      </c>
      <c r="I2" s="130">
        <f>'Data Final'!G197</f>
        <v>0</v>
      </c>
      <c r="J2" s="104">
        <v>0</v>
      </c>
      <c r="K2" s="130">
        <f>'Data Final'!I197</f>
        <v>0</v>
      </c>
      <c r="L2" s="104">
        <v>0</v>
      </c>
      <c r="M2" s="104">
        <v>0</v>
      </c>
      <c r="N2" s="130">
        <f>'Data Final'!L197</f>
        <v>0</v>
      </c>
      <c r="O2" s="130">
        <f>'Data Final'!M197</f>
        <v>4.8139883675540336</v>
      </c>
      <c r="P2" s="104">
        <v>0</v>
      </c>
      <c r="Q2" s="104">
        <v>0</v>
      </c>
      <c r="R2" s="104">
        <v>0</v>
      </c>
      <c r="S2" s="130">
        <f>'Data Final'!Q197</f>
        <v>0</v>
      </c>
      <c r="T2" s="130">
        <f>'Data Final'!R197</f>
        <v>592.27399589067591</v>
      </c>
      <c r="U2" s="130">
        <f>'Data Final'!S197</f>
        <v>0</v>
      </c>
      <c r="V2" s="130">
        <f>'Data Final'!T197</f>
        <v>0</v>
      </c>
      <c r="W2" s="130">
        <f>'Data Final'!U197</f>
        <v>5.2545676653665998</v>
      </c>
      <c r="X2" s="130">
        <f>'Data Final'!V197</f>
        <v>0</v>
      </c>
      <c r="Y2" s="105">
        <f>H2</f>
        <v>24.696848464564447</v>
      </c>
      <c r="Z2" s="105">
        <f t="shared" ref="Z2:AO2" si="0">I2</f>
        <v>0</v>
      </c>
      <c r="AA2" s="105">
        <f t="shared" si="0"/>
        <v>0</v>
      </c>
      <c r="AB2" s="105">
        <f t="shared" si="0"/>
        <v>0</v>
      </c>
      <c r="AC2" s="105">
        <f t="shared" si="0"/>
        <v>0</v>
      </c>
      <c r="AD2" s="105">
        <f t="shared" si="0"/>
        <v>0</v>
      </c>
      <c r="AE2" s="105">
        <f t="shared" si="0"/>
        <v>0</v>
      </c>
      <c r="AF2" s="105">
        <f t="shared" si="0"/>
        <v>4.8139883675540336</v>
      </c>
      <c r="AG2" s="105">
        <f t="shared" si="0"/>
        <v>0</v>
      </c>
      <c r="AH2" s="105">
        <f t="shared" si="0"/>
        <v>0</v>
      </c>
      <c r="AI2" s="105">
        <f t="shared" si="0"/>
        <v>0</v>
      </c>
      <c r="AJ2" s="105">
        <f t="shared" si="0"/>
        <v>0</v>
      </c>
      <c r="AK2" s="105">
        <f t="shared" si="0"/>
        <v>592.27399589067591</v>
      </c>
      <c r="AL2" s="105">
        <f t="shared" si="0"/>
        <v>0</v>
      </c>
      <c r="AM2" s="105">
        <f t="shared" si="0"/>
        <v>0</v>
      </c>
      <c r="AN2" s="105">
        <f t="shared" si="0"/>
        <v>5.2545676653665998</v>
      </c>
      <c r="AO2" s="105">
        <f t="shared" si="0"/>
        <v>0</v>
      </c>
      <c r="AP2" s="106">
        <f>Y2/MAX(Y$2:Y$98)</f>
        <v>0.23048251995692137</v>
      </c>
      <c r="AQ2" s="106">
        <f t="shared" ref="AQ2:BF17" si="1">Z2/MAX(Z$2:Z$98)</f>
        <v>0</v>
      </c>
      <c r="AR2" s="106" t="e">
        <f t="shared" si="1"/>
        <v>#DIV/0!</v>
      </c>
      <c r="AS2" s="106" t="e">
        <f t="shared" si="1"/>
        <v>#DIV/0!</v>
      </c>
      <c r="AT2" s="106">
        <f t="shared" si="1"/>
        <v>0</v>
      </c>
      <c r="AU2" s="106" t="e">
        <f t="shared" si="1"/>
        <v>#DIV/0!</v>
      </c>
      <c r="AV2" s="106">
        <f t="shared" si="1"/>
        <v>0</v>
      </c>
      <c r="AW2" s="106">
        <f t="shared" si="1"/>
        <v>0.1706445977757256</v>
      </c>
      <c r="AX2" s="106" t="e">
        <f t="shared" si="1"/>
        <v>#DIV/0!</v>
      </c>
      <c r="AY2" s="106" t="e">
        <f t="shared" si="1"/>
        <v>#DIV/0!</v>
      </c>
      <c r="AZ2" s="106" t="e">
        <f t="shared" si="1"/>
        <v>#DIV/0!</v>
      </c>
      <c r="BA2" s="106" t="e">
        <f t="shared" si="1"/>
        <v>#DIV/0!</v>
      </c>
      <c r="BB2" s="106">
        <f t="shared" si="1"/>
        <v>0.26569135127626387</v>
      </c>
      <c r="BC2" s="106" t="e">
        <f t="shared" si="1"/>
        <v>#DIV/0!</v>
      </c>
      <c r="BD2" s="106" t="e">
        <f t="shared" si="1"/>
        <v>#DIV/0!</v>
      </c>
      <c r="BE2" s="106">
        <f t="shared" si="1"/>
        <v>0.30045202906913071</v>
      </c>
      <c r="BF2" s="106">
        <f t="shared" si="1"/>
        <v>0</v>
      </c>
      <c r="BG2" s="107">
        <f t="shared" ref="BG2:BW2" si="2">Y2*$E2*1000*60/(1000*1000)</f>
        <v>0.54870687376897198</v>
      </c>
      <c r="BH2" s="107">
        <f t="shared" si="2"/>
        <v>0</v>
      </c>
      <c r="BI2" s="107">
        <f t="shared" si="2"/>
        <v>0</v>
      </c>
      <c r="BJ2" s="107">
        <f t="shared" si="2"/>
        <v>0</v>
      </c>
      <c r="BK2" s="107">
        <f t="shared" si="2"/>
        <v>0</v>
      </c>
      <c r="BL2" s="107">
        <f t="shared" si="2"/>
        <v>0</v>
      </c>
      <c r="BM2" s="107">
        <f t="shared" si="2"/>
        <v>0</v>
      </c>
      <c r="BN2" s="107">
        <f t="shared" si="2"/>
        <v>0.10695569158594484</v>
      </c>
      <c r="BO2" s="107">
        <f t="shared" si="2"/>
        <v>0</v>
      </c>
      <c r="BP2" s="107">
        <f t="shared" si="2"/>
        <v>0</v>
      </c>
      <c r="BQ2" s="107">
        <f t="shared" si="2"/>
        <v>0</v>
      </c>
      <c r="BR2" s="107">
        <f t="shared" si="2"/>
        <v>0</v>
      </c>
      <c r="BS2" s="107">
        <f t="shared" si="2"/>
        <v>13.158958851212319</v>
      </c>
      <c r="BT2" s="107">
        <f t="shared" si="2"/>
        <v>0</v>
      </c>
      <c r="BU2" s="107">
        <f t="shared" si="2"/>
        <v>0</v>
      </c>
      <c r="BV2" s="107">
        <f t="shared" si="2"/>
        <v>0.11674434496400352</v>
      </c>
      <c r="BW2" s="107">
        <f t="shared" si="2"/>
        <v>0</v>
      </c>
      <c r="BX2" s="108">
        <f>BG2*15</f>
        <v>8.2306031065345806</v>
      </c>
      <c r="BY2" s="108">
        <f t="shared" ref="BY2:CN17" si="3">BH2*15</f>
        <v>0</v>
      </c>
      <c r="BZ2" s="108">
        <f t="shared" si="3"/>
        <v>0</v>
      </c>
      <c r="CA2" s="108">
        <f t="shared" si="3"/>
        <v>0</v>
      </c>
      <c r="CB2" s="108">
        <f t="shared" si="3"/>
        <v>0</v>
      </c>
      <c r="CC2" s="108">
        <f t="shared" si="3"/>
        <v>0</v>
      </c>
      <c r="CD2" s="108">
        <f t="shared" si="3"/>
        <v>0</v>
      </c>
      <c r="CE2" s="108">
        <f t="shared" si="3"/>
        <v>1.6043353737891726</v>
      </c>
      <c r="CF2" s="108">
        <f t="shared" si="3"/>
        <v>0</v>
      </c>
      <c r="CG2" s="108">
        <f t="shared" si="3"/>
        <v>0</v>
      </c>
      <c r="CH2" s="108">
        <f t="shared" si="3"/>
        <v>0</v>
      </c>
      <c r="CI2" s="108">
        <f t="shared" si="3"/>
        <v>0</v>
      </c>
      <c r="CJ2" s="108">
        <f t="shared" si="3"/>
        <v>197.38438276818476</v>
      </c>
      <c r="CK2" s="108">
        <f t="shared" si="3"/>
        <v>0</v>
      </c>
      <c r="CL2" s="108">
        <f t="shared" si="3"/>
        <v>0</v>
      </c>
      <c r="CM2" s="108">
        <f t="shared" si="3"/>
        <v>1.7511651744600527</v>
      </c>
      <c r="CN2" s="108">
        <f t="shared" si="3"/>
        <v>0</v>
      </c>
      <c r="CO2" s="109">
        <f>BX2</f>
        <v>8.2306031065345806</v>
      </c>
      <c r="CP2" s="109">
        <f t="shared" ref="CP2:DD2" si="4">BY2</f>
        <v>0</v>
      </c>
      <c r="CQ2" s="109">
        <f t="shared" si="4"/>
        <v>0</v>
      </c>
      <c r="CR2" s="109">
        <f t="shared" si="4"/>
        <v>0</v>
      </c>
      <c r="CS2" s="109">
        <f t="shared" si="4"/>
        <v>0</v>
      </c>
      <c r="CT2" s="109">
        <f t="shared" si="4"/>
        <v>0</v>
      </c>
      <c r="CU2" s="109">
        <f t="shared" si="4"/>
        <v>0</v>
      </c>
      <c r="CV2" s="109">
        <f t="shared" si="4"/>
        <v>1.6043353737891726</v>
      </c>
      <c r="CW2" s="109">
        <f t="shared" si="4"/>
        <v>0</v>
      </c>
      <c r="CX2" s="109">
        <f t="shared" si="4"/>
        <v>0</v>
      </c>
      <c r="CY2" s="109">
        <f t="shared" si="4"/>
        <v>0</v>
      </c>
      <c r="CZ2" s="109">
        <f t="shared" si="4"/>
        <v>0</v>
      </c>
      <c r="DA2" s="109">
        <f t="shared" si="4"/>
        <v>197.38438276818476</v>
      </c>
      <c r="DB2" s="109">
        <f t="shared" si="4"/>
        <v>0</v>
      </c>
      <c r="DC2" s="109">
        <f t="shared" si="4"/>
        <v>0</v>
      </c>
      <c r="DD2" s="109">
        <f t="shared" si="4"/>
        <v>1.7511651744600527</v>
      </c>
      <c r="DE2" s="109">
        <f>CN2</f>
        <v>0</v>
      </c>
      <c r="DF2" s="110">
        <f>CO2/CO$50</f>
        <v>3.7087593595151011E-3</v>
      </c>
      <c r="DG2" s="110">
        <f t="shared" ref="DG2:DV17" si="5">CP2/CP$50</f>
        <v>0</v>
      </c>
      <c r="DH2" s="110" t="e">
        <f t="shared" si="5"/>
        <v>#DIV/0!</v>
      </c>
      <c r="DI2" s="110" t="e">
        <f t="shared" si="5"/>
        <v>#DIV/0!</v>
      </c>
      <c r="DJ2" s="110">
        <f t="shared" si="5"/>
        <v>0</v>
      </c>
      <c r="DK2" s="110" t="e">
        <f t="shared" si="5"/>
        <v>#DIV/0!</v>
      </c>
      <c r="DL2" s="110">
        <f t="shared" si="5"/>
        <v>0</v>
      </c>
      <c r="DM2" s="110">
        <f t="shared" si="5"/>
        <v>3.1233915600198748E-3</v>
      </c>
      <c r="DN2" s="110" t="e">
        <f t="shared" si="5"/>
        <v>#DIV/0!</v>
      </c>
      <c r="DO2" s="110" t="e">
        <f t="shared" si="5"/>
        <v>#DIV/0!</v>
      </c>
      <c r="DP2" s="110" t="e">
        <f t="shared" si="5"/>
        <v>#DIV/0!</v>
      </c>
      <c r="DQ2" s="110" t="e">
        <f t="shared" si="5"/>
        <v>#DIV/0!</v>
      </c>
      <c r="DR2" s="110">
        <f t="shared" si="5"/>
        <v>4.1791844780025384E-3</v>
      </c>
      <c r="DS2" s="110" t="e">
        <f t="shared" si="5"/>
        <v>#DIV/0!</v>
      </c>
      <c r="DT2" s="110" t="e">
        <f t="shared" si="5"/>
        <v>#DIV/0!</v>
      </c>
      <c r="DU2" s="110">
        <f t="shared" si="5"/>
        <v>4.2717897178379547E-3</v>
      </c>
      <c r="DV2" s="110">
        <f t="shared" si="5"/>
        <v>0</v>
      </c>
    </row>
    <row r="3" spans="1:126" s="99" customFormat="1" x14ac:dyDescent="0.2">
      <c r="A3" s="99" t="s">
        <v>92</v>
      </c>
      <c r="B3" s="128"/>
      <c r="C3" s="128">
        <v>44511.260416666664</v>
      </c>
      <c r="D3" s="129">
        <v>13.08</v>
      </c>
      <c r="E3" s="102">
        <f t="shared" ref="E3:E50" si="6">D3*0.02831</f>
        <v>0.37029479999999998</v>
      </c>
      <c r="F3" s="102">
        <f>(E3-MIN($E$2:$E$51))*15*60+F2</f>
        <v>86.119019999999992</v>
      </c>
      <c r="G3" s="103">
        <f t="shared" ref="G3:G50" si="7">F3/$F$50</f>
        <v>4.1596928226838624E-3</v>
      </c>
      <c r="Y3" s="105">
        <f>H2</f>
        <v>24.696848464564447</v>
      </c>
      <c r="Z3" s="105">
        <f t="shared" ref="Z3:AO3" si="8">I2</f>
        <v>0</v>
      </c>
      <c r="AA3" s="105">
        <f t="shared" si="8"/>
        <v>0</v>
      </c>
      <c r="AB3" s="105">
        <f t="shared" si="8"/>
        <v>0</v>
      </c>
      <c r="AC3" s="105">
        <f t="shared" si="8"/>
        <v>0</v>
      </c>
      <c r="AD3" s="105">
        <f t="shared" si="8"/>
        <v>0</v>
      </c>
      <c r="AE3" s="105">
        <f t="shared" si="8"/>
        <v>0</v>
      </c>
      <c r="AF3" s="105">
        <f t="shared" si="8"/>
        <v>4.8139883675540336</v>
      </c>
      <c r="AG3" s="105">
        <f t="shared" si="8"/>
        <v>0</v>
      </c>
      <c r="AH3" s="105">
        <f t="shared" si="8"/>
        <v>0</v>
      </c>
      <c r="AI3" s="105">
        <f t="shared" si="8"/>
        <v>0</v>
      </c>
      <c r="AJ3" s="105">
        <f t="shared" si="8"/>
        <v>0</v>
      </c>
      <c r="AK3" s="105">
        <f t="shared" si="8"/>
        <v>592.27399589067591</v>
      </c>
      <c r="AL3" s="105">
        <f t="shared" si="8"/>
        <v>0</v>
      </c>
      <c r="AM3" s="105">
        <f t="shared" si="8"/>
        <v>0</v>
      </c>
      <c r="AN3" s="105">
        <f t="shared" si="8"/>
        <v>5.2545676653665998</v>
      </c>
      <c r="AO3" s="105">
        <f t="shared" si="8"/>
        <v>0</v>
      </c>
      <c r="AP3" s="106">
        <f t="shared" ref="AP3:BE33" si="9">Y3/MAX(Y$2:Y$98)</f>
        <v>0.23048251995692137</v>
      </c>
      <c r="AQ3" s="106">
        <f t="shared" si="1"/>
        <v>0</v>
      </c>
      <c r="AR3" s="106" t="e">
        <f t="shared" si="1"/>
        <v>#DIV/0!</v>
      </c>
      <c r="AS3" s="106" t="e">
        <f t="shared" si="1"/>
        <v>#DIV/0!</v>
      </c>
      <c r="AT3" s="106">
        <f t="shared" si="1"/>
        <v>0</v>
      </c>
      <c r="AU3" s="106" t="e">
        <f t="shared" si="1"/>
        <v>#DIV/0!</v>
      </c>
      <c r="AV3" s="106">
        <f t="shared" si="1"/>
        <v>0</v>
      </c>
      <c r="AW3" s="106">
        <f t="shared" si="1"/>
        <v>0.1706445977757256</v>
      </c>
      <c r="AX3" s="106" t="e">
        <f t="shared" si="1"/>
        <v>#DIV/0!</v>
      </c>
      <c r="AY3" s="106" t="e">
        <f t="shared" si="1"/>
        <v>#DIV/0!</v>
      </c>
      <c r="AZ3" s="106" t="e">
        <f t="shared" si="1"/>
        <v>#DIV/0!</v>
      </c>
      <c r="BA3" s="106" t="e">
        <f t="shared" si="1"/>
        <v>#DIV/0!</v>
      </c>
      <c r="BB3" s="106">
        <f t="shared" si="1"/>
        <v>0.26569135127626387</v>
      </c>
      <c r="BC3" s="106" t="e">
        <f t="shared" si="1"/>
        <v>#DIV/0!</v>
      </c>
      <c r="BD3" s="106" t="e">
        <f t="shared" si="1"/>
        <v>#DIV/0!</v>
      </c>
      <c r="BE3" s="106">
        <f t="shared" si="1"/>
        <v>0.30045202906913071</v>
      </c>
      <c r="BF3" s="106">
        <f t="shared" si="1"/>
        <v>0</v>
      </c>
      <c r="BG3" s="107">
        <f t="shared" ref="BG3:BG49" si="10">Y3*$E3*1000*60/(1000*1000)</f>
        <v>0.54870687376897198</v>
      </c>
      <c r="BH3" s="107">
        <f t="shared" ref="BH3:BH49" si="11">Z3*$E3*1000*60/(1000*1000)</f>
        <v>0</v>
      </c>
      <c r="BI3" s="107">
        <f t="shared" ref="BI3:BI49" si="12">AA3*$E3*1000*60/(1000*1000)</f>
        <v>0</v>
      </c>
      <c r="BJ3" s="107">
        <f t="shared" ref="BJ3:BJ49" si="13">AB3*$E3*1000*60/(1000*1000)</f>
        <v>0</v>
      </c>
      <c r="BK3" s="107">
        <f t="shared" ref="BK3:BK49" si="14">AC3*$E3*1000*60/(1000*1000)</f>
        <v>0</v>
      </c>
      <c r="BL3" s="107">
        <f t="shared" ref="BL3:BL49" si="15">AD3*$E3*1000*60/(1000*1000)</f>
        <v>0</v>
      </c>
      <c r="BM3" s="107">
        <f t="shared" ref="BM3:BM49" si="16">AE3*$E3*1000*60/(1000*1000)</f>
        <v>0</v>
      </c>
      <c r="BN3" s="107">
        <f t="shared" ref="BN3:BN49" si="17">AF3*$E3*1000*60/(1000*1000)</f>
        <v>0.10695569158594484</v>
      </c>
      <c r="BO3" s="107">
        <f t="shared" ref="BO3:BO49" si="18">AG3*$E3*1000*60/(1000*1000)</f>
        <v>0</v>
      </c>
      <c r="BP3" s="107">
        <f t="shared" ref="BP3:BP49" si="19">AH3*$E3*1000*60/(1000*1000)</f>
        <v>0</v>
      </c>
      <c r="BQ3" s="107">
        <f t="shared" ref="BQ3:BQ49" si="20">AI3*$E3*1000*60/(1000*1000)</f>
        <v>0</v>
      </c>
      <c r="BR3" s="107">
        <f t="shared" ref="BR3:BR49" si="21">AJ3*$E3*1000*60/(1000*1000)</f>
        <v>0</v>
      </c>
      <c r="BS3" s="107">
        <f t="shared" ref="BS3:BS49" si="22">AK3*$E3*1000*60/(1000*1000)</f>
        <v>13.158958851212319</v>
      </c>
      <c r="BT3" s="107">
        <f t="shared" ref="BT3:BT49" si="23">AL3*$E3*1000*60/(1000*1000)</f>
        <v>0</v>
      </c>
      <c r="BU3" s="107">
        <f t="shared" ref="BU3:BU49" si="24">AM3*$E3*1000*60/(1000*1000)</f>
        <v>0</v>
      </c>
      <c r="BV3" s="107">
        <f t="shared" ref="BV3:BV49" si="25">AN3*$E3*1000*60/(1000*1000)</f>
        <v>0.11674434496400352</v>
      </c>
      <c r="BW3" s="107">
        <f t="shared" ref="BW3:BW49" si="26">AO3*$E3*1000*60/(1000*1000)</f>
        <v>0</v>
      </c>
      <c r="BX3" s="108">
        <f t="shared" ref="BX3:BX5" si="27">BG3*15</f>
        <v>8.2306031065345806</v>
      </c>
      <c r="BY3" s="108">
        <f t="shared" si="3"/>
        <v>0</v>
      </c>
      <c r="BZ3" s="108">
        <f t="shared" si="3"/>
        <v>0</v>
      </c>
      <c r="CA3" s="108">
        <f t="shared" si="3"/>
        <v>0</v>
      </c>
      <c r="CB3" s="108">
        <f t="shared" si="3"/>
        <v>0</v>
      </c>
      <c r="CC3" s="108">
        <f t="shared" si="3"/>
        <v>0</v>
      </c>
      <c r="CD3" s="108">
        <f t="shared" si="3"/>
        <v>0</v>
      </c>
      <c r="CE3" s="108">
        <f t="shared" si="3"/>
        <v>1.6043353737891726</v>
      </c>
      <c r="CF3" s="108">
        <f t="shared" si="3"/>
        <v>0</v>
      </c>
      <c r="CG3" s="108">
        <f t="shared" si="3"/>
        <v>0</v>
      </c>
      <c r="CH3" s="108">
        <f t="shared" si="3"/>
        <v>0</v>
      </c>
      <c r="CI3" s="108">
        <f t="shared" si="3"/>
        <v>0</v>
      </c>
      <c r="CJ3" s="108">
        <f t="shared" si="3"/>
        <v>197.38438276818476</v>
      </c>
      <c r="CK3" s="108">
        <f t="shared" si="3"/>
        <v>0</v>
      </c>
      <c r="CL3" s="108">
        <f t="shared" si="3"/>
        <v>0</v>
      </c>
      <c r="CM3" s="108">
        <f t="shared" si="3"/>
        <v>1.7511651744600527</v>
      </c>
      <c r="CN3" s="108">
        <f t="shared" si="3"/>
        <v>0</v>
      </c>
      <c r="CO3" s="109">
        <f>CO2+BX3</f>
        <v>16.461206213069161</v>
      </c>
      <c r="CP3" s="109">
        <f t="shared" ref="CP3:DE18" si="28">CP2+BY3</f>
        <v>0</v>
      </c>
      <c r="CQ3" s="109">
        <f t="shared" si="28"/>
        <v>0</v>
      </c>
      <c r="CR3" s="109">
        <f t="shared" si="28"/>
        <v>0</v>
      </c>
      <c r="CS3" s="109">
        <f t="shared" si="28"/>
        <v>0</v>
      </c>
      <c r="CT3" s="109">
        <f t="shared" si="28"/>
        <v>0</v>
      </c>
      <c r="CU3" s="109">
        <f t="shared" si="28"/>
        <v>0</v>
      </c>
      <c r="CV3" s="109">
        <f t="shared" si="28"/>
        <v>3.2086707475783451</v>
      </c>
      <c r="CW3" s="109">
        <f t="shared" si="28"/>
        <v>0</v>
      </c>
      <c r="CX3" s="109">
        <f t="shared" si="28"/>
        <v>0</v>
      </c>
      <c r="CY3" s="109">
        <f t="shared" si="28"/>
        <v>0</v>
      </c>
      <c r="CZ3" s="109">
        <f t="shared" si="28"/>
        <v>0</v>
      </c>
      <c r="DA3" s="109">
        <f t="shared" si="28"/>
        <v>394.76876553636953</v>
      </c>
      <c r="DB3" s="109">
        <f t="shared" si="28"/>
        <v>0</v>
      </c>
      <c r="DC3" s="109">
        <f t="shared" si="28"/>
        <v>0</v>
      </c>
      <c r="DD3" s="109">
        <f t="shared" si="28"/>
        <v>3.5023303489201054</v>
      </c>
      <c r="DE3" s="109">
        <f>DE2+CN3</f>
        <v>0</v>
      </c>
      <c r="DF3" s="110">
        <f t="shared" ref="DF3:DF50" si="29">CO3/CO$50</f>
        <v>7.4175187190302022E-3</v>
      </c>
      <c r="DG3" s="110">
        <f t="shared" si="5"/>
        <v>0</v>
      </c>
      <c r="DH3" s="110" t="e">
        <f t="shared" si="5"/>
        <v>#DIV/0!</v>
      </c>
      <c r="DI3" s="110" t="e">
        <f t="shared" si="5"/>
        <v>#DIV/0!</v>
      </c>
      <c r="DJ3" s="110">
        <f t="shared" si="5"/>
        <v>0</v>
      </c>
      <c r="DK3" s="110" t="e">
        <f t="shared" si="5"/>
        <v>#DIV/0!</v>
      </c>
      <c r="DL3" s="110">
        <f t="shared" si="5"/>
        <v>0</v>
      </c>
      <c r="DM3" s="110">
        <f t="shared" si="5"/>
        <v>6.2467831200397495E-3</v>
      </c>
      <c r="DN3" s="110" t="e">
        <f t="shared" si="5"/>
        <v>#DIV/0!</v>
      </c>
      <c r="DO3" s="110" t="e">
        <f t="shared" si="5"/>
        <v>#DIV/0!</v>
      </c>
      <c r="DP3" s="110" t="e">
        <f t="shared" si="5"/>
        <v>#DIV/0!</v>
      </c>
      <c r="DQ3" s="110" t="e">
        <f t="shared" si="5"/>
        <v>#DIV/0!</v>
      </c>
      <c r="DR3" s="110">
        <f t="shared" si="5"/>
        <v>8.3583689560050769E-3</v>
      </c>
      <c r="DS3" s="110" t="e">
        <f t="shared" si="5"/>
        <v>#DIV/0!</v>
      </c>
      <c r="DT3" s="110" t="e">
        <f t="shared" si="5"/>
        <v>#DIV/0!</v>
      </c>
      <c r="DU3" s="110">
        <f t="shared" si="5"/>
        <v>8.5435794356759093E-3</v>
      </c>
      <c r="DV3" s="110">
        <f t="shared" si="5"/>
        <v>0</v>
      </c>
    </row>
    <row r="4" spans="1:126" s="99" customFormat="1" x14ac:dyDescent="0.2">
      <c r="A4" s="99" t="s">
        <v>92</v>
      </c>
      <c r="B4" s="128"/>
      <c r="C4" s="128">
        <v>44511.270833333336</v>
      </c>
      <c r="D4" s="129">
        <v>12.21</v>
      </c>
      <c r="E4" s="102">
        <f t="shared" si="6"/>
        <v>0.3456651</v>
      </c>
      <c r="F4" s="102">
        <f t="shared" ref="F4:F50" si="30">(E4-MIN($E$2:$E$51))*15*60+F3</f>
        <v>107.01180000000001</v>
      </c>
      <c r="G4" s="103">
        <f t="shared" si="7"/>
        <v>5.1688490696071678E-3</v>
      </c>
      <c r="Y4" s="105">
        <f>H2</f>
        <v>24.696848464564447</v>
      </c>
      <c r="Z4" s="105">
        <f t="shared" ref="Z4:AO4" si="31">I2</f>
        <v>0</v>
      </c>
      <c r="AA4" s="105">
        <f t="shared" si="31"/>
        <v>0</v>
      </c>
      <c r="AB4" s="105">
        <f t="shared" si="31"/>
        <v>0</v>
      </c>
      <c r="AC4" s="105">
        <f t="shared" si="31"/>
        <v>0</v>
      </c>
      <c r="AD4" s="105">
        <f t="shared" si="31"/>
        <v>0</v>
      </c>
      <c r="AE4" s="105">
        <f t="shared" si="31"/>
        <v>0</v>
      </c>
      <c r="AF4" s="105">
        <f t="shared" si="31"/>
        <v>4.8139883675540336</v>
      </c>
      <c r="AG4" s="105">
        <f t="shared" si="31"/>
        <v>0</v>
      </c>
      <c r="AH4" s="105">
        <f t="shared" si="31"/>
        <v>0</v>
      </c>
      <c r="AI4" s="105">
        <f t="shared" si="31"/>
        <v>0</v>
      </c>
      <c r="AJ4" s="105">
        <f t="shared" si="31"/>
        <v>0</v>
      </c>
      <c r="AK4" s="105">
        <f t="shared" si="31"/>
        <v>592.27399589067591</v>
      </c>
      <c r="AL4" s="105">
        <f t="shared" si="31"/>
        <v>0</v>
      </c>
      <c r="AM4" s="105">
        <f t="shared" si="31"/>
        <v>0</v>
      </c>
      <c r="AN4" s="105">
        <f t="shared" si="31"/>
        <v>5.2545676653665998</v>
      </c>
      <c r="AO4" s="105">
        <f t="shared" si="31"/>
        <v>0</v>
      </c>
      <c r="AP4" s="106">
        <f t="shared" si="9"/>
        <v>0.23048251995692137</v>
      </c>
      <c r="AQ4" s="106">
        <f t="shared" si="1"/>
        <v>0</v>
      </c>
      <c r="AR4" s="106" t="e">
        <f t="shared" si="1"/>
        <v>#DIV/0!</v>
      </c>
      <c r="AS4" s="106" t="e">
        <f t="shared" si="1"/>
        <v>#DIV/0!</v>
      </c>
      <c r="AT4" s="106">
        <f t="shared" si="1"/>
        <v>0</v>
      </c>
      <c r="AU4" s="106" t="e">
        <f t="shared" si="1"/>
        <v>#DIV/0!</v>
      </c>
      <c r="AV4" s="106">
        <f t="shared" si="1"/>
        <v>0</v>
      </c>
      <c r="AW4" s="106">
        <f t="shared" si="1"/>
        <v>0.1706445977757256</v>
      </c>
      <c r="AX4" s="106" t="e">
        <f t="shared" si="1"/>
        <v>#DIV/0!</v>
      </c>
      <c r="AY4" s="106" t="e">
        <f t="shared" si="1"/>
        <v>#DIV/0!</v>
      </c>
      <c r="AZ4" s="106" t="e">
        <f t="shared" si="1"/>
        <v>#DIV/0!</v>
      </c>
      <c r="BA4" s="106" t="e">
        <f t="shared" si="1"/>
        <v>#DIV/0!</v>
      </c>
      <c r="BB4" s="106">
        <f t="shared" si="1"/>
        <v>0.26569135127626387</v>
      </c>
      <c r="BC4" s="106" t="e">
        <f t="shared" si="1"/>
        <v>#DIV/0!</v>
      </c>
      <c r="BD4" s="106" t="e">
        <f t="shared" si="1"/>
        <v>#DIV/0!</v>
      </c>
      <c r="BE4" s="106">
        <f t="shared" si="1"/>
        <v>0.30045202906913071</v>
      </c>
      <c r="BF4" s="106">
        <f t="shared" si="1"/>
        <v>0</v>
      </c>
      <c r="BG4" s="107">
        <f t="shared" si="10"/>
        <v>0.51221031565131103</v>
      </c>
      <c r="BH4" s="107">
        <f t="shared" si="11"/>
        <v>0</v>
      </c>
      <c r="BI4" s="107">
        <f t="shared" si="12"/>
        <v>0</v>
      </c>
      <c r="BJ4" s="107">
        <f t="shared" si="13"/>
        <v>0</v>
      </c>
      <c r="BK4" s="107">
        <f t="shared" si="14"/>
        <v>0</v>
      </c>
      <c r="BL4" s="107">
        <f t="shared" si="15"/>
        <v>0</v>
      </c>
      <c r="BM4" s="107">
        <f t="shared" si="16"/>
        <v>0</v>
      </c>
      <c r="BN4" s="107">
        <f t="shared" si="17"/>
        <v>9.9841666228164108E-2</v>
      </c>
      <c r="BO4" s="107">
        <f t="shared" si="18"/>
        <v>0</v>
      </c>
      <c r="BP4" s="107">
        <f t="shared" si="19"/>
        <v>0</v>
      </c>
      <c r="BQ4" s="107">
        <f t="shared" si="20"/>
        <v>0</v>
      </c>
      <c r="BR4" s="107">
        <f t="shared" si="21"/>
        <v>0</v>
      </c>
      <c r="BS4" s="107">
        <f t="shared" si="22"/>
        <v>12.283707001017005</v>
      </c>
      <c r="BT4" s="107">
        <f t="shared" si="23"/>
        <v>0</v>
      </c>
      <c r="BU4" s="107">
        <f t="shared" si="24"/>
        <v>0</v>
      </c>
      <c r="BV4" s="107">
        <f t="shared" si="25"/>
        <v>0.10897923945034274</v>
      </c>
      <c r="BW4" s="107">
        <f t="shared" si="26"/>
        <v>0</v>
      </c>
      <c r="BX4" s="108">
        <f t="shared" si="27"/>
        <v>7.6831547347696656</v>
      </c>
      <c r="BY4" s="108">
        <f t="shared" si="3"/>
        <v>0</v>
      </c>
      <c r="BZ4" s="108">
        <f t="shared" si="3"/>
        <v>0</v>
      </c>
      <c r="CA4" s="108">
        <f t="shared" si="3"/>
        <v>0</v>
      </c>
      <c r="CB4" s="108">
        <f t="shared" si="3"/>
        <v>0</v>
      </c>
      <c r="CC4" s="108">
        <f t="shared" si="3"/>
        <v>0</v>
      </c>
      <c r="CD4" s="108">
        <f t="shared" si="3"/>
        <v>0</v>
      </c>
      <c r="CE4" s="108">
        <f t="shared" si="3"/>
        <v>1.4976249934224617</v>
      </c>
      <c r="CF4" s="108">
        <f t="shared" si="3"/>
        <v>0</v>
      </c>
      <c r="CG4" s="108">
        <f t="shared" si="3"/>
        <v>0</v>
      </c>
      <c r="CH4" s="108">
        <f t="shared" si="3"/>
        <v>0</v>
      </c>
      <c r="CI4" s="108">
        <f t="shared" si="3"/>
        <v>0</v>
      </c>
      <c r="CJ4" s="108">
        <f t="shared" si="3"/>
        <v>184.25560501525507</v>
      </c>
      <c r="CK4" s="108">
        <f t="shared" si="3"/>
        <v>0</v>
      </c>
      <c r="CL4" s="108">
        <f t="shared" si="3"/>
        <v>0</v>
      </c>
      <c r="CM4" s="108">
        <f t="shared" si="3"/>
        <v>1.634688591755141</v>
      </c>
      <c r="CN4" s="108">
        <f t="shared" si="3"/>
        <v>0</v>
      </c>
      <c r="CO4" s="109">
        <f t="shared" ref="CO4:CO5" si="32">CO3+BX4</f>
        <v>24.144360947838827</v>
      </c>
      <c r="CP4" s="109">
        <f t="shared" si="28"/>
        <v>0</v>
      </c>
      <c r="CQ4" s="109">
        <f t="shared" si="28"/>
        <v>0</v>
      </c>
      <c r="CR4" s="109">
        <f t="shared" si="28"/>
        <v>0</v>
      </c>
      <c r="CS4" s="109">
        <f t="shared" si="28"/>
        <v>0</v>
      </c>
      <c r="CT4" s="109">
        <f t="shared" si="28"/>
        <v>0</v>
      </c>
      <c r="CU4" s="109">
        <f t="shared" si="28"/>
        <v>0</v>
      </c>
      <c r="CV4" s="109">
        <f t="shared" si="28"/>
        <v>4.7062957410008064</v>
      </c>
      <c r="CW4" s="109">
        <f t="shared" si="28"/>
        <v>0</v>
      </c>
      <c r="CX4" s="109">
        <f t="shared" si="28"/>
        <v>0</v>
      </c>
      <c r="CY4" s="109">
        <f t="shared" si="28"/>
        <v>0</v>
      </c>
      <c r="CZ4" s="109">
        <f t="shared" si="28"/>
        <v>0</v>
      </c>
      <c r="DA4" s="109">
        <f t="shared" si="28"/>
        <v>579.02437055162454</v>
      </c>
      <c r="DB4" s="109">
        <f t="shared" si="28"/>
        <v>0</v>
      </c>
      <c r="DC4" s="109">
        <f t="shared" si="28"/>
        <v>0</v>
      </c>
      <c r="DD4" s="109">
        <f t="shared" si="28"/>
        <v>5.1370189406752464</v>
      </c>
      <c r="DE4" s="109">
        <f t="shared" si="28"/>
        <v>0</v>
      </c>
      <c r="DF4" s="110">
        <f t="shared" si="29"/>
        <v>1.0879594543164712E-2</v>
      </c>
      <c r="DG4" s="110">
        <f t="shared" si="5"/>
        <v>0</v>
      </c>
      <c r="DH4" s="110" t="e">
        <f t="shared" si="5"/>
        <v>#DIV/0!</v>
      </c>
      <c r="DI4" s="110" t="e">
        <f t="shared" si="5"/>
        <v>#DIV/0!</v>
      </c>
      <c r="DJ4" s="110">
        <f t="shared" si="5"/>
        <v>0</v>
      </c>
      <c r="DK4" s="110" t="e">
        <f t="shared" si="5"/>
        <v>#DIV/0!</v>
      </c>
      <c r="DL4" s="110">
        <f t="shared" si="5"/>
        <v>0</v>
      </c>
      <c r="DM4" s="110">
        <f t="shared" si="5"/>
        <v>9.1624261588656407E-3</v>
      </c>
      <c r="DN4" s="110" t="e">
        <f t="shared" si="5"/>
        <v>#DIV/0!</v>
      </c>
      <c r="DO4" s="110" t="e">
        <f t="shared" si="5"/>
        <v>#DIV/0!</v>
      </c>
      <c r="DP4" s="110" t="e">
        <f t="shared" si="5"/>
        <v>#DIV/0!</v>
      </c>
      <c r="DQ4" s="110" t="e">
        <f t="shared" si="5"/>
        <v>#DIV/0!</v>
      </c>
      <c r="DR4" s="110">
        <f t="shared" si="5"/>
        <v>1.2259580154507444E-2</v>
      </c>
      <c r="DS4" s="110" t="e">
        <f t="shared" si="5"/>
        <v>#DIV/0!</v>
      </c>
      <c r="DT4" s="110" t="e">
        <f t="shared" si="5"/>
        <v>#DIV/0!</v>
      </c>
      <c r="DU4" s="110">
        <f t="shared" si="5"/>
        <v>1.2531236351180607E-2</v>
      </c>
      <c r="DV4" s="110">
        <f t="shared" si="5"/>
        <v>0</v>
      </c>
    </row>
    <row r="5" spans="1:126" s="99" customFormat="1" x14ac:dyDescent="0.2">
      <c r="A5" s="99" t="s">
        <v>92</v>
      </c>
      <c r="B5" s="128"/>
      <c r="C5" s="128">
        <v>44511.28125</v>
      </c>
      <c r="D5" s="129">
        <v>12.21</v>
      </c>
      <c r="E5" s="102">
        <f t="shared" si="6"/>
        <v>0.3456651</v>
      </c>
      <c r="F5" s="102">
        <f t="shared" si="30"/>
        <v>127.90458000000002</v>
      </c>
      <c r="G5" s="103">
        <f t="shared" si="7"/>
        <v>6.1780053165304723E-3</v>
      </c>
      <c r="Y5" s="105">
        <f>H2</f>
        <v>24.696848464564447</v>
      </c>
      <c r="Z5" s="105">
        <f t="shared" ref="Z5:AO5" si="33">I2</f>
        <v>0</v>
      </c>
      <c r="AA5" s="105">
        <f t="shared" si="33"/>
        <v>0</v>
      </c>
      <c r="AB5" s="105">
        <f t="shared" si="33"/>
        <v>0</v>
      </c>
      <c r="AC5" s="105">
        <f t="shared" si="33"/>
        <v>0</v>
      </c>
      <c r="AD5" s="105">
        <f t="shared" si="33"/>
        <v>0</v>
      </c>
      <c r="AE5" s="105">
        <f t="shared" si="33"/>
        <v>0</v>
      </c>
      <c r="AF5" s="105">
        <f t="shared" si="33"/>
        <v>4.8139883675540336</v>
      </c>
      <c r="AG5" s="105">
        <f t="shared" si="33"/>
        <v>0</v>
      </c>
      <c r="AH5" s="105">
        <f t="shared" si="33"/>
        <v>0</v>
      </c>
      <c r="AI5" s="105">
        <f t="shared" si="33"/>
        <v>0</v>
      </c>
      <c r="AJ5" s="105">
        <f t="shared" si="33"/>
        <v>0</v>
      </c>
      <c r="AK5" s="105">
        <f t="shared" si="33"/>
        <v>592.27399589067591</v>
      </c>
      <c r="AL5" s="105">
        <f t="shared" si="33"/>
        <v>0</v>
      </c>
      <c r="AM5" s="105">
        <f t="shared" si="33"/>
        <v>0</v>
      </c>
      <c r="AN5" s="105">
        <f t="shared" si="33"/>
        <v>5.2545676653665998</v>
      </c>
      <c r="AO5" s="105">
        <f t="shared" si="33"/>
        <v>0</v>
      </c>
      <c r="AP5" s="106">
        <f t="shared" si="9"/>
        <v>0.23048251995692137</v>
      </c>
      <c r="AQ5" s="106">
        <f t="shared" si="1"/>
        <v>0</v>
      </c>
      <c r="AR5" s="106" t="e">
        <f t="shared" si="1"/>
        <v>#DIV/0!</v>
      </c>
      <c r="AS5" s="106" t="e">
        <f t="shared" si="1"/>
        <v>#DIV/0!</v>
      </c>
      <c r="AT5" s="106">
        <f t="shared" si="1"/>
        <v>0</v>
      </c>
      <c r="AU5" s="106" t="e">
        <f t="shared" si="1"/>
        <v>#DIV/0!</v>
      </c>
      <c r="AV5" s="106">
        <f t="shared" si="1"/>
        <v>0</v>
      </c>
      <c r="AW5" s="106">
        <f t="shared" si="1"/>
        <v>0.1706445977757256</v>
      </c>
      <c r="AX5" s="106" t="e">
        <f t="shared" si="1"/>
        <v>#DIV/0!</v>
      </c>
      <c r="AY5" s="106" t="e">
        <f t="shared" si="1"/>
        <v>#DIV/0!</v>
      </c>
      <c r="AZ5" s="106" t="e">
        <f t="shared" si="1"/>
        <v>#DIV/0!</v>
      </c>
      <c r="BA5" s="106" t="e">
        <f t="shared" si="1"/>
        <v>#DIV/0!</v>
      </c>
      <c r="BB5" s="106">
        <f t="shared" si="1"/>
        <v>0.26569135127626387</v>
      </c>
      <c r="BC5" s="106" t="e">
        <f t="shared" si="1"/>
        <v>#DIV/0!</v>
      </c>
      <c r="BD5" s="106" t="e">
        <f t="shared" si="1"/>
        <v>#DIV/0!</v>
      </c>
      <c r="BE5" s="106">
        <f t="shared" si="1"/>
        <v>0.30045202906913071</v>
      </c>
      <c r="BF5" s="106">
        <f t="shared" si="1"/>
        <v>0</v>
      </c>
      <c r="BG5" s="107">
        <f t="shared" si="10"/>
        <v>0.51221031565131103</v>
      </c>
      <c r="BH5" s="107">
        <f t="shared" si="11"/>
        <v>0</v>
      </c>
      <c r="BI5" s="107">
        <f t="shared" si="12"/>
        <v>0</v>
      </c>
      <c r="BJ5" s="107">
        <f t="shared" si="13"/>
        <v>0</v>
      </c>
      <c r="BK5" s="107">
        <f t="shared" si="14"/>
        <v>0</v>
      </c>
      <c r="BL5" s="107">
        <f t="shared" si="15"/>
        <v>0</v>
      </c>
      <c r="BM5" s="107">
        <f t="shared" si="16"/>
        <v>0</v>
      </c>
      <c r="BN5" s="107">
        <f t="shared" si="17"/>
        <v>9.9841666228164108E-2</v>
      </c>
      <c r="BO5" s="107">
        <f t="shared" si="18"/>
        <v>0</v>
      </c>
      <c r="BP5" s="107">
        <f t="shared" si="19"/>
        <v>0</v>
      </c>
      <c r="BQ5" s="107">
        <f t="shared" si="20"/>
        <v>0</v>
      </c>
      <c r="BR5" s="107">
        <f t="shared" si="21"/>
        <v>0</v>
      </c>
      <c r="BS5" s="107">
        <f t="shared" si="22"/>
        <v>12.283707001017005</v>
      </c>
      <c r="BT5" s="107">
        <f t="shared" si="23"/>
        <v>0</v>
      </c>
      <c r="BU5" s="107">
        <f t="shared" si="24"/>
        <v>0</v>
      </c>
      <c r="BV5" s="107">
        <f t="shared" si="25"/>
        <v>0.10897923945034274</v>
      </c>
      <c r="BW5" s="107">
        <f t="shared" si="26"/>
        <v>0</v>
      </c>
      <c r="BX5" s="108">
        <f t="shared" si="27"/>
        <v>7.6831547347696656</v>
      </c>
      <c r="BY5" s="108">
        <f t="shared" si="3"/>
        <v>0</v>
      </c>
      <c r="BZ5" s="108">
        <f t="shared" si="3"/>
        <v>0</v>
      </c>
      <c r="CA5" s="108">
        <f t="shared" si="3"/>
        <v>0</v>
      </c>
      <c r="CB5" s="108">
        <f t="shared" si="3"/>
        <v>0</v>
      </c>
      <c r="CC5" s="108">
        <f t="shared" si="3"/>
        <v>0</v>
      </c>
      <c r="CD5" s="108">
        <f t="shared" si="3"/>
        <v>0</v>
      </c>
      <c r="CE5" s="108">
        <f t="shared" si="3"/>
        <v>1.4976249934224617</v>
      </c>
      <c r="CF5" s="108">
        <f t="shared" si="3"/>
        <v>0</v>
      </c>
      <c r="CG5" s="108">
        <f t="shared" si="3"/>
        <v>0</v>
      </c>
      <c r="CH5" s="108">
        <f t="shared" si="3"/>
        <v>0</v>
      </c>
      <c r="CI5" s="108">
        <f t="shared" si="3"/>
        <v>0</v>
      </c>
      <c r="CJ5" s="108">
        <f t="shared" si="3"/>
        <v>184.25560501525507</v>
      </c>
      <c r="CK5" s="108">
        <f t="shared" si="3"/>
        <v>0</v>
      </c>
      <c r="CL5" s="108">
        <f t="shared" si="3"/>
        <v>0</v>
      </c>
      <c r="CM5" s="108">
        <f t="shared" si="3"/>
        <v>1.634688591755141</v>
      </c>
      <c r="CN5" s="108">
        <f t="shared" si="3"/>
        <v>0</v>
      </c>
      <c r="CO5" s="109">
        <f t="shared" si="32"/>
        <v>31.827515682608492</v>
      </c>
      <c r="CP5" s="109">
        <f t="shared" si="28"/>
        <v>0</v>
      </c>
      <c r="CQ5" s="109">
        <f t="shared" si="28"/>
        <v>0</v>
      </c>
      <c r="CR5" s="109">
        <f t="shared" si="28"/>
        <v>0</v>
      </c>
      <c r="CS5" s="109">
        <f t="shared" si="28"/>
        <v>0</v>
      </c>
      <c r="CT5" s="109">
        <f t="shared" si="28"/>
        <v>0</v>
      </c>
      <c r="CU5" s="109">
        <f t="shared" si="28"/>
        <v>0</v>
      </c>
      <c r="CV5" s="109">
        <f t="shared" si="28"/>
        <v>6.2039207344232681</v>
      </c>
      <c r="CW5" s="109">
        <f t="shared" si="28"/>
        <v>0</v>
      </c>
      <c r="CX5" s="109">
        <f t="shared" si="28"/>
        <v>0</v>
      </c>
      <c r="CY5" s="109">
        <f t="shared" si="28"/>
        <v>0</v>
      </c>
      <c r="CZ5" s="109">
        <f t="shared" si="28"/>
        <v>0</v>
      </c>
      <c r="DA5" s="109">
        <f t="shared" si="28"/>
        <v>763.27997556687956</v>
      </c>
      <c r="DB5" s="109">
        <f t="shared" si="28"/>
        <v>0</v>
      </c>
      <c r="DC5" s="109">
        <f t="shared" si="28"/>
        <v>0</v>
      </c>
      <c r="DD5" s="109">
        <f t="shared" si="28"/>
        <v>6.771707532430387</v>
      </c>
      <c r="DE5" s="109">
        <f t="shared" si="28"/>
        <v>0</v>
      </c>
      <c r="DF5" s="110">
        <f t="shared" si="29"/>
        <v>1.4341670367299221E-2</v>
      </c>
      <c r="DG5" s="110">
        <f t="shared" si="5"/>
        <v>0</v>
      </c>
      <c r="DH5" s="110" t="e">
        <f t="shared" si="5"/>
        <v>#DIV/0!</v>
      </c>
      <c r="DI5" s="110" t="e">
        <f t="shared" si="5"/>
        <v>#DIV/0!</v>
      </c>
      <c r="DJ5" s="110">
        <f t="shared" si="5"/>
        <v>0</v>
      </c>
      <c r="DK5" s="110" t="e">
        <f t="shared" si="5"/>
        <v>#DIV/0!</v>
      </c>
      <c r="DL5" s="110">
        <f t="shared" si="5"/>
        <v>0</v>
      </c>
      <c r="DM5" s="110">
        <f t="shared" si="5"/>
        <v>1.2078069197691534E-2</v>
      </c>
      <c r="DN5" s="110" t="e">
        <f t="shared" si="5"/>
        <v>#DIV/0!</v>
      </c>
      <c r="DO5" s="110" t="e">
        <f t="shared" si="5"/>
        <v>#DIV/0!</v>
      </c>
      <c r="DP5" s="110" t="e">
        <f t="shared" si="5"/>
        <v>#DIV/0!</v>
      </c>
      <c r="DQ5" s="110" t="e">
        <f t="shared" si="5"/>
        <v>#DIV/0!</v>
      </c>
      <c r="DR5" s="110">
        <f t="shared" si="5"/>
        <v>1.6160791353009813E-2</v>
      </c>
      <c r="DS5" s="110" t="e">
        <f t="shared" si="5"/>
        <v>#DIV/0!</v>
      </c>
      <c r="DT5" s="110" t="e">
        <f t="shared" si="5"/>
        <v>#DIV/0!</v>
      </c>
      <c r="DU5" s="110">
        <f t="shared" si="5"/>
        <v>1.6518893266685302E-2</v>
      </c>
      <c r="DV5" s="110">
        <f t="shared" si="5"/>
        <v>0</v>
      </c>
    </row>
    <row r="6" spans="1:126" s="99" customFormat="1" x14ac:dyDescent="0.2">
      <c r="A6" s="99" t="s">
        <v>92</v>
      </c>
      <c r="B6" s="128">
        <f>'Data Final'!C198</f>
        <v>44511.3125</v>
      </c>
      <c r="C6" s="128">
        <v>44511.291666666664</v>
      </c>
      <c r="D6" s="129">
        <v>13.08</v>
      </c>
      <c r="E6" s="102">
        <f t="shared" si="6"/>
        <v>0.37029479999999998</v>
      </c>
      <c r="F6" s="102">
        <f t="shared" si="30"/>
        <v>170.96409000000003</v>
      </c>
      <c r="G6" s="103">
        <f t="shared" si="7"/>
        <v>8.2578517278724048E-3</v>
      </c>
      <c r="H6" s="130">
        <f>'Data Final'!F198</f>
        <v>22.056207086471769</v>
      </c>
      <c r="I6" s="130">
        <f>'Data Final'!G198</f>
        <v>0</v>
      </c>
      <c r="J6" s="104">
        <v>0</v>
      </c>
      <c r="K6" s="130">
        <f>'Data Final'!I198</f>
        <v>0</v>
      </c>
      <c r="L6" s="104">
        <v>0</v>
      </c>
      <c r="M6" s="104">
        <v>0</v>
      </c>
      <c r="N6" s="130">
        <f>'Data Final'!L198</f>
        <v>0.41475208507817152</v>
      </c>
      <c r="O6" s="130">
        <f>'Data Final'!M198</f>
        <v>4.8212828506581342</v>
      </c>
      <c r="P6" s="104">
        <v>0</v>
      </c>
      <c r="Q6" s="104">
        <v>0</v>
      </c>
      <c r="R6" s="104">
        <v>0</v>
      </c>
      <c r="S6" s="130">
        <f>'Data Final'!Q198</f>
        <v>0</v>
      </c>
      <c r="T6" s="130">
        <f>'Data Final'!R198</f>
        <v>555.21952308613083</v>
      </c>
      <c r="U6" s="130">
        <f>'Data Final'!S198</f>
        <v>0</v>
      </c>
      <c r="V6" s="130">
        <f>'Data Final'!T198</f>
        <v>0</v>
      </c>
      <c r="W6" s="130">
        <f>'Data Final'!U198</f>
        <v>5.0350805634853</v>
      </c>
      <c r="X6" s="130">
        <f>'Data Final'!V198</f>
        <v>0</v>
      </c>
      <c r="Y6" s="105">
        <f t="shared" ref="Y6" si="34">H6</f>
        <v>22.056207086471769</v>
      </c>
      <c r="Z6" s="105">
        <f t="shared" ref="Z6" si="35">I6</f>
        <v>0</v>
      </c>
      <c r="AA6" s="105">
        <f t="shared" ref="AA6" si="36">J6</f>
        <v>0</v>
      </c>
      <c r="AB6" s="105">
        <f t="shared" ref="AB6" si="37">K6</f>
        <v>0</v>
      </c>
      <c r="AC6" s="105">
        <f t="shared" ref="AC6" si="38">L6</f>
        <v>0</v>
      </c>
      <c r="AD6" s="105">
        <f t="shared" ref="AD6" si="39">M6</f>
        <v>0</v>
      </c>
      <c r="AE6" s="105">
        <f t="shared" ref="AE6" si="40">N6</f>
        <v>0.41475208507817152</v>
      </c>
      <c r="AF6" s="105">
        <f t="shared" ref="AF6" si="41">O6</f>
        <v>4.8212828506581342</v>
      </c>
      <c r="AG6" s="105">
        <f t="shared" ref="AG6" si="42">P6</f>
        <v>0</v>
      </c>
      <c r="AH6" s="105">
        <f t="shared" ref="AH6" si="43">Q6</f>
        <v>0</v>
      </c>
      <c r="AI6" s="105">
        <f t="shared" ref="AI6" si="44">R6</f>
        <v>0</v>
      </c>
      <c r="AJ6" s="105">
        <f t="shared" ref="AJ6" si="45">S6</f>
        <v>0</v>
      </c>
      <c r="AK6" s="105">
        <f t="shared" ref="AK6" si="46">T6</f>
        <v>555.21952308613083</v>
      </c>
      <c r="AL6" s="105">
        <f t="shared" ref="AL6" si="47">U6</f>
        <v>0</v>
      </c>
      <c r="AM6" s="105">
        <f t="shared" ref="AM6" si="48">V6</f>
        <v>0</v>
      </c>
      <c r="AN6" s="105">
        <f t="shared" ref="AN6" si="49">W6</f>
        <v>5.0350805634853</v>
      </c>
      <c r="AO6" s="105">
        <f t="shared" ref="AO6" si="50">X6</f>
        <v>0</v>
      </c>
      <c r="AP6" s="106">
        <f t="shared" si="9"/>
        <v>0.20583882179443797</v>
      </c>
      <c r="AQ6" s="106">
        <f t="shared" si="1"/>
        <v>0</v>
      </c>
      <c r="AR6" s="106" t="e">
        <f t="shared" si="1"/>
        <v>#DIV/0!</v>
      </c>
      <c r="AS6" s="106" t="e">
        <f t="shared" si="1"/>
        <v>#DIV/0!</v>
      </c>
      <c r="AT6" s="106">
        <f t="shared" si="1"/>
        <v>0</v>
      </c>
      <c r="AU6" s="106" t="e">
        <f t="shared" si="1"/>
        <v>#DIV/0!</v>
      </c>
      <c r="AV6" s="106">
        <f t="shared" si="1"/>
        <v>8.8129973064758338E-2</v>
      </c>
      <c r="AW6" s="106">
        <f t="shared" si="1"/>
        <v>0.17090317009461001</v>
      </c>
      <c r="AX6" s="106" t="e">
        <f t="shared" si="1"/>
        <v>#DIV/0!</v>
      </c>
      <c r="AY6" s="106" t="e">
        <f t="shared" si="1"/>
        <v>#DIV/0!</v>
      </c>
      <c r="AZ6" s="106" t="e">
        <f t="shared" si="1"/>
        <v>#DIV/0!</v>
      </c>
      <c r="BA6" s="106" t="e">
        <f t="shared" si="1"/>
        <v>#DIV/0!</v>
      </c>
      <c r="BB6" s="106">
        <f t="shared" si="1"/>
        <v>0.2490688876554123</v>
      </c>
      <c r="BC6" s="106" t="e">
        <f t="shared" si="1"/>
        <v>#DIV/0!</v>
      </c>
      <c r="BD6" s="106" t="e">
        <f t="shared" si="1"/>
        <v>#DIV/0!</v>
      </c>
      <c r="BE6" s="106">
        <f t="shared" si="1"/>
        <v>0.28790192993359343</v>
      </c>
      <c r="BF6" s="106">
        <f t="shared" si="1"/>
        <v>0</v>
      </c>
      <c r="BG6" s="107">
        <f t="shared" si="10"/>
        <v>0.49003792751061875</v>
      </c>
      <c r="BH6" s="107">
        <f t="shared" si="11"/>
        <v>0</v>
      </c>
      <c r="BI6" s="107">
        <f t="shared" si="12"/>
        <v>0</v>
      </c>
      <c r="BJ6" s="107">
        <f t="shared" si="13"/>
        <v>0</v>
      </c>
      <c r="BK6" s="107">
        <f t="shared" si="14"/>
        <v>0</v>
      </c>
      <c r="BL6" s="107">
        <f t="shared" si="15"/>
        <v>0</v>
      </c>
      <c r="BM6" s="107">
        <f t="shared" si="16"/>
        <v>9.2148324236162697E-3</v>
      </c>
      <c r="BN6" s="107">
        <f t="shared" si="17"/>
        <v>0.10711775813567301</v>
      </c>
      <c r="BO6" s="107">
        <f t="shared" si="18"/>
        <v>0</v>
      </c>
      <c r="BP6" s="107">
        <f t="shared" si="19"/>
        <v>0</v>
      </c>
      <c r="BQ6" s="107">
        <f t="shared" si="20"/>
        <v>0</v>
      </c>
      <c r="BR6" s="107">
        <f t="shared" si="21"/>
        <v>0</v>
      </c>
      <c r="BS6" s="107">
        <f t="shared" si="22"/>
        <v>12.335694135436452</v>
      </c>
      <c r="BT6" s="107">
        <f t="shared" si="23"/>
        <v>0</v>
      </c>
      <c r="BU6" s="107">
        <f t="shared" si="24"/>
        <v>0</v>
      </c>
      <c r="BV6" s="107">
        <f t="shared" si="25"/>
        <v>0.11186784901438059</v>
      </c>
      <c r="BW6" s="107">
        <f t="shared" si="26"/>
        <v>0</v>
      </c>
      <c r="BX6" s="108">
        <f t="shared" ref="BX6:BX49" si="51">BG6*15</f>
        <v>7.3505689126592815</v>
      </c>
      <c r="BY6" s="108">
        <f t="shared" si="3"/>
        <v>0</v>
      </c>
      <c r="BZ6" s="108">
        <f t="shared" si="3"/>
        <v>0</v>
      </c>
      <c r="CA6" s="108">
        <f t="shared" si="3"/>
        <v>0</v>
      </c>
      <c r="CB6" s="108">
        <f t="shared" si="3"/>
        <v>0</v>
      </c>
      <c r="CC6" s="108">
        <f t="shared" si="3"/>
        <v>0</v>
      </c>
      <c r="CD6" s="108">
        <f t="shared" si="3"/>
        <v>0.13822248635424406</v>
      </c>
      <c r="CE6" s="108">
        <f t="shared" si="3"/>
        <v>1.6067663720350951</v>
      </c>
      <c r="CF6" s="108">
        <f t="shared" si="3"/>
        <v>0</v>
      </c>
      <c r="CG6" s="108">
        <f t="shared" si="3"/>
        <v>0</v>
      </c>
      <c r="CH6" s="108">
        <f t="shared" si="3"/>
        <v>0</v>
      </c>
      <c r="CI6" s="108">
        <f t="shared" si="3"/>
        <v>0</v>
      </c>
      <c r="CJ6" s="108">
        <f t="shared" si="3"/>
        <v>185.03541203154677</v>
      </c>
      <c r="CK6" s="108">
        <f t="shared" si="3"/>
        <v>0</v>
      </c>
      <c r="CL6" s="108">
        <f t="shared" si="3"/>
        <v>0</v>
      </c>
      <c r="CM6" s="108">
        <f t="shared" si="3"/>
        <v>1.6780177352157088</v>
      </c>
      <c r="CN6" s="108">
        <f t="shared" si="3"/>
        <v>0</v>
      </c>
      <c r="CO6" s="109">
        <f t="shared" ref="CO6:CO50" si="52">CO5+BX6</f>
        <v>39.178084595267777</v>
      </c>
      <c r="CP6" s="109">
        <f t="shared" si="28"/>
        <v>0</v>
      </c>
      <c r="CQ6" s="109">
        <f t="shared" si="28"/>
        <v>0</v>
      </c>
      <c r="CR6" s="109">
        <f t="shared" si="28"/>
        <v>0</v>
      </c>
      <c r="CS6" s="109">
        <f t="shared" si="28"/>
        <v>0</v>
      </c>
      <c r="CT6" s="109">
        <f t="shared" si="28"/>
        <v>0</v>
      </c>
      <c r="CU6" s="109">
        <f t="shared" si="28"/>
        <v>0.13822248635424406</v>
      </c>
      <c r="CV6" s="109">
        <f t="shared" si="28"/>
        <v>7.8106871064583636</v>
      </c>
      <c r="CW6" s="109">
        <f t="shared" si="28"/>
        <v>0</v>
      </c>
      <c r="CX6" s="109">
        <f t="shared" si="28"/>
        <v>0</v>
      </c>
      <c r="CY6" s="109">
        <f t="shared" si="28"/>
        <v>0</v>
      </c>
      <c r="CZ6" s="109">
        <f t="shared" si="28"/>
        <v>0</v>
      </c>
      <c r="DA6" s="109">
        <f t="shared" si="28"/>
        <v>948.31538759842635</v>
      </c>
      <c r="DB6" s="109">
        <f t="shared" si="28"/>
        <v>0</v>
      </c>
      <c r="DC6" s="109">
        <f t="shared" si="28"/>
        <v>0</v>
      </c>
      <c r="DD6" s="109">
        <f t="shared" si="28"/>
        <v>8.4497252676460963</v>
      </c>
      <c r="DE6" s="109">
        <f t="shared" si="28"/>
        <v>0</v>
      </c>
      <c r="DF6" s="110">
        <f t="shared" si="29"/>
        <v>1.765388101574392E-2</v>
      </c>
      <c r="DG6" s="110">
        <f t="shared" si="5"/>
        <v>0</v>
      </c>
      <c r="DH6" s="110" t="e">
        <f t="shared" si="5"/>
        <v>#DIV/0!</v>
      </c>
      <c r="DI6" s="110" t="e">
        <f t="shared" si="5"/>
        <v>#DIV/0!</v>
      </c>
      <c r="DJ6" s="110">
        <f t="shared" si="5"/>
        <v>0</v>
      </c>
      <c r="DK6" s="110" t="e">
        <f t="shared" si="5"/>
        <v>#DIV/0!</v>
      </c>
      <c r="DL6" s="110">
        <f t="shared" si="5"/>
        <v>1.8973440076050924E-3</v>
      </c>
      <c r="DM6" s="110">
        <f t="shared" si="5"/>
        <v>1.5206193533369034E-2</v>
      </c>
      <c r="DN6" s="110" t="e">
        <f t="shared" si="5"/>
        <v>#DIV/0!</v>
      </c>
      <c r="DO6" s="110" t="e">
        <f t="shared" si="5"/>
        <v>#DIV/0!</v>
      </c>
      <c r="DP6" s="110" t="e">
        <f t="shared" si="5"/>
        <v>#DIV/0!</v>
      </c>
      <c r="DQ6" s="110" t="e">
        <f t="shared" si="5"/>
        <v>#DIV/0!</v>
      </c>
      <c r="DR6" s="110">
        <f t="shared" si="5"/>
        <v>2.0078513266963017E-2</v>
      </c>
      <c r="DS6" s="110" t="e">
        <f t="shared" si="5"/>
        <v>#DIV/0!</v>
      </c>
      <c r="DT6" s="110" t="e">
        <f t="shared" si="5"/>
        <v>#DIV/0!</v>
      </c>
      <c r="DU6" s="110">
        <f t="shared" si="5"/>
        <v>2.0612247230199564E-2</v>
      </c>
      <c r="DV6" s="110">
        <f t="shared" si="5"/>
        <v>0</v>
      </c>
    </row>
    <row r="7" spans="1:126" s="99" customFormat="1" x14ac:dyDescent="0.2">
      <c r="A7" s="99" t="s">
        <v>92</v>
      </c>
      <c r="B7" s="128"/>
      <c r="C7" s="128">
        <v>44511.302083333336</v>
      </c>
      <c r="D7" s="129">
        <v>14.92</v>
      </c>
      <c r="E7" s="102">
        <f t="shared" si="6"/>
        <v>0.42238519999999996</v>
      </c>
      <c r="F7" s="102">
        <f t="shared" si="30"/>
        <v>260.90496000000002</v>
      </c>
      <c r="G7" s="103">
        <f t="shared" si="7"/>
        <v>1.2602146303042237E-2</v>
      </c>
      <c r="Y7" s="105">
        <f t="shared" ref="Y7" si="53">H6</f>
        <v>22.056207086471769</v>
      </c>
      <c r="Z7" s="105">
        <f t="shared" ref="Z7" si="54">I6</f>
        <v>0</v>
      </c>
      <c r="AA7" s="105">
        <f t="shared" ref="AA7" si="55">J6</f>
        <v>0</v>
      </c>
      <c r="AB7" s="105">
        <f t="shared" ref="AB7" si="56">K6</f>
        <v>0</v>
      </c>
      <c r="AC7" s="105">
        <f t="shared" ref="AC7" si="57">L6</f>
        <v>0</v>
      </c>
      <c r="AD7" s="105">
        <f t="shared" ref="AD7" si="58">M6</f>
        <v>0</v>
      </c>
      <c r="AE7" s="105">
        <f t="shared" ref="AE7" si="59">N6</f>
        <v>0.41475208507817152</v>
      </c>
      <c r="AF7" s="105">
        <f t="shared" ref="AF7" si="60">O6</f>
        <v>4.8212828506581342</v>
      </c>
      <c r="AG7" s="105">
        <f t="shared" ref="AG7" si="61">P6</f>
        <v>0</v>
      </c>
      <c r="AH7" s="105">
        <f t="shared" ref="AH7" si="62">Q6</f>
        <v>0</v>
      </c>
      <c r="AI7" s="105">
        <f t="shared" ref="AI7" si="63">R6</f>
        <v>0</v>
      </c>
      <c r="AJ7" s="105">
        <f t="shared" ref="AJ7" si="64">S6</f>
        <v>0</v>
      </c>
      <c r="AK7" s="105">
        <f t="shared" ref="AK7" si="65">T6</f>
        <v>555.21952308613083</v>
      </c>
      <c r="AL7" s="105">
        <f t="shared" ref="AL7" si="66">U6</f>
        <v>0</v>
      </c>
      <c r="AM7" s="105">
        <f t="shared" ref="AM7" si="67">V6</f>
        <v>0</v>
      </c>
      <c r="AN7" s="105">
        <f t="shared" ref="AN7" si="68">W6</f>
        <v>5.0350805634853</v>
      </c>
      <c r="AO7" s="105">
        <f t="shared" ref="AO7" si="69">X6</f>
        <v>0</v>
      </c>
      <c r="AP7" s="106">
        <f t="shared" si="9"/>
        <v>0.20583882179443797</v>
      </c>
      <c r="AQ7" s="106">
        <f t="shared" si="1"/>
        <v>0</v>
      </c>
      <c r="AR7" s="106" t="e">
        <f t="shared" si="1"/>
        <v>#DIV/0!</v>
      </c>
      <c r="AS7" s="106" t="e">
        <f t="shared" si="1"/>
        <v>#DIV/0!</v>
      </c>
      <c r="AT7" s="106">
        <f t="shared" si="1"/>
        <v>0</v>
      </c>
      <c r="AU7" s="106" t="e">
        <f t="shared" si="1"/>
        <v>#DIV/0!</v>
      </c>
      <c r="AV7" s="106">
        <f t="shared" si="1"/>
        <v>8.8129973064758338E-2</v>
      </c>
      <c r="AW7" s="106">
        <f t="shared" si="1"/>
        <v>0.17090317009461001</v>
      </c>
      <c r="AX7" s="106" t="e">
        <f t="shared" si="1"/>
        <v>#DIV/0!</v>
      </c>
      <c r="AY7" s="106" t="e">
        <f t="shared" si="1"/>
        <v>#DIV/0!</v>
      </c>
      <c r="AZ7" s="106" t="e">
        <f t="shared" si="1"/>
        <v>#DIV/0!</v>
      </c>
      <c r="BA7" s="106" t="e">
        <f t="shared" si="1"/>
        <v>#DIV/0!</v>
      </c>
      <c r="BB7" s="106">
        <f t="shared" si="1"/>
        <v>0.2490688876554123</v>
      </c>
      <c r="BC7" s="106" t="e">
        <f t="shared" si="1"/>
        <v>#DIV/0!</v>
      </c>
      <c r="BD7" s="106" t="e">
        <f t="shared" si="1"/>
        <v>#DIV/0!</v>
      </c>
      <c r="BE7" s="106">
        <f t="shared" si="1"/>
        <v>0.28790192993359343</v>
      </c>
      <c r="BF7" s="106">
        <f t="shared" si="1"/>
        <v>0</v>
      </c>
      <c r="BG7" s="107">
        <f t="shared" si="10"/>
        <v>0.55897292648764774</v>
      </c>
      <c r="BH7" s="107">
        <f t="shared" si="11"/>
        <v>0</v>
      </c>
      <c r="BI7" s="107">
        <f t="shared" si="12"/>
        <v>0</v>
      </c>
      <c r="BJ7" s="107">
        <f t="shared" si="13"/>
        <v>0</v>
      </c>
      <c r="BK7" s="107">
        <f t="shared" si="14"/>
        <v>0</v>
      </c>
      <c r="BL7" s="107">
        <f t="shared" si="15"/>
        <v>0</v>
      </c>
      <c r="BM7" s="107">
        <f t="shared" si="16"/>
        <v>1.0511108544369629E-2</v>
      </c>
      <c r="BN7" s="107">
        <f t="shared" si="17"/>
        <v>0.12218631126790835</v>
      </c>
      <c r="BO7" s="107">
        <f t="shared" si="18"/>
        <v>0</v>
      </c>
      <c r="BP7" s="107">
        <f t="shared" si="19"/>
        <v>0</v>
      </c>
      <c r="BQ7" s="107">
        <f t="shared" si="20"/>
        <v>0</v>
      </c>
      <c r="BR7" s="107">
        <f t="shared" si="21"/>
        <v>0</v>
      </c>
      <c r="BS7" s="107">
        <f t="shared" si="22"/>
        <v>14.0709905581584</v>
      </c>
      <c r="BT7" s="107">
        <f t="shared" si="23"/>
        <v>0</v>
      </c>
      <c r="BU7" s="107">
        <f t="shared" si="24"/>
        <v>0</v>
      </c>
      <c r="BV7" s="107">
        <f t="shared" si="25"/>
        <v>0.12760461064943107</v>
      </c>
      <c r="BW7" s="107">
        <f t="shared" si="26"/>
        <v>0</v>
      </c>
      <c r="BX7" s="108">
        <f t="shared" si="51"/>
        <v>8.3845938973147156</v>
      </c>
      <c r="BY7" s="108">
        <f t="shared" si="3"/>
        <v>0</v>
      </c>
      <c r="BZ7" s="108">
        <f t="shared" si="3"/>
        <v>0</v>
      </c>
      <c r="CA7" s="108">
        <f t="shared" si="3"/>
        <v>0</v>
      </c>
      <c r="CB7" s="108">
        <f t="shared" si="3"/>
        <v>0</v>
      </c>
      <c r="CC7" s="108">
        <f t="shared" si="3"/>
        <v>0</v>
      </c>
      <c r="CD7" s="108">
        <f t="shared" si="3"/>
        <v>0.15766662816554444</v>
      </c>
      <c r="CE7" s="108">
        <f t="shared" si="3"/>
        <v>1.8327946690186252</v>
      </c>
      <c r="CF7" s="108">
        <f t="shared" si="3"/>
        <v>0</v>
      </c>
      <c r="CG7" s="108">
        <f t="shared" si="3"/>
        <v>0</v>
      </c>
      <c r="CH7" s="108">
        <f t="shared" si="3"/>
        <v>0</v>
      </c>
      <c r="CI7" s="108">
        <f t="shared" si="3"/>
        <v>0</v>
      </c>
      <c r="CJ7" s="108">
        <f t="shared" si="3"/>
        <v>211.06485837237599</v>
      </c>
      <c r="CK7" s="108">
        <f t="shared" si="3"/>
        <v>0</v>
      </c>
      <c r="CL7" s="108">
        <f t="shared" si="3"/>
        <v>0</v>
      </c>
      <c r="CM7" s="108">
        <f t="shared" si="3"/>
        <v>1.9140691597414661</v>
      </c>
      <c r="CN7" s="108">
        <f t="shared" si="3"/>
        <v>0</v>
      </c>
      <c r="CO7" s="109">
        <f t="shared" si="52"/>
        <v>47.562678492582492</v>
      </c>
      <c r="CP7" s="109">
        <f t="shared" si="28"/>
        <v>0</v>
      </c>
      <c r="CQ7" s="109">
        <f t="shared" si="28"/>
        <v>0</v>
      </c>
      <c r="CR7" s="109">
        <f t="shared" si="28"/>
        <v>0</v>
      </c>
      <c r="CS7" s="109">
        <f t="shared" si="28"/>
        <v>0</v>
      </c>
      <c r="CT7" s="109">
        <f t="shared" si="28"/>
        <v>0</v>
      </c>
      <c r="CU7" s="109">
        <f t="shared" si="28"/>
        <v>0.2958891145197885</v>
      </c>
      <c r="CV7" s="109">
        <f t="shared" si="28"/>
        <v>9.6434817754769888</v>
      </c>
      <c r="CW7" s="109">
        <f t="shared" si="28"/>
        <v>0</v>
      </c>
      <c r="CX7" s="109">
        <f t="shared" si="28"/>
        <v>0</v>
      </c>
      <c r="CY7" s="109">
        <f t="shared" si="28"/>
        <v>0</v>
      </c>
      <c r="CZ7" s="109">
        <f t="shared" si="28"/>
        <v>0</v>
      </c>
      <c r="DA7" s="109">
        <f t="shared" si="28"/>
        <v>1159.3802459708024</v>
      </c>
      <c r="DB7" s="109">
        <f t="shared" si="28"/>
        <v>0</v>
      </c>
      <c r="DC7" s="109">
        <f t="shared" si="28"/>
        <v>0</v>
      </c>
      <c r="DD7" s="109">
        <f t="shared" si="28"/>
        <v>10.363794427387562</v>
      </c>
      <c r="DE7" s="109">
        <f t="shared" si="28"/>
        <v>0</v>
      </c>
      <c r="DF7" s="110">
        <f t="shared" si="29"/>
        <v>2.1432029553572277E-2</v>
      </c>
      <c r="DG7" s="110">
        <f t="shared" si="5"/>
        <v>0</v>
      </c>
      <c r="DH7" s="110" t="e">
        <f t="shared" si="5"/>
        <v>#DIV/0!</v>
      </c>
      <c r="DI7" s="110" t="e">
        <f t="shared" si="5"/>
        <v>#DIV/0!</v>
      </c>
      <c r="DJ7" s="110">
        <f t="shared" si="5"/>
        <v>0</v>
      </c>
      <c r="DK7" s="110" t="e">
        <f t="shared" si="5"/>
        <v>#DIV/0!</v>
      </c>
      <c r="DL7" s="110">
        <f t="shared" si="5"/>
        <v>4.0615926768304729E-3</v>
      </c>
      <c r="DM7" s="110">
        <f t="shared" si="5"/>
        <v>1.8774359824524103E-2</v>
      </c>
      <c r="DN7" s="110" t="e">
        <f t="shared" si="5"/>
        <v>#DIV/0!</v>
      </c>
      <c r="DO7" s="110" t="e">
        <f t="shared" si="5"/>
        <v>#DIV/0!</v>
      </c>
      <c r="DP7" s="110" t="e">
        <f t="shared" si="5"/>
        <v>#DIV/0!</v>
      </c>
      <c r="DQ7" s="110" t="e">
        <f t="shared" si="5"/>
        <v>#DIV/0!</v>
      </c>
      <c r="DR7" s="110">
        <f t="shared" si="5"/>
        <v>2.454735202508089E-2</v>
      </c>
      <c r="DS7" s="110" t="e">
        <f t="shared" si="5"/>
        <v>#DIV/0!</v>
      </c>
      <c r="DT7" s="110" t="e">
        <f t="shared" si="5"/>
        <v>#DIV/0!</v>
      </c>
      <c r="DU7" s="110">
        <f t="shared" si="5"/>
        <v>2.5281424687052221E-2</v>
      </c>
      <c r="DV7" s="110">
        <f t="shared" si="5"/>
        <v>0</v>
      </c>
    </row>
    <row r="8" spans="1:126" s="99" customFormat="1" x14ac:dyDescent="0.2">
      <c r="A8" s="99" t="s">
        <v>92</v>
      </c>
      <c r="B8" s="128"/>
      <c r="C8" s="128">
        <v>44511.3125</v>
      </c>
      <c r="D8" s="129">
        <v>15.91</v>
      </c>
      <c r="E8" s="102">
        <f t="shared" si="6"/>
        <v>0.45041209999999998</v>
      </c>
      <c r="F8" s="102">
        <f t="shared" si="30"/>
        <v>376.07004000000001</v>
      </c>
      <c r="G8" s="103">
        <f t="shared" si="7"/>
        <v>1.8164812444619472E-2</v>
      </c>
      <c r="Y8" s="105">
        <f t="shared" ref="Y8" si="70">H6</f>
        <v>22.056207086471769</v>
      </c>
      <c r="Z8" s="105">
        <f t="shared" ref="Z8" si="71">I6</f>
        <v>0</v>
      </c>
      <c r="AA8" s="105">
        <f t="shared" ref="AA8" si="72">J6</f>
        <v>0</v>
      </c>
      <c r="AB8" s="105">
        <f t="shared" ref="AB8" si="73">K6</f>
        <v>0</v>
      </c>
      <c r="AC8" s="105">
        <f t="shared" ref="AC8" si="74">L6</f>
        <v>0</v>
      </c>
      <c r="AD8" s="105">
        <f t="shared" ref="AD8" si="75">M6</f>
        <v>0</v>
      </c>
      <c r="AE8" s="105">
        <f t="shared" ref="AE8" si="76">N6</f>
        <v>0.41475208507817152</v>
      </c>
      <c r="AF8" s="105">
        <f t="shared" ref="AF8" si="77">O6</f>
        <v>4.8212828506581342</v>
      </c>
      <c r="AG8" s="105">
        <f t="shared" ref="AG8" si="78">P6</f>
        <v>0</v>
      </c>
      <c r="AH8" s="105">
        <f t="shared" ref="AH8" si="79">Q6</f>
        <v>0</v>
      </c>
      <c r="AI8" s="105">
        <f t="shared" ref="AI8" si="80">R6</f>
        <v>0</v>
      </c>
      <c r="AJ8" s="105">
        <f t="shared" ref="AJ8" si="81">S6</f>
        <v>0</v>
      </c>
      <c r="AK8" s="105">
        <f t="shared" ref="AK8" si="82">T6</f>
        <v>555.21952308613083</v>
      </c>
      <c r="AL8" s="105">
        <f t="shared" ref="AL8" si="83">U6</f>
        <v>0</v>
      </c>
      <c r="AM8" s="105">
        <f t="shared" ref="AM8" si="84">V6</f>
        <v>0</v>
      </c>
      <c r="AN8" s="105">
        <f t="shared" ref="AN8" si="85">W6</f>
        <v>5.0350805634853</v>
      </c>
      <c r="AO8" s="105">
        <f t="shared" ref="AO8" si="86">X6</f>
        <v>0</v>
      </c>
      <c r="AP8" s="106">
        <f t="shared" si="9"/>
        <v>0.20583882179443797</v>
      </c>
      <c r="AQ8" s="106">
        <f t="shared" si="1"/>
        <v>0</v>
      </c>
      <c r="AR8" s="106" t="e">
        <f t="shared" si="1"/>
        <v>#DIV/0!</v>
      </c>
      <c r="AS8" s="106" t="e">
        <f t="shared" si="1"/>
        <v>#DIV/0!</v>
      </c>
      <c r="AT8" s="106">
        <f t="shared" si="1"/>
        <v>0</v>
      </c>
      <c r="AU8" s="106" t="e">
        <f t="shared" si="1"/>
        <v>#DIV/0!</v>
      </c>
      <c r="AV8" s="106">
        <f t="shared" si="1"/>
        <v>8.8129973064758338E-2</v>
      </c>
      <c r="AW8" s="106">
        <f t="shared" si="1"/>
        <v>0.17090317009461001</v>
      </c>
      <c r="AX8" s="106" t="e">
        <f t="shared" si="1"/>
        <v>#DIV/0!</v>
      </c>
      <c r="AY8" s="106" t="e">
        <f t="shared" si="1"/>
        <v>#DIV/0!</v>
      </c>
      <c r="AZ8" s="106" t="e">
        <f t="shared" si="1"/>
        <v>#DIV/0!</v>
      </c>
      <c r="BA8" s="106" t="e">
        <f t="shared" si="1"/>
        <v>#DIV/0!</v>
      </c>
      <c r="BB8" s="106">
        <f t="shared" si="1"/>
        <v>0.2490688876554123</v>
      </c>
      <c r="BC8" s="106" t="e">
        <f t="shared" si="1"/>
        <v>#DIV/0!</v>
      </c>
      <c r="BD8" s="106" t="e">
        <f t="shared" si="1"/>
        <v>#DIV/0!</v>
      </c>
      <c r="BE8" s="106">
        <f t="shared" si="1"/>
        <v>0.28790192993359343</v>
      </c>
      <c r="BF8" s="106">
        <f t="shared" si="1"/>
        <v>0</v>
      </c>
      <c r="BG8" s="107">
        <f t="shared" si="10"/>
        <v>0.59606295311115776</v>
      </c>
      <c r="BH8" s="107">
        <f t="shared" si="11"/>
        <v>0</v>
      </c>
      <c r="BI8" s="107">
        <f t="shared" si="12"/>
        <v>0</v>
      </c>
      <c r="BJ8" s="107">
        <f t="shared" si="13"/>
        <v>0</v>
      </c>
      <c r="BK8" s="107">
        <f t="shared" si="14"/>
        <v>0</v>
      </c>
      <c r="BL8" s="107">
        <f t="shared" si="15"/>
        <v>0</v>
      </c>
      <c r="BM8" s="107">
        <f t="shared" si="16"/>
        <v>1.1208561457166274E-2</v>
      </c>
      <c r="BN8" s="107">
        <f t="shared" si="17"/>
        <v>0.13029384800753499</v>
      </c>
      <c r="BO8" s="107">
        <f t="shared" si="18"/>
        <v>0</v>
      </c>
      <c r="BP8" s="107">
        <f t="shared" si="19"/>
        <v>0</v>
      </c>
      <c r="BQ8" s="107">
        <f t="shared" si="20"/>
        <v>0</v>
      </c>
      <c r="BR8" s="107">
        <f t="shared" si="21"/>
        <v>0</v>
      </c>
      <c r="BS8" s="107">
        <f t="shared" si="22"/>
        <v>15.00465548125336</v>
      </c>
      <c r="BT8" s="107">
        <f t="shared" si="23"/>
        <v>0</v>
      </c>
      <c r="BU8" s="107">
        <f t="shared" si="24"/>
        <v>0</v>
      </c>
      <c r="BV8" s="107">
        <f t="shared" si="25"/>
        <v>0.13607167261611583</v>
      </c>
      <c r="BW8" s="107">
        <f t="shared" si="26"/>
        <v>0</v>
      </c>
      <c r="BX8" s="108">
        <f t="shared" si="51"/>
        <v>8.9409442966673662</v>
      </c>
      <c r="BY8" s="108">
        <f t="shared" si="3"/>
        <v>0</v>
      </c>
      <c r="BZ8" s="108">
        <f t="shared" si="3"/>
        <v>0</v>
      </c>
      <c r="CA8" s="108">
        <f t="shared" si="3"/>
        <v>0</v>
      </c>
      <c r="CB8" s="108">
        <f t="shared" si="3"/>
        <v>0</v>
      </c>
      <c r="CC8" s="108">
        <f t="shared" si="3"/>
        <v>0</v>
      </c>
      <c r="CD8" s="108">
        <f t="shared" si="3"/>
        <v>0.1681284218574941</v>
      </c>
      <c r="CE8" s="108">
        <f t="shared" si="3"/>
        <v>1.9544077201130248</v>
      </c>
      <c r="CF8" s="108">
        <f t="shared" si="3"/>
        <v>0</v>
      </c>
      <c r="CG8" s="108">
        <f t="shared" si="3"/>
        <v>0</v>
      </c>
      <c r="CH8" s="108">
        <f t="shared" si="3"/>
        <v>0</v>
      </c>
      <c r="CI8" s="108">
        <f t="shared" si="3"/>
        <v>0</v>
      </c>
      <c r="CJ8" s="108">
        <f t="shared" si="3"/>
        <v>225.0698322188004</v>
      </c>
      <c r="CK8" s="108">
        <f t="shared" si="3"/>
        <v>0</v>
      </c>
      <c r="CL8" s="108">
        <f t="shared" si="3"/>
        <v>0</v>
      </c>
      <c r="CM8" s="108">
        <f t="shared" si="3"/>
        <v>2.0410750892417373</v>
      </c>
      <c r="CN8" s="108">
        <f t="shared" si="3"/>
        <v>0</v>
      </c>
      <c r="CO8" s="109">
        <f t="shared" si="52"/>
        <v>56.50362278924986</v>
      </c>
      <c r="CP8" s="109">
        <f t="shared" si="28"/>
        <v>0</v>
      </c>
      <c r="CQ8" s="109">
        <f t="shared" si="28"/>
        <v>0</v>
      </c>
      <c r="CR8" s="109">
        <f t="shared" si="28"/>
        <v>0</v>
      </c>
      <c r="CS8" s="109">
        <f t="shared" si="28"/>
        <v>0</v>
      </c>
      <c r="CT8" s="109">
        <f t="shared" si="28"/>
        <v>0</v>
      </c>
      <c r="CU8" s="109">
        <f t="shared" si="28"/>
        <v>0.4640175363772826</v>
      </c>
      <c r="CV8" s="109">
        <f t="shared" si="28"/>
        <v>11.597889495590014</v>
      </c>
      <c r="CW8" s="109">
        <f t="shared" si="28"/>
        <v>0</v>
      </c>
      <c r="CX8" s="109">
        <f t="shared" si="28"/>
        <v>0</v>
      </c>
      <c r="CY8" s="109">
        <f t="shared" si="28"/>
        <v>0</v>
      </c>
      <c r="CZ8" s="109">
        <f t="shared" si="28"/>
        <v>0</v>
      </c>
      <c r="DA8" s="109">
        <f t="shared" si="28"/>
        <v>1384.4500781896029</v>
      </c>
      <c r="DB8" s="109">
        <f t="shared" si="28"/>
        <v>0</v>
      </c>
      <c r="DC8" s="109">
        <f t="shared" si="28"/>
        <v>0</v>
      </c>
      <c r="DD8" s="109">
        <f t="shared" si="28"/>
        <v>12.404869516629299</v>
      </c>
      <c r="DE8" s="109">
        <f t="shared" si="28"/>
        <v>0</v>
      </c>
      <c r="DF8" s="110">
        <f t="shared" si="29"/>
        <v>2.5460872934058142E-2</v>
      </c>
      <c r="DG8" s="110">
        <f t="shared" si="5"/>
        <v>0</v>
      </c>
      <c r="DH8" s="110" t="e">
        <f t="shared" si="5"/>
        <v>#DIV/0!</v>
      </c>
      <c r="DI8" s="110" t="e">
        <f t="shared" si="5"/>
        <v>#DIV/0!</v>
      </c>
      <c r="DJ8" s="110">
        <f t="shared" si="5"/>
        <v>0</v>
      </c>
      <c r="DK8" s="110" t="e">
        <f t="shared" si="5"/>
        <v>#DIV/0!</v>
      </c>
      <c r="DL8" s="110">
        <f t="shared" si="5"/>
        <v>6.3694476585580738E-3</v>
      </c>
      <c r="DM8" s="110">
        <f t="shared" si="5"/>
        <v>2.2579287819985042E-2</v>
      </c>
      <c r="DN8" s="110" t="e">
        <f t="shared" si="5"/>
        <v>#DIV/0!</v>
      </c>
      <c r="DO8" s="110" t="e">
        <f t="shared" si="5"/>
        <v>#DIV/0!</v>
      </c>
      <c r="DP8" s="110" t="e">
        <f t="shared" si="5"/>
        <v>#DIV/0!</v>
      </c>
      <c r="DQ8" s="110" t="e">
        <f t="shared" si="5"/>
        <v>#DIV/0!</v>
      </c>
      <c r="DR8" s="110">
        <f t="shared" si="5"/>
        <v>2.9312715606961279E-2</v>
      </c>
      <c r="DS8" s="110" t="e">
        <f t="shared" si="5"/>
        <v>#DIV/0!</v>
      </c>
      <c r="DT8" s="110" t="e">
        <f t="shared" si="5"/>
        <v>#DIV/0!</v>
      </c>
      <c r="DU8" s="110">
        <f t="shared" si="5"/>
        <v>3.0260420219124992E-2</v>
      </c>
      <c r="DV8" s="110">
        <f t="shared" si="5"/>
        <v>0</v>
      </c>
    </row>
    <row r="9" spans="1:126" s="99" customFormat="1" x14ac:dyDescent="0.2">
      <c r="A9" s="99" t="s">
        <v>92</v>
      </c>
      <c r="B9" s="128"/>
      <c r="C9" s="128">
        <v>44511.322916666664</v>
      </c>
      <c r="D9" s="129">
        <v>15.91</v>
      </c>
      <c r="E9" s="102">
        <f t="shared" si="6"/>
        <v>0.45041209999999998</v>
      </c>
      <c r="F9" s="102">
        <f t="shared" si="30"/>
        <v>491.23511999999999</v>
      </c>
      <c r="G9" s="103">
        <f t="shared" si="7"/>
        <v>2.3727478586196709E-2</v>
      </c>
      <c r="Y9" s="105">
        <f t="shared" ref="Y9" si="87">H6</f>
        <v>22.056207086471769</v>
      </c>
      <c r="Z9" s="105">
        <f t="shared" ref="Z9" si="88">I6</f>
        <v>0</v>
      </c>
      <c r="AA9" s="105">
        <f t="shared" ref="AA9" si="89">J6</f>
        <v>0</v>
      </c>
      <c r="AB9" s="105">
        <f t="shared" ref="AB9" si="90">K6</f>
        <v>0</v>
      </c>
      <c r="AC9" s="105">
        <f t="shared" ref="AC9" si="91">L6</f>
        <v>0</v>
      </c>
      <c r="AD9" s="105">
        <f t="shared" ref="AD9" si="92">M6</f>
        <v>0</v>
      </c>
      <c r="AE9" s="105">
        <f t="shared" ref="AE9" si="93">N6</f>
        <v>0.41475208507817152</v>
      </c>
      <c r="AF9" s="105">
        <f t="shared" ref="AF9" si="94">O6</f>
        <v>4.8212828506581342</v>
      </c>
      <c r="AG9" s="105">
        <f t="shared" ref="AG9" si="95">P6</f>
        <v>0</v>
      </c>
      <c r="AH9" s="105">
        <f t="shared" ref="AH9" si="96">Q6</f>
        <v>0</v>
      </c>
      <c r="AI9" s="105">
        <f t="shared" ref="AI9" si="97">R6</f>
        <v>0</v>
      </c>
      <c r="AJ9" s="105">
        <f t="shared" ref="AJ9" si="98">S6</f>
        <v>0</v>
      </c>
      <c r="AK9" s="105">
        <f t="shared" ref="AK9" si="99">T6</f>
        <v>555.21952308613083</v>
      </c>
      <c r="AL9" s="105">
        <f t="shared" ref="AL9" si="100">U6</f>
        <v>0</v>
      </c>
      <c r="AM9" s="105">
        <f t="shared" ref="AM9" si="101">V6</f>
        <v>0</v>
      </c>
      <c r="AN9" s="105">
        <f t="shared" ref="AN9" si="102">W6</f>
        <v>5.0350805634853</v>
      </c>
      <c r="AO9" s="105">
        <f t="shared" ref="AO9" si="103">X6</f>
        <v>0</v>
      </c>
      <c r="AP9" s="106">
        <f t="shared" si="9"/>
        <v>0.20583882179443797</v>
      </c>
      <c r="AQ9" s="106">
        <f t="shared" si="1"/>
        <v>0</v>
      </c>
      <c r="AR9" s="106" t="e">
        <f t="shared" si="1"/>
        <v>#DIV/0!</v>
      </c>
      <c r="AS9" s="106" t="e">
        <f t="shared" si="1"/>
        <v>#DIV/0!</v>
      </c>
      <c r="AT9" s="106">
        <f t="shared" si="1"/>
        <v>0</v>
      </c>
      <c r="AU9" s="106" t="e">
        <f t="shared" si="1"/>
        <v>#DIV/0!</v>
      </c>
      <c r="AV9" s="106">
        <f t="shared" si="1"/>
        <v>8.8129973064758338E-2</v>
      </c>
      <c r="AW9" s="106">
        <f t="shared" si="1"/>
        <v>0.17090317009461001</v>
      </c>
      <c r="AX9" s="106" t="e">
        <f t="shared" si="1"/>
        <v>#DIV/0!</v>
      </c>
      <c r="AY9" s="106" t="e">
        <f t="shared" si="1"/>
        <v>#DIV/0!</v>
      </c>
      <c r="AZ9" s="106" t="e">
        <f t="shared" si="1"/>
        <v>#DIV/0!</v>
      </c>
      <c r="BA9" s="106" t="e">
        <f t="shared" si="1"/>
        <v>#DIV/0!</v>
      </c>
      <c r="BB9" s="106">
        <f t="shared" si="1"/>
        <v>0.2490688876554123</v>
      </c>
      <c r="BC9" s="106" t="e">
        <f t="shared" si="1"/>
        <v>#DIV/0!</v>
      </c>
      <c r="BD9" s="106" t="e">
        <f t="shared" si="1"/>
        <v>#DIV/0!</v>
      </c>
      <c r="BE9" s="106">
        <f t="shared" si="1"/>
        <v>0.28790192993359343</v>
      </c>
      <c r="BF9" s="106">
        <f t="shared" si="1"/>
        <v>0</v>
      </c>
      <c r="BG9" s="107">
        <f t="shared" si="10"/>
        <v>0.59606295311115776</v>
      </c>
      <c r="BH9" s="107">
        <f t="shared" si="11"/>
        <v>0</v>
      </c>
      <c r="BI9" s="107">
        <f t="shared" si="12"/>
        <v>0</v>
      </c>
      <c r="BJ9" s="107">
        <f t="shared" si="13"/>
        <v>0</v>
      </c>
      <c r="BK9" s="107">
        <f t="shared" si="14"/>
        <v>0</v>
      </c>
      <c r="BL9" s="107">
        <f t="shared" si="15"/>
        <v>0</v>
      </c>
      <c r="BM9" s="107">
        <f t="shared" si="16"/>
        <v>1.1208561457166274E-2</v>
      </c>
      <c r="BN9" s="107">
        <f t="shared" si="17"/>
        <v>0.13029384800753499</v>
      </c>
      <c r="BO9" s="107">
        <f t="shared" si="18"/>
        <v>0</v>
      </c>
      <c r="BP9" s="107">
        <f t="shared" si="19"/>
        <v>0</v>
      </c>
      <c r="BQ9" s="107">
        <f t="shared" si="20"/>
        <v>0</v>
      </c>
      <c r="BR9" s="107">
        <f t="shared" si="21"/>
        <v>0</v>
      </c>
      <c r="BS9" s="107">
        <f t="shared" si="22"/>
        <v>15.00465548125336</v>
      </c>
      <c r="BT9" s="107">
        <f t="shared" si="23"/>
        <v>0</v>
      </c>
      <c r="BU9" s="107">
        <f t="shared" si="24"/>
        <v>0</v>
      </c>
      <c r="BV9" s="107">
        <f t="shared" si="25"/>
        <v>0.13607167261611583</v>
      </c>
      <c r="BW9" s="107">
        <f t="shared" si="26"/>
        <v>0</v>
      </c>
      <c r="BX9" s="108">
        <f t="shared" si="51"/>
        <v>8.9409442966673662</v>
      </c>
      <c r="BY9" s="108">
        <f t="shared" si="3"/>
        <v>0</v>
      </c>
      <c r="BZ9" s="108">
        <f t="shared" si="3"/>
        <v>0</v>
      </c>
      <c r="CA9" s="108">
        <f t="shared" si="3"/>
        <v>0</v>
      </c>
      <c r="CB9" s="108">
        <f t="shared" si="3"/>
        <v>0</v>
      </c>
      <c r="CC9" s="108">
        <f t="shared" si="3"/>
        <v>0</v>
      </c>
      <c r="CD9" s="108">
        <f t="shared" si="3"/>
        <v>0.1681284218574941</v>
      </c>
      <c r="CE9" s="108">
        <f t="shared" si="3"/>
        <v>1.9544077201130248</v>
      </c>
      <c r="CF9" s="108">
        <f t="shared" si="3"/>
        <v>0</v>
      </c>
      <c r="CG9" s="108">
        <f t="shared" si="3"/>
        <v>0</v>
      </c>
      <c r="CH9" s="108">
        <f t="shared" si="3"/>
        <v>0</v>
      </c>
      <c r="CI9" s="108">
        <f t="shared" si="3"/>
        <v>0</v>
      </c>
      <c r="CJ9" s="108">
        <f t="shared" si="3"/>
        <v>225.0698322188004</v>
      </c>
      <c r="CK9" s="108">
        <f t="shared" si="3"/>
        <v>0</v>
      </c>
      <c r="CL9" s="108">
        <f t="shared" si="3"/>
        <v>0</v>
      </c>
      <c r="CM9" s="108">
        <f t="shared" si="3"/>
        <v>2.0410750892417373</v>
      </c>
      <c r="CN9" s="108">
        <f t="shared" si="3"/>
        <v>0</v>
      </c>
      <c r="CO9" s="109">
        <f t="shared" si="52"/>
        <v>65.444567085917228</v>
      </c>
      <c r="CP9" s="109">
        <f t="shared" si="28"/>
        <v>0</v>
      </c>
      <c r="CQ9" s="109">
        <f t="shared" si="28"/>
        <v>0</v>
      </c>
      <c r="CR9" s="109">
        <f t="shared" si="28"/>
        <v>0</v>
      </c>
      <c r="CS9" s="109">
        <f t="shared" si="28"/>
        <v>0</v>
      </c>
      <c r="CT9" s="109">
        <f t="shared" si="28"/>
        <v>0</v>
      </c>
      <c r="CU9" s="109">
        <f t="shared" si="28"/>
        <v>0.63214595823477671</v>
      </c>
      <c r="CV9" s="109">
        <f t="shared" si="28"/>
        <v>13.552297215703039</v>
      </c>
      <c r="CW9" s="109">
        <f t="shared" si="28"/>
        <v>0</v>
      </c>
      <c r="CX9" s="109">
        <f t="shared" si="28"/>
        <v>0</v>
      </c>
      <c r="CY9" s="109">
        <f t="shared" si="28"/>
        <v>0</v>
      </c>
      <c r="CZ9" s="109">
        <f t="shared" si="28"/>
        <v>0</v>
      </c>
      <c r="DA9" s="109">
        <f t="shared" si="28"/>
        <v>1609.5199104084033</v>
      </c>
      <c r="DB9" s="109">
        <f t="shared" si="28"/>
        <v>0</v>
      </c>
      <c r="DC9" s="109">
        <f t="shared" si="28"/>
        <v>0</v>
      </c>
      <c r="DD9" s="109">
        <f t="shared" si="28"/>
        <v>14.445944605871036</v>
      </c>
      <c r="DE9" s="109">
        <f t="shared" si="28"/>
        <v>0</v>
      </c>
      <c r="DF9" s="110">
        <f t="shared" si="29"/>
        <v>2.9489716314544012E-2</v>
      </c>
      <c r="DG9" s="110">
        <f t="shared" si="5"/>
        <v>0</v>
      </c>
      <c r="DH9" s="110" t="e">
        <f t="shared" si="5"/>
        <v>#DIV/0!</v>
      </c>
      <c r="DI9" s="110" t="e">
        <f t="shared" si="5"/>
        <v>#DIV/0!</v>
      </c>
      <c r="DJ9" s="110">
        <f t="shared" si="5"/>
        <v>0</v>
      </c>
      <c r="DK9" s="110" t="e">
        <f t="shared" si="5"/>
        <v>#DIV/0!</v>
      </c>
      <c r="DL9" s="110">
        <f t="shared" si="5"/>
        <v>8.6773026402856748E-3</v>
      </c>
      <c r="DM9" s="110">
        <f t="shared" si="5"/>
        <v>2.6384215815445977E-2</v>
      </c>
      <c r="DN9" s="110" t="e">
        <f t="shared" si="5"/>
        <v>#DIV/0!</v>
      </c>
      <c r="DO9" s="110" t="e">
        <f t="shared" si="5"/>
        <v>#DIV/0!</v>
      </c>
      <c r="DP9" s="110" t="e">
        <f t="shared" si="5"/>
        <v>#DIV/0!</v>
      </c>
      <c r="DQ9" s="110" t="e">
        <f t="shared" si="5"/>
        <v>#DIV/0!</v>
      </c>
      <c r="DR9" s="110">
        <f t="shared" si="5"/>
        <v>3.4078079188841669E-2</v>
      </c>
      <c r="DS9" s="110" t="e">
        <f t="shared" si="5"/>
        <v>#DIV/0!</v>
      </c>
      <c r="DT9" s="110" t="e">
        <f t="shared" si="5"/>
        <v>#DIV/0!</v>
      </c>
      <c r="DU9" s="110">
        <f t="shared" si="5"/>
        <v>3.523941575119776E-2</v>
      </c>
      <c r="DV9" s="110">
        <f t="shared" si="5"/>
        <v>0</v>
      </c>
    </row>
    <row r="10" spans="1:126" s="99" customFormat="1" x14ac:dyDescent="0.2">
      <c r="A10" s="99" t="s">
        <v>92</v>
      </c>
      <c r="B10" s="128">
        <f>'Data Final'!C199</f>
        <v>44511.354166666664</v>
      </c>
      <c r="C10" s="128">
        <v>44511.333333333336</v>
      </c>
      <c r="D10" s="129">
        <v>14.92</v>
      </c>
      <c r="E10" s="102">
        <f t="shared" si="6"/>
        <v>0.42238519999999996</v>
      </c>
      <c r="F10" s="102">
        <f t="shared" si="30"/>
        <v>581.17598999999996</v>
      </c>
      <c r="G10" s="103">
        <f t="shared" si="7"/>
        <v>2.8071773161366539E-2</v>
      </c>
      <c r="H10" s="130">
        <f>'Data Final'!F199</f>
        <v>26.233985240397196</v>
      </c>
      <c r="I10" s="130">
        <f>'Data Final'!G199</f>
        <v>0</v>
      </c>
      <c r="J10" s="104">
        <v>0</v>
      </c>
      <c r="K10" s="130">
        <f>'Data Final'!I199</f>
        <v>0</v>
      </c>
      <c r="L10" s="104">
        <v>0</v>
      </c>
      <c r="M10" s="104">
        <v>0</v>
      </c>
      <c r="N10" s="130">
        <f>'Data Final'!L199</f>
        <v>0.44739089324889902</v>
      </c>
      <c r="O10" s="130">
        <f>'Data Final'!M199</f>
        <v>5.6479223075086828</v>
      </c>
      <c r="P10" s="104">
        <v>0</v>
      </c>
      <c r="Q10" s="104">
        <v>0</v>
      </c>
      <c r="R10" s="104">
        <v>0</v>
      </c>
      <c r="S10" s="130">
        <f>'Data Final'!Q199</f>
        <v>0</v>
      </c>
      <c r="T10" s="130">
        <f>'Data Final'!R199</f>
        <v>672.95871970267092</v>
      </c>
      <c r="U10" s="130">
        <f>'Data Final'!S199</f>
        <v>0</v>
      </c>
      <c r="V10" s="130">
        <f>'Data Final'!T199</f>
        <v>0</v>
      </c>
      <c r="W10" s="130">
        <f>'Data Final'!U199</f>
        <v>5.2308350339195995</v>
      </c>
      <c r="X10" s="130">
        <f>'Data Final'!V199</f>
        <v>0</v>
      </c>
      <c r="Y10" s="105">
        <f t="shared" ref="Y10" si="104">H10</f>
        <v>26.233985240397196</v>
      </c>
      <c r="Z10" s="105">
        <f t="shared" ref="Z10" si="105">I10</f>
        <v>0</v>
      </c>
      <c r="AA10" s="105">
        <f t="shared" ref="AA10" si="106">J10</f>
        <v>0</v>
      </c>
      <c r="AB10" s="105">
        <f t="shared" ref="AB10" si="107">K10</f>
        <v>0</v>
      </c>
      <c r="AC10" s="105">
        <f t="shared" ref="AC10" si="108">L10</f>
        <v>0</v>
      </c>
      <c r="AD10" s="105">
        <f t="shared" ref="AD10" si="109">M10</f>
        <v>0</v>
      </c>
      <c r="AE10" s="105">
        <f t="shared" ref="AE10" si="110">N10</f>
        <v>0.44739089324889902</v>
      </c>
      <c r="AF10" s="105">
        <f t="shared" ref="AF10" si="111">O10</f>
        <v>5.6479223075086828</v>
      </c>
      <c r="AG10" s="105">
        <f t="shared" ref="AG10" si="112">P10</f>
        <v>0</v>
      </c>
      <c r="AH10" s="105">
        <f t="shared" ref="AH10" si="113">Q10</f>
        <v>0</v>
      </c>
      <c r="AI10" s="105">
        <f t="shared" ref="AI10" si="114">R10</f>
        <v>0</v>
      </c>
      <c r="AJ10" s="105">
        <f t="shared" ref="AJ10" si="115">S10</f>
        <v>0</v>
      </c>
      <c r="AK10" s="105">
        <f t="shared" ref="AK10" si="116">T10</f>
        <v>672.95871970267092</v>
      </c>
      <c r="AL10" s="105">
        <f t="shared" ref="AL10" si="117">U10</f>
        <v>0</v>
      </c>
      <c r="AM10" s="105">
        <f t="shared" ref="AM10" si="118">V10</f>
        <v>0</v>
      </c>
      <c r="AN10" s="105">
        <f t="shared" ref="AN10" si="119">W10</f>
        <v>5.2308350339195995</v>
      </c>
      <c r="AO10" s="105">
        <f t="shared" ref="AO10" si="120">X10</f>
        <v>0</v>
      </c>
      <c r="AP10" s="106">
        <f t="shared" si="9"/>
        <v>0.24482779798382112</v>
      </c>
      <c r="AQ10" s="106">
        <f t="shared" si="1"/>
        <v>0</v>
      </c>
      <c r="AR10" s="106" t="e">
        <f t="shared" si="1"/>
        <v>#DIV/0!</v>
      </c>
      <c r="AS10" s="106" t="e">
        <f t="shared" si="1"/>
        <v>#DIV/0!</v>
      </c>
      <c r="AT10" s="106">
        <f t="shared" si="1"/>
        <v>0</v>
      </c>
      <c r="AU10" s="106" t="e">
        <f t="shared" si="1"/>
        <v>#DIV/0!</v>
      </c>
      <c r="AV10" s="106">
        <f t="shared" si="1"/>
        <v>9.5065338523885282E-2</v>
      </c>
      <c r="AW10" s="106">
        <f t="shared" si="1"/>
        <v>0.2002056001899031</v>
      </c>
      <c r="AX10" s="106" t="e">
        <f t="shared" si="1"/>
        <v>#DIV/0!</v>
      </c>
      <c r="AY10" s="106" t="e">
        <f t="shared" si="1"/>
        <v>#DIV/0!</v>
      </c>
      <c r="AZ10" s="106" t="e">
        <f t="shared" si="1"/>
        <v>#DIV/0!</v>
      </c>
      <c r="BA10" s="106" t="e">
        <f t="shared" si="1"/>
        <v>#DIV/0!</v>
      </c>
      <c r="BB10" s="106">
        <f t="shared" si="1"/>
        <v>0.30188614194020863</v>
      </c>
      <c r="BC10" s="106" t="e">
        <f t="shared" si="1"/>
        <v>#DIV/0!</v>
      </c>
      <c r="BD10" s="106" t="e">
        <f t="shared" si="1"/>
        <v>#DIV/0!</v>
      </c>
      <c r="BE10" s="106">
        <f t="shared" si="1"/>
        <v>0.29909501594692867</v>
      </c>
      <c r="BF10" s="106">
        <f t="shared" si="1"/>
        <v>0</v>
      </c>
      <c r="BG10" s="107">
        <f t="shared" si="10"/>
        <v>0.66485082615373292</v>
      </c>
      <c r="BH10" s="107">
        <f t="shared" si="11"/>
        <v>0</v>
      </c>
      <c r="BI10" s="107">
        <f t="shared" si="12"/>
        <v>0</v>
      </c>
      <c r="BJ10" s="107">
        <f t="shared" si="13"/>
        <v>0</v>
      </c>
      <c r="BK10" s="107">
        <f t="shared" si="14"/>
        <v>0</v>
      </c>
      <c r="BL10" s="107">
        <f t="shared" si="15"/>
        <v>0</v>
      </c>
      <c r="BM10" s="107">
        <f t="shared" si="16"/>
        <v>1.1338277515386892E-2</v>
      </c>
      <c r="BN10" s="107">
        <f t="shared" si="17"/>
        <v>0.14313592760649099</v>
      </c>
      <c r="BO10" s="107">
        <f t="shared" si="18"/>
        <v>0</v>
      </c>
      <c r="BP10" s="107">
        <f t="shared" si="19"/>
        <v>0</v>
      </c>
      <c r="BQ10" s="107">
        <f t="shared" si="20"/>
        <v>0</v>
      </c>
      <c r="BR10" s="107">
        <f t="shared" si="21"/>
        <v>0</v>
      </c>
      <c r="BS10" s="107">
        <f t="shared" si="22"/>
        <v>17.054868204801391</v>
      </c>
      <c r="BT10" s="107">
        <f t="shared" si="23"/>
        <v>0</v>
      </c>
      <c r="BU10" s="107">
        <f t="shared" si="24"/>
        <v>0</v>
      </c>
      <c r="BV10" s="107">
        <f t="shared" si="25"/>
        <v>0.1325656381181482</v>
      </c>
      <c r="BW10" s="107">
        <f t="shared" si="26"/>
        <v>0</v>
      </c>
      <c r="BX10" s="108">
        <f t="shared" si="51"/>
        <v>9.9727623923059934</v>
      </c>
      <c r="BY10" s="108">
        <f t="shared" si="3"/>
        <v>0</v>
      </c>
      <c r="BZ10" s="108">
        <f t="shared" si="3"/>
        <v>0</v>
      </c>
      <c r="CA10" s="108">
        <f t="shared" si="3"/>
        <v>0</v>
      </c>
      <c r="CB10" s="108">
        <f t="shared" si="3"/>
        <v>0</v>
      </c>
      <c r="CC10" s="108">
        <f t="shared" si="3"/>
        <v>0</v>
      </c>
      <c r="CD10" s="108">
        <f t="shared" si="3"/>
        <v>0.17007416273080339</v>
      </c>
      <c r="CE10" s="108">
        <f t="shared" si="3"/>
        <v>2.1470389140973647</v>
      </c>
      <c r="CF10" s="108">
        <f t="shared" si="3"/>
        <v>0</v>
      </c>
      <c r="CG10" s="108">
        <f t="shared" si="3"/>
        <v>0</v>
      </c>
      <c r="CH10" s="108">
        <f t="shared" si="3"/>
        <v>0</v>
      </c>
      <c r="CI10" s="108">
        <f t="shared" si="3"/>
        <v>0</v>
      </c>
      <c r="CJ10" s="108">
        <f t="shared" si="3"/>
        <v>255.82302307202087</v>
      </c>
      <c r="CK10" s="108">
        <f t="shared" si="3"/>
        <v>0</v>
      </c>
      <c r="CL10" s="108">
        <f t="shared" si="3"/>
        <v>0</v>
      </c>
      <c r="CM10" s="108">
        <f t="shared" si="3"/>
        <v>1.988484571772223</v>
      </c>
      <c r="CN10" s="108">
        <f t="shared" si="3"/>
        <v>0</v>
      </c>
      <c r="CO10" s="109">
        <f t="shared" si="52"/>
        <v>75.417329478223223</v>
      </c>
      <c r="CP10" s="109">
        <f t="shared" si="28"/>
        <v>0</v>
      </c>
      <c r="CQ10" s="109">
        <f t="shared" si="28"/>
        <v>0</v>
      </c>
      <c r="CR10" s="109">
        <f t="shared" si="28"/>
        <v>0</v>
      </c>
      <c r="CS10" s="109">
        <f t="shared" si="28"/>
        <v>0</v>
      </c>
      <c r="CT10" s="109">
        <f t="shared" si="28"/>
        <v>0</v>
      </c>
      <c r="CU10" s="109">
        <f t="shared" si="28"/>
        <v>0.80222012096558015</v>
      </c>
      <c r="CV10" s="109">
        <f t="shared" si="28"/>
        <v>15.699336129800404</v>
      </c>
      <c r="CW10" s="109">
        <f t="shared" si="28"/>
        <v>0</v>
      </c>
      <c r="CX10" s="109">
        <f t="shared" si="28"/>
        <v>0</v>
      </c>
      <c r="CY10" s="109">
        <f t="shared" si="28"/>
        <v>0</v>
      </c>
      <c r="CZ10" s="109">
        <f t="shared" si="28"/>
        <v>0</v>
      </c>
      <c r="DA10" s="109">
        <f t="shared" si="28"/>
        <v>1865.3429334804241</v>
      </c>
      <c r="DB10" s="109">
        <f t="shared" si="28"/>
        <v>0</v>
      </c>
      <c r="DC10" s="109">
        <f t="shared" si="28"/>
        <v>0</v>
      </c>
      <c r="DD10" s="109">
        <f t="shared" si="28"/>
        <v>16.43442917764326</v>
      </c>
      <c r="DE10" s="109">
        <f t="shared" si="28"/>
        <v>0</v>
      </c>
      <c r="DF10" s="110">
        <f t="shared" si="29"/>
        <v>3.3983503146923291E-2</v>
      </c>
      <c r="DG10" s="110">
        <f t="shared" si="5"/>
        <v>0</v>
      </c>
      <c r="DH10" s="110" t="e">
        <f t="shared" si="5"/>
        <v>#DIV/0!</v>
      </c>
      <c r="DI10" s="110" t="e">
        <f t="shared" si="5"/>
        <v>#DIV/0!</v>
      </c>
      <c r="DJ10" s="110">
        <f t="shared" si="5"/>
        <v>0</v>
      </c>
      <c r="DK10" s="110" t="e">
        <f t="shared" si="5"/>
        <v>#DIV/0!</v>
      </c>
      <c r="DL10" s="110">
        <f t="shared" si="5"/>
        <v>1.1011866299332712E-2</v>
      </c>
      <c r="DM10" s="110">
        <f t="shared" si="5"/>
        <v>3.0564166798816361E-2</v>
      </c>
      <c r="DN10" s="110" t="e">
        <f t="shared" si="5"/>
        <v>#DIV/0!</v>
      </c>
      <c r="DO10" s="110" t="e">
        <f t="shared" si="5"/>
        <v>#DIV/0!</v>
      </c>
      <c r="DP10" s="110" t="e">
        <f t="shared" si="5"/>
        <v>#DIV/0!</v>
      </c>
      <c r="DQ10" s="110" t="e">
        <f t="shared" si="5"/>
        <v>#DIV/0!</v>
      </c>
      <c r="DR10" s="110">
        <f t="shared" si="5"/>
        <v>3.9494574618441587E-2</v>
      </c>
      <c r="DS10" s="110" t="e">
        <f t="shared" si="5"/>
        <v>#DIV/0!</v>
      </c>
      <c r="DT10" s="110" t="e">
        <f t="shared" si="5"/>
        <v>#DIV/0!</v>
      </c>
      <c r="DU10" s="110">
        <f t="shared" si="5"/>
        <v>4.009012205330037E-2</v>
      </c>
      <c r="DV10" s="110">
        <f t="shared" si="5"/>
        <v>0</v>
      </c>
    </row>
    <row r="11" spans="1:126" s="99" customFormat="1" x14ac:dyDescent="0.2">
      <c r="A11" s="99" t="s">
        <v>92</v>
      </c>
      <c r="B11" s="128"/>
      <c r="C11" s="128">
        <v>44511.34375</v>
      </c>
      <c r="D11" s="129">
        <v>13.98</v>
      </c>
      <c r="E11" s="102">
        <f t="shared" si="6"/>
        <v>0.39577380000000001</v>
      </c>
      <c r="F11" s="102">
        <f t="shared" si="30"/>
        <v>647.16660000000002</v>
      </c>
      <c r="G11" s="103">
        <f t="shared" si="7"/>
        <v>3.1259230087624296E-2</v>
      </c>
      <c r="Y11" s="105">
        <f t="shared" ref="Y11" si="121">H10</f>
        <v>26.233985240397196</v>
      </c>
      <c r="Z11" s="105">
        <f t="shared" ref="Z11" si="122">I10</f>
        <v>0</v>
      </c>
      <c r="AA11" s="105">
        <f t="shared" ref="AA11" si="123">J10</f>
        <v>0</v>
      </c>
      <c r="AB11" s="105">
        <f t="shared" ref="AB11" si="124">K10</f>
        <v>0</v>
      </c>
      <c r="AC11" s="105">
        <f t="shared" ref="AC11" si="125">L10</f>
        <v>0</v>
      </c>
      <c r="AD11" s="105">
        <f t="shared" ref="AD11" si="126">M10</f>
        <v>0</v>
      </c>
      <c r="AE11" s="105">
        <f t="shared" ref="AE11" si="127">N10</f>
        <v>0.44739089324889902</v>
      </c>
      <c r="AF11" s="105">
        <f t="shared" ref="AF11" si="128">O10</f>
        <v>5.6479223075086828</v>
      </c>
      <c r="AG11" s="105">
        <f t="shared" ref="AG11" si="129">P10</f>
        <v>0</v>
      </c>
      <c r="AH11" s="105">
        <f t="shared" ref="AH11" si="130">Q10</f>
        <v>0</v>
      </c>
      <c r="AI11" s="105">
        <f t="shared" ref="AI11" si="131">R10</f>
        <v>0</v>
      </c>
      <c r="AJ11" s="105">
        <f t="shared" ref="AJ11" si="132">S10</f>
        <v>0</v>
      </c>
      <c r="AK11" s="105">
        <f t="shared" ref="AK11" si="133">T10</f>
        <v>672.95871970267092</v>
      </c>
      <c r="AL11" s="105">
        <f t="shared" ref="AL11" si="134">U10</f>
        <v>0</v>
      </c>
      <c r="AM11" s="105">
        <f t="shared" ref="AM11" si="135">V10</f>
        <v>0</v>
      </c>
      <c r="AN11" s="105">
        <f t="shared" ref="AN11" si="136">W10</f>
        <v>5.2308350339195995</v>
      </c>
      <c r="AO11" s="105">
        <f t="shared" ref="AO11" si="137">X10</f>
        <v>0</v>
      </c>
      <c r="AP11" s="106">
        <f t="shared" si="9"/>
        <v>0.24482779798382112</v>
      </c>
      <c r="AQ11" s="106">
        <f t="shared" si="1"/>
        <v>0</v>
      </c>
      <c r="AR11" s="106" t="e">
        <f t="shared" si="1"/>
        <v>#DIV/0!</v>
      </c>
      <c r="AS11" s="106" t="e">
        <f t="shared" si="1"/>
        <v>#DIV/0!</v>
      </c>
      <c r="AT11" s="106">
        <f t="shared" si="1"/>
        <v>0</v>
      </c>
      <c r="AU11" s="106" t="e">
        <f t="shared" si="1"/>
        <v>#DIV/0!</v>
      </c>
      <c r="AV11" s="106">
        <f t="shared" si="1"/>
        <v>9.5065338523885282E-2</v>
      </c>
      <c r="AW11" s="106">
        <f t="shared" si="1"/>
        <v>0.2002056001899031</v>
      </c>
      <c r="AX11" s="106" t="e">
        <f t="shared" si="1"/>
        <v>#DIV/0!</v>
      </c>
      <c r="AY11" s="106" t="e">
        <f t="shared" si="1"/>
        <v>#DIV/0!</v>
      </c>
      <c r="AZ11" s="106" t="e">
        <f t="shared" si="1"/>
        <v>#DIV/0!</v>
      </c>
      <c r="BA11" s="106" t="e">
        <f t="shared" si="1"/>
        <v>#DIV/0!</v>
      </c>
      <c r="BB11" s="106">
        <f t="shared" si="1"/>
        <v>0.30188614194020863</v>
      </c>
      <c r="BC11" s="106" t="e">
        <f t="shared" si="1"/>
        <v>#DIV/0!</v>
      </c>
      <c r="BD11" s="106" t="e">
        <f t="shared" si="1"/>
        <v>#DIV/0!</v>
      </c>
      <c r="BE11" s="106">
        <f t="shared" si="1"/>
        <v>0.29909501594692867</v>
      </c>
      <c r="BF11" s="106">
        <f t="shared" si="1"/>
        <v>0</v>
      </c>
      <c r="BG11" s="107">
        <f t="shared" si="10"/>
        <v>0.62296344166415474</v>
      </c>
      <c r="BH11" s="107">
        <f t="shared" si="11"/>
        <v>0</v>
      </c>
      <c r="BI11" s="107">
        <f t="shared" si="12"/>
        <v>0</v>
      </c>
      <c r="BJ11" s="107">
        <f t="shared" si="13"/>
        <v>0</v>
      </c>
      <c r="BK11" s="107">
        <f t="shared" si="14"/>
        <v>0</v>
      </c>
      <c r="BL11" s="107">
        <f t="shared" si="15"/>
        <v>0</v>
      </c>
      <c r="BM11" s="107">
        <f t="shared" si="16"/>
        <v>1.0623935634390668E-2</v>
      </c>
      <c r="BN11" s="107">
        <f t="shared" si="17"/>
        <v>0.13411798042484879</v>
      </c>
      <c r="BO11" s="107">
        <f t="shared" si="18"/>
        <v>0</v>
      </c>
      <c r="BP11" s="107">
        <f t="shared" si="19"/>
        <v>0</v>
      </c>
      <c r="BQ11" s="107">
        <f t="shared" si="20"/>
        <v>0</v>
      </c>
      <c r="BR11" s="107">
        <f t="shared" si="21"/>
        <v>0</v>
      </c>
      <c r="BS11" s="107">
        <f t="shared" si="22"/>
        <v>15.980365784391656</v>
      </c>
      <c r="BT11" s="107">
        <f t="shared" si="23"/>
        <v>0</v>
      </c>
      <c r="BU11" s="107">
        <f t="shared" si="24"/>
        <v>0</v>
      </c>
      <c r="BV11" s="107">
        <f t="shared" si="25"/>
        <v>0.12421364751284933</v>
      </c>
      <c r="BW11" s="107">
        <f t="shared" si="26"/>
        <v>0</v>
      </c>
      <c r="BX11" s="108">
        <f t="shared" si="51"/>
        <v>9.3444516249623213</v>
      </c>
      <c r="BY11" s="108">
        <f t="shared" si="3"/>
        <v>0</v>
      </c>
      <c r="BZ11" s="108">
        <f t="shared" si="3"/>
        <v>0</v>
      </c>
      <c r="CA11" s="108">
        <f t="shared" si="3"/>
        <v>0</v>
      </c>
      <c r="CB11" s="108">
        <f t="shared" si="3"/>
        <v>0</v>
      </c>
      <c r="CC11" s="108">
        <f t="shared" si="3"/>
        <v>0</v>
      </c>
      <c r="CD11" s="108">
        <f t="shared" si="3"/>
        <v>0.15935903451586</v>
      </c>
      <c r="CE11" s="108">
        <f t="shared" si="3"/>
        <v>2.011769706372732</v>
      </c>
      <c r="CF11" s="108">
        <f t="shared" si="3"/>
        <v>0</v>
      </c>
      <c r="CG11" s="108">
        <f t="shared" si="3"/>
        <v>0</v>
      </c>
      <c r="CH11" s="108">
        <f t="shared" si="3"/>
        <v>0</v>
      </c>
      <c r="CI11" s="108">
        <f t="shared" si="3"/>
        <v>0</v>
      </c>
      <c r="CJ11" s="108">
        <f t="shared" si="3"/>
        <v>239.70548676587484</v>
      </c>
      <c r="CK11" s="108">
        <f t="shared" si="3"/>
        <v>0</v>
      </c>
      <c r="CL11" s="108">
        <f t="shared" si="3"/>
        <v>0</v>
      </c>
      <c r="CM11" s="108">
        <f t="shared" si="3"/>
        <v>1.86320471269274</v>
      </c>
      <c r="CN11" s="108">
        <f t="shared" si="3"/>
        <v>0</v>
      </c>
      <c r="CO11" s="109">
        <f t="shared" si="52"/>
        <v>84.761781103185541</v>
      </c>
      <c r="CP11" s="109">
        <f t="shared" si="28"/>
        <v>0</v>
      </c>
      <c r="CQ11" s="109">
        <f t="shared" si="28"/>
        <v>0</v>
      </c>
      <c r="CR11" s="109">
        <f t="shared" si="28"/>
        <v>0</v>
      </c>
      <c r="CS11" s="109">
        <f t="shared" si="28"/>
        <v>0</v>
      </c>
      <c r="CT11" s="109">
        <f t="shared" si="28"/>
        <v>0</v>
      </c>
      <c r="CU11" s="109">
        <f t="shared" si="28"/>
        <v>0.96157915548144013</v>
      </c>
      <c r="CV11" s="109">
        <f t="shared" si="28"/>
        <v>17.711105836173136</v>
      </c>
      <c r="CW11" s="109">
        <f t="shared" si="28"/>
        <v>0</v>
      </c>
      <c r="CX11" s="109">
        <f t="shared" si="28"/>
        <v>0</v>
      </c>
      <c r="CY11" s="109">
        <f t="shared" si="28"/>
        <v>0</v>
      </c>
      <c r="CZ11" s="109">
        <f t="shared" si="28"/>
        <v>0</v>
      </c>
      <c r="DA11" s="109">
        <f t="shared" si="28"/>
        <v>2105.048420246299</v>
      </c>
      <c r="DB11" s="109">
        <f t="shared" si="28"/>
        <v>0</v>
      </c>
      <c r="DC11" s="109">
        <f t="shared" si="28"/>
        <v>0</v>
      </c>
      <c r="DD11" s="109">
        <f t="shared" si="28"/>
        <v>18.297633890336002</v>
      </c>
      <c r="DE11" s="109">
        <f t="shared" si="28"/>
        <v>0</v>
      </c>
      <c r="DF11" s="110">
        <f t="shared" si="29"/>
        <v>3.819416936117679E-2</v>
      </c>
      <c r="DG11" s="110">
        <f t="shared" si="5"/>
        <v>0</v>
      </c>
      <c r="DH11" s="110" t="e">
        <f t="shared" si="5"/>
        <v>#DIV/0!</v>
      </c>
      <c r="DI11" s="110" t="e">
        <f t="shared" si="5"/>
        <v>#DIV/0!</v>
      </c>
      <c r="DJ11" s="110">
        <f t="shared" si="5"/>
        <v>0</v>
      </c>
      <c r="DK11" s="110" t="e">
        <f t="shared" si="5"/>
        <v>#DIV/0!</v>
      </c>
      <c r="DL11" s="110">
        <f t="shared" si="5"/>
        <v>1.3199346188975981E-2</v>
      </c>
      <c r="DM11" s="110">
        <f t="shared" si="5"/>
        <v>3.4480769663931508E-2</v>
      </c>
      <c r="DN11" s="110" t="e">
        <f t="shared" si="5"/>
        <v>#DIV/0!</v>
      </c>
      <c r="DO11" s="110" t="e">
        <f t="shared" si="5"/>
        <v>#DIV/0!</v>
      </c>
      <c r="DP11" s="110" t="e">
        <f t="shared" si="5"/>
        <v>#DIV/0!</v>
      </c>
      <c r="DQ11" s="110" t="e">
        <f t="shared" si="5"/>
        <v>#DIV/0!</v>
      </c>
      <c r="DR11" s="110">
        <f t="shared" si="5"/>
        <v>4.4569816314541252E-2</v>
      </c>
      <c r="DS11" s="110" t="e">
        <f t="shared" si="5"/>
        <v>#DIV/0!</v>
      </c>
      <c r="DT11" s="110" t="e">
        <f t="shared" si="5"/>
        <v>#DIV/0!</v>
      </c>
      <c r="DU11" s="110">
        <f t="shared" si="5"/>
        <v>4.4635220853795989E-2</v>
      </c>
      <c r="DV11" s="110">
        <f t="shared" si="5"/>
        <v>0</v>
      </c>
    </row>
    <row r="12" spans="1:126" s="99" customFormat="1" x14ac:dyDescent="0.2">
      <c r="A12" s="99" t="s">
        <v>92</v>
      </c>
      <c r="B12" s="128"/>
      <c r="C12" s="128">
        <v>44511.354166666664</v>
      </c>
      <c r="D12" s="129">
        <v>13.98</v>
      </c>
      <c r="E12" s="102">
        <f t="shared" si="6"/>
        <v>0.39577380000000001</v>
      </c>
      <c r="F12" s="102">
        <f t="shared" si="30"/>
        <v>713.15721000000008</v>
      </c>
      <c r="G12" s="103">
        <f t="shared" si="7"/>
        <v>3.4446687013882052E-2</v>
      </c>
      <c r="Y12" s="105">
        <f t="shared" ref="Y12" si="138">H10</f>
        <v>26.233985240397196</v>
      </c>
      <c r="Z12" s="105">
        <f t="shared" ref="Z12" si="139">I10</f>
        <v>0</v>
      </c>
      <c r="AA12" s="105">
        <f t="shared" ref="AA12" si="140">J10</f>
        <v>0</v>
      </c>
      <c r="AB12" s="105">
        <f t="shared" ref="AB12" si="141">K10</f>
        <v>0</v>
      </c>
      <c r="AC12" s="105">
        <f t="shared" ref="AC12" si="142">L10</f>
        <v>0</v>
      </c>
      <c r="AD12" s="105">
        <f t="shared" ref="AD12" si="143">M10</f>
        <v>0</v>
      </c>
      <c r="AE12" s="105">
        <f t="shared" ref="AE12" si="144">N10</f>
        <v>0.44739089324889902</v>
      </c>
      <c r="AF12" s="105">
        <f t="shared" ref="AF12" si="145">O10</f>
        <v>5.6479223075086828</v>
      </c>
      <c r="AG12" s="105">
        <f t="shared" ref="AG12" si="146">P10</f>
        <v>0</v>
      </c>
      <c r="AH12" s="105">
        <f t="shared" ref="AH12" si="147">Q10</f>
        <v>0</v>
      </c>
      <c r="AI12" s="105">
        <f t="shared" ref="AI12" si="148">R10</f>
        <v>0</v>
      </c>
      <c r="AJ12" s="105">
        <f t="shared" ref="AJ12" si="149">S10</f>
        <v>0</v>
      </c>
      <c r="AK12" s="105">
        <f t="shared" ref="AK12" si="150">T10</f>
        <v>672.95871970267092</v>
      </c>
      <c r="AL12" s="105">
        <f t="shared" ref="AL12" si="151">U10</f>
        <v>0</v>
      </c>
      <c r="AM12" s="105">
        <f t="shared" ref="AM12" si="152">V10</f>
        <v>0</v>
      </c>
      <c r="AN12" s="105">
        <f t="shared" ref="AN12" si="153">W10</f>
        <v>5.2308350339195995</v>
      </c>
      <c r="AO12" s="105">
        <f t="shared" ref="AO12" si="154">X10</f>
        <v>0</v>
      </c>
      <c r="AP12" s="106">
        <f t="shared" si="9"/>
        <v>0.24482779798382112</v>
      </c>
      <c r="AQ12" s="106">
        <f t="shared" si="1"/>
        <v>0</v>
      </c>
      <c r="AR12" s="106" t="e">
        <f t="shared" si="1"/>
        <v>#DIV/0!</v>
      </c>
      <c r="AS12" s="106" t="e">
        <f t="shared" si="1"/>
        <v>#DIV/0!</v>
      </c>
      <c r="AT12" s="106">
        <f t="shared" si="1"/>
        <v>0</v>
      </c>
      <c r="AU12" s="106" t="e">
        <f t="shared" si="1"/>
        <v>#DIV/0!</v>
      </c>
      <c r="AV12" s="106">
        <f t="shared" si="1"/>
        <v>9.5065338523885282E-2</v>
      </c>
      <c r="AW12" s="106">
        <f t="shared" si="1"/>
        <v>0.2002056001899031</v>
      </c>
      <c r="AX12" s="106" t="e">
        <f t="shared" si="1"/>
        <v>#DIV/0!</v>
      </c>
      <c r="AY12" s="106" t="e">
        <f t="shared" si="1"/>
        <v>#DIV/0!</v>
      </c>
      <c r="AZ12" s="106" t="e">
        <f t="shared" si="1"/>
        <v>#DIV/0!</v>
      </c>
      <c r="BA12" s="106" t="e">
        <f t="shared" si="1"/>
        <v>#DIV/0!</v>
      </c>
      <c r="BB12" s="106">
        <f t="shared" si="1"/>
        <v>0.30188614194020863</v>
      </c>
      <c r="BC12" s="106" t="e">
        <f t="shared" si="1"/>
        <v>#DIV/0!</v>
      </c>
      <c r="BD12" s="106" t="e">
        <f t="shared" si="1"/>
        <v>#DIV/0!</v>
      </c>
      <c r="BE12" s="106">
        <f t="shared" si="1"/>
        <v>0.29909501594692867</v>
      </c>
      <c r="BF12" s="106">
        <f t="shared" si="1"/>
        <v>0</v>
      </c>
      <c r="BG12" s="107">
        <f t="shared" si="10"/>
        <v>0.62296344166415474</v>
      </c>
      <c r="BH12" s="107">
        <f t="shared" si="11"/>
        <v>0</v>
      </c>
      <c r="BI12" s="107">
        <f t="shared" si="12"/>
        <v>0</v>
      </c>
      <c r="BJ12" s="107">
        <f t="shared" si="13"/>
        <v>0</v>
      </c>
      <c r="BK12" s="107">
        <f t="shared" si="14"/>
        <v>0</v>
      </c>
      <c r="BL12" s="107">
        <f t="shared" si="15"/>
        <v>0</v>
      </c>
      <c r="BM12" s="107">
        <f t="shared" si="16"/>
        <v>1.0623935634390668E-2</v>
      </c>
      <c r="BN12" s="107">
        <f t="shared" si="17"/>
        <v>0.13411798042484879</v>
      </c>
      <c r="BO12" s="107">
        <f t="shared" si="18"/>
        <v>0</v>
      </c>
      <c r="BP12" s="107">
        <f t="shared" si="19"/>
        <v>0</v>
      </c>
      <c r="BQ12" s="107">
        <f t="shared" si="20"/>
        <v>0</v>
      </c>
      <c r="BR12" s="107">
        <f t="shared" si="21"/>
        <v>0</v>
      </c>
      <c r="BS12" s="107">
        <f t="shared" si="22"/>
        <v>15.980365784391656</v>
      </c>
      <c r="BT12" s="107">
        <f t="shared" si="23"/>
        <v>0</v>
      </c>
      <c r="BU12" s="107">
        <f t="shared" si="24"/>
        <v>0</v>
      </c>
      <c r="BV12" s="107">
        <f t="shared" si="25"/>
        <v>0.12421364751284933</v>
      </c>
      <c r="BW12" s="107">
        <f t="shared" si="26"/>
        <v>0</v>
      </c>
      <c r="BX12" s="108">
        <f t="shared" si="51"/>
        <v>9.3444516249623213</v>
      </c>
      <c r="BY12" s="108">
        <f t="shared" si="3"/>
        <v>0</v>
      </c>
      <c r="BZ12" s="108">
        <f t="shared" si="3"/>
        <v>0</v>
      </c>
      <c r="CA12" s="108">
        <f t="shared" si="3"/>
        <v>0</v>
      </c>
      <c r="CB12" s="108">
        <f t="shared" si="3"/>
        <v>0</v>
      </c>
      <c r="CC12" s="108">
        <f t="shared" si="3"/>
        <v>0</v>
      </c>
      <c r="CD12" s="108">
        <f t="shared" si="3"/>
        <v>0.15935903451586</v>
      </c>
      <c r="CE12" s="108">
        <f t="shared" si="3"/>
        <v>2.011769706372732</v>
      </c>
      <c r="CF12" s="108">
        <f t="shared" si="3"/>
        <v>0</v>
      </c>
      <c r="CG12" s="108">
        <f t="shared" si="3"/>
        <v>0</v>
      </c>
      <c r="CH12" s="108">
        <f t="shared" si="3"/>
        <v>0</v>
      </c>
      <c r="CI12" s="108">
        <f t="shared" si="3"/>
        <v>0</v>
      </c>
      <c r="CJ12" s="108">
        <f t="shared" si="3"/>
        <v>239.70548676587484</v>
      </c>
      <c r="CK12" s="108">
        <f t="shared" si="3"/>
        <v>0</v>
      </c>
      <c r="CL12" s="108">
        <f t="shared" si="3"/>
        <v>0</v>
      </c>
      <c r="CM12" s="108">
        <f t="shared" si="3"/>
        <v>1.86320471269274</v>
      </c>
      <c r="CN12" s="108">
        <f t="shared" si="3"/>
        <v>0</v>
      </c>
      <c r="CO12" s="109">
        <f t="shared" si="52"/>
        <v>94.106232728147859</v>
      </c>
      <c r="CP12" s="109">
        <f t="shared" si="28"/>
        <v>0</v>
      </c>
      <c r="CQ12" s="109">
        <f t="shared" si="28"/>
        <v>0</v>
      </c>
      <c r="CR12" s="109">
        <f t="shared" si="28"/>
        <v>0</v>
      </c>
      <c r="CS12" s="109">
        <f t="shared" si="28"/>
        <v>0</v>
      </c>
      <c r="CT12" s="109">
        <f t="shared" si="28"/>
        <v>0</v>
      </c>
      <c r="CU12" s="109">
        <f t="shared" si="28"/>
        <v>1.1209381899973001</v>
      </c>
      <c r="CV12" s="109">
        <f t="shared" si="28"/>
        <v>19.722875542545868</v>
      </c>
      <c r="CW12" s="109">
        <f t="shared" si="28"/>
        <v>0</v>
      </c>
      <c r="CX12" s="109">
        <f t="shared" si="28"/>
        <v>0</v>
      </c>
      <c r="CY12" s="109">
        <f t="shared" si="28"/>
        <v>0</v>
      </c>
      <c r="CZ12" s="109">
        <f t="shared" si="28"/>
        <v>0</v>
      </c>
      <c r="DA12" s="109">
        <f t="shared" si="28"/>
        <v>2344.7539070121738</v>
      </c>
      <c r="DB12" s="109">
        <f t="shared" si="28"/>
        <v>0</v>
      </c>
      <c r="DC12" s="109">
        <f t="shared" si="28"/>
        <v>0</v>
      </c>
      <c r="DD12" s="109">
        <f t="shared" si="28"/>
        <v>20.160838603028743</v>
      </c>
      <c r="DE12" s="109">
        <f t="shared" si="28"/>
        <v>0</v>
      </c>
      <c r="DF12" s="110">
        <f t="shared" si="29"/>
        <v>4.2404835575430296E-2</v>
      </c>
      <c r="DG12" s="110">
        <f t="shared" si="5"/>
        <v>0</v>
      </c>
      <c r="DH12" s="110" t="e">
        <f t="shared" si="5"/>
        <v>#DIV/0!</v>
      </c>
      <c r="DI12" s="110" t="e">
        <f t="shared" si="5"/>
        <v>#DIV/0!</v>
      </c>
      <c r="DJ12" s="110">
        <f t="shared" si="5"/>
        <v>0</v>
      </c>
      <c r="DK12" s="110" t="e">
        <f t="shared" si="5"/>
        <v>#DIV/0!</v>
      </c>
      <c r="DL12" s="110">
        <f t="shared" si="5"/>
        <v>1.5386826078619249E-2</v>
      </c>
      <c r="DM12" s="110">
        <f t="shared" si="5"/>
        <v>3.8397372529046653E-2</v>
      </c>
      <c r="DN12" s="110" t="e">
        <f t="shared" si="5"/>
        <v>#DIV/0!</v>
      </c>
      <c r="DO12" s="110" t="e">
        <f t="shared" si="5"/>
        <v>#DIV/0!</v>
      </c>
      <c r="DP12" s="110" t="e">
        <f t="shared" si="5"/>
        <v>#DIV/0!</v>
      </c>
      <c r="DQ12" s="110" t="e">
        <f t="shared" si="5"/>
        <v>#DIV/0!</v>
      </c>
      <c r="DR12" s="110">
        <f t="shared" si="5"/>
        <v>4.9645058010640911E-2</v>
      </c>
      <c r="DS12" s="110" t="e">
        <f t="shared" si="5"/>
        <v>#DIV/0!</v>
      </c>
      <c r="DT12" s="110" t="e">
        <f t="shared" si="5"/>
        <v>#DIV/0!</v>
      </c>
      <c r="DU12" s="110">
        <f t="shared" si="5"/>
        <v>4.91803196542916E-2</v>
      </c>
      <c r="DV12" s="110">
        <f t="shared" si="5"/>
        <v>0</v>
      </c>
    </row>
    <row r="13" spans="1:126" s="99" customFormat="1" x14ac:dyDescent="0.2">
      <c r="A13" s="99" t="s">
        <v>92</v>
      </c>
      <c r="B13" s="128"/>
      <c r="C13" s="128">
        <v>44511.364583333336</v>
      </c>
      <c r="D13" s="129">
        <v>13.08</v>
      </c>
      <c r="E13" s="102">
        <f t="shared" si="6"/>
        <v>0.37029479999999998</v>
      </c>
      <c r="F13" s="102">
        <f t="shared" si="30"/>
        <v>756.21672000000012</v>
      </c>
      <c r="G13" s="103">
        <f t="shared" si="7"/>
        <v>3.6526533425223988E-2</v>
      </c>
      <c r="Y13" s="105">
        <f t="shared" ref="Y13" si="155">H10</f>
        <v>26.233985240397196</v>
      </c>
      <c r="Z13" s="105">
        <f t="shared" ref="Z13" si="156">I10</f>
        <v>0</v>
      </c>
      <c r="AA13" s="105">
        <f t="shared" ref="AA13" si="157">J10</f>
        <v>0</v>
      </c>
      <c r="AB13" s="105">
        <f t="shared" ref="AB13" si="158">K10</f>
        <v>0</v>
      </c>
      <c r="AC13" s="105">
        <f t="shared" ref="AC13" si="159">L10</f>
        <v>0</v>
      </c>
      <c r="AD13" s="105">
        <f t="shared" ref="AD13" si="160">M10</f>
        <v>0</v>
      </c>
      <c r="AE13" s="105">
        <f t="shared" ref="AE13" si="161">N10</f>
        <v>0.44739089324889902</v>
      </c>
      <c r="AF13" s="105">
        <f t="shared" ref="AF13" si="162">O10</f>
        <v>5.6479223075086828</v>
      </c>
      <c r="AG13" s="105">
        <f t="shared" ref="AG13" si="163">P10</f>
        <v>0</v>
      </c>
      <c r="AH13" s="105">
        <f t="shared" ref="AH13" si="164">Q10</f>
        <v>0</v>
      </c>
      <c r="AI13" s="105">
        <f t="shared" ref="AI13" si="165">R10</f>
        <v>0</v>
      </c>
      <c r="AJ13" s="105">
        <f t="shared" ref="AJ13" si="166">S10</f>
        <v>0</v>
      </c>
      <c r="AK13" s="105">
        <f t="shared" ref="AK13" si="167">T10</f>
        <v>672.95871970267092</v>
      </c>
      <c r="AL13" s="105">
        <f t="shared" ref="AL13" si="168">U10</f>
        <v>0</v>
      </c>
      <c r="AM13" s="105">
        <f t="shared" ref="AM13" si="169">V10</f>
        <v>0</v>
      </c>
      <c r="AN13" s="105">
        <f t="shared" ref="AN13" si="170">W10</f>
        <v>5.2308350339195995</v>
      </c>
      <c r="AO13" s="105">
        <f t="shared" ref="AO13" si="171">X10</f>
        <v>0</v>
      </c>
      <c r="AP13" s="106">
        <f t="shared" si="9"/>
        <v>0.24482779798382112</v>
      </c>
      <c r="AQ13" s="106">
        <f t="shared" si="1"/>
        <v>0</v>
      </c>
      <c r="AR13" s="106" t="e">
        <f t="shared" si="1"/>
        <v>#DIV/0!</v>
      </c>
      <c r="AS13" s="106" t="e">
        <f t="shared" si="1"/>
        <v>#DIV/0!</v>
      </c>
      <c r="AT13" s="106">
        <f t="shared" si="1"/>
        <v>0</v>
      </c>
      <c r="AU13" s="106" t="e">
        <f t="shared" si="1"/>
        <v>#DIV/0!</v>
      </c>
      <c r="AV13" s="106">
        <f t="shared" si="1"/>
        <v>9.5065338523885282E-2</v>
      </c>
      <c r="AW13" s="106">
        <f t="shared" si="1"/>
        <v>0.2002056001899031</v>
      </c>
      <c r="AX13" s="106" t="e">
        <f t="shared" si="1"/>
        <v>#DIV/0!</v>
      </c>
      <c r="AY13" s="106" t="e">
        <f t="shared" si="1"/>
        <v>#DIV/0!</v>
      </c>
      <c r="AZ13" s="106" t="e">
        <f t="shared" si="1"/>
        <v>#DIV/0!</v>
      </c>
      <c r="BA13" s="106" t="e">
        <f t="shared" si="1"/>
        <v>#DIV/0!</v>
      </c>
      <c r="BB13" s="106">
        <f t="shared" si="1"/>
        <v>0.30188614194020863</v>
      </c>
      <c r="BC13" s="106" t="e">
        <f t="shared" si="1"/>
        <v>#DIV/0!</v>
      </c>
      <c r="BD13" s="106" t="e">
        <f t="shared" si="1"/>
        <v>#DIV/0!</v>
      </c>
      <c r="BE13" s="106">
        <f t="shared" si="1"/>
        <v>0.29909501594692867</v>
      </c>
      <c r="BF13" s="106">
        <f t="shared" si="1"/>
        <v>0</v>
      </c>
      <c r="BG13" s="107">
        <f t="shared" si="10"/>
        <v>0.58285849906774978</v>
      </c>
      <c r="BH13" s="107">
        <f t="shared" si="11"/>
        <v>0</v>
      </c>
      <c r="BI13" s="107">
        <f t="shared" si="12"/>
        <v>0</v>
      </c>
      <c r="BJ13" s="107">
        <f t="shared" si="13"/>
        <v>0</v>
      </c>
      <c r="BK13" s="107">
        <f t="shared" si="14"/>
        <v>0</v>
      </c>
      <c r="BL13" s="107">
        <f t="shared" si="15"/>
        <v>0</v>
      </c>
      <c r="BM13" s="107">
        <f t="shared" si="16"/>
        <v>9.939991280245343E-3</v>
      </c>
      <c r="BN13" s="107">
        <f t="shared" si="17"/>
        <v>0.12548377567646798</v>
      </c>
      <c r="BO13" s="107">
        <f t="shared" si="18"/>
        <v>0</v>
      </c>
      <c r="BP13" s="107">
        <f t="shared" si="19"/>
        <v>0</v>
      </c>
      <c r="BQ13" s="107">
        <f t="shared" si="20"/>
        <v>0</v>
      </c>
      <c r="BR13" s="107">
        <f t="shared" si="21"/>
        <v>0</v>
      </c>
      <c r="BS13" s="107">
        <f t="shared" si="22"/>
        <v>14.951586871233394</v>
      </c>
      <c r="BT13" s="107">
        <f t="shared" si="23"/>
        <v>0</v>
      </c>
      <c r="BU13" s="107">
        <f t="shared" si="24"/>
        <v>0</v>
      </c>
      <c r="BV13" s="107">
        <f t="shared" si="25"/>
        <v>0.11621706076309507</v>
      </c>
      <c r="BW13" s="107">
        <f t="shared" si="26"/>
        <v>0</v>
      </c>
      <c r="BX13" s="108">
        <f t="shared" si="51"/>
        <v>8.7428774860162459</v>
      </c>
      <c r="BY13" s="108">
        <f t="shared" si="3"/>
        <v>0</v>
      </c>
      <c r="BZ13" s="108">
        <f t="shared" si="3"/>
        <v>0</v>
      </c>
      <c r="CA13" s="108">
        <f t="shared" si="3"/>
        <v>0</v>
      </c>
      <c r="CB13" s="108">
        <f t="shared" si="3"/>
        <v>0</v>
      </c>
      <c r="CC13" s="108">
        <f t="shared" si="3"/>
        <v>0</v>
      </c>
      <c r="CD13" s="108">
        <f t="shared" si="3"/>
        <v>0.14909986920368015</v>
      </c>
      <c r="CE13" s="108">
        <f t="shared" si="3"/>
        <v>1.8822566351470198</v>
      </c>
      <c r="CF13" s="108">
        <f t="shared" si="3"/>
        <v>0</v>
      </c>
      <c r="CG13" s="108">
        <f t="shared" si="3"/>
        <v>0</v>
      </c>
      <c r="CH13" s="108">
        <f t="shared" si="3"/>
        <v>0</v>
      </c>
      <c r="CI13" s="108">
        <f t="shared" si="3"/>
        <v>0</v>
      </c>
      <c r="CJ13" s="108">
        <f t="shared" si="3"/>
        <v>224.27380306850091</v>
      </c>
      <c r="CK13" s="108">
        <f t="shared" si="3"/>
        <v>0</v>
      </c>
      <c r="CL13" s="108">
        <f t="shared" si="3"/>
        <v>0</v>
      </c>
      <c r="CM13" s="108">
        <f t="shared" si="3"/>
        <v>1.7432559114464261</v>
      </c>
      <c r="CN13" s="108">
        <f t="shared" si="3"/>
        <v>0</v>
      </c>
      <c r="CO13" s="109">
        <f t="shared" si="52"/>
        <v>102.8491102141641</v>
      </c>
      <c r="CP13" s="109">
        <f t="shared" si="28"/>
        <v>0</v>
      </c>
      <c r="CQ13" s="109">
        <f t="shared" si="28"/>
        <v>0</v>
      </c>
      <c r="CR13" s="109">
        <f t="shared" si="28"/>
        <v>0</v>
      </c>
      <c r="CS13" s="109">
        <f t="shared" si="28"/>
        <v>0</v>
      </c>
      <c r="CT13" s="109">
        <f t="shared" si="28"/>
        <v>0</v>
      </c>
      <c r="CU13" s="109">
        <f t="shared" si="28"/>
        <v>1.2700380592009803</v>
      </c>
      <c r="CV13" s="109">
        <f t="shared" si="28"/>
        <v>21.605132177692887</v>
      </c>
      <c r="CW13" s="109">
        <f t="shared" si="28"/>
        <v>0</v>
      </c>
      <c r="CX13" s="109">
        <f t="shared" si="28"/>
        <v>0</v>
      </c>
      <c r="CY13" s="109">
        <f t="shared" si="28"/>
        <v>0</v>
      </c>
      <c r="CZ13" s="109">
        <f t="shared" si="28"/>
        <v>0</v>
      </c>
      <c r="DA13" s="109">
        <f t="shared" si="28"/>
        <v>2569.0277100806748</v>
      </c>
      <c r="DB13" s="109">
        <f t="shared" si="28"/>
        <v>0</v>
      </c>
      <c r="DC13" s="109">
        <f t="shared" si="28"/>
        <v>0</v>
      </c>
      <c r="DD13" s="109">
        <f t="shared" si="28"/>
        <v>21.904094514475169</v>
      </c>
      <c r="DE13" s="109">
        <f t="shared" si="28"/>
        <v>0</v>
      </c>
      <c r="DF13" s="110">
        <f t="shared" si="29"/>
        <v>4.634442885743572E-2</v>
      </c>
      <c r="DG13" s="110">
        <f t="shared" si="5"/>
        <v>0</v>
      </c>
      <c r="DH13" s="110" t="e">
        <f t="shared" si="5"/>
        <v>#DIV/0!</v>
      </c>
      <c r="DI13" s="110" t="e">
        <f t="shared" si="5"/>
        <v>#DIV/0!</v>
      </c>
      <c r="DJ13" s="110">
        <f t="shared" si="5"/>
        <v>0</v>
      </c>
      <c r="DK13" s="110" t="e">
        <f t="shared" si="5"/>
        <v>#DIV/0!</v>
      </c>
      <c r="DL13" s="110">
        <f t="shared" si="5"/>
        <v>1.7433481082663169E-2</v>
      </c>
      <c r="DM13" s="110">
        <f t="shared" si="5"/>
        <v>4.2061833578811041E-2</v>
      </c>
      <c r="DN13" s="110" t="e">
        <f t="shared" si="5"/>
        <v>#DIV/0!</v>
      </c>
      <c r="DO13" s="110" t="e">
        <f t="shared" si="5"/>
        <v>#DIV/0!</v>
      </c>
      <c r="DP13" s="110" t="e">
        <f t="shared" si="5"/>
        <v>#DIV/0!</v>
      </c>
      <c r="DQ13" s="110" t="e">
        <f t="shared" si="5"/>
        <v>#DIV/0!</v>
      </c>
      <c r="DR13" s="110">
        <f t="shared" si="5"/>
        <v>5.4393567408708411E-2</v>
      </c>
      <c r="DS13" s="110" t="e">
        <f t="shared" si="5"/>
        <v>#DIV/0!</v>
      </c>
      <c r="DT13" s="110" t="e">
        <f t="shared" si="5"/>
        <v>#DIV/0!</v>
      </c>
      <c r="DU13" s="110">
        <f t="shared" si="5"/>
        <v>5.3432815527716671E-2</v>
      </c>
      <c r="DV13" s="110">
        <f t="shared" si="5"/>
        <v>0</v>
      </c>
    </row>
    <row r="14" spans="1:126" s="99" customFormat="1" x14ac:dyDescent="0.2">
      <c r="A14" s="99" t="s">
        <v>92</v>
      </c>
      <c r="B14" s="128">
        <f>'Data Final'!C200</f>
        <v>44511.395833333336</v>
      </c>
      <c r="C14" s="128">
        <v>44511.375</v>
      </c>
      <c r="D14" s="129">
        <v>13.08</v>
      </c>
      <c r="E14" s="102">
        <f t="shared" si="6"/>
        <v>0.37029479999999998</v>
      </c>
      <c r="F14" s="102">
        <f t="shared" si="30"/>
        <v>799.27623000000017</v>
      </c>
      <c r="G14" s="103">
        <f t="shared" si="7"/>
        <v>3.8606379836565917E-2</v>
      </c>
      <c r="H14" s="130">
        <f>'Data Final'!F200</f>
        <v>24.638418798168221</v>
      </c>
      <c r="I14" s="130">
        <f>'Data Final'!G200</f>
        <v>0</v>
      </c>
      <c r="J14" s="104">
        <v>0</v>
      </c>
      <c r="K14" s="104">
        <v>0</v>
      </c>
      <c r="L14" s="104">
        <v>0</v>
      </c>
      <c r="M14" s="104">
        <v>0</v>
      </c>
      <c r="N14" s="130">
        <f>'Data Final'!L200</f>
        <v>0</v>
      </c>
      <c r="O14" s="130">
        <f>'Data Final'!M200</f>
        <v>4.3508333221605344</v>
      </c>
      <c r="P14" s="104">
        <v>0</v>
      </c>
      <c r="Q14" s="104">
        <v>0</v>
      </c>
      <c r="R14" s="104">
        <v>0</v>
      </c>
      <c r="S14" s="104">
        <v>0</v>
      </c>
      <c r="T14" s="130">
        <f>'Data Final'!R200</f>
        <v>665.71500099037087</v>
      </c>
      <c r="U14" s="104">
        <v>0</v>
      </c>
      <c r="V14" s="104">
        <v>0</v>
      </c>
      <c r="W14" s="130">
        <f>'Data Final'!U200</f>
        <v>6.0277255657734496</v>
      </c>
      <c r="X14" s="130">
        <f>'Data Final'!V200</f>
        <v>0</v>
      </c>
      <c r="Y14" s="105">
        <f t="shared" ref="Y14" si="172">H14</f>
        <v>24.638418798168221</v>
      </c>
      <c r="Z14" s="105">
        <f t="shared" ref="Z14" si="173">I14</f>
        <v>0</v>
      </c>
      <c r="AA14" s="105">
        <f t="shared" ref="AA14" si="174">J14</f>
        <v>0</v>
      </c>
      <c r="AB14" s="105">
        <f t="shared" ref="AB14" si="175">K14</f>
        <v>0</v>
      </c>
      <c r="AC14" s="105">
        <f t="shared" ref="AC14" si="176">L14</f>
        <v>0</v>
      </c>
      <c r="AD14" s="105">
        <f t="shared" ref="AD14" si="177">M14</f>
        <v>0</v>
      </c>
      <c r="AE14" s="105">
        <f t="shared" ref="AE14" si="178">N14</f>
        <v>0</v>
      </c>
      <c r="AF14" s="105">
        <f t="shared" ref="AF14" si="179">O14</f>
        <v>4.3508333221605344</v>
      </c>
      <c r="AG14" s="105">
        <f t="shared" ref="AG14" si="180">P14</f>
        <v>0</v>
      </c>
      <c r="AH14" s="105">
        <f t="shared" ref="AH14" si="181">Q14</f>
        <v>0</v>
      </c>
      <c r="AI14" s="105">
        <f t="shared" ref="AI14" si="182">R14</f>
        <v>0</v>
      </c>
      <c r="AJ14" s="105">
        <f t="shared" ref="AJ14" si="183">S14</f>
        <v>0</v>
      </c>
      <c r="AK14" s="105">
        <f t="shared" ref="AK14" si="184">T14</f>
        <v>665.71500099037087</v>
      </c>
      <c r="AL14" s="105">
        <f t="shared" ref="AL14" si="185">U14</f>
        <v>0</v>
      </c>
      <c r="AM14" s="105">
        <f t="shared" ref="AM14" si="186">V14</f>
        <v>0</v>
      </c>
      <c r="AN14" s="105">
        <f t="shared" ref="AN14" si="187">W14</f>
        <v>6.0277255657734496</v>
      </c>
      <c r="AO14" s="105">
        <f t="shared" ref="AO14" si="188">X14</f>
        <v>0</v>
      </c>
      <c r="AP14" s="106">
        <f t="shared" si="9"/>
        <v>0.22993722703136582</v>
      </c>
      <c r="AQ14" s="106">
        <f t="shared" si="1"/>
        <v>0</v>
      </c>
      <c r="AR14" s="106" t="e">
        <f t="shared" si="1"/>
        <v>#DIV/0!</v>
      </c>
      <c r="AS14" s="106" t="e">
        <f t="shared" si="1"/>
        <v>#DIV/0!</v>
      </c>
      <c r="AT14" s="106">
        <f t="shared" si="1"/>
        <v>0</v>
      </c>
      <c r="AU14" s="106" t="e">
        <f t="shared" si="1"/>
        <v>#DIV/0!</v>
      </c>
      <c r="AV14" s="106">
        <f t="shared" si="1"/>
        <v>0</v>
      </c>
      <c r="AW14" s="106">
        <f t="shared" si="1"/>
        <v>0.15422683761625747</v>
      </c>
      <c r="AX14" s="106" t="e">
        <f t="shared" si="1"/>
        <v>#DIV/0!</v>
      </c>
      <c r="AY14" s="106" t="e">
        <f t="shared" si="1"/>
        <v>#DIV/0!</v>
      </c>
      <c r="AZ14" s="106" t="e">
        <f t="shared" si="1"/>
        <v>#DIV/0!</v>
      </c>
      <c r="BA14" s="106" t="e">
        <f t="shared" si="1"/>
        <v>#DIV/0!</v>
      </c>
      <c r="BB14" s="106">
        <f t="shared" si="1"/>
        <v>0.29863664352175806</v>
      </c>
      <c r="BC14" s="106" t="e">
        <f t="shared" si="1"/>
        <v>#DIV/0!</v>
      </c>
      <c r="BD14" s="106" t="e">
        <f t="shared" si="1"/>
        <v>#DIV/0!</v>
      </c>
      <c r="BE14" s="106">
        <f t="shared" si="1"/>
        <v>0.34466058717737619</v>
      </c>
      <c r="BF14" s="106">
        <f t="shared" si="1"/>
        <v>0</v>
      </c>
      <c r="BG14" s="107">
        <f t="shared" si="10"/>
        <v>0.54740870167103639</v>
      </c>
      <c r="BH14" s="107">
        <f t="shared" si="11"/>
        <v>0</v>
      </c>
      <c r="BI14" s="107">
        <f t="shared" si="12"/>
        <v>0</v>
      </c>
      <c r="BJ14" s="107">
        <f t="shared" si="13"/>
        <v>0</v>
      </c>
      <c r="BK14" s="107">
        <f t="shared" si="14"/>
        <v>0</v>
      </c>
      <c r="BL14" s="107">
        <f t="shared" si="15"/>
        <v>0</v>
      </c>
      <c r="BM14" s="107">
        <f t="shared" si="16"/>
        <v>0</v>
      </c>
      <c r="BN14" s="107">
        <f t="shared" si="17"/>
        <v>9.6665457291766232E-2</v>
      </c>
      <c r="BO14" s="107">
        <f t="shared" si="18"/>
        <v>0</v>
      </c>
      <c r="BP14" s="107">
        <f t="shared" si="19"/>
        <v>0</v>
      </c>
      <c r="BQ14" s="107">
        <f t="shared" si="20"/>
        <v>0</v>
      </c>
      <c r="BR14" s="107">
        <f t="shared" si="21"/>
        <v>0</v>
      </c>
      <c r="BS14" s="107">
        <f t="shared" si="22"/>
        <v>14.79064818892375</v>
      </c>
      <c r="BT14" s="107">
        <f t="shared" si="23"/>
        <v>0</v>
      </c>
      <c r="BU14" s="107">
        <f t="shared" si="24"/>
        <v>0</v>
      </c>
      <c r="BV14" s="107">
        <f t="shared" si="25"/>
        <v>0.13392212596997799</v>
      </c>
      <c r="BW14" s="107">
        <f t="shared" si="26"/>
        <v>0</v>
      </c>
      <c r="BX14" s="108">
        <f t="shared" si="51"/>
        <v>8.2111305250655455</v>
      </c>
      <c r="BY14" s="108">
        <f t="shared" si="3"/>
        <v>0</v>
      </c>
      <c r="BZ14" s="108">
        <f t="shared" si="3"/>
        <v>0</v>
      </c>
      <c r="CA14" s="108">
        <f t="shared" si="3"/>
        <v>0</v>
      </c>
      <c r="CB14" s="108">
        <f t="shared" si="3"/>
        <v>0</v>
      </c>
      <c r="CC14" s="108">
        <f t="shared" si="3"/>
        <v>0</v>
      </c>
      <c r="CD14" s="108">
        <f t="shared" si="3"/>
        <v>0</v>
      </c>
      <c r="CE14" s="108">
        <f t="shared" si="3"/>
        <v>1.4499818593764935</v>
      </c>
      <c r="CF14" s="108">
        <f t="shared" si="3"/>
        <v>0</v>
      </c>
      <c r="CG14" s="108">
        <f t="shared" si="3"/>
        <v>0</v>
      </c>
      <c r="CH14" s="108">
        <f t="shared" si="3"/>
        <v>0</v>
      </c>
      <c r="CI14" s="108">
        <f t="shared" si="3"/>
        <v>0</v>
      </c>
      <c r="CJ14" s="108">
        <f t="shared" si="3"/>
        <v>221.85972283385627</v>
      </c>
      <c r="CK14" s="108">
        <f t="shared" si="3"/>
        <v>0</v>
      </c>
      <c r="CL14" s="108">
        <f t="shared" si="3"/>
        <v>0</v>
      </c>
      <c r="CM14" s="108">
        <f t="shared" si="3"/>
        <v>2.0088318895496697</v>
      </c>
      <c r="CN14" s="108">
        <f t="shared" si="3"/>
        <v>0</v>
      </c>
      <c r="CO14" s="109">
        <f t="shared" si="52"/>
        <v>111.06024073922964</v>
      </c>
      <c r="CP14" s="109">
        <f t="shared" si="28"/>
        <v>0</v>
      </c>
      <c r="CQ14" s="109">
        <f t="shared" si="28"/>
        <v>0</v>
      </c>
      <c r="CR14" s="109">
        <f t="shared" si="28"/>
        <v>0</v>
      </c>
      <c r="CS14" s="109">
        <f t="shared" si="28"/>
        <v>0</v>
      </c>
      <c r="CT14" s="109">
        <f t="shared" si="28"/>
        <v>0</v>
      </c>
      <c r="CU14" s="109">
        <f t="shared" si="28"/>
        <v>1.2700380592009803</v>
      </c>
      <c r="CV14" s="109">
        <f t="shared" si="28"/>
        <v>23.05511403706938</v>
      </c>
      <c r="CW14" s="109">
        <f t="shared" si="28"/>
        <v>0</v>
      </c>
      <c r="CX14" s="109">
        <f t="shared" si="28"/>
        <v>0</v>
      </c>
      <c r="CY14" s="109">
        <f t="shared" si="28"/>
        <v>0</v>
      </c>
      <c r="CZ14" s="109">
        <f t="shared" si="28"/>
        <v>0</v>
      </c>
      <c r="DA14" s="109">
        <f t="shared" si="28"/>
        <v>2790.887432914531</v>
      </c>
      <c r="DB14" s="109">
        <f t="shared" si="28"/>
        <v>0</v>
      </c>
      <c r="DC14" s="109">
        <f t="shared" si="28"/>
        <v>0</v>
      </c>
      <c r="DD14" s="109">
        <f t="shared" si="28"/>
        <v>23.912926404024837</v>
      </c>
      <c r="DE14" s="109">
        <f t="shared" si="28"/>
        <v>0</v>
      </c>
      <c r="DF14" s="110">
        <f t="shared" si="29"/>
        <v>5.0044413754394133E-2</v>
      </c>
      <c r="DG14" s="110">
        <f t="shared" si="5"/>
        <v>0</v>
      </c>
      <c r="DH14" s="110" t="e">
        <f t="shared" si="5"/>
        <v>#DIV/0!</v>
      </c>
      <c r="DI14" s="110" t="e">
        <f t="shared" si="5"/>
        <v>#DIV/0!</v>
      </c>
      <c r="DJ14" s="110">
        <f t="shared" si="5"/>
        <v>0</v>
      </c>
      <c r="DK14" s="110" t="e">
        <f t="shared" si="5"/>
        <v>#DIV/0!</v>
      </c>
      <c r="DL14" s="110">
        <f t="shared" si="5"/>
        <v>1.7433481082663169E-2</v>
      </c>
      <c r="DM14" s="110">
        <f t="shared" si="5"/>
        <v>4.4884722842333323E-2</v>
      </c>
      <c r="DN14" s="110" t="e">
        <f t="shared" si="5"/>
        <v>#DIV/0!</v>
      </c>
      <c r="DO14" s="110" t="e">
        <f t="shared" si="5"/>
        <v>#DIV/0!</v>
      </c>
      <c r="DP14" s="110" t="e">
        <f t="shared" si="5"/>
        <v>#DIV/0!</v>
      </c>
      <c r="DQ14" s="110" t="e">
        <f t="shared" si="5"/>
        <v>#DIV/0!</v>
      </c>
      <c r="DR14" s="110">
        <f t="shared" si="5"/>
        <v>5.9090963914743666E-2</v>
      </c>
      <c r="DS14" s="110" t="e">
        <f t="shared" si="5"/>
        <v>#DIV/0!</v>
      </c>
      <c r="DT14" s="110" t="e">
        <f t="shared" si="5"/>
        <v>#DIV/0!</v>
      </c>
      <c r="DU14" s="110">
        <f t="shared" si="5"/>
        <v>5.833315704649384E-2</v>
      </c>
      <c r="DV14" s="110">
        <f t="shared" si="5"/>
        <v>0</v>
      </c>
    </row>
    <row r="15" spans="1:126" s="99" customFormat="1" x14ac:dyDescent="0.2">
      <c r="A15" s="99" t="s">
        <v>92</v>
      </c>
      <c r="B15" s="128"/>
      <c r="C15" s="128">
        <v>44511.385416666664</v>
      </c>
      <c r="D15" s="129">
        <v>12.21</v>
      </c>
      <c r="E15" s="102">
        <f t="shared" si="6"/>
        <v>0.3456651</v>
      </c>
      <c r="F15" s="102">
        <f t="shared" si="30"/>
        <v>820.16901000000018</v>
      </c>
      <c r="G15" s="103">
        <f t="shared" si="7"/>
        <v>3.9615536083489222E-2</v>
      </c>
      <c r="Y15" s="105">
        <f t="shared" ref="Y15" si="189">H14</f>
        <v>24.638418798168221</v>
      </c>
      <c r="Z15" s="105">
        <f t="shared" ref="Z15" si="190">I14</f>
        <v>0</v>
      </c>
      <c r="AA15" s="105">
        <f t="shared" ref="AA15" si="191">J14</f>
        <v>0</v>
      </c>
      <c r="AB15" s="105">
        <f t="shared" ref="AB15" si="192">K14</f>
        <v>0</v>
      </c>
      <c r="AC15" s="105">
        <f t="shared" ref="AC15" si="193">L14</f>
        <v>0</v>
      </c>
      <c r="AD15" s="105">
        <f t="shared" ref="AD15" si="194">M14</f>
        <v>0</v>
      </c>
      <c r="AE15" s="105">
        <f t="shared" ref="AE15" si="195">N14</f>
        <v>0</v>
      </c>
      <c r="AF15" s="105">
        <f t="shared" ref="AF15" si="196">O14</f>
        <v>4.3508333221605344</v>
      </c>
      <c r="AG15" s="105">
        <f t="shared" ref="AG15" si="197">P14</f>
        <v>0</v>
      </c>
      <c r="AH15" s="105">
        <f t="shared" ref="AH15" si="198">Q14</f>
        <v>0</v>
      </c>
      <c r="AI15" s="105">
        <f t="shared" ref="AI15" si="199">R14</f>
        <v>0</v>
      </c>
      <c r="AJ15" s="105">
        <f t="shared" ref="AJ15" si="200">S14</f>
        <v>0</v>
      </c>
      <c r="AK15" s="105">
        <f t="shared" ref="AK15" si="201">T14</f>
        <v>665.71500099037087</v>
      </c>
      <c r="AL15" s="105">
        <f t="shared" ref="AL15" si="202">U14</f>
        <v>0</v>
      </c>
      <c r="AM15" s="105">
        <f t="shared" ref="AM15" si="203">V14</f>
        <v>0</v>
      </c>
      <c r="AN15" s="105">
        <f t="shared" ref="AN15" si="204">W14</f>
        <v>6.0277255657734496</v>
      </c>
      <c r="AO15" s="105">
        <f t="shared" ref="AO15" si="205">X14</f>
        <v>0</v>
      </c>
      <c r="AP15" s="106">
        <f t="shared" si="9"/>
        <v>0.22993722703136582</v>
      </c>
      <c r="AQ15" s="106">
        <f t="shared" si="1"/>
        <v>0</v>
      </c>
      <c r="AR15" s="106" t="e">
        <f t="shared" si="1"/>
        <v>#DIV/0!</v>
      </c>
      <c r="AS15" s="106" t="e">
        <f t="shared" si="1"/>
        <v>#DIV/0!</v>
      </c>
      <c r="AT15" s="106">
        <f t="shared" si="1"/>
        <v>0</v>
      </c>
      <c r="AU15" s="106" t="e">
        <f t="shared" si="1"/>
        <v>#DIV/0!</v>
      </c>
      <c r="AV15" s="106">
        <f t="shared" si="1"/>
        <v>0</v>
      </c>
      <c r="AW15" s="106">
        <f t="shared" si="1"/>
        <v>0.15422683761625747</v>
      </c>
      <c r="AX15" s="106" t="e">
        <f t="shared" si="1"/>
        <v>#DIV/0!</v>
      </c>
      <c r="AY15" s="106" t="e">
        <f t="shared" si="1"/>
        <v>#DIV/0!</v>
      </c>
      <c r="AZ15" s="106" t="e">
        <f t="shared" si="1"/>
        <v>#DIV/0!</v>
      </c>
      <c r="BA15" s="106" t="e">
        <f t="shared" si="1"/>
        <v>#DIV/0!</v>
      </c>
      <c r="BB15" s="106">
        <f t="shared" si="1"/>
        <v>0.29863664352175806</v>
      </c>
      <c r="BC15" s="106" t="e">
        <f t="shared" si="1"/>
        <v>#DIV/0!</v>
      </c>
      <c r="BD15" s="106" t="e">
        <f t="shared" si="1"/>
        <v>#DIV/0!</v>
      </c>
      <c r="BE15" s="106">
        <f t="shared" si="1"/>
        <v>0.34466058717737619</v>
      </c>
      <c r="BF15" s="106">
        <f t="shared" si="1"/>
        <v>0</v>
      </c>
      <c r="BG15" s="107">
        <f t="shared" si="10"/>
        <v>0.51099848986264185</v>
      </c>
      <c r="BH15" s="107">
        <f t="shared" si="11"/>
        <v>0</v>
      </c>
      <c r="BI15" s="107">
        <f t="shared" si="12"/>
        <v>0</v>
      </c>
      <c r="BJ15" s="107">
        <f t="shared" si="13"/>
        <v>0</v>
      </c>
      <c r="BK15" s="107">
        <f t="shared" si="14"/>
        <v>0</v>
      </c>
      <c r="BL15" s="107">
        <f t="shared" si="15"/>
        <v>0</v>
      </c>
      <c r="BM15" s="107">
        <f t="shared" si="16"/>
        <v>0</v>
      </c>
      <c r="BN15" s="107">
        <f t="shared" si="17"/>
        <v>9.0235874123277188E-2</v>
      </c>
      <c r="BO15" s="107">
        <f t="shared" si="18"/>
        <v>0</v>
      </c>
      <c r="BP15" s="107">
        <f t="shared" si="19"/>
        <v>0</v>
      </c>
      <c r="BQ15" s="107">
        <f t="shared" si="20"/>
        <v>0</v>
      </c>
      <c r="BR15" s="107">
        <f t="shared" si="21"/>
        <v>0</v>
      </c>
      <c r="BS15" s="107">
        <f t="shared" si="22"/>
        <v>13.806866543330198</v>
      </c>
      <c r="BT15" s="107">
        <f t="shared" si="23"/>
        <v>0</v>
      </c>
      <c r="BU15" s="107">
        <f t="shared" si="24"/>
        <v>0</v>
      </c>
      <c r="BV15" s="107">
        <f t="shared" si="25"/>
        <v>0.12501446162793817</v>
      </c>
      <c r="BW15" s="107">
        <f t="shared" si="26"/>
        <v>0</v>
      </c>
      <c r="BX15" s="108">
        <f t="shared" si="51"/>
        <v>7.6649773479396277</v>
      </c>
      <c r="BY15" s="108">
        <f t="shared" si="3"/>
        <v>0</v>
      </c>
      <c r="BZ15" s="108">
        <f t="shared" si="3"/>
        <v>0</v>
      </c>
      <c r="CA15" s="108">
        <f t="shared" si="3"/>
        <v>0</v>
      </c>
      <c r="CB15" s="108">
        <f t="shared" si="3"/>
        <v>0</v>
      </c>
      <c r="CC15" s="108">
        <f t="shared" si="3"/>
        <v>0</v>
      </c>
      <c r="CD15" s="108">
        <f t="shared" si="3"/>
        <v>0</v>
      </c>
      <c r="CE15" s="108">
        <f t="shared" si="3"/>
        <v>1.3535381118491578</v>
      </c>
      <c r="CF15" s="108">
        <f t="shared" si="3"/>
        <v>0</v>
      </c>
      <c r="CG15" s="108">
        <f t="shared" si="3"/>
        <v>0</v>
      </c>
      <c r="CH15" s="108">
        <f t="shared" si="3"/>
        <v>0</v>
      </c>
      <c r="CI15" s="108">
        <f t="shared" si="3"/>
        <v>0</v>
      </c>
      <c r="CJ15" s="108">
        <f t="shared" si="3"/>
        <v>207.10299814995298</v>
      </c>
      <c r="CK15" s="108">
        <f t="shared" si="3"/>
        <v>0</v>
      </c>
      <c r="CL15" s="108">
        <f t="shared" si="3"/>
        <v>0</v>
      </c>
      <c r="CM15" s="108">
        <f t="shared" si="3"/>
        <v>1.8752169244190724</v>
      </c>
      <c r="CN15" s="108">
        <f t="shared" si="3"/>
        <v>0</v>
      </c>
      <c r="CO15" s="109">
        <f t="shared" si="52"/>
        <v>118.72521808716927</v>
      </c>
      <c r="CP15" s="109">
        <f t="shared" si="28"/>
        <v>0</v>
      </c>
      <c r="CQ15" s="109">
        <f t="shared" si="28"/>
        <v>0</v>
      </c>
      <c r="CR15" s="109">
        <f t="shared" si="28"/>
        <v>0</v>
      </c>
      <c r="CS15" s="109">
        <f t="shared" si="28"/>
        <v>0</v>
      </c>
      <c r="CT15" s="109">
        <f t="shared" si="28"/>
        <v>0</v>
      </c>
      <c r="CU15" s="109">
        <f t="shared" si="28"/>
        <v>1.2700380592009803</v>
      </c>
      <c r="CV15" s="109">
        <f t="shared" si="28"/>
        <v>24.408652148918538</v>
      </c>
      <c r="CW15" s="109">
        <f t="shared" si="28"/>
        <v>0</v>
      </c>
      <c r="CX15" s="109">
        <f t="shared" si="28"/>
        <v>0</v>
      </c>
      <c r="CY15" s="109">
        <f t="shared" si="28"/>
        <v>0</v>
      </c>
      <c r="CZ15" s="109">
        <f t="shared" si="28"/>
        <v>0</v>
      </c>
      <c r="DA15" s="109">
        <f t="shared" si="28"/>
        <v>2997.9904310644838</v>
      </c>
      <c r="DB15" s="109">
        <f t="shared" si="28"/>
        <v>0</v>
      </c>
      <c r="DC15" s="109">
        <f t="shared" si="28"/>
        <v>0</v>
      </c>
      <c r="DD15" s="109">
        <f t="shared" si="28"/>
        <v>25.788143328443908</v>
      </c>
      <c r="DE15" s="109">
        <f t="shared" si="28"/>
        <v>0</v>
      </c>
      <c r="DF15" s="110">
        <f t="shared" si="29"/>
        <v>5.3498298738481463E-2</v>
      </c>
      <c r="DG15" s="110">
        <f t="shared" si="5"/>
        <v>0</v>
      </c>
      <c r="DH15" s="110" t="e">
        <f t="shared" si="5"/>
        <v>#DIV/0!</v>
      </c>
      <c r="DI15" s="110" t="e">
        <f t="shared" si="5"/>
        <v>#DIV/0!</v>
      </c>
      <c r="DJ15" s="110">
        <f t="shared" si="5"/>
        <v>0</v>
      </c>
      <c r="DK15" s="110" t="e">
        <f t="shared" si="5"/>
        <v>#DIV/0!</v>
      </c>
      <c r="DL15" s="110">
        <f t="shared" si="5"/>
        <v>1.7433481082663169E-2</v>
      </c>
      <c r="DM15" s="110">
        <f t="shared" si="5"/>
        <v>4.7519851122731417E-2</v>
      </c>
      <c r="DN15" s="110" t="e">
        <f t="shared" si="5"/>
        <v>#DIV/0!</v>
      </c>
      <c r="DO15" s="110" t="e">
        <f t="shared" si="5"/>
        <v>#DIV/0!</v>
      </c>
      <c r="DP15" s="110" t="e">
        <f t="shared" si="5"/>
        <v>#DIV/0!</v>
      </c>
      <c r="DQ15" s="110" t="e">
        <f t="shared" si="5"/>
        <v>#DIV/0!</v>
      </c>
      <c r="DR15" s="110">
        <f t="shared" si="5"/>
        <v>6.3475918910056398E-2</v>
      </c>
      <c r="DS15" s="110" t="e">
        <f t="shared" si="5"/>
        <v>#DIV/0!</v>
      </c>
      <c r="DT15" s="110" t="e">
        <f t="shared" si="5"/>
        <v>#DIV/0!</v>
      </c>
      <c r="DU15" s="110">
        <f t="shared" si="5"/>
        <v>6.2907558418379875E-2</v>
      </c>
      <c r="DV15" s="110">
        <f t="shared" si="5"/>
        <v>0</v>
      </c>
    </row>
    <row r="16" spans="1:126" s="99" customFormat="1" x14ac:dyDescent="0.2">
      <c r="A16" s="99" t="s">
        <v>92</v>
      </c>
      <c r="B16" s="128"/>
      <c r="C16" s="128">
        <v>44511.395833333336</v>
      </c>
      <c r="D16" s="129">
        <v>12.21</v>
      </c>
      <c r="E16" s="102">
        <f t="shared" si="6"/>
        <v>0.3456651</v>
      </c>
      <c r="F16" s="102">
        <f t="shared" si="30"/>
        <v>841.0617900000002</v>
      </c>
      <c r="G16" s="103">
        <f t="shared" si="7"/>
        <v>4.0624692330412528E-2</v>
      </c>
      <c r="Y16" s="105">
        <f t="shared" ref="Y16" si="206">H14</f>
        <v>24.638418798168221</v>
      </c>
      <c r="Z16" s="105">
        <f t="shared" ref="Z16" si="207">I14</f>
        <v>0</v>
      </c>
      <c r="AA16" s="105">
        <f t="shared" ref="AA16" si="208">J14</f>
        <v>0</v>
      </c>
      <c r="AB16" s="105">
        <f t="shared" ref="AB16" si="209">K14</f>
        <v>0</v>
      </c>
      <c r="AC16" s="105">
        <f t="shared" ref="AC16" si="210">L14</f>
        <v>0</v>
      </c>
      <c r="AD16" s="105">
        <f t="shared" ref="AD16" si="211">M14</f>
        <v>0</v>
      </c>
      <c r="AE16" s="105">
        <f t="shared" ref="AE16" si="212">N14</f>
        <v>0</v>
      </c>
      <c r="AF16" s="105">
        <f t="shared" ref="AF16" si="213">O14</f>
        <v>4.3508333221605344</v>
      </c>
      <c r="AG16" s="105">
        <f t="shared" ref="AG16" si="214">P14</f>
        <v>0</v>
      </c>
      <c r="AH16" s="105">
        <f t="shared" ref="AH16" si="215">Q14</f>
        <v>0</v>
      </c>
      <c r="AI16" s="105">
        <f t="shared" ref="AI16" si="216">R14</f>
        <v>0</v>
      </c>
      <c r="AJ16" s="105">
        <f t="shared" ref="AJ16" si="217">S14</f>
        <v>0</v>
      </c>
      <c r="AK16" s="105">
        <f t="shared" ref="AK16" si="218">T14</f>
        <v>665.71500099037087</v>
      </c>
      <c r="AL16" s="105">
        <f t="shared" ref="AL16" si="219">U14</f>
        <v>0</v>
      </c>
      <c r="AM16" s="105">
        <f t="shared" ref="AM16" si="220">V14</f>
        <v>0</v>
      </c>
      <c r="AN16" s="105">
        <f t="shared" ref="AN16" si="221">W14</f>
        <v>6.0277255657734496</v>
      </c>
      <c r="AO16" s="105">
        <f t="shared" ref="AO16" si="222">X14</f>
        <v>0</v>
      </c>
      <c r="AP16" s="106">
        <f t="shared" si="9"/>
        <v>0.22993722703136582</v>
      </c>
      <c r="AQ16" s="106">
        <f t="shared" si="1"/>
        <v>0</v>
      </c>
      <c r="AR16" s="106" t="e">
        <f t="shared" si="1"/>
        <v>#DIV/0!</v>
      </c>
      <c r="AS16" s="106" t="e">
        <f t="shared" si="1"/>
        <v>#DIV/0!</v>
      </c>
      <c r="AT16" s="106">
        <f t="shared" si="1"/>
        <v>0</v>
      </c>
      <c r="AU16" s="106" t="e">
        <f t="shared" si="1"/>
        <v>#DIV/0!</v>
      </c>
      <c r="AV16" s="106">
        <f t="shared" si="1"/>
        <v>0</v>
      </c>
      <c r="AW16" s="106">
        <f t="shared" si="1"/>
        <v>0.15422683761625747</v>
      </c>
      <c r="AX16" s="106" t="e">
        <f t="shared" si="1"/>
        <v>#DIV/0!</v>
      </c>
      <c r="AY16" s="106" t="e">
        <f t="shared" si="1"/>
        <v>#DIV/0!</v>
      </c>
      <c r="AZ16" s="106" t="e">
        <f t="shared" si="1"/>
        <v>#DIV/0!</v>
      </c>
      <c r="BA16" s="106" t="e">
        <f t="shared" si="1"/>
        <v>#DIV/0!</v>
      </c>
      <c r="BB16" s="106">
        <f t="shared" si="1"/>
        <v>0.29863664352175806</v>
      </c>
      <c r="BC16" s="106" t="e">
        <f t="shared" si="1"/>
        <v>#DIV/0!</v>
      </c>
      <c r="BD16" s="106" t="e">
        <f t="shared" si="1"/>
        <v>#DIV/0!</v>
      </c>
      <c r="BE16" s="106">
        <f t="shared" si="1"/>
        <v>0.34466058717737619</v>
      </c>
      <c r="BF16" s="106">
        <f t="shared" si="1"/>
        <v>0</v>
      </c>
      <c r="BG16" s="107">
        <f t="shared" si="10"/>
        <v>0.51099848986264185</v>
      </c>
      <c r="BH16" s="107">
        <f t="shared" si="11"/>
        <v>0</v>
      </c>
      <c r="BI16" s="107">
        <f t="shared" si="12"/>
        <v>0</v>
      </c>
      <c r="BJ16" s="107">
        <f t="shared" si="13"/>
        <v>0</v>
      </c>
      <c r="BK16" s="107">
        <f t="shared" si="14"/>
        <v>0</v>
      </c>
      <c r="BL16" s="107">
        <f t="shared" si="15"/>
        <v>0</v>
      </c>
      <c r="BM16" s="107">
        <f t="shared" si="16"/>
        <v>0</v>
      </c>
      <c r="BN16" s="107">
        <f t="shared" si="17"/>
        <v>9.0235874123277188E-2</v>
      </c>
      <c r="BO16" s="107">
        <f t="shared" si="18"/>
        <v>0</v>
      </c>
      <c r="BP16" s="107">
        <f t="shared" si="19"/>
        <v>0</v>
      </c>
      <c r="BQ16" s="107">
        <f t="shared" si="20"/>
        <v>0</v>
      </c>
      <c r="BR16" s="107">
        <f t="shared" si="21"/>
        <v>0</v>
      </c>
      <c r="BS16" s="107">
        <f t="shared" si="22"/>
        <v>13.806866543330198</v>
      </c>
      <c r="BT16" s="107">
        <f t="shared" si="23"/>
        <v>0</v>
      </c>
      <c r="BU16" s="107">
        <f t="shared" si="24"/>
        <v>0</v>
      </c>
      <c r="BV16" s="107">
        <f t="shared" si="25"/>
        <v>0.12501446162793817</v>
      </c>
      <c r="BW16" s="107">
        <f t="shared" si="26"/>
        <v>0</v>
      </c>
      <c r="BX16" s="108">
        <f t="shared" si="51"/>
        <v>7.6649773479396277</v>
      </c>
      <c r="BY16" s="108">
        <f t="shared" si="3"/>
        <v>0</v>
      </c>
      <c r="BZ16" s="108">
        <f t="shared" si="3"/>
        <v>0</v>
      </c>
      <c r="CA16" s="108">
        <f t="shared" si="3"/>
        <v>0</v>
      </c>
      <c r="CB16" s="108">
        <f t="shared" si="3"/>
        <v>0</v>
      </c>
      <c r="CC16" s="108">
        <f t="shared" si="3"/>
        <v>0</v>
      </c>
      <c r="CD16" s="108">
        <f t="shared" si="3"/>
        <v>0</v>
      </c>
      <c r="CE16" s="108">
        <f t="shared" si="3"/>
        <v>1.3535381118491578</v>
      </c>
      <c r="CF16" s="108">
        <f t="shared" si="3"/>
        <v>0</v>
      </c>
      <c r="CG16" s="108">
        <f t="shared" si="3"/>
        <v>0</v>
      </c>
      <c r="CH16" s="108">
        <f t="shared" si="3"/>
        <v>0</v>
      </c>
      <c r="CI16" s="108">
        <f t="shared" si="3"/>
        <v>0</v>
      </c>
      <c r="CJ16" s="108">
        <f t="shared" si="3"/>
        <v>207.10299814995298</v>
      </c>
      <c r="CK16" s="108">
        <f t="shared" si="3"/>
        <v>0</v>
      </c>
      <c r="CL16" s="108">
        <f t="shared" si="3"/>
        <v>0</v>
      </c>
      <c r="CM16" s="108">
        <f t="shared" si="3"/>
        <v>1.8752169244190724</v>
      </c>
      <c r="CN16" s="108">
        <f t="shared" si="3"/>
        <v>0</v>
      </c>
      <c r="CO16" s="109">
        <f t="shared" si="52"/>
        <v>126.39019543510889</v>
      </c>
      <c r="CP16" s="109">
        <f t="shared" si="28"/>
        <v>0</v>
      </c>
      <c r="CQ16" s="109">
        <f t="shared" si="28"/>
        <v>0</v>
      </c>
      <c r="CR16" s="109">
        <f t="shared" si="28"/>
        <v>0</v>
      </c>
      <c r="CS16" s="109">
        <f t="shared" si="28"/>
        <v>0</v>
      </c>
      <c r="CT16" s="109">
        <f t="shared" si="28"/>
        <v>0</v>
      </c>
      <c r="CU16" s="109">
        <f t="shared" si="28"/>
        <v>1.2700380592009803</v>
      </c>
      <c r="CV16" s="109">
        <f t="shared" si="28"/>
        <v>25.762190260767696</v>
      </c>
      <c r="CW16" s="109">
        <f t="shared" si="28"/>
        <v>0</v>
      </c>
      <c r="CX16" s="109">
        <f t="shared" si="28"/>
        <v>0</v>
      </c>
      <c r="CY16" s="109">
        <f t="shared" si="28"/>
        <v>0</v>
      </c>
      <c r="CZ16" s="109">
        <f t="shared" si="28"/>
        <v>0</v>
      </c>
      <c r="DA16" s="109">
        <f t="shared" si="28"/>
        <v>3205.0934292144366</v>
      </c>
      <c r="DB16" s="109">
        <f t="shared" si="28"/>
        <v>0</v>
      </c>
      <c r="DC16" s="109">
        <f t="shared" si="28"/>
        <v>0</v>
      </c>
      <c r="DD16" s="109">
        <f t="shared" si="28"/>
        <v>27.663360252862979</v>
      </c>
      <c r="DE16" s="109">
        <f t="shared" si="28"/>
        <v>0</v>
      </c>
      <c r="DF16" s="110">
        <f t="shared" si="29"/>
        <v>5.69521837225688E-2</v>
      </c>
      <c r="DG16" s="110">
        <f t="shared" si="5"/>
        <v>0</v>
      </c>
      <c r="DH16" s="110" t="e">
        <f t="shared" si="5"/>
        <v>#DIV/0!</v>
      </c>
      <c r="DI16" s="110" t="e">
        <f t="shared" si="5"/>
        <v>#DIV/0!</v>
      </c>
      <c r="DJ16" s="110">
        <f t="shared" si="5"/>
        <v>0</v>
      </c>
      <c r="DK16" s="110" t="e">
        <f t="shared" si="5"/>
        <v>#DIV/0!</v>
      </c>
      <c r="DL16" s="110">
        <f t="shared" si="5"/>
        <v>1.7433481082663169E-2</v>
      </c>
      <c r="DM16" s="110">
        <f t="shared" si="5"/>
        <v>5.0154979403129511E-2</v>
      </c>
      <c r="DN16" s="110" t="e">
        <f t="shared" si="5"/>
        <v>#DIV/0!</v>
      </c>
      <c r="DO16" s="110" t="e">
        <f t="shared" si="5"/>
        <v>#DIV/0!</v>
      </c>
      <c r="DP16" s="110" t="e">
        <f t="shared" si="5"/>
        <v>#DIV/0!</v>
      </c>
      <c r="DQ16" s="110" t="e">
        <f t="shared" si="5"/>
        <v>#DIV/0!</v>
      </c>
      <c r="DR16" s="110">
        <f t="shared" si="5"/>
        <v>6.7860873905369115E-2</v>
      </c>
      <c r="DS16" s="110" t="e">
        <f t="shared" si="5"/>
        <v>#DIV/0!</v>
      </c>
      <c r="DT16" s="110" t="e">
        <f t="shared" si="5"/>
        <v>#DIV/0!</v>
      </c>
      <c r="DU16" s="110">
        <f t="shared" si="5"/>
        <v>6.7481959790265902E-2</v>
      </c>
      <c r="DV16" s="110">
        <f t="shared" si="5"/>
        <v>0</v>
      </c>
    </row>
    <row r="17" spans="1:126" s="99" customFormat="1" x14ac:dyDescent="0.2">
      <c r="A17" s="99" t="s">
        <v>92</v>
      </c>
      <c r="B17" s="128"/>
      <c r="C17" s="128">
        <v>44511.40625</v>
      </c>
      <c r="D17" s="129">
        <v>12.21</v>
      </c>
      <c r="E17" s="102">
        <f t="shared" si="6"/>
        <v>0.3456651</v>
      </c>
      <c r="F17" s="102">
        <f t="shared" si="30"/>
        <v>861.95457000000022</v>
      </c>
      <c r="G17" s="103">
        <f t="shared" si="7"/>
        <v>4.1633848577335833E-2</v>
      </c>
      <c r="Y17" s="105">
        <f t="shared" ref="Y17" si="223">H14</f>
        <v>24.638418798168221</v>
      </c>
      <c r="Z17" s="105">
        <f t="shared" ref="Z17" si="224">I14</f>
        <v>0</v>
      </c>
      <c r="AA17" s="105">
        <f t="shared" ref="AA17" si="225">J14</f>
        <v>0</v>
      </c>
      <c r="AB17" s="105">
        <f t="shared" ref="AB17" si="226">K14</f>
        <v>0</v>
      </c>
      <c r="AC17" s="105">
        <f t="shared" ref="AC17" si="227">L14</f>
        <v>0</v>
      </c>
      <c r="AD17" s="105">
        <f t="shared" ref="AD17" si="228">M14</f>
        <v>0</v>
      </c>
      <c r="AE17" s="105">
        <f t="shared" ref="AE17" si="229">N14</f>
        <v>0</v>
      </c>
      <c r="AF17" s="105">
        <f t="shared" ref="AF17" si="230">O14</f>
        <v>4.3508333221605344</v>
      </c>
      <c r="AG17" s="105">
        <f t="shared" ref="AG17" si="231">P14</f>
        <v>0</v>
      </c>
      <c r="AH17" s="105">
        <f t="shared" ref="AH17" si="232">Q14</f>
        <v>0</v>
      </c>
      <c r="AI17" s="105">
        <f t="shared" ref="AI17" si="233">R14</f>
        <v>0</v>
      </c>
      <c r="AJ17" s="105">
        <f t="shared" ref="AJ17" si="234">S14</f>
        <v>0</v>
      </c>
      <c r="AK17" s="105">
        <f t="shared" ref="AK17" si="235">T14</f>
        <v>665.71500099037087</v>
      </c>
      <c r="AL17" s="105">
        <f t="shared" ref="AL17" si="236">U14</f>
        <v>0</v>
      </c>
      <c r="AM17" s="105">
        <f t="shared" ref="AM17" si="237">V14</f>
        <v>0</v>
      </c>
      <c r="AN17" s="105">
        <f t="shared" ref="AN17" si="238">W14</f>
        <v>6.0277255657734496</v>
      </c>
      <c r="AO17" s="105">
        <f t="shared" ref="AO17" si="239">X14</f>
        <v>0</v>
      </c>
      <c r="AP17" s="106">
        <f t="shared" si="9"/>
        <v>0.22993722703136582</v>
      </c>
      <c r="AQ17" s="106">
        <f t="shared" si="1"/>
        <v>0</v>
      </c>
      <c r="AR17" s="106" t="e">
        <f t="shared" si="1"/>
        <v>#DIV/0!</v>
      </c>
      <c r="AS17" s="106" t="e">
        <f t="shared" si="1"/>
        <v>#DIV/0!</v>
      </c>
      <c r="AT17" s="106">
        <f t="shared" si="1"/>
        <v>0</v>
      </c>
      <c r="AU17" s="106" t="e">
        <f t="shared" si="1"/>
        <v>#DIV/0!</v>
      </c>
      <c r="AV17" s="106">
        <f t="shared" si="1"/>
        <v>0</v>
      </c>
      <c r="AW17" s="106">
        <f t="shared" si="1"/>
        <v>0.15422683761625747</v>
      </c>
      <c r="AX17" s="106" t="e">
        <f t="shared" si="1"/>
        <v>#DIV/0!</v>
      </c>
      <c r="AY17" s="106" t="e">
        <f t="shared" si="1"/>
        <v>#DIV/0!</v>
      </c>
      <c r="AZ17" s="106" t="e">
        <f t="shared" si="1"/>
        <v>#DIV/0!</v>
      </c>
      <c r="BA17" s="106" t="e">
        <f t="shared" si="1"/>
        <v>#DIV/0!</v>
      </c>
      <c r="BB17" s="106">
        <f t="shared" si="1"/>
        <v>0.29863664352175806</v>
      </c>
      <c r="BC17" s="106" t="e">
        <f t="shared" si="1"/>
        <v>#DIV/0!</v>
      </c>
      <c r="BD17" s="106" t="e">
        <f t="shared" si="1"/>
        <v>#DIV/0!</v>
      </c>
      <c r="BE17" s="106">
        <f t="shared" si="1"/>
        <v>0.34466058717737619</v>
      </c>
      <c r="BF17" s="106">
        <f t="shared" ref="BF17:BF49" si="240">AO17/MAX(AO$2:AO$98)</f>
        <v>0</v>
      </c>
      <c r="BG17" s="107">
        <f t="shared" si="10"/>
        <v>0.51099848986264185</v>
      </c>
      <c r="BH17" s="107">
        <f t="shared" si="11"/>
        <v>0</v>
      </c>
      <c r="BI17" s="107">
        <f t="shared" si="12"/>
        <v>0</v>
      </c>
      <c r="BJ17" s="107">
        <f t="shared" si="13"/>
        <v>0</v>
      </c>
      <c r="BK17" s="107">
        <f t="shared" si="14"/>
        <v>0</v>
      </c>
      <c r="BL17" s="107">
        <f t="shared" si="15"/>
        <v>0</v>
      </c>
      <c r="BM17" s="107">
        <f t="shared" si="16"/>
        <v>0</v>
      </c>
      <c r="BN17" s="107">
        <f t="shared" si="17"/>
        <v>9.0235874123277188E-2</v>
      </c>
      <c r="BO17" s="107">
        <f t="shared" si="18"/>
        <v>0</v>
      </c>
      <c r="BP17" s="107">
        <f t="shared" si="19"/>
        <v>0</v>
      </c>
      <c r="BQ17" s="107">
        <f t="shared" si="20"/>
        <v>0</v>
      </c>
      <c r="BR17" s="107">
        <f t="shared" si="21"/>
        <v>0</v>
      </c>
      <c r="BS17" s="107">
        <f t="shared" si="22"/>
        <v>13.806866543330198</v>
      </c>
      <c r="BT17" s="107">
        <f t="shared" si="23"/>
        <v>0</v>
      </c>
      <c r="BU17" s="107">
        <f t="shared" si="24"/>
        <v>0</v>
      </c>
      <c r="BV17" s="107">
        <f t="shared" si="25"/>
        <v>0.12501446162793817</v>
      </c>
      <c r="BW17" s="107">
        <f t="shared" si="26"/>
        <v>0</v>
      </c>
      <c r="BX17" s="108">
        <f t="shared" si="51"/>
        <v>7.6649773479396277</v>
      </c>
      <c r="BY17" s="108">
        <f t="shared" si="3"/>
        <v>0</v>
      </c>
      <c r="BZ17" s="108">
        <f t="shared" si="3"/>
        <v>0</v>
      </c>
      <c r="CA17" s="108">
        <f t="shared" si="3"/>
        <v>0</v>
      </c>
      <c r="CB17" s="108">
        <f t="shared" si="3"/>
        <v>0</v>
      </c>
      <c r="CC17" s="108">
        <f t="shared" si="3"/>
        <v>0</v>
      </c>
      <c r="CD17" s="108">
        <f t="shared" si="3"/>
        <v>0</v>
      </c>
      <c r="CE17" s="108">
        <f t="shared" si="3"/>
        <v>1.3535381118491578</v>
      </c>
      <c r="CF17" s="108">
        <f t="shared" si="3"/>
        <v>0</v>
      </c>
      <c r="CG17" s="108">
        <f t="shared" si="3"/>
        <v>0</v>
      </c>
      <c r="CH17" s="108">
        <f t="shared" si="3"/>
        <v>0</v>
      </c>
      <c r="CI17" s="108">
        <f t="shared" si="3"/>
        <v>0</v>
      </c>
      <c r="CJ17" s="108">
        <f t="shared" si="3"/>
        <v>207.10299814995298</v>
      </c>
      <c r="CK17" s="108">
        <f t="shared" si="3"/>
        <v>0</v>
      </c>
      <c r="CL17" s="108">
        <f t="shared" si="3"/>
        <v>0</v>
      </c>
      <c r="CM17" s="108">
        <f t="shared" si="3"/>
        <v>1.8752169244190724</v>
      </c>
      <c r="CN17" s="108">
        <f t="shared" ref="CN17:CN49" si="241">BW17*15</f>
        <v>0</v>
      </c>
      <c r="CO17" s="109">
        <f t="shared" si="52"/>
        <v>134.05517278304853</v>
      </c>
      <c r="CP17" s="109">
        <f t="shared" si="28"/>
        <v>0</v>
      </c>
      <c r="CQ17" s="109">
        <f t="shared" si="28"/>
        <v>0</v>
      </c>
      <c r="CR17" s="109">
        <f t="shared" si="28"/>
        <v>0</v>
      </c>
      <c r="CS17" s="109">
        <f t="shared" si="28"/>
        <v>0</v>
      </c>
      <c r="CT17" s="109">
        <f t="shared" si="28"/>
        <v>0</v>
      </c>
      <c r="CU17" s="109">
        <f t="shared" si="28"/>
        <v>1.2700380592009803</v>
      </c>
      <c r="CV17" s="109">
        <f t="shared" si="28"/>
        <v>27.115728372616854</v>
      </c>
      <c r="CW17" s="109">
        <f t="shared" si="28"/>
        <v>0</v>
      </c>
      <c r="CX17" s="109">
        <f t="shared" si="28"/>
        <v>0</v>
      </c>
      <c r="CY17" s="109">
        <f t="shared" si="28"/>
        <v>0</v>
      </c>
      <c r="CZ17" s="109">
        <f t="shared" si="28"/>
        <v>0</v>
      </c>
      <c r="DA17" s="109">
        <f t="shared" si="28"/>
        <v>3412.1964273643894</v>
      </c>
      <c r="DB17" s="109">
        <f t="shared" si="28"/>
        <v>0</v>
      </c>
      <c r="DC17" s="109">
        <f t="shared" si="28"/>
        <v>0</v>
      </c>
      <c r="DD17" s="109">
        <f t="shared" si="28"/>
        <v>29.53857717728205</v>
      </c>
      <c r="DE17" s="109">
        <f t="shared" si="28"/>
        <v>0</v>
      </c>
      <c r="DF17" s="110">
        <f t="shared" si="29"/>
        <v>6.0406068706656137E-2</v>
      </c>
      <c r="DG17" s="110">
        <f t="shared" si="5"/>
        <v>0</v>
      </c>
      <c r="DH17" s="110" t="e">
        <f t="shared" si="5"/>
        <v>#DIV/0!</v>
      </c>
      <c r="DI17" s="110" t="e">
        <f t="shared" si="5"/>
        <v>#DIV/0!</v>
      </c>
      <c r="DJ17" s="110">
        <f t="shared" si="5"/>
        <v>0</v>
      </c>
      <c r="DK17" s="110" t="e">
        <f t="shared" si="5"/>
        <v>#DIV/0!</v>
      </c>
      <c r="DL17" s="110">
        <f t="shared" si="5"/>
        <v>1.7433481082663169E-2</v>
      </c>
      <c r="DM17" s="110">
        <f t="shared" si="5"/>
        <v>5.2790107683527605E-2</v>
      </c>
      <c r="DN17" s="110" t="e">
        <f t="shared" si="5"/>
        <v>#DIV/0!</v>
      </c>
      <c r="DO17" s="110" t="e">
        <f t="shared" si="5"/>
        <v>#DIV/0!</v>
      </c>
      <c r="DP17" s="110" t="e">
        <f t="shared" si="5"/>
        <v>#DIV/0!</v>
      </c>
      <c r="DQ17" s="110" t="e">
        <f t="shared" si="5"/>
        <v>#DIV/0!</v>
      </c>
      <c r="DR17" s="110">
        <f t="shared" si="5"/>
        <v>7.2245828900681847E-2</v>
      </c>
      <c r="DS17" s="110" t="e">
        <f t="shared" si="5"/>
        <v>#DIV/0!</v>
      </c>
      <c r="DT17" s="110" t="e">
        <f t="shared" si="5"/>
        <v>#DIV/0!</v>
      </c>
      <c r="DU17" s="110">
        <f t="shared" si="5"/>
        <v>7.205636116215193E-2</v>
      </c>
      <c r="DV17" s="110">
        <f t="shared" ref="DV17:DV50" si="242">DE17/DE$50</f>
        <v>0</v>
      </c>
    </row>
    <row r="18" spans="1:126" s="99" customFormat="1" x14ac:dyDescent="0.2">
      <c r="A18" s="99" t="s">
        <v>92</v>
      </c>
      <c r="B18" s="128">
        <f>'Data Final'!C201</f>
        <v>44511.4375</v>
      </c>
      <c r="C18" s="128">
        <v>44511.416666666664</v>
      </c>
      <c r="D18" s="129">
        <v>11.39</v>
      </c>
      <c r="E18" s="102">
        <f t="shared" si="6"/>
        <v>0.32245089999999998</v>
      </c>
      <c r="F18" s="102">
        <f t="shared" si="30"/>
        <v>861.95457000000022</v>
      </c>
      <c r="G18" s="103">
        <f t="shared" si="7"/>
        <v>4.1633848577335833E-2</v>
      </c>
      <c r="H18" s="130">
        <f>'Data Final'!F201</f>
        <v>17.894486957335921</v>
      </c>
      <c r="I18" s="130">
        <f>'Data Final'!G201</f>
        <v>0</v>
      </c>
      <c r="J18" s="104">
        <v>0</v>
      </c>
      <c r="K18" s="130">
        <f>'Data Final'!I201</f>
        <v>0</v>
      </c>
      <c r="L18" s="104">
        <v>0</v>
      </c>
      <c r="M18" s="104">
        <v>0</v>
      </c>
      <c r="N18" s="130">
        <f>'Data Final'!L201</f>
        <v>0</v>
      </c>
      <c r="O18" s="130">
        <f>'Data Final'!M201</f>
        <v>3.8620262076161036</v>
      </c>
      <c r="P18" s="104">
        <v>0</v>
      </c>
      <c r="Q18" s="104">
        <v>0</v>
      </c>
      <c r="R18" s="104">
        <v>0</v>
      </c>
      <c r="S18" s="130">
        <f>'Data Final'!Q201</f>
        <v>0</v>
      </c>
      <c r="T18" s="130">
        <f>'Data Final'!R201</f>
        <v>502.8534080021509</v>
      </c>
      <c r="U18" s="130">
        <f>'Data Final'!S201</f>
        <v>0</v>
      </c>
      <c r="V18" s="130">
        <f>'Data Final'!T201</f>
        <v>0</v>
      </c>
      <c r="W18" s="130">
        <f>'Data Final'!U201</f>
        <v>5.5716357427622993</v>
      </c>
      <c r="X18" s="130">
        <f>'Data Final'!V201</f>
        <v>0</v>
      </c>
      <c r="Y18" s="105">
        <f t="shared" ref="Y18" si="243">H18</f>
        <v>17.894486957335921</v>
      </c>
      <c r="Z18" s="105">
        <f t="shared" ref="Z18" si="244">I18</f>
        <v>0</v>
      </c>
      <c r="AA18" s="105">
        <f t="shared" ref="AA18" si="245">J18</f>
        <v>0</v>
      </c>
      <c r="AB18" s="105">
        <f t="shared" ref="AB18" si="246">K18</f>
        <v>0</v>
      </c>
      <c r="AC18" s="105">
        <f t="shared" ref="AC18" si="247">L18</f>
        <v>0</v>
      </c>
      <c r="AD18" s="105">
        <f t="shared" ref="AD18" si="248">M18</f>
        <v>0</v>
      </c>
      <c r="AE18" s="105">
        <f t="shared" ref="AE18" si="249">N18</f>
        <v>0</v>
      </c>
      <c r="AF18" s="105">
        <f t="shared" ref="AF18" si="250">O18</f>
        <v>3.8620262076161036</v>
      </c>
      <c r="AG18" s="105">
        <f t="shared" ref="AG18" si="251">P18</f>
        <v>0</v>
      </c>
      <c r="AH18" s="105">
        <f t="shared" ref="AH18" si="252">Q18</f>
        <v>0</v>
      </c>
      <c r="AI18" s="105">
        <f t="shared" ref="AI18" si="253">R18</f>
        <v>0</v>
      </c>
      <c r="AJ18" s="105">
        <f t="shared" ref="AJ18" si="254">S18</f>
        <v>0</v>
      </c>
      <c r="AK18" s="105">
        <f t="shared" ref="AK18" si="255">T18</f>
        <v>502.8534080021509</v>
      </c>
      <c r="AL18" s="105">
        <f t="shared" ref="AL18" si="256">U18</f>
        <v>0</v>
      </c>
      <c r="AM18" s="105">
        <f t="shared" ref="AM18" si="257">V18</f>
        <v>0</v>
      </c>
      <c r="AN18" s="105">
        <f t="shared" ref="AN18" si="258">W18</f>
        <v>5.5716357427622993</v>
      </c>
      <c r="AO18" s="105">
        <f t="shared" ref="AO18" si="259">X18</f>
        <v>0</v>
      </c>
      <c r="AP18" s="106">
        <f t="shared" si="9"/>
        <v>0.16699970658931534</v>
      </c>
      <c r="AQ18" s="106">
        <f t="shared" si="9"/>
        <v>0</v>
      </c>
      <c r="AR18" s="106" t="e">
        <f t="shared" si="9"/>
        <v>#DIV/0!</v>
      </c>
      <c r="AS18" s="106" t="e">
        <f t="shared" si="9"/>
        <v>#DIV/0!</v>
      </c>
      <c r="AT18" s="106">
        <f t="shared" si="9"/>
        <v>0</v>
      </c>
      <c r="AU18" s="106" t="e">
        <f t="shared" si="9"/>
        <v>#DIV/0!</v>
      </c>
      <c r="AV18" s="106">
        <f t="shared" si="9"/>
        <v>0</v>
      </c>
      <c r="AW18" s="106">
        <f t="shared" si="9"/>
        <v>0.13689977176509321</v>
      </c>
      <c r="AX18" s="106" t="e">
        <f t="shared" si="9"/>
        <v>#DIV/0!</v>
      </c>
      <c r="AY18" s="106" t="e">
        <f t="shared" si="9"/>
        <v>#DIV/0!</v>
      </c>
      <c r="AZ18" s="106" t="e">
        <f t="shared" si="9"/>
        <v>#DIV/0!</v>
      </c>
      <c r="BA18" s="106" t="e">
        <f t="shared" si="9"/>
        <v>#DIV/0!</v>
      </c>
      <c r="BB18" s="106">
        <f t="shared" si="9"/>
        <v>0.22557769274514458</v>
      </c>
      <c r="BC18" s="106" t="e">
        <f t="shared" si="9"/>
        <v>#DIV/0!</v>
      </c>
      <c r="BD18" s="106" t="e">
        <f t="shared" si="9"/>
        <v>#DIV/0!</v>
      </c>
      <c r="BE18" s="106">
        <f t="shared" si="9"/>
        <v>0.31858173131551709</v>
      </c>
      <c r="BF18" s="106">
        <f t="shared" si="240"/>
        <v>0</v>
      </c>
      <c r="BG18" s="107">
        <f t="shared" si="10"/>
        <v>0.34620560546587381</v>
      </c>
      <c r="BH18" s="107">
        <f t="shared" si="11"/>
        <v>0</v>
      </c>
      <c r="BI18" s="107">
        <f t="shared" si="12"/>
        <v>0</v>
      </c>
      <c r="BJ18" s="107">
        <f t="shared" si="13"/>
        <v>0</v>
      </c>
      <c r="BK18" s="107">
        <f t="shared" si="14"/>
        <v>0</v>
      </c>
      <c r="BL18" s="107">
        <f t="shared" si="15"/>
        <v>0</v>
      </c>
      <c r="BM18" s="107">
        <f t="shared" si="16"/>
        <v>0</v>
      </c>
      <c r="BN18" s="107">
        <f t="shared" si="17"/>
        <v>7.4718829588163962E-2</v>
      </c>
      <c r="BO18" s="107">
        <f t="shared" si="18"/>
        <v>0</v>
      </c>
      <c r="BP18" s="107">
        <f t="shared" si="19"/>
        <v>0</v>
      </c>
      <c r="BQ18" s="107">
        <f t="shared" si="20"/>
        <v>0</v>
      </c>
      <c r="BR18" s="107">
        <f t="shared" si="21"/>
        <v>0</v>
      </c>
      <c r="BS18" s="107">
        <f t="shared" si="22"/>
        <v>9.7287320387016454</v>
      </c>
      <c r="BT18" s="107">
        <f t="shared" si="23"/>
        <v>0</v>
      </c>
      <c r="BU18" s="107">
        <f t="shared" si="24"/>
        <v>0</v>
      </c>
      <c r="BV18" s="107">
        <f t="shared" si="25"/>
        <v>0.10779473758355232</v>
      </c>
      <c r="BW18" s="107">
        <f t="shared" si="26"/>
        <v>0</v>
      </c>
      <c r="BX18" s="108">
        <f t="shared" si="51"/>
        <v>5.1930840819881068</v>
      </c>
      <c r="BY18" s="108">
        <f t="shared" ref="BY18:BY49" si="260">BH18*15</f>
        <v>0</v>
      </c>
      <c r="BZ18" s="108">
        <f t="shared" ref="BZ18:BZ49" si="261">BI18*15</f>
        <v>0</v>
      </c>
      <c r="CA18" s="108">
        <f t="shared" ref="CA18:CA49" si="262">BJ18*15</f>
        <v>0</v>
      </c>
      <c r="CB18" s="108">
        <f t="shared" ref="CB18:CB49" si="263">BK18*15</f>
        <v>0</v>
      </c>
      <c r="CC18" s="108">
        <f t="shared" ref="CC18:CC49" si="264">BL18*15</f>
        <v>0</v>
      </c>
      <c r="CD18" s="108">
        <f t="shared" ref="CD18:CD49" si="265">BM18*15</f>
        <v>0</v>
      </c>
      <c r="CE18" s="108">
        <f t="shared" ref="CE18:CE49" si="266">BN18*15</f>
        <v>1.1207824438224594</v>
      </c>
      <c r="CF18" s="108">
        <f t="shared" ref="CF18:CF49" si="267">BO18*15</f>
        <v>0</v>
      </c>
      <c r="CG18" s="108">
        <f t="shared" ref="CG18:CG49" si="268">BP18*15</f>
        <v>0</v>
      </c>
      <c r="CH18" s="108">
        <f t="shared" ref="CH18:CH49" si="269">BQ18*15</f>
        <v>0</v>
      </c>
      <c r="CI18" s="108">
        <f t="shared" ref="CI18:CI49" si="270">BR18*15</f>
        <v>0</v>
      </c>
      <c r="CJ18" s="108">
        <f t="shared" ref="CJ18:CJ49" si="271">BS18*15</f>
        <v>145.93098058052468</v>
      </c>
      <c r="CK18" s="108">
        <f t="shared" ref="CK18:CK49" si="272">BT18*15</f>
        <v>0</v>
      </c>
      <c r="CL18" s="108">
        <f t="shared" ref="CL18:CL49" si="273">BU18*15</f>
        <v>0</v>
      </c>
      <c r="CM18" s="108">
        <f t="shared" ref="CM18:CM49" si="274">BV18*15</f>
        <v>1.6169210637532847</v>
      </c>
      <c r="CN18" s="108">
        <f t="shared" si="241"/>
        <v>0</v>
      </c>
      <c r="CO18" s="109">
        <f t="shared" si="52"/>
        <v>139.24825686503664</v>
      </c>
      <c r="CP18" s="109">
        <f t="shared" si="28"/>
        <v>0</v>
      </c>
      <c r="CQ18" s="109">
        <f t="shared" si="28"/>
        <v>0</v>
      </c>
      <c r="CR18" s="109">
        <f t="shared" si="28"/>
        <v>0</v>
      </c>
      <c r="CS18" s="109">
        <f t="shared" si="28"/>
        <v>0</v>
      </c>
      <c r="CT18" s="109">
        <f t="shared" si="28"/>
        <v>0</v>
      </c>
      <c r="CU18" s="109">
        <f t="shared" si="28"/>
        <v>1.2700380592009803</v>
      </c>
      <c r="CV18" s="109">
        <f t="shared" si="28"/>
        <v>28.236510816439313</v>
      </c>
      <c r="CW18" s="109">
        <f t="shared" si="28"/>
        <v>0</v>
      </c>
      <c r="CX18" s="109">
        <f t="shared" si="28"/>
        <v>0</v>
      </c>
      <c r="CY18" s="109">
        <f t="shared" si="28"/>
        <v>0</v>
      </c>
      <c r="CZ18" s="109">
        <f t="shared" si="28"/>
        <v>0</v>
      </c>
      <c r="DA18" s="109">
        <f t="shared" si="28"/>
        <v>3558.127407944914</v>
      </c>
      <c r="DB18" s="109">
        <f t="shared" si="28"/>
        <v>0</v>
      </c>
      <c r="DC18" s="109">
        <f t="shared" si="28"/>
        <v>0</v>
      </c>
      <c r="DD18" s="109">
        <f t="shared" si="28"/>
        <v>31.155498241035335</v>
      </c>
      <c r="DE18" s="109">
        <f t="shared" si="28"/>
        <v>0</v>
      </c>
      <c r="DF18" s="110">
        <f t="shared" si="29"/>
        <v>6.274610368884731E-2</v>
      </c>
      <c r="DG18" s="110">
        <f t="shared" ref="DG18:DG50" si="275">CP18/CP$50</f>
        <v>0</v>
      </c>
      <c r="DH18" s="110" t="e">
        <f t="shared" ref="DH18:DH50" si="276">CQ18/CQ$50</f>
        <v>#DIV/0!</v>
      </c>
      <c r="DI18" s="110" t="e">
        <f t="shared" ref="DI18:DI50" si="277">CR18/CR$50</f>
        <v>#DIV/0!</v>
      </c>
      <c r="DJ18" s="110">
        <f t="shared" ref="DJ18:DJ50" si="278">CS18/CS$50</f>
        <v>0</v>
      </c>
      <c r="DK18" s="110" t="e">
        <f t="shared" ref="DK18:DK50" si="279">CT18/CT$50</f>
        <v>#DIV/0!</v>
      </c>
      <c r="DL18" s="110">
        <f t="shared" ref="DL18:DL50" si="280">CU18/CU$50</f>
        <v>1.7433481082663169E-2</v>
      </c>
      <c r="DM18" s="110">
        <f t="shared" ref="DM18:DM50" si="281">CV18/CV$50</f>
        <v>5.4972096862875804E-2</v>
      </c>
      <c r="DN18" s="110" t="e">
        <f t="shared" ref="DN18:DN50" si="282">CW18/CW$50</f>
        <v>#DIV/0!</v>
      </c>
      <c r="DO18" s="110" t="e">
        <f t="shared" ref="DO18:DO50" si="283">CX18/CX$50</f>
        <v>#DIV/0!</v>
      </c>
      <c r="DP18" s="110" t="e">
        <f t="shared" ref="DP18:DP50" si="284">CY18/CY$50</f>
        <v>#DIV/0!</v>
      </c>
      <c r="DQ18" s="110" t="e">
        <f t="shared" ref="DQ18:DQ50" si="285">CZ18/CZ$50</f>
        <v>#DIV/0!</v>
      </c>
      <c r="DR18" s="110">
        <f t="shared" ref="DR18:DR50" si="286">DA18/DA$50</f>
        <v>7.5335599633040512E-2</v>
      </c>
      <c r="DS18" s="110" t="e">
        <f t="shared" ref="DS18:DS50" si="287">DB18/DB$50</f>
        <v>#DIV/0!</v>
      </c>
      <c r="DT18" s="110" t="e">
        <f t="shared" ref="DT18:DT50" si="288">DC18/DC$50</f>
        <v>#DIV/0!</v>
      </c>
      <c r="DU18" s="110">
        <f t="shared" ref="DU18:DU50" si="289">DD18/DD$50</f>
        <v>7.6000675996317477E-2</v>
      </c>
      <c r="DV18" s="110">
        <f t="shared" si="242"/>
        <v>0</v>
      </c>
    </row>
    <row r="19" spans="1:126" s="99" customFormat="1" x14ac:dyDescent="0.2">
      <c r="A19" s="99" t="s">
        <v>92</v>
      </c>
      <c r="B19" s="128"/>
      <c r="C19" s="128">
        <v>44511.427083333336</v>
      </c>
      <c r="D19" s="129">
        <v>12.21</v>
      </c>
      <c r="E19" s="102">
        <f t="shared" si="6"/>
        <v>0.3456651</v>
      </c>
      <c r="F19" s="102">
        <f t="shared" si="30"/>
        <v>882.84735000000023</v>
      </c>
      <c r="G19" s="103">
        <f t="shared" si="7"/>
        <v>4.2643004824259138E-2</v>
      </c>
      <c r="Y19" s="105">
        <f t="shared" ref="Y19" si="290">H18</f>
        <v>17.894486957335921</v>
      </c>
      <c r="Z19" s="105">
        <f t="shared" ref="Z19" si="291">I18</f>
        <v>0</v>
      </c>
      <c r="AA19" s="105">
        <f t="shared" ref="AA19" si="292">J18</f>
        <v>0</v>
      </c>
      <c r="AB19" s="105">
        <f t="shared" ref="AB19" si="293">K18</f>
        <v>0</v>
      </c>
      <c r="AC19" s="105">
        <f t="shared" ref="AC19" si="294">L18</f>
        <v>0</v>
      </c>
      <c r="AD19" s="105">
        <f t="shared" ref="AD19" si="295">M18</f>
        <v>0</v>
      </c>
      <c r="AE19" s="105">
        <f t="shared" ref="AE19" si="296">N18</f>
        <v>0</v>
      </c>
      <c r="AF19" s="105">
        <f t="shared" ref="AF19" si="297">O18</f>
        <v>3.8620262076161036</v>
      </c>
      <c r="AG19" s="105">
        <f t="shared" ref="AG19" si="298">P18</f>
        <v>0</v>
      </c>
      <c r="AH19" s="105">
        <f t="shared" ref="AH19" si="299">Q18</f>
        <v>0</v>
      </c>
      <c r="AI19" s="105">
        <f t="shared" ref="AI19" si="300">R18</f>
        <v>0</v>
      </c>
      <c r="AJ19" s="105">
        <f t="shared" ref="AJ19" si="301">S18</f>
        <v>0</v>
      </c>
      <c r="AK19" s="105">
        <f t="shared" ref="AK19" si="302">T18</f>
        <v>502.8534080021509</v>
      </c>
      <c r="AL19" s="105">
        <f t="shared" ref="AL19" si="303">U18</f>
        <v>0</v>
      </c>
      <c r="AM19" s="105">
        <f t="shared" ref="AM19" si="304">V18</f>
        <v>0</v>
      </c>
      <c r="AN19" s="105">
        <f t="shared" ref="AN19" si="305">W18</f>
        <v>5.5716357427622993</v>
      </c>
      <c r="AO19" s="105">
        <f t="shared" ref="AO19" si="306">X18</f>
        <v>0</v>
      </c>
      <c r="AP19" s="106">
        <f t="shared" si="9"/>
        <v>0.16699970658931534</v>
      </c>
      <c r="AQ19" s="106">
        <f t="shared" si="9"/>
        <v>0</v>
      </c>
      <c r="AR19" s="106" t="e">
        <f t="shared" si="9"/>
        <v>#DIV/0!</v>
      </c>
      <c r="AS19" s="106" t="e">
        <f t="shared" si="9"/>
        <v>#DIV/0!</v>
      </c>
      <c r="AT19" s="106">
        <f t="shared" si="9"/>
        <v>0</v>
      </c>
      <c r="AU19" s="106" t="e">
        <f t="shared" si="9"/>
        <v>#DIV/0!</v>
      </c>
      <c r="AV19" s="106">
        <f t="shared" si="9"/>
        <v>0</v>
      </c>
      <c r="AW19" s="106">
        <f t="shared" si="9"/>
        <v>0.13689977176509321</v>
      </c>
      <c r="AX19" s="106" t="e">
        <f t="shared" si="9"/>
        <v>#DIV/0!</v>
      </c>
      <c r="AY19" s="106" t="e">
        <f t="shared" si="9"/>
        <v>#DIV/0!</v>
      </c>
      <c r="AZ19" s="106" t="e">
        <f t="shared" si="9"/>
        <v>#DIV/0!</v>
      </c>
      <c r="BA19" s="106" t="e">
        <f t="shared" si="9"/>
        <v>#DIV/0!</v>
      </c>
      <c r="BB19" s="106">
        <f t="shared" si="9"/>
        <v>0.22557769274514458</v>
      </c>
      <c r="BC19" s="106" t="e">
        <f t="shared" si="9"/>
        <v>#DIV/0!</v>
      </c>
      <c r="BD19" s="106" t="e">
        <f t="shared" si="9"/>
        <v>#DIV/0!</v>
      </c>
      <c r="BE19" s="106">
        <f t="shared" si="9"/>
        <v>0.31858173131551709</v>
      </c>
      <c r="BF19" s="106">
        <f t="shared" si="240"/>
        <v>0</v>
      </c>
      <c r="BG19" s="107">
        <f t="shared" si="10"/>
        <v>0.37112997741337306</v>
      </c>
      <c r="BH19" s="107">
        <f t="shared" si="11"/>
        <v>0</v>
      </c>
      <c r="BI19" s="107">
        <f t="shared" si="12"/>
        <v>0</v>
      </c>
      <c r="BJ19" s="107">
        <f t="shared" si="13"/>
        <v>0</v>
      </c>
      <c r="BK19" s="107">
        <f t="shared" si="14"/>
        <v>0</v>
      </c>
      <c r="BL19" s="107">
        <f t="shared" si="15"/>
        <v>0</v>
      </c>
      <c r="BM19" s="107">
        <f t="shared" si="16"/>
        <v>0</v>
      </c>
      <c r="BN19" s="107">
        <f t="shared" si="17"/>
        <v>8.0098060515494465E-2</v>
      </c>
      <c r="BO19" s="107">
        <f t="shared" si="18"/>
        <v>0</v>
      </c>
      <c r="BP19" s="107">
        <f t="shared" si="19"/>
        <v>0</v>
      </c>
      <c r="BQ19" s="107">
        <f t="shared" si="20"/>
        <v>0</v>
      </c>
      <c r="BR19" s="107">
        <f t="shared" si="21"/>
        <v>0</v>
      </c>
      <c r="BS19" s="107">
        <f t="shared" si="22"/>
        <v>10.429132413744258</v>
      </c>
      <c r="BT19" s="107">
        <f t="shared" si="23"/>
        <v>0</v>
      </c>
      <c r="BU19" s="107">
        <f t="shared" si="24"/>
        <v>0</v>
      </c>
      <c r="BV19" s="107">
        <f t="shared" si="25"/>
        <v>0.11555520157113026</v>
      </c>
      <c r="BW19" s="107">
        <f t="shared" si="26"/>
        <v>0</v>
      </c>
      <c r="BX19" s="108">
        <f t="shared" si="51"/>
        <v>5.5669496612005958</v>
      </c>
      <c r="BY19" s="108">
        <f t="shared" si="260"/>
        <v>0</v>
      </c>
      <c r="BZ19" s="108">
        <f t="shared" si="261"/>
        <v>0</v>
      </c>
      <c r="CA19" s="108">
        <f t="shared" si="262"/>
        <v>0</v>
      </c>
      <c r="CB19" s="108">
        <f t="shared" si="263"/>
        <v>0</v>
      </c>
      <c r="CC19" s="108">
        <f t="shared" si="264"/>
        <v>0</v>
      </c>
      <c r="CD19" s="108">
        <f t="shared" si="265"/>
        <v>0</v>
      </c>
      <c r="CE19" s="108">
        <f t="shared" si="266"/>
        <v>1.201470907732417</v>
      </c>
      <c r="CF19" s="108">
        <f t="shared" si="267"/>
        <v>0</v>
      </c>
      <c r="CG19" s="108">
        <f t="shared" si="268"/>
        <v>0</v>
      </c>
      <c r="CH19" s="108">
        <f t="shared" si="269"/>
        <v>0</v>
      </c>
      <c r="CI19" s="108">
        <f t="shared" si="270"/>
        <v>0</v>
      </c>
      <c r="CJ19" s="108">
        <f t="shared" si="271"/>
        <v>156.43698620616385</v>
      </c>
      <c r="CK19" s="108">
        <f t="shared" si="272"/>
        <v>0</v>
      </c>
      <c r="CL19" s="108">
        <f t="shared" si="273"/>
        <v>0</v>
      </c>
      <c r="CM19" s="108">
        <f t="shared" si="274"/>
        <v>1.7333280235669539</v>
      </c>
      <c r="CN19" s="108">
        <f t="shared" si="241"/>
        <v>0</v>
      </c>
      <c r="CO19" s="109">
        <f t="shared" si="52"/>
        <v>144.81520652623723</v>
      </c>
      <c r="CP19" s="109">
        <f t="shared" ref="CP19:CP50" si="307">CP18+BY19</f>
        <v>0</v>
      </c>
      <c r="CQ19" s="109">
        <f t="shared" ref="CQ19:CQ50" si="308">CQ18+BZ19</f>
        <v>0</v>
      </c>
      <c r="CR19" s="109">
        <f t="shared" ref="CR19:CR50" si="309">CR18+CA19</f>
        <v>0</v>
      </c>
      <c r="CS19" s="109">
        <f t="shared" ref="CS19:CS50" si="310">CS18+CB19</f>
        <v>0</v>
      </c>
      <c r="CT19" s="109">
        <f t="shared" ref="CT19:CT50" si="311">CT18+CC19</f>
        <v>0</v>
      </c>
      <c r="CU19" s="109">
        <f t="shared" ref="CU19:CU50" si="312">CU18+CD19</f>
        <v>1.2700380592009803</v>
      </c>
      <c r="CV19" s="109">
        <f t="shared" ref="CV19:CV50" si="313">CV18+CE19</f>
        <v>29.437981724171731</v>
      </c>
      <c r="CW19" s="109">
        <f t="shared" ref="CW19:CW50" si="314">CW18+CF19</f>
        <v>0</v>
      </c>
      <c r="CX19" s="109">
        <f t="shared" ref="CX19:CX50" si="315">CX18+CG19</f>
        <v>0</v>
      </c>
      <c r="CY19" s="109">
        <f t="shared" ref="CY19:CY50" si="316">CY18+CH19</f>
        <v>0</v>
      </c>
      <c r="CZ19" s="109">
        <f t="shared" ref="CZ19:CZ50" si="317">CZ18+CI19</f>
        <v>0</v>
      </c>
      <c r="DA19" s="109">
        <f t="shared" ref="DA19:DA50" si="318">DA18+CJ19</f>
        <v>3714.564394151078</v>
      </c>
      <c r="DB19" s="109">
        <f t="shared" ref="DB19:DB50" si="319">DB18+CK19</f>
        <v>0</v>
      </c>
      <c r="DC19" s="109">
        <f t="shared" ref="DC19:DC50" si="320">DC18+CL19</f>
        <v>0</v>
      </c>
      <c r="DD19" s="109">
        <f t="shared" ref="DD19:DE50" si="321">DD18+CM19</f>
        <v>32.888826264602287</v>
      </c>
      <c r="DE19" s="109">
        <f t="shared" si="321"/>
        <v>0</v>
      </c>
      <c r="DF19" s="110">
        <f t="shared" si="29"/>
        <v>6.5254604754040837E-2</v>
      </c>
      <c r="DG19" s="110">
        <f t="shared" si="275"/>
        <v>0</v>
      </c>
      <c r="DH19" s="110" t="e">
        <f t="shared" si="276"/>
        <v>#DIV/0!</v>
      </c>
      <c r="DI19" s="110" t="e">
        <f t="shared" si="277"/>
        <v>#DIV/0!</v>
      </c>
      <c r="DJ19" s="110">
        <f t="shared" si="278"/>
        <v>0</v>
      </c>
      <c r="DK19" s="110" t="e">
        <f t="shared" si="279"/>
        <v>#DIV/0!</v>
      </c>
      <c r="DL19" s="110">
        <f t="shared" si="280"/>
        <v>1.7433481082663169E-2</v>
      </c>
      <c r="DM19" s="110">
        <f t="shared" si="281"/>
        <v>5.7311173937488753E-2</v>
      </c>
      <c r="DN19" s="110" t="e">
        <f t="shared" si="282"/>
        <v>#DIV/0!</v>
      </c>
      <c r="DO19" s="110" t="e">
        <f t="shared" si="283"/>
        <v>#DIV/0!</v>
      </c>
      <c r="DP19" s="110" t="e">
        <f t="shared" si="284"/>
        <v>#DIV/0!</v>
      </c>
      <c r="DQ19" s="110" t="e">
        <f t="shared" si="285"/>
        <v>#DIV/0!</v>
      </c>
      <c r="DR19" s="110">
        <f t="shared" si="286"/>
        <v>7.8647812156490859E-2</v>
      </c>
      <c r="DS19" s="110" t="e">
        <f t="shared" si="287"/>
        <v>#DIV/0!</v>
      </c>
      <c r="DT19" s="110" t="e">
        <f t="shared" si="288"/>
        <v>#DIV/0!</v>
      </c>
      <c r="DU19" s="110">
        <f t="shared" si="289"/>
        <v>8.0228953794839103E-2</v>
      </c>
      <c r="DV19" s="110">
        <f t="shared" si="242"/>
        <v>0</v>
      </c>
    </row>
    <row r="20" spans="1:126" s="99" customFormat="1" x14ac:dyDescent="0.2">
      <c r="A20" s="99" t="s">
        <v>92</v>
      </c>
      <c r="B20" s="128"/>
      <c r="C20" s="128">
        <v>44511.4375</v>
      </c>
      <c r="D20" s="129">
        <v>12.21</v>
      </c>
      <c r="E20" s="102">
        <f t="shared" si="6"/>
        <v>0.3456651</v>
      </c>
      <c r="F20" s="102">
        <f t="shared" si="30"/>
        <v>903.74013000000025</v>
      </c>
      <c r="G20" s="103">
        <f t="shared" si="7"/>
        <v>4.3652161071182444E-2</v>
      </c>
      <c r="Y20" s="105">
        <f t="shared" ref="Y20" si="322">H18</f>
        <v>17.894486957335921</v>
      </c>
      <c r="Z20" s="105">
        <f t="shared" ref="Z20" si="323">I18</f>
        <v>0</v>
      </c>
      <c r="AA20" s="105">
        <f t="shared" ref="AA20" si="324">J18</f>
        <v>0</v>
      </c>
      <c r="AB20" s="105">
        <f t="shared" ref="AB20" si="325">K18</f>
        <v>0</v>
      </c>
      <c r="AC20" s="105">
        <f t="shared" ref="AC20" si="326">L18</f>
        <v>0</v>
      </c>
      <c r="AD20" s="105">
        <f t="shared" ref="AD20" si="327">M18</f>
        <v>0</v>
      </c>
      <c r="AE20" s="105">
        <f t="shared" ref="AE20" si="328">N18</f>
        <v>0</v>
      </c>
      <c r="AF20" s="105">
        <f t="shared" ref="AF20" si="329">O18</f>
        <v>3.8620262076161036</v>
      </c>
      <c r="AG20" s="105">
        <f t="shared" ref="AG20" si="330">P18</f>
        <v>0</v>
      </c>
      <c r="AH20" s="105">
        <f t="shared" ref="AH20" si="331">Q18</f>
        <v>0</v>
      </c>
      <c r="AI20" s="105">
        <f t="shared" ref="AI20" si="332">R18</f>
        <v>0</v>
      </c>
      <c r="AJ20" s="105">
        <f t="shared" ref="AJ20" si="333">S18</f>
        <v>0</v>
      </c>
      <c r="AK20" s="105">
        <f t="shared" ref="AK20" si="334">T18</f>
        <v>502.8534080021509</v>
      </c>
      <c r="AL20" s="105">
        <f t="shared" ref="AL20" si="335">U18</f>
        <v>0</v>
      </c>
      <c r="AM20" s="105">
        <f t="shared" ref="AM20" si="336">V18</f>
        <v>0</v>
      </c>
      <c r="AN20" s="105">
        <f t="shared" ref="AN20" si="337">W18</f>
        <v>5.5716357427622993</v>
      </c>
      <c r="AO20" s="105">
        <f t="shared" ref="AO20" si="338">X18</f>
        <v>0</v>
      </c>
      <c r="AP20" s="106">
        <f t="shared" si="9"/>
        <v>0.16699970658931534</v>
      </c>
      <c r="AQ20" s="106">
        <f t="shared" si="9"/>
        <v>0</v>
      </c>
      <c r="AR20" s="106" t="e">
        <f t="shared" si="9"/>
        <v>#DIV/0!</v>
      </c>
      <c r="AS20" s="106" t="e">
        <f>AB20/MAX(AB$2:AB$98)</f>
        <v>#DIV/0!</v>
      </c>
      <c r="AT20" s="106">
        <f t="shared" si="9"/>
        <v>0</v>
      </c>
      <c r="AU20" s="106" t="e">
        <f t="shared" si="9"/>
        <v>#DIV/0!</v>
      </c>
      <c r="AV20" s="106">
        <f t="shared" si="9"/>
        <v>0</v>
      </c>
      <c r="AW20" s="106">
        <f t="shared" si="9"/>
        <v>0.13689977176509321</v>
      </c>
      <c r="AX20" s="106" t="e">
        <f t="shared" si="9"/>
        <v>#DIV/0!</v>
      </c>
      <c r="AY20" s="106" t="e">
        <f t="shared" si="9"/>
        <v>#DIV/0!</v>
      </c>
      <c r="AZ20" s="106" t="e">
        <f t="shared" si="9"/>
        <v>#DIV/0!</v>
      </c>
      <c r="BA20" s="106" t="e">
        <f t="shared" si="9"/>
        <v>#DIV/0!</v>
      </c>
      <c r="BB20" s="106">
        <f t="shared" si="9"/>
        <v>0.22557769274514458</v>
      </c>
      <c r="BC20" s="106" t="e">
        <f t="shared" si="9"/>
        <v>#DIV/0!</v>
      </c>
      <c r="BD20" s="106" t="e">
        <f t="shared" si="9"/>
        <v>#DIV/0!</v>
      </c>
      <c r="BE20" s="106">
        <f t="shared" si="9"/>
        <v>0.31858173131551709</v>
      </c>
      <c r="BF20" s="106">
        <f t="shared" si="240"/>
        <v>0</v>
      </c>
      <c r="BG20" s="107">
        <f t="shared" si="10"/>
        <v>0.37112997741337306</v>
      </c>
      <c r="BH20" s="107">
        <f t="shared" si="11"/>
        <v>0</v>
      </c>
      <c r="BI20" s="107">
        <f t="shared" si="12"/>
        <v>0</v>
      </c>
      <c r="BJ20" s="107">
        <f t="shared" si="13"/>
        <v>0</v>
      </c>
      <c r="BK20" s="107">
        <f t="shared" si="14"/>
        <v>0</v>
      </c>
      <c r="BL20" s="107">
        <f t="shared" si="15"/>
        <v>0</v>
      </c>
      <c r="BM20" s="107">
        <f t="shared" si="16"/>
        <v>0</v>
      </c>
      <c r="BN20" s="107">
        <f t="shared" si="17"/>
        <v>8.0098060515494465E-2</v>
      </c>
      <c r="BO20" s="107">
        <f t="shared" si="18"/>
        <v>0</v>
      </c>
      <c r="BP20" s="107">
        <f t="shared" si="19"/>
        <v>0</v>
      </c>
      <c r="BQ20" s="107">
        <f t="shared" si="20"/>
        <v>0</v>
      </c>
      <c r="BR20" s="107">
        <f t="shared" si="21"/>
        <v>0</v>
      </c>
      <c r="BS20" s="107">
        <f t="shared" si="22"/>
        <v>10.429132413744258</v>
      </c>
      <c r="BT20" s="107">
        <f t="shared" si="23"/>
        <v>0</v>
      </c>
      <c r="BU20" s="107">
        <f t="shared" si="24"/>
        <v>0</v>
      </c>
      <c r="BV20" s="107">
        <f t="shared" si="25"/>
        <v>0.11555520157113026</v>
      </c>
      <c r="BW20" s="107">
        <f t="shared" si="26"/>
        <v>0</v>
      </c>
      <c r="BX20" s="108">
        <f t="shared" si="51"/>
        <v>5.5669496612005958</v>
      </c>
      <c r="BY20" s="108">
        <f t="shared" si="260"/>
        <v>0</v>
      </c>
      <c r="BZ20" s="108">
        <f t="shared" si="261"/>
        <v>0</v>
      </c>
      <c r="CA20" s="108">
        <f t="shared" si="262"/>
        <v>0</v>
      </c>
      <c r="CB20" s="108">
        <f t="shared" si="263"/>
        <v>0</v>
      </c>
      <c r="CC20" s="108">
        <f t="shared" si="264"/>
        <v>0</v>
      </c>
      <c r="CD20" s="108">
        <f t="shared" si="265"/>
        <v>0</v>
      </c>
      <c r="CE20" s="108">
        <f t="shared" si="266"/>
        <v>1.201470907732417</v>
      </c>
      <c r="CF20" s="108">
        <f t="shared" si="267"/>
        <v>0</v>
      </c>
      <c r="CG20" s="108">
        <f t="shared" si="268"/>
        <v>0</v>
      </c>
      <c r="CH20" s="108">
        <f t="shared" si="269"/>
        <v>0</v>
      </c>
      <c r="CI20" s="108">
        <f t="shared" si="270"/>
        <v>0</v>
      </c>
      <c r="CJ20" s="108">
        <f t="shared" si="271"/>
        <v>156.43698620616385</v>
      </c>
      <c r="CK20" s="108">
        <f t="shared" si="272"/>
        <v>0</v>
      </c>
      <c r="CL20" s="108">
        <f t="shared" si="273"/>
        <v>0</v>
      </c>
      <c r="CM20" s="108">
        <f t="shared" si="274"/>
        <v>1.7333280235669539</v>
      </c>
      <c r="CN20" s="108">
        <f t="shared" si="241"/>
        <v>0</v>
      </c>
      <c r="CO20" s="109">
        <f t="shared" si="52"/>
        <v>150.38215618743783</v>
      </c>
      <c r="CP20" s="109">
        <f t="shared" si="307"/>
        <v>0</v>
      </c>
      <c r="CQ20" s="109">
        <f t="shared" si="308"/>
        <v>0</v>
      </c>
      <c r="CR20" s="109">
        <f t="shared" si="309"/>
        <v>0</v>
      </c>
      <c r="CS20" s="109">
        <f t="shared" si="310"/>
        <v>0</v>
      </c>
      <c r="CT20" s="109">
        <f t="shared" si="311"/>
        <v>0</v>
      </c>
      <c r="CU20" s="109">
        <f t="shared" si="312"/>
        <v>1.2700380592009803</v>
      </c>
      <c r="CV20" s="109">
        <f t="shared" si="313"/>
        <v>30.639452631904149</v>
      </c>
      <c r="CW20" s="109">
        <f t="shared" si="314"/>
        <v>0</v>
      </c>
      <c r="CX20" s="109">
        <f t="shared" si="315"/>
        <v>0</v>
      </c>
      <c r="CY20" s="109">
        <f t="shared" si="316"/>
        <v>0</v>
      </c>
      <c r="CZ20" s="109">
        <f t="shared" si="317"/>
        <v>0</v>
      </c>
      <c r="DA20" s="109">
        <f t="shared" si="318"/>
        <v>3871.0013803572419</v>
      </c>
      <c r="DB20" s="109">
        <f t="shared" si="319"/>
        <v>0</v>
      </c>
      <c r="DC20" s="109">
        <f t="shared" si="320"/>
        <v>0</v>
      </c>
      <c r="DD20" s="109">
        <f t="shared" si="321"/>
        <v>34.622154288169241</v>
      </c>
      <c r="DE20" s="109">
        <f t="shared" si="321"/>
        <v>0</v>
      </c>
      <c r="DF20" s="110">
        <f t="shared" si="29"/>
        <v>6.7763105819234351E-2</v>
      </c>
      <c r="DG20" s="110">
        <f t="shared" si="275"/>
        <v>0</v>
      </c>
      <c r="DH20" s="110" t="e">
        <f t="shared" si="276"/>
        <v>#DIV/0!</v>
      </c>
      <c r="DI20" s="110" t="e">
        <f t="shared" si="277"/>
        <v>#DIV/0!</v>
      </c>
      <c r="DJ20" s="110">
        <f t="shared" si="278"/>
        <v>0</v>
      </c>
      <c r="DK20" s="110" t="e">
        <f t="shared" si="279"/>
        <v>#DIV/0!</v>
      </c>
      <c r="DL20" s="110">
        <f t="shared" si="280"/>
        <v>1.7433481082663169E-2</v>
      </c>
      <c r="DM20" s="110">
        <f t="shared" si="281"/>
        <v>5.9650251012101703E-2</v>
      </c>
      <c r="DN20" s="110" t="e">
        <f t="shared" si="282"/>
        <v>#DIV/0!</v>
      </c>
      <c r="DO20" s="110" t="e">
        <f t="shared" si="283"/>
        <v>#DIV/0!</v>
      </c>
      <c r="DP20" s="110" t="e">
        <f t="shared" si="284"/>
        <v>#DIV/0!</v>
      </c>
      <c r="DQ20" s="110" t="e">
        <f t="shared" si="285"/>
        <v>#DIV/0!</v>
      </c>
      <c r="DR20" s="110">
        <f t="shared" si="286"/>
        <v>8.1960024679941207E-2</v>
      </c>
      <c r="DS20" s="110" t="e">
        <f t="shared" si="287"/>
        <v>#DIV/0!</v>
      </c>
      <c r="DT20" s="110" t="e">
        <f t="shared" si="288"/>
        <v>#DIV/0!</v>
      </c>
      <c r="DU20" s="110">
        <f t="shared" si="289"/>
        <v>8.4457231593360729E-2</v>
      </c>
      <c r="DV20" s="110">
        <f t="shared" si="242"/>
        <v>0</v>
      </c>
    </row>
    <row r="21" spans="1:126" s="99" customFormat="1" x14ac:dyDescent="0.2">
      <c r="A21" s="99" t="s">
        <v>92</v>
      </c>
      <c r="B21" s="128"/>
      <c r="C21" s="128">
        <v>44511.447916666664</v>
      </c>
      <c r="D21" s="129">
        <v>12.21</v>
      </c>
      <c r="E21" s="102">
        <f t="shared" si="6"/>
        <v>0.3456651</v>
      </c>
      <c r="F21" s="102">
        <f t="shared" si="30"/>
        <v>924.63291000000027</v>
      </c>
      <c r="G21" s="103">
        <f t="shared" si="7"/>
        <v>4.4661317318105749E-2</v>
      </c>
      <c r="Y21" s="105">
        <f t="shared" ref="Y21" si="339">H18</f>
        <v>17.894486957335921</v>
      </c>
      <c r="Z21" s="105">
        <f t="shared" ref="Z21" si="340">I18</f>
        <v>0</v>
      </c>
      <c r="AA21" s="105">
        <f t="shared" ref="AA21" si="341">J18</f>
        <v>0</v>
      </c>
      <c r="AB21" s="105">
        <f t="shared" ref="AB21" si="342">K18</f>
        <v>0</v>
      </c>
      <c r="AC21" s="105">
        <f t="shared" ref="AC21" si="343">L18</f>
        <v>0</v>
      </c>
      <c r="AD21" s="105">
        <f t="shared" ref="AD21" si="344">M18</f>
        <v>0</v>
      </c>
      <c r="AE21" s="105">
        <f t="shared" ref="AE21" si="345">N18</f>
        <v>0</v>
      </c>
      <c r="AF21" s="105">
        <f t="shared" ref="AF21" si="346">O18</f>
        <v>3.8620262076161036</v>
      </c>
      <c r="AG21" s="105">
        <f t="shared" ref="AG21" si="347">P18</f>
        <v>0</v>
      </c>
      <c r="AH21" s="105">
        <f t="shared" ref="AH21" si="348">Q18</f>
        <v>0</v>
      </c>
      <c r="AI21" s="105">
        <f t="shared" ref="AI21" si="349">R18</f>
        <v>0</v>
      </c>
      <c r="AJ21" s="105">
        <f t="shared" ref="AJ21" si="350">S18</f>
        <v>0</v>
      </c>
      <c r="AK21" s="105">
        <f t="shared" ref="AK21" si="351">T18</f>
        <v>502.8534080021509</v>
      </c>
      <c r="AL21" s="105">
        <f t="shared" ref="AL21" si="352">U18</f>
        <v>0</v>
      </c>
      <c r="AM21" s="105">
        <f t="shared" ref="AM21" si="353">V18</f>
        <v>0</v>
      </c>
      <c r="AN21" s="105">
        <f t="shared" ref="AN21" si="354">W18</f>
        <v>5.5716357427622993</v>
      </c>
      <c r="AO21" s="105">
        <f t="shared" ref="AO21" si="355">X18</f>
        <v>0</v>
      </c>
      <c r="AP21" s="106">
        <f t="shared" si="9"/>
        <v>0.16699970658931534</v>
      </c>
      <c r="AQ21" s="106">
        <f t="shared" si="9"/>
        <v>0</v>
      </c>
      <c r="AR21" s="106" t="e">
        <f t="shared" si="9"/>
        <v>#DIV/0!</v>
      </c>
      <c r="AS21" s="106" t="e">
        <f t="shared" si="9"/>
        <v>#DIV/0!</v>
      </c>
      <c r="AT21" s="106">
        <f t="shared" si="9"/>
        <v>0</v>
      </c>
      <c r="AU21" s="106" t="e">
        <f t="shared" si="9"/>
        <v>#DIV/0!</v>
      </c>
      <c r="AV21" s="106">
        <f t="shared" si="9"/>
        <v>0</v>
      </c>
      <c r="AW21" s="106">
        <f t="shared" si="9"/>
        <v>0.13689977176509321</v>
      </c>
      <c r="AX21" s="106" t="e">
        <f t="shared" si="9"/>
        <v>#DIV/0!</v>
      </c>
      <c r="AY21" s="106" t="e">
        <f t="shared" si="9"/>
        <v>#DIV/0!</v>
      </c>
      <c r="AZ21" s="106" t="e">
        <f t="shared" si="9"/>
        <v>#DIV/0!</v>
      </c>
      <c r="BA21" s="106" t="e">
        <f t="shared" si="9"/>
        <v>#DIV/0!</v>
      </c>
      <c r="BB21" s="106">
        <f t="shared" si="9"/>
        <v>0.22557769274514458</v>
      </c>
      <c r="BC21" s="106" t="e">
        <f t="shared" si="9"/>
        <v>#DIV/0!</v>
      </c>
      <c r="BD21" s="106" t="e">
        <f t="shared" si="9"/>
        <v>#DIV/0!</v>
      </c>
      <c r="BE21" s="106">
        <f t="shared" si="9"/>
        <v>0.31858173131551709</v>
      </c>
      <c r="BF21" s="106">
        <f t="shared" si="240"/>
        <v>0</v>
      </c>
      <c r="BG21" s="107">
        <f t="shared" si="10"/>
        <v>0.37112997741337306</v>
      </c>
      <c r="BH21" s="107">
        <f t="shared" si="11"/>
        <v>0</v>
      </c>
      <c r="BI21" s="107">
        <f t="shared" si="12"/>
        <v>0</v>
      </c>
      <c r="BJ21" s="107">
        <f t="shared" si="13"/>
        <v>0</v>
      </c>
      <c r="BK21" s="107">
        <f t="shared" si="14"/>
        <v>0</v>
      </c>
      <c r="BL21" s="107">
        <f t="shared" si="15"/>
        <v>0</v>
      </c>
      <c r="BM21" s="107">
        <f t="shared" si="16"/>
        <v>0</v>
      </c>
      <c r="BN21" s="107">
        <f t="shared" si="17"/>
        <v>8.0098060515494465E-2</v>
      </c>
      <c r="BO21" s="107">
        <f t="shared" si="18"/>
        <v>0</v>
      </c>
      <c r="BP21" s="107">
        <f t="shared" si="19"/>
        <v>0</v>
      </c>
      <c r="BQ21" s="107">
        <f t="shared" si="20"/>
        <v>0</v>
      </c>
      <c r="BR21" s="107">
        <f t="shared" si="21"/>
        <v>0</v>
      </c>
      <c r="BS21" s="107">
        <f t="shared" si="22"/>
        <v>10.429132413744258</v>
      </c>
      <c r="BT21" s="107">
        <f t="shared" si="23"/>
        <v>0</v>
      </c>
      <c r="BU21" s="107">
        <f t="shared" si="24"/>
        <v>0</v>
      </c>
      <c r="BV21" s="107">
        <f t="shared" si="25"/>
        <v>0.11555520157113026</v>
      </c>
      <c r="BW21" s="107">
        <f t="shared" si="26"/>
        <v>0</v>
      </c>
      <c r="BX21" s="108">
        <f t="shared" si="51"/>
        <v>5.5669496612005958</v>
      </c>
      <c r="BY21" s="108">
        <f t="shared" si="260"/>
        <v>0</v>
      </c>
      <c r="BZ21" s="108">
        <f t="shared" si="261"/>
        <v>0</v>
      </c>
      <c r="CA21" s="108">
        <f t="shared" si="262"/>
        <v>0</v>
      </c>
      <c r="CB21" s="108">
        <f t="shared" si="263"/>
        <v>0</v>
      </c>
      <c r="CC21" s="108">
        <f t="shared" si="264"/>
        <v>0</v>
      </c>
      <c r="CD21" s="108">
        <f t="shared" si="265"/>
        <v>0</v>
      </c>
      <c r="CE21" s="108">
        <f t="shared" si="266"/>
        <v>1.201470907732417</v>
      </c>
      <c r="CF21" s="108">
        <f t="shared" si="267"/>
        <v>0</v>
      </c>
      <c r="CG21" s="108">
        <f t="shared" si="268"/>
        <v>0</v>
      </c>
      <c r="CH21" s="108">
        <f t="shared" si="269"/>
        <v>0</v>
      </c>
      <c r="CI21" s="108">
        <f t="shared" si="270"/>
        <v>0</v>
      </c>
      <c r="CJ21" s="108">
        <f t="shared" si="271"/>
        <v>156.43698620616385</v>
      </c>
      <c r="CK21" s="108">
        <f t="shared" si="272"/>
        <v>0</v>
      </c>
      <c r="CL21" s="108">
        <f t="shared" si="273"/>
        <v>0</v>
      </c>
      <c r="CM21" s="108">
        <f t="shared" si="274"/>
        <v>1.7333280235669539</v>
      </c>
      <c r="CN21" s="108">
        <f t="shared" si="241"/>
        <v>0</v>
      </c>
      <c r="CO21" s="109">
        <f t="shared" si="52"/>
        <v>155.94910584863842</v>
      </c>
      <c r="CP21" s="109">
        <f t="shared" si="307"/>
        <v>0</v>
      </c>
      <c r="CQ21" s="109">
        <f t="shared" si="308"/>
        <v>0</v>
      </c>
      <c r="CR21" s="109">
        <f t="shared" si="309"/>
        <v>0</v>
      </c>
      <c r="CS21" s="109">
        <f t="shared" si="310"/>
        <v>0</v>
      </c>
      <c r="CT21" s="109">
        <f t="shared" si="311"/>
        <v>0</v>
      </c>
      <c r="CU21" s="109">
        <f t="shared" si="312"/>
        <v>1.2700380592009803</v>
      </c>
      <c r="CV21" s="109">
        <f t="shared" si="313"/>
        <v>31.840923539636567</v>
      </c>
      <c r="CW21" s="109">
        <f t="shared" si="314"/>
        <v>0</v>
      </c>
      <c r="CX21" s="109">
        <f t="shared" si="315"/>
        <v>0</v>
      </c>
      <c r="CY21" s="109">
        <f t="shared" si="316"/>
        <v>0</v>
      </c>
      <c r="CZ21" s="109">
        <f t="shared" si="317"/>
        <v>0</v>
      </c>
      <c r="DA21" s="109">
        <f t="shared" si="318"/>
        <v>4027.4383665634059</v>
      </c>
      <c r="DB21" s="109">
        <f t="shared" si="319"/>
        <v>0</v>
      </c>
      <c r="DC21" s="109">
        <f t="shared" si="320"/>
        <v>0</v>
      </c>
      <c r="DD21" s="109">
        <f t="shared" si="321"/>
        <v>36.355482311736196</v>
      </c>
      <c r="DE21" s="109">
        <f t="shared" si="321"/>
        <v>0</v>
      </c>
      <c r="DF21" s="110">
        <f t="shared" si="29"/>
        <v>7.0271606884427879E-2</v>
      </c>
      <c r="DG21" s="110">
        <f t="shared" si="275"/>
        <v>0</v>
      </c>
      <c r="DH21" s="110" t="e">
        <f t="shared" si="276"/>
        <v>#DIV/0!</v>
      </c>
      <c r="DI21" s="110" t="e">
        <f t="shared" si="277"/>
        <v>#DIV/0!</v>
      </c>
      <c r="DJ21" s="110">
        <f t="shared" si="278"/>
        <v>0</v>
      </c>
      <c r="DK21" s="110" t="e">
        <f t="shared" si="279"/>
        <v>#DIV/0!</v>
      </c>
      <c r="DL21" s="110">
        <f t="shared" si="280"/>
        <v>1.7433481082663169E-2</v>
      </c>
      <c r="DM21" s="110">
        <f t="shared" si="281"/>
        <v>6.1989328086714653E-2</v>
      </c>
      <c r="DN21" s="110" t="e">
        <f t="shared" si="282"/>
        <v>#DIV/0!</v>
      </c>
      <c r="DO21" s="110" t="e">
        <f t="shared" si="283"/>
        <v>#DIV/0!</v>
      </c>
      <c r="DP21" s="110" t="e">
        <f t="shared" si="284"/>
        <v>#DIV/0!</v>
      </c>
      <c r="DQ21" s="110" t="e">
        <f t="shared" si="285"/>
        <v>#DIV/0!</v>
      </c>
      <c r="DR21" s="110">
        <f t="shared" si="286"/>
        <v>8.527223720339154E-2</v>
      </c>
      <c r="DS21" s="110" t="e">
        <f t="shared" si="287"/>
        <v>#DIV/0!</v>
      </c>
      <c r="DT21" s="110" t="e">
        <f t="shared" si="288"/>
        <v>#DIV/0!</v>
      </c>
      <c r="DU21" s="110">
        <f t="shared" si="289"/>
        <v>8.8685509391882369E-2</v>
      </c>
      <c r="DV21" s="110">
        <f t="shared" si="242"/>
        <v>0</v>
      </c>
    </row>
    <row r="22" spans="1:126" s="99" customFormat="1" x14ac:dyDescent="0.2">
      <c r="A22" s="99" t="s">
        <v>92</v>
      </c>
      <c r="B22" s="128">
        <f>'Data Final'!C202</f>
        <v>44511.479166666664</v>
      </c>
      <c r="C22" s="128">
        <v>44511.458333333336</v>
      </c>
      <c r="D22" s="129">
        <v>13.98</v>
      </c>
      <c r="E22" s="102">
        <f t="shared" si="6"/>
        <v>0.39577380000000001</v>
      </c>
      <c r="F22" s="102">
        <f t="shared" si="30"/>
        <v>990.62352000000033</v>
      </c>
      <c r="G22" s="103">
        <f t="shared" si="7"/>
        <v>4.7848774244363505E-2</v>
      </c>
      <c r="H22" s="130">
        <f>'Data Final'!F202</f>
        <v>21.299095904749095</v>
      </c>
      <c r="I22" s="130">
        <f>'Data Final'!G202</f>
        <v>0</v>
      </c>
      <c r="J22" s="104">
        <v>0</v>
      </c>
      <c r="K22" s="130">
        <f>'Data Final'!I202</f>
        <v>0</v>
      </c>
      <c r="L22" s="130">
        <f>'Data Final'!J202</f>
        <v>0.53092102804557451</v>
      </c>
      <c r="M22" s="104">
        <v>0</v>
      </c>
      <c r="N22" s="130">
        <f>'Data Final'!L202</f>
        <v>1.2103800928628801</v>
      </c>
      <c r="O22" s="130">
        <f>'Data Final'!M202</f>
        <v>4.9456210164050347</v>
      </c>
      <c r="P22" s="104">
        <v>0</v>
      </c>
      <c r="Q22" s="104">
        <v>0</v>
      </c>
      <c r="R22" s="104">
        <v>0</v>
      </c>
      <c r="S22" s="130">
        <f>'Data Final'!Q202</f>
        <v>0</v>
      </c>
      <c r="T22" s="130">
        <f>'Data Final'!R202</f>
        <v>489.27987632949089</v>
      </c>
      <c r="U22" s="130">
        <f>'Data Final'!S202</f>
        <v>0</v>
      </c>
      <c r="V22" s="130">
        <f>'Data Final'!T202</f>
        <v>0</v>
      </c>
      <c r="W22" s="130">
        <f>'Data Final'!U202</f>
        <v>4.3158760968284096</v>
      </c>
      <c r="X22" s="130">
        <f>'Data Final'!V202</f>
        <v>0</v>
      </c>
      <c r="Y22" s="105">
        <f t="shared" ref="Y22" si="356">H22</f>
        <v>21.299095904749095</v>
      </c>
      <c r="Z22" s="105">
        <f t="shared" ref="Z22" si="357">I22</f>
        <v>0</v>
      </c>
      <c r="AA22" s="105">
        <f t="shared" ref="AA22" si="358">J22</f>
        <v>0</v>
      </c>
      <c r="AB22" s="105">
        <f t="shared" ref="AB22" si="359">K22</f>
        <v>0</v>
      </c>
      <c r="AC22" s="105">
        <f t="shared" ref="AC22" si="360">L22</f>
        <v>0.53092102804557451</v>
      </c>
      <c r="AD22" s="105">
        <f t="shared" ref="AD22" si="361">M22</f>
        <v>0</v>
      </c>
      <c r="AE22" s="105">
        <f t="shared" ref="AE22" si="362">N22</f>
        <v>1.2103800928628801</v>
      </c>
      <c r="AF22" s="105">
        <f t="shared" ref="AF22" si="363">O22</f>
        <v>4.9456210164050347</v>
      </c>
      <c r="AG22" s="105">
        <f t="shared" ref="AG22" si="364">P22</f>
        <v>0</v>
      </c>
      <c r="AH22" s="105">
        <f t="shared" ref="AH22" si="365">Q22</f>
        <v>0</v>
      </c>
      <c r="AI22" s="105">
        <f t="shared" ref="AI22" si="366">R22</f>
        <v>0</v>
      </c>
      <c r="AJ22" s="105">
        <f t="shared" ref="AJ22" si="367">S22</f>
        <v>0</v>
      </c>
      <c r="AK22" s="105">
        <f t="shared" ref="AK22" si="368">T22</f>
        <v>489.27987632949089</v>
      </c>
      <c r="AL22" s="105">
        <f t="shared" ref="AL22" si="369">U22</f>
        <v>0</v>
      </c>
      <c r="AM22" s="105">
        <f t="shared" ref="AM22" si="370">V22</f>
        <v>0</v>
      </c>
      <c r="AN22" s="105">
        <f t="shared" ref="AN22" si="371">W22</f>
        <v>4.3158760968284096</v>
      </c>
      <c r="AO22" s="105">
        <f t="shared" ref="AO22" si="372">X22</f>
        <v>0</v>
      </c>
      <c r="AP22" s="106">
        <f t="shared" si="9"/>
        <v>0.1987731067781523</v>
      </c>
      <c r="AQ22" s="106">
        <f t="shared" si="9"/>
        <v>0</v>
      </c>
      <c r="AR22" s="106" t="e">
        <f t="shared" si="9"/>
        <v>#DIV/0!</v>
      </c>
      <c r="AS22" s="106" t="e">
        <f t="shared" si="9"/>
        <v>#DIV/0!</v>
      </c>
      <c r="AT22" s="106">
        <f t="shared" si="9"/>
        <v>7.9518252151963717E-2</v>
      </c>
      <c r="AU22" s="106" t="e">
        <f t="shared" si="9"/>
        <v>#DIV/0!</v>
      </c>
      <c r="AV22" s="106">
        <f t="shared" si="9"/>
        <v>0.2571916304218706</v>
      </c>
      <c r="AW22" s="106">
        <f t="shared" si="9"/>
        <v>0.17531066647018434</v>
      </c>
      <c r="AX22" s="106" t="e">
        <f t="shared" si="9"/>
        <v>#DIV/0!</v>
      </c>
      <c r="AY22" s="106" t="e">
        <f t="shared" si="9"/>
        <v>#DIV/0!</v>
      </c>
      <c r="AZ22" s="106" t="e">
        <f t="shared" si="9"/>
        <v>#DIV/0!</v>
      </c>
      <c r="BA22" s="106" t="e">
        <f t="shared" si="9"/>
        <v>#DIV/0!</v>
      </c>
      <c r="BB22" s="106">
        <f t="shared" si="9"/>
        <v>0.21948866976469639</v>
      </c>
      <c r="BC22" s="106" t="e">
        <f t="shared" si="9"/>
        <v>#DIV/0!</v>
      </c>
      <c r="BD22" s="106" t="e">
        <f t="shared" si="9"/>
        <v>#DIV/0!</v>
      </c>
      <c r="BE22" s="106">
        <f t="shared" si="9"/>
        <v>0.24677838655496442</v>
      </c>
      <c r="BF22" s="106">
        <f t="shared" si="240"/>
        <v>0</v>
      </c>
      <c r="BG22" s="107">
        <f t="shared" si="10"/>
        <v>0.5057774473672193</v>
      </c>
      <c r="BH22" s="107">
        <f t="shared" si="11"/>
        <v>0</v>
      </c>
      <c r="BI22" s="107">
        <f t="shared" si="12"/>
        <v>0</v>
      </c>
      <c r="BJ22" s="107">
        <f t="shared" si="13"/>
        <v>0</v>
      </c>
      <c r="BK22" s="107">
        <f t="shared" si="14"/>
        <v>1.2607477966170216E-2</v>
      </c>
      <c r="BL22" s="107">
        <f t="shared" si="15"/>
        <v>0</v>
      </c>
      <c r="BM22" s="107">
        <f t="shared" si="16"/>
        <v>2.8742203727801698E-2</v>
      </c>
      <c r="BN22" s="107">
        <f t="shared" si="17"/>
        <v>0.11744083338134897</v>
      </c>
      <c r="BO22" s="107">
        <f t="shared" si="18"/>
        <v>0</v>
      </c>
      <c r="BP22" s="107">
        <f t="shared" si="19"/>
        <v>0</v>
      </c>
      <c r="BQ22" s="107">
        <f t="shared" si="20"/>
        <v>0</v>
      </c>
      <c r="BR22" s="107">
        <f t="shared" si="21"/>
        <v>0</v>
      </c>
      <c r="BS22" s="107">
        <f t="shared" si="22"/>
        <v>11.618649355107159</v>
      </c>
      <c r="BT22" s="107">
        <f t="shared" si="23"/>
        <v>0</v>
      </c>
      <c r="BU22" s="107">
        <f t="shared" si="24"/>
        <v>0</v>
      </c>
      <c r="BV22" s="107">
        <f t="shared" si="25"/>
        <v>0.10248664099025685</v>
      </c>
      <c r="BW22" s="107">
        <f t="shared" si="26"/>
        <v>0</v>
      </c>
      <c r="BX22" s="108">
        <f t="shared" si="51"/>
        <v>7.5866617105082899</v>
      </c>
      <c r="BY22" s="108">
        <f t="shared" si="260"/>
        <v>0</v>
      </c>
      <c r="BZ22" s="108">
        <f t="shared" si="261"/>
        <v>0</v>
      </c>
      <c r="CA22" s="108">
        <f t="shared" si="262"/>
        <v>0</v>
      </c>
      <c r="CB22" s="108">
        <f t="shared" si="263"/>
        <v>0.18911216949255324</v>
      </c>
      <c r="CC22" s="108">
        <f t="shared" si="264"/>
        <v>0</v>
      </c>
      <c r="CD22" s="108">
        <f t="shared" si="265"/>
        <v>0.4311330559170255</v>
      </c>
      <c r="CE22" s="108">
        <f t="shared" si="266"/>
        <v>1.7616125007202346</v>
      </c>
      <c r="CF22" s="108">
        <f t="shared" si="267"/>
        <v>0</v>
      </c>
      <c r="CG22" s="108">
        <f t="shared" si="268"/>
        <v>0</v>
      </c>
      <c r="CH22" s="108">
        <f t="shared" si="269"/>
        <v>0</v>
      </c>
      <c r="CI22" s="108">
        <f t="shared" si="270"/>
        <v>0</v>
      </c>
      <c r="CJ22" s="108">
        <f t="shared" si="271"/>
        <v>174.2797403266074</v>
      </c>
      <c r="CK22" s="108">
        <f t="shared" si="272"/>
        <v>0</v>
      </c>
      <c r="CL22" s="108">
        <f t="shared" si="273"/>
        <v>0</v>
      </c>
      <c r="CM22" s="108">
        <f t="shared" si="274"/>
        <v>1.5372996148538527</v>
      </c>
      <c r="CN22" s="108">
        <f t="shared" si="241"/>
        <v>0</v>
      </c>
      <c r="CO22" s="109">
        <f t="shared" si="52"/>
        <v>163.53576755914671</v>
      </c>
      <c r="CP22" s="109">
        <f t="shared" si="307"/>
        <v>0</v>
      </c>
      <c r="CQ22" s="109">
        <f t="shared" si="308"/>
        <v>0</v>
      </c>
      <c r="CR22" s="109">
        <f t="shared" si="309"/>
        <v>0</v>
      </c>
      <c r="CS22" s="109">
        <f t="shared" si="310"/>
        <v>0.18911216949255324</v>
      </c>
      <c r="CT22" s="109">
        <f t="shared" si="311"/>
        <v>0</v>
      </c>
      <c r="CU22" s="109">
        <f t="shared" si="312"/>
        <v>1.7011711151180058</v>
      </c>
      <c r="CV22" s="109">
        <f t="shared" si="313"/>
        <v>33.602536040356803</v>
      </c>
      <c r="CW22" s="109">
        <f t="shared" si="314"/>
        <v>0</v>
      </c>
      <c r="CX22" s="109">
        <f t="shared" si="315"/>
        <v>0</v>
      </c>
      <c r="CY22" s="109">
        <f t="shared" si="316"/>
        <v>0</v>
      </c>
      <c r="CZ22" s="109">
        <f t="shared" si="317"/>
        <v>0</v>
      </c>
      <c r="DA22" s="109">
        <f t="shared" si="318"/>
        <v>4201.7181068900136</v>
      </c>
      <c r="DB22" s="109">
        <f t="shared" si="319"/>
        <v>0</v>
      </c>
      <c r="DC22" s="109">
        <f t="shared" si="320"/>
        <v>0</v>
      </c>
      <c r="DD22" s="109">
        <f t="shared" si="321"/>
        <v>37.892781926590047</v>
      </c>
      <c r="DE22" s="109">
        <f t="shared" si="321"/>
        <v>0</v>
      </c>
      <c r="DF22" s="110">
        <f t="shared" si="29"/>
        <v>7.3690202370338673E-2</v>
      </c>
      <c r="DG22" s="110">
        <f t="shared" si="275"/>
        <v>0</v>
      </c>
      <c r="DH22" s="110" t="e">
        <f t="shared" si="276"/>
        <v>#DIV/0!</v>
      </c>
      <c r="DI22" s="110" t="e">
        <f t="shared" si="277"/>
        <v>#DIV/0!</v>
      </c>
      <c r="DJ22" s="110">
        <f t="shared" si="278"/>
        <v>2.9157084249494996E-3</v>
      </c>
      <c r="DK22" s="110" t="e">
        <f t="shared" si="279"/>
        <v>#DIV/0!</v>
      </c>
      <c r="DL22" s="110">
        <f t="shared" si="280"/>
        <v>2.335153205758345E-2</v>
      </c>
      <c r="DM22" s="110">
        <f t="shared" si="281"/>
        <v>6.5418913762295569E-2</v>
      </c>
      <c r="DN22" s="110" t="e">
        <f t="shared" si="282"/>
        <v>#DIV/0!</v>
      </c>
      <c r="DO22" s="110" t="e">
        <f t="shared" si="283"/>
        <v>#DIV/0!</v>
      </c>
      <c r="DP22" s="110" t="e">
        <f t="shared" si="284"/>
        <v>#DIV/0!</v>
      </c>
      <c r="DQ22" s="110" t="e">
        <f t="shared" si="285"/>
        <v>#DIV/0!</v>
      </c>
      <c r="DR22" s="110">
        <f t="shared" si="286"/>
        <v>8.8962231190700403E-2</v>
      </c>
      <c r="DS22" s="110" t="e">
        <f t="shared" si="287"/>
        <v>#DIV/0!</v>
      </c>
      <c r="DT22" s="110" t="e">
        <f t="shared" si="288"/>
        <v>#DIV/0!</v>
      </c>
      <c r="DU22" s="110">
        <f t="shared" si="289"/>
        <v>9.2435595782216037E-2</v>
      </c>
      <c r="DV22" s="110">
        <f t="shared" si="242"/>
        <v>0</v>
      </c>
    </row>
    <row r="23" spans="1:126" s="99" customFormat="1" x14ac:dyDescent="0.2">
      <c r="A23" s="99" t="s">
        <v>92</v>
      </c>
      <c r="B23" s="128"/>
      <c r="C23" s="128">
        <v>44511.46875</v>
      </c>
      <c r="D23" s="129">
        <v>18.670000000000002</v>
      </c>
      <c r="E23" s="102">
        <f t="shared" si="6"/>
        <v>0.52854770000000006</v>
      </c>
      <c r="F23" s="102">
        <f t="shared" si="30"/>
        <v>1176.1106400000003</v>
      </c>
      <c r="G23" s="103">
        <f t="shared" si="7"/>
        <v>5.6808112631682596E-2</v>
      </c>
      <c r="Y23" s="105">
        <f t="shared" ref="Y23" si="373">H22</f>
        <v>21.299095904749095</v>
      </c>
      <c r="Z23" s="105">
        <f t="shared" ref="Z23" si="374">I22</f>
        <v>0</v>
      </c>
      <c r="AA23" s="105">
        <f t="shared" ref="AA23" si="375">J22</f>
        <v>0</v>
      </c>
      <c r="AB23" s="105">
        <f t="shared" ref="AB23" si="376">K22</f>
        <v>0</v>
      </c>
      <c r="AC23" s="105">
        <f t="shared" ref="AC23" si="377">L22</f>
        <v>0.53092102804557451</v>
      </c>
      <c r="AD23" s="105">
        <f t="shared" ref="AD23" si="378">M22</f>
        <v>0</v>
      </c>
      <c r="AE23" s="105">
        <f t="shared" ref="AE23" si="379">N22</f>
        <v>1.2103800928628801</v>
      </c>
      <c r="AF23" s="105">
        <f t="shared" ref="AF23" si="380">O22</f>
        <v>4.9456210164050347</v>
      </c>
      <c r="AG23" s="105">
        <f t="shared" ref="AG23" si="381">P22</f>
        <v>0</v>
      </c>
      <c r="AH23" s="105">
        <f t="shared" ref="AH23" si="382">Q22</f>
        <v>0</v>
      </c>
      <c r="AI23" s="105">
        <f t="shared" ref="AI23" si="383">R22</f>
        <v>0</v>
      </c>
      <c r="AJ23" s="105">
        <f t="shared" ref="AJ23" si="384">S22</f>
        <v>0</v>
      </c>
      <c r="AK23" s="105">
        <f t="shared" ref="AK23" si="385">T22</f>
        <v>489.27987632949089</v>
      </c>
      <c r="AL23" s="105">
        <f t="shared" ref="AL23" si="386">U22</f>
        <v>0</v>
      </c>
      <c r="AM23" s="105">
        <f t="shared" ref="AM23" si="387">V22</f>
        <v>0</v>
      </c>
      <c r="AN23" s="105">
        <f t="shared" ref="AN23" si="388">W22</f>
        <v>4.3158760968284096</v>
      </c>
      <c r="AO23" s="105">
        <f t="shared" ref="AO23" si="389">X22</f>
        <v>0</v>
      </c>
      <c r="AP23" s="106">
        <f t="shared" si="9"/>
        <v>0.1987731067781523</v>
      </c>
      <c r="AQ23" s="106">
        <f t="shared" si="9"/>
        <v>0</v>
      </c>
      <c r="AR23" s="106" t="e">
        <f t="shared" si="9"/>
        <v>#DIV/0!</v>
      </c>
      <c r="AS23" s="106" t="e">
        <f t="shared" si="9"/>
        <v>#DIV/0!</v>
      </c>
      <c r="AT23" s="106">
        <f t="shared" si="9"/>
        <v>7.9518252151963717E-2</v>
      </c>
      <c r="AU23" s="106" t="e">
        <f t="shared" si="9"/>
        <v>#DIV/0!</v>
      </c>
      <c r="AV23" s="106">
        <f t="shared" si="9"/>
        <v>0.2571916304218706</v>
      </c>
      <c r="AW23" s="106">
        <f t="shared" si="9"/>
        <v>0.17531066647018434</v>
      </c>
      <c r="AX23" s="106" t="e">
        <f t="shared" si="9"/>
        <v>#DIV/0!</v>
      </c>
      <c r="AY23" s="106" t="e">
        <f t="shared" si="9"/>
        <v>#DIV/0!</v>
      </c>
      <c r="AZ23" s="106" t="e">
        <f t="shared" si="9"/>
        <v>#DIV/0!</v>
      </c>
      <c r="BA23" s="106" t="e">
        <f t="shared" si="9"/>
        <v>#DIV/0!</v>
      </c>
      <c r="BB23" s="106">
        <f t="shared" si="9"/>
        <v>0.21948866976469639</v>
      </c>
      <c r="BC23" s="106" t="e">
        <f t="shared" si="9"/>
        <v>#DIV/0!</v>
      </c>
      <c r="BD23" s="106" t="e">
        <f t="shared" si="9"/>
        <v>#DIV/0!</v>
      </c>
      <c r="BE23" s="106">
        <f t="shared" si="9"/>
        <v>0.24677838655496442</v>
      </c>
      <c r="BF23" s="106">
        <f t="shared" si="240"/>
        <v>0</v>
      </c>
      <c r="BG23" s="107">
        <f t="shared" si="10"/>
        <v>0.6754552891520732</v>
      </c>
      <c r="BH23" s="107">
        <f t="shared" si="11"/>
        <v>0</v>
      </c>
      <c r="BI23" s="107">
        <f t="shared" si="12"/>
        <v>0</v>
      </c>
      <c r="BJ23" s="107">
        <f t="shared" si="13"/>
        <v>0</v>
      </c>
      <c r="BK23" s="107">
        <f t="shared" si="14"/>
        <v>1.6837025295307433E-2</v>
      </c>
      <c r="BL23" s="107">
        <f t="shared" si="15"/>
        <v>0</v>
      </c>
      <c r="BM23" s="107">
        <f t="shared" si="16"/>
        <v>3.83846168525077E-2</v>
      </c>
      <c r="BN23" s="107">
        <f t="shared" si="17"/>
        <v>0.15683979679755261</v>
      </c>
      <c r="BO23" s="107">
        <f t="shared" si="18"/>
        <v>0</v>
      </c>
      <c r="BP23" s="107">
        <f t="shared" si="19"/>
        <v>0</v>
      </c>
      <c r="BQ23" s="107">
        <f t="shared" si="20"/>
        <v>0</v>
      </c>
      <c r="BR23" s="107">
        <f t="shared" si="21"/>
        <v>0</v>
      </c>
      <c r="BS23" s="107">
        <f t="shared" si="22"/>
        <v>15.516465197414211</v>
      </c>
      <c r="BT23" s="107">
        <f t="shared" si="23"/>
        <v>0</v>
      </c>
      <c r="BU23" s="107">
        <f t="shared" si="24"/>
        <v>0</v>
      </c>
      <c r="BV23" s="107">
        <f t="shared" si="25"/>
        <v>0.13686878306781802</v>
      </c>
      <c r="BW23" s="107">
        <f t="shared" si="26"/>
        <v>0</v>
      </c>
      <c r="BX23" s="108">
        <f t="shared" si="51"/>
        <v>10.131829337281099</v>
      </c>
      <c r="BY23" s="108">
        <f t="shared" si="260"/>
        <v>0</v>
      </c>
      <c r="BZ23" s="108">
        <f t="shared" si="261"/>
        <v>0</v>
      </c>
      <c r="CA23" s="108">
        <f t="shared" si="262"/>
        <v>0</v>
      </c>
      <c r="CB23" s="108">
        <f t="shared" si="263"/>
        <v>0.25255537942961148</v>
      </c>
      <c r="CC23" s="108">
        <f t="shared" si="264"/>
        <v>0</v>
      </c>
      <c r="CD23" s="108">
        <f t="shared" si="265"/>
        <v>0.57576925278761548</v>
      </c>
      <c r="CE23" s="108">
        <f t="shared" si="266"/>
        <v>2.3525969519632892</v>
      </c>
      <c r="CF23" s="108">
        <f t="shared" si="267"/>
        <v>0</v>
      </c>
      <c r="CG23" s="108">
        <f t="shared" si="268"/>
        <v>0</v>
      </c>
      <c r="CH23" s="108">
        <f t="shared" si="269"/>
        <v>0</v>
      </c>
      <c r="CI23" s="108">
        <f t="shared" si="270"/>
        <v>0</v>
      </c>
      <c r="CJ23" s="108">
        <f t="shared" si="271"/>
        <v>232.74697796121316</v>
      </c>
      <c r="CK23" s="108">
        <f t="shared" si="272"/>
        <v>0</v>
      </c>
      <c r="CL23" s="108">
        <f t="shared" si="273"/>
        <v>0</v>
      </c>
      <c r="CM23" s="108">
        <f t="shared" si="274"/>
        <v>2.0530317460172705</v>
      </c>
      <c r="CN23" s="108">
        <f t="shared" si="241"/>
        <v>0</v>
      </c>
      <c r="CO23" s="109">
        <f t="shared" si="52"/>
        <v>173.6675968964278</v>
      </c>
      <c r="CP23" s="109">
        <f t="shared" si="307"/>
        <v>0</v>
      </c>
      <c r="CQ23" s="109">
        <f t="shared" si="308"/>
        <v>0</v>
      </c>
      <c r="CR23" s="109">
        <f t="shared" si="309"/>
        <v>0</v>
      </c>
      <c r="CS23" s="109">
        <f t="shared" si="310"/>
        <v>0.44166754892216475</v>
      </c>
      <c r="CT23" s="109">
        <f t="shared" si="311"/>
        <v>0</v>
      </c>
      <c r="CU23" s="109">
        <f t="shared" si="312"/>
        <v>2.2769403679056213</v>
      </c>
      <c r="CV23" s="109">
        <f t="shared" si="313"/>
        <v>35.955132992320095</v>
      </c>
      <c r="CW23" s="109">
        <f t="shared" si="314"/>
        <v>0</v>
      </c>
      <c r="CX23" s="109">
        <f t="shared" si="315"/>
        <v>0</v>
      </c>
      <c r="CY23" s="109">
        <f t="shared" si="316"/>
        <v>0</v>
      </c>
      <c r="CZ23" s="109">
        <f t="shared" si="317"/>
        <v>0</v>
      </c>
      <c r="DA23" s="109">
        <f t="shared" si="318"/>
        <v>4434.4650848512265</v>
      </c>
      <c r="DB23" s="109">
        <f t="shared" si="319"/>
        <v>0</v>
      </c>
      <c r="DC23" s="109">
        <f t="shared" si="320"/>
        <v>0</v>
      </c>
      <c r="DD23" s="109">
        <f t="shared" si="321"/>
        <v>39.945813672607315</v>
      </c>
      <c r="DE23" s="109">
        <f t="shared" si="321"/>
        <v>0</v>
      </c>
      <c r="DF23" s="110">
        <f t="shared" si="29"/>
        <v>7.8255665726701645E-2</v>
      </c>
      <c r="DG23" s="110">
        <f t="shared" si="275"/>
        <v>0</v>
      </c>
      <c r="DH23" s="110" t="e">
        <f t="shared" si="276"/>
        <v>#DIV/0!</v>
      </c>
      <c r="DI23" s="110" t="e">
        <f t="shared" si="277"/>
        <v>#DIV/0!</v>
      </c>
      <c r="DJ23" s="110">
        <f t="shared" si="278"/>
        <v>6.8095765432475801E-3</v>
      </c>
      <c r="DK23" s="110" t="e">
        <f t="shared" si="279"/>
        <v>#DIV/0!</v>
      </c>
      <c r="DL23" s="110">
        <f t="shared" si="280"/>
        <v>3.125496637101418E-2</v>
      </c>
      <c r="DM23" s="110">
        <f t="shared" si="281"/>
        <v>6.999905428898337E-2</v>
      </c>
      <c r="DN23" s="110" t="e">
        <f t="shared" si="282"/>
        <v>#DIV/0!</v>
      </c>
      <c r="DO23" s="110" t="e">
        <f t="shared" si="283"/>
        <v>#DIV/0!</v>
      </c>
      <c r="DP23" s="110" t="e">
        <f t="shared" si="284"/>
        <v>#DIV/0!</v>
      </c>
      <c r="DQ23" s="110" t="e">
        <f t="shared" si="285"/>
        <v>#DIV/0!</v>
      </c>
      <c r="DR23" s="110">
        <f t="shared" si="286"/>
        <v>9.3890141615811717E-2</v>
      </c>
      <c r="DS23" s="110" t="e">
        <f t="shared" si="287"/>
        <v>#DIV/0!</v>
      </c>
      <c r="DT23" s="110" t="e">
        <f t="shared" si="288"/>
        <v>#DIV/0!</v>
      </c>
      <c r="DU23" s="110">
        <f t="shared" si="289"/>
        <v>9.744375836501501E-2</v>
      </c>
      <c r="DV23" s="110">
        <f t="shared" si="242"/>
        <v>0</v>
      </c>
    </row>
    <row r="24" spans="1:126" s="99" customFormat="1" x14ac:dyDescent="0.2">
      <c r="A24" s="99" t="s">
        <v>92</v>
      </c>
      <c r="B24" s="128"/>
      <c r="C24" s="128">
        <v>44511.479166666664</v>
      </c>
      <c r="D24" s="129">
        <v>22.88</v>
      </c>
      <c r="E24" s="102">
        <f t="shared" si="6"/>
        <v>0.64773279999999989</v>
      </c>
      <c r="F24" s="102">
        <f t="shared" si="30"/>
        <v>1468.8643500000003</v>
      </c>
      <c r="G24" s="103">
        <f t="shared" si="7"/>
        <v>7.0948606872107911E-2</v>
      </c>
      <c r="Y24" s="105">
        <f t="shared" ref="Y24" si="390">H22</f>
        <v>21.299095904749095</v>
      </c>
      <c r="Z24" s="105">
        <f t="shared" ref="Z24" si="391">I22</f>
        <v>0</v>
      </c>
      <c r="AA24" s="105">
        <f t="shared" ref="AA24" si="392">J22</f>
        <v>0</v>
      </c>
      <c r="AB24" s="105">
        <f t="shared" ref="AB24" si="393">K22</f>
        <v>0</v>
      </c>
      <c r="AC24" s="105">
        <f t="shared" ref="AC24" si="394">L22</f>
        <v>0.53092102804557451</v>
      </c>
      <c r="AD24" s="105">
        <f t="shared" ref="AD24" si="395">M22</f>
        <v>0</v>
      </c>
      <c r="AE24" s="105">
        <f t="shared" ref="AE24" si="396">N22</f>
        <v>1.2103800928628801</v>
      </c>
      <c r="AF24" s="105">
        <f t="shared" ref="AF24" si="397">O22</f>
        <v>4.9456210164050347</v>
      </c>
      <c r="AG24" s="105">
        <f t="shared" ref="AG24" si="398">P22</f>
        <v>0</v>
      </c>
      <c r="AH24" s="105">
        <f t="shared" ref="AH24" si="399">Q22</f>
        <v>0</v>
      </c>
      <c r="AI24" s="105">
        <f t="shared" ref="AI24" si="400">R22</f>
        <v>0</v>
      </c>
      <c r="AJ24" s="105">
        <f t="shared" ref="AJ24" si="401">S22</f>
        <v>0</v>
      </c>
      <c r="AK24" s="105">
        <f t="shared" ref="AK24" si="402">T22</f>
        <v>489.27987632949089</v>
      </c>
      <c r="AL24" s="105">
        <f t="shared" ref="AL24" si="403">U22</f>
        <v>0</v>
      </c>
      <c r="AM24" s="105">
        <f t="shared" ref="AM24" si="404">V22</f>
        <v>0</v>
      </c>
      <c r="AN24" s="105">
        <f t="shared" ref="AN24" si="405">W22</f>
        <v>4.3158760968284096</v>
      </c>
      <c r="AO24" s="105">
        <f t="shared" ref="AO24" si="406">X22</f>
        <v>0</v>
      </c>
      <c r="AP24" s="106">
        <f t="shared" si="9"/>
        <v>0.1987731067781523</v>
      </c>
      <c r="AQ24" s="106">
        <f t="shared" si="9"/>
        <v>0</v>
      </c>
      <c r="AR24" s="106" t="e">
        <f t="shared" si="9"/>
        <v>#DIV/0!</v>
      </c>
      <c r="AS24" s="106" t="e">
        <f t="shared" si="9"/>
        <v>#DIV/0!</v>
      </c>
      <c r="AT24" s="106">
        <f t="shared" si="9"/>
        <v>7.9518252151963717E-2</v>
      </c>
      <c r="AU24" s="106" t="e">
        <f t="shared" si="9"/>
        <v>#DIV/0!</v>
      </c>
      <c r="AV24" s="106">
        <f t="shared" si="9"/>
        <v>0.2571916304218706</v>
      </c>
      <c r="AW24" s="106">
        <f t="shared" si="9"/>
        <v>0.17531066647018434</v>
      </c>
      <c r="AX24" s="106" t="e">
        <f t="shared" si="9"/>
        <v>#DIV/0!</v>
      </c>
      <c r="AY24" s="106" t="e">
        <f t="shared" si="9"/>
        <v>#DIV/0!</v>
      </c>
      <c r="AZ24" s="106" t="e">
        <f t="shared" si="9"/>
        <v>#DIV/0!</v>
      </c>
      <c r="BA24" s="106" t="e">
        <f t="shared" si="9"/>
        <v>#DIV/0!</v>
      </c>
      <c r="BB24" s="106">
        <f t="shared" si="9"/>
        <v>0.21948866976469639</v>
      </c>
      <c r="BC24" s="106" t="e">
        <f t="shared" si="9"/>
        <v>#DIV/0!</v>
      </c>
      <c r="BD24" s="106" t="e">
        <f t="shared" si="9"/>
        <v>#DIV/0!</v>
      </c>
      <c r="BE24" s="106">
        <f t="shared" si="9"/>
        <v>0.24677838655496442</v>
      </c>
      <c r="BF24" s="106">
        <f t="shared" si="240"/>
        <v>0</v>
      </c>
      <c r="BG24" s="107">
        <f t="shared" si="10"/>
        <v>0.82776738167109964</v>
      </c>
      <c r="BH24" s="107">
        <f t="shared" si="11"/>
        <v>0</v>
      </c>
      <c r="BI24" s="107">
        <f t="shared" si="12"/>
        <v>0</v>
      </c>
      <c r="BJ24" s="107">
        <f t="shared" si="13"/>
        <v>0</v>
      </c>
      <c r="BK24" s="107">
        <f t="shared" si="14"/>
        <v>2.0633697844490304E-2</v>
      </c>
      <c r="BL24" s="107">
        <f t="shared" si="15"/>
        <v>0</v>
      </c>
      <c r="BM24" s="107">
        <f t="shared" si="16"/>
        <v>4.7040173196859991E-2</v>
      </c>
      <c r="BN24" s="107">
        <f t="shared" si="17"/>
        <v>0.19220645692169275</v>
      </c>
      <c r="BO24" s="107">
        <f t="shared" si="18"/>
        <v>0</v>
      </c>
      <c r="BP24" s="107">
        <f t="shared" si="19"/>
        <v>0</v>
      </c>
      <c r="BQ24" s="107">
        <f t="shared" si="20"/>
        <v>0</v>
      </c>
      <c r="BR24" s="107">
        <f t="shared" si="21"/>
        <v>0</v>
      </c>
      <c r="BS24" s="107">
        <f t="shared" si="22"/>
        <v>19.015357456713289</v>
      </c>
      <c r="BT24" s="107">
        <f t="shared" si="23"/>
        <v>0</v>
      </c>
      <c r="BU24" s="107">
        <f t="shared" si="24"/>
        <v>0</v>
      </c>
      <c r="BV24" s="107">
        <f t="shared" si="25"/>
        <v>0.16773207051910419</v>
      </c>
      <c r="BW24" s="107">
        <f t="shared" si="26"/>
        <v>0</v>
      </c>
      <c r="BX24" s="108">
        <f t="shared" si="51"/>
        <v>12.416510725066495</v>
      </c>
      <c r="BY24" s="108">
        <f t="shared" si="260"/>
        <v>0</v>
      </c>
      <c r="BZ24" s="108">
        <f t="shared" si="261"/>
        <v>0</v>
      </c>
      <c r="CA24" s="108">
        <f t="shared" si="262"/>
        <v>0</v>
      </c>
      <c r="CB24" s="108">
        <f t="shared" si="263"/>
        <v>0.30950546766735454</v>
      </c>
      <c r="CC24" s="108">
        <f t="shared" si="264"/>
        <v>0</v>
      </c>
      <c r="CD24" s="108">
        <f t="shared" si="265"/>
        <v>0.70560259795289992</v>
      </c>
      <c r="CE24" s="108">
        <f t="shared" si="266"/>
        <v>2.8830968538253914</v>
      </c>
      <c r="CF24" s="108">
        <f t="shared" si="267"/>
        <v>0</v>
      </c>
      <c r="CG24" s="108">
        <f t="shared" si="268"/>
        <v>0</v>
      </c>
      <c r="CH24" s="108">
        <f t="shared" si="269"/>
        <v>0</v>
      </c>
      <c r="CI24" s="108">
        <f t="shared" si="270"/>
        <v>0</v>
      </c>
      <c r="CJ24" s="108">
        <f t="shared" si="271"/>
        <v>285.23036185069935</v>
      </c>
      <c r="CK24" s="108">
        <f t="shared" si="272"/>
        <v>0</v>
      </c>
      <c r="CL24" s="108">
        <f t="shared" si="273"/>
        <v>0</v>
      </c>
      <c r="CM24" s="108">
        <f t="shared" si="274"/>
        <v>2.5159810577865627</v>
      </c>
      <c r="CN24" s="108">
        <f t="shared" si="241"/>
        <v>0</v>
      </c>
      <c r="CO24" s="109">
        <f t="shared" si="52"/>
        <v>186.0841076214943</v>
      </c>
      <c r="CP24" s="109">
        <f t="shared" si="307"/>
        <v>0</v>
      </c>
      <c r="CQ24" s="109">
        <f t="shared" si="308"/>
        <v>0</v>
      </c>
      <c r="CR24" s="109">
        <f t="shared" si="309"/>
        <v>0</v>
      </c>
      <c r="CS24" s="109">
        <f t="shared" si="310"/>
        <v>0.75117301658951929</v>
      </c>
      <c r="CT24" s="109">
        <f t="shared" si="311"/>
        <v>0</v>
      </c>
      <c r="CU24" s="109">
        <f t="shared" si="312"/>
        <v>2.9825429658585212</v>
      </c>
      <c r="CV24" s="109">
        <f t="shared" si="313"/>
        <v>38.838229846145488</v>
      </c>
      <c r="CW24" s="109">
        <f t="shared" si="314"/>
        <v>0</v>
      </c>
      <c r="CX24" s="109">
        <f t="shared" si="315"/>
        <v>0</v>
      </c>
      <c r="CY24" s="109">
        <f t="shared" si="316"/>
        <v>0</v>
      </c>
      <c r="CZ24" s="109">
        <f t="shared" si="317"/>
        <v>0</v>
      </c>
      <c r="DA24" s="109">
        <f t="shared" si="318"/>
        <v>4719.6954467019259</v>
      </c>
      <c r="DB24" s="109">
        <f t="shared" si="319"/>
        <v>0</v>
      </c>
      <c r="DC24" s="109">
        <f t="shared" si="320"/>
        <v>0</v>
      </c>
      <c r="DD24" s="109">
        <f t="shared" si="321"/>
        <v>42.461794730393876</v>
      </c>
      <c r="DE24" s="109">
        <f t="shared" si="321"/>
        <v>0</v>
      </c>
      <c r="DF24" s="110">
        <f t="shared" si="29"/>
        <v>8.3850620284472682E-2</v>
      </c>
      <c r="DG24" s="110">
        <f t="shared" si="275"/>
        <v>0</v>
      </c>
      <c r="DH24" s="110" t="e">
        <f t="shared" si="276"/>
        <v>#DIV/0!</v>
      </c>
      <c r="DI24" s="110" t="e">
        <f t="shared" si="277"/>
        <v>#DIV/0!</v>
      </c>
      <c r="DJ24" s="110">
        <f t="shared" si="278"/>
        <v>1.158149419438095E-2</v>
      </c>
      <c r="DK24" s="110" t="e">
        <f t="shared" si="279"/>
        <v>#DIV/0!</v>
      </c>
      <c r="DL24" s="110">
        <f t="shared" si="280"/>
        <v>4.0940589139696303E-2</v>
      </c>
      <c r="DM24" s="110">
        <f t="shared" si="281"/>
        <v>7.5611995652165864E-2</v>
      </c>
      <c r="DN24" s="110" t="e">
        <f t="shared" si="282"/>
        <v>#DIV/0!</v>
      </c>
      <c r="DO24" s="110" t="e">
        <f t="shared" si="283"/>
        <v>#DIV/0!</v>
      </c>
      <c r="DP24" s="110" t="e">
        <f t="shared" si="284"/>
        <v>#DIV/0!</v>
      </c>
      <c r="DQ24" s="110" t="e">
        <f t="shared" si="285"/>
        <v>#DIV/0!</v>
      </c>
      <c r="DR24" s="110">
        <f t="shared" si="286"/>
        <v>9.9929273406199878E-2</v>
      </c>
      <c r="DS24" s="110" t="e">
        <f t="shared" si="287"/>
        <v>#DIV/0!</v>
      </c>
      <c r="DT24" s="110" t="e">
        <f t="shared" si="288"/>
        <v>#DIV/0!</v>
      </c>
      <c r="DU24" s="110">
        <f t="shared" si="289"/>
        <v>0.1035812388092807</v>
      </c>
      <c r="DV24" s="110">
        <f t="shared" si="242"/>
        <v>0</v>
      </c>
    </row>
    <row r="25" spans="1:126" s="99" customFormat="1" x14ac:dyDescent="0.2">
      <c r="A25" s="99" t="s">
        <v>92</v>
      </c>
      <c r="B25" s="128"/>
      <c r="C25" s="128">
        <v>44511.489583333336</v>
      </c>
      <c r="D25" s="129">
        <v>23.62</v>
      </c>
      <c r="E25" s="102">
        <f t="shared" si="6"/>
        <v>0.6686822</v>
      </c>
      <c r="F25" s="102">
        <f t="shared" si="30"/>
        <v>1780.4725200000003</v>
      </c>
      <c r="G25" s="103">
        <f t="shared" si="7"/>
        <v>8.5999803091464017E-2</v>
      </c>
      <c r="Y25" s="105">
        <f t="shared" ref="Y25" si="407">H22</f>
        <v>21.299095904749095</v>
      </c>
      <c r="Z25" s="105">
        <f t="shared" ref="Z25" si="408">I22</f>
        <v>0</v>
      </c>
      <c r="AA25" s="105">
        <f t="shared" ref="AA25" si="409">J22</f>
        <v>0</v>
      </c>
      <c r="AB25" s="105">
        <f t="shared" ref="AB25" si="410">K22</f>
        <v>0</v>
      </c>
      <c r="AC25" s="105">
        <f t="shared" ref="AC25" si="411">L22</f>
        <v>0.53092102804557451</v>
      </c>
      <c r="AD25" s="105">
        <f t="shared" ref="AD25" si="412">M22</f>
        <v>0</v>
      </c>
      <c r="AE25" s="105">
        <f t="shared" ref="AE25" si="413">N22</f>
        <v>1.2103800928628801</v>
      </c>
      <c r="AF25" s="105">
        <f t="shared" ref="AF25" si="414">O22</f>
        <v>4.9456210164050347</v>
      </c>
      <c r="AG25" s="105">
        <f t="shared" ref="AG25" si="415">P22</f>
        <v>0</v>
      </c>
      <c r="AH25" s="105">
        <f t="shared" ref="AH25" si="416">Q22</f>
        <v>0</v>
      </c>
      <c r="AI25" s="105">
        <f t="shared" ref="AI25" si="417">R22</f>
        <v>0</v>
      </c>
      <c r="AJ25" s="105">
        <f t="shared" ref="AJ25" si="418">S22</f>
        <v>0</v>
      </c>
      <c r="AK25" s="105">
        <f t="shared" ref="AK25" si="419">T22</f>
        <v>489.27987632949089</v>
      </c>
      <c r="AL25" s="105">
        <f t="shared" ref="AL25" si="420">U22</f>
        <v>0</v>
      </c>
      <c r="AM25" s="105">
        <f t="shared" ref="AM25" si="421">V22</f>
        <v>0</v>
      </c>
      <c r="AN25" s="105">
        <f t="shared" ref="AN25" si="422">W22</f>
        <v>4.3158760968284096</v>
      </c>
      <c r="AO25" s="105">
        <f t="shared" ref="AO25" si="423">X22</f>
        <v>0</v>
      </c>
      <c r="AP25" s="106">
        <f t="shared" si="9"/>
        <v>0.1987731067781523</v>
      </c>
      <c r="AQ25" s="106">
        <f t="shared" si="9"/>
        <v>0</v>
      </c>
      <c r="AR25" s="106" t="e">
        <f t="shared" si="9"/>
        <v>#DIV/0!</v>
      </c>
      <c r="AS25" s="106" t="e">
        <f t="shared" si="9"/>
        <v>#DIV/0!</v>
      </c>
      <c r="AT25" s="106">
        <f t="shared" si="9"/>
        <v>7.9518252151963717E-2</v>
      </c>
      <c r="AU25" s="106" t="e">
        <f t="shared" si="9"/>
        <v>#DIV/0!</v>
      </c>
      <c r="AV25" s="106">
        <f t="shared" si="9"/>
        <v>0.2571916304218706</v>
      </c>
      <c r="AW25" s="106">
        <f t="shared" si="9"/>
        <v>0.17531066647018434</v>
      </c>
      <c r="AX25" s="106" t="e">
        <f t="shared" si="9"/>
        <v>#DIV/0!</v>
      </c>
      <c r="AY25" s="106" t="e">
        <f t="shared" si="9"/>
        <v>#DIV/0!</v>
      </c>
      <c r="AZ25" s="106" t="e">
        <f t="shared" si="9"/>
        <v>#DIV/0!</v>
      </c>
      <c r="BA25" s="106" t="e">
        <f t="shared" si="9"/>
        <v>#DIV/0!</v>
      </c>
      <c r="BB25" s="106">
        <f t="shared" si="9"/>
        <v>0.21948866976469639</v>
      </c>
      <c r="BC25" s="106" t="e">
        <f t="shared" si="9"/>
        <v>#DIV/0!</v>
      </c>
      <c r="BD25" s="106" t="e">
        <f t="shared" si="9"/>
        <v>#DIV/0!</v>
      </c>
      <c r="BE25" s="106">
        <f t="shared" si="9"/>
        <v>0.24677838655496442</v>
      </c>
      <c r="BF25" s="106">
        <f t="shared" si="240"/>
        <v>0</v>
      </c>
      <c r="BG25" s="107">
        <f t="shared" si="10"/>
        <v>0.85453957845591699</v>
      </c>
      <c r="BH25" s="107">
        <f t="shared" si="11"/>
        <v>0</v>
      </c>
      <c r="BI25" s="107">
        <f t="shared" si="12"/>
        <v>0</v>
      </c>
      <c r="BJ25" s="107">
        <f t="shared" si="13"/>
        <v>0</v>
      </c>
      <c r="BK25" s="107">
        <f t="shared" si="14"/>
        <v>2.1301046463586586E-2</v>
      </c>
      <c r="BL25" s="107">
        <f t="shared" si="15"/>
        <v>0</v>
      </c>
      <c r="BM25" s="107">
        <f t="shared" si="16"/>
        <v>4.8561577399905298E-2</v>
      </c>
      <c r="BN25" s="107">
        <f t="shared" si="17"/>
        <v>0.19842292449695731</v>
      </c>
      <c r="BO25" s="107">
        <f t="shared" si="18"/>
        <v>0</v>
      </c>
      <c r="BP25" s="107">
        <f t="shared" si="19"/>
        <v>0</v>
      </c>
      <c r="BQ25" s="107">
        <f t="shared" si="20"/>
        <v>0</v>
      </c>
      <c r="BR25" s="107">
        <f t="shared" si="21"/>
        <v>0</v>
      </c>
      <c r="BS25" s="107">
        <f t="shared" si="22"/>
        <v>19.630364647183914</v>
      </c>
      <c r="BT25" s="107">
        <f t="shared" si="23"/>
        <v>0</v>
      </c>
      <c r="BU25" s="107">
        <f t="shared" si="24"/>
        <v>0</v>
      </c>
      <c r="BV25" s="107">
        <f t="shared" si="25"/>
        <v>0.17315697140127806</v>
      </c>
      <c r="BW25" s="107">
        <f t="shared" si="26"/>
        <v>0</v>
      </c>
      <c r="BX25" s="108">
        <f t="shared" si="51"/>
        <v>12.818093676838755</v>
      </c>
      <c r="BY25" s="108">
        <f t="shared" si="260"/>
        <v>0</v>
      </c>
      <c r="BZ25" s="108">
        <f t="shared" si="261"/>
        <v>0</v>
      </c>
      <c r="CA25" s="108">
        <f t="shared" si="262"/>
        <v>0</v>
      </c>
      <c r="CB25" s="108">
        <f t="shared" si="263"/>
        <v>0.31951569695379878</v>
      </c>
      <c r="CC25" s="108">
        <f t="shared" si="264"/>
        <v>0</v>
      </c>
      <c r="CD25" s="108">
        <f t="shared" si="265"/>
        <v>0.72842366099857947</v>
      </c>
      <c r="CE25" s="108">
        <f t="shared" si="266"/>
        <v>2.9763438674543599</v>
      </c>
      <c r="CF25" s="108">
        <f t="shared" si="267"/>
        <v>0</v>
      </c>
      <c r="CG25" s="108">
        <f t="shared" si="268"/>
        <v>0</v>
      </c>
      <c r="CH25" s="108">
        <f t="shared" si="269"/>
        <v>0</v>
      </c>
      <c r="CI25" s="108">
        <f t="shared" si="270"/>
        <v>0</v>
      </c>
      <c r="CJ25" s="108">
        <f t="shared" si="271"/>
        <v>294.45546970775871</v>
      </c>
      <c r="CK25" s="108">
        <f t="shared" si="272"/>
        <v>0</v>
      </c>
      <c r="CL25" s="108">
        <f t="shared" si="273"/>
        <v>0</v>
      </c>
      <c r="CM25" s="108">
        <f t="shared" si="274"/>
        <v>2.5973545710191708</v>
      </c>
      <c r="CN25" s="108">
        <f t="shared" si="241"/>
        <v>0</v>
      </c>
      <c r="CO25" s="109">
        <f t="shared" si="52"/>
        <v>198.90220129833304</v>
      </c>
      <c r="CP25" s="109">
        <f t="shared" si="307"/>
        <v>0</v>
      </c>
      <c r="CQ25" s="109">
        <f t="shared" si="308"/>
        <v>0</v>
      </c>
      <c r="CR25" s="109">
        <f t="shared" si="309"/>
        <v>0</v>
      </c>
      <c r="CS25" s="109">
        <f t="shared" si="310"/>
        <v>1.0706887135433181</v>
      </c>
      <c r="CT25" s="109">
        <f t="shared" si="311"/>
        <v>0</v>
      </c>
      <c r="CU25" s="109">
        <f t="shared" si="312"/>
        <v>3.7109666268571004</v>
      </c>
      <c r="CV25" s="109">
        <f t="shared" si="313"/>
        <v>41.814573713599849</v>
      </c>
      <c r="CW25" s="109">
        <f t="shared" si="314"/>
        <v>0</v>
      </c>
      <c r="CX25" s="109">
        <f t="shared" si="315"/>
        <v>0</v>
      </c>
      <c r="CY25" s="109">
        <f t="shared" si="316"/>
        <v>0</v>
      </c>
      <c r="CZ25" s="109">
        <f t="shared" si="317"/>
        <v>0</v>
      </c>
      <c r="DA25" s="109">
        <f t="shared" si="318"/>
        <v>5014.1509164096842</v>
      </c>
      <c r="DB25" s="109">
        <f t="shared" si="319"/>
        <v>0</v>
      </c>
      <c r="DC25" s="109">
        <f t="shared" si="320"/>
        <v>0</v>
      </c>
      <c r="DD25" s="109">
        <f t="shared" si="321"/>
        <v>45.059149301413044</v>
      </c>
      <c r="DE25" s="109">
        <f t="shared" si="321"/>
        <v>0</v>
      </c>
      <c r="DF25" s="110">
        <f t="shared" si="29"/>
        <v>8.9626530540353425E-2</v>
      </c>
      <c r="DG25" s="110">
        <f t="shared" si="275"/>
        <v>0</v>
      </c>
      <c r="DH25" s="110" t="e">
        <f t="shared" si="276"/>
        <v>#DIV/0!</v>
      </c>
      <c r="DI25" s="110" t="e">
        <f t="shared" si="277"/>
        <v>#DIV/0!</v>
      </c>
      <c r="DJ25" s="110">
        <f t="shared" si="278"/>
        <v>1.6507748342972309E-2</v>
      </c>
      <c r="DK25" s="110" t="e">
        <f t="shared" si="279"/>
        <v>#DIV/0!</v>
      </c>
      <c r="DL25" s="110">
        <f t="shared" si="280"/>
        <v>5.0939470686736148E-2</v>
      </c>
      <c r="DM25" s="110">
        <f t="shared" si="281"/>
        <v>8.1406474454542188E-2</v>
      </c>
      <c r="DN25" s="110" t="e">
        <f t="shared" si="282"/>
        <v>#DIV/0!</v>
      </c>
      <c r="DO25" s="110" t="e">
        <f t="shared" si="283"/>
        <v>#DIV/0!</v>
      </c>
      <c r="DP25" s="110" t="e">
        <f t="shared" si="284"/>
        <v>#DIV/0!</v>
      </c>
      <c r="DQ25" s="110" t="e">
        <f t="shared" si="285"/>
        <v>#DIV/0!</v>
      </c>
      <c r="DR25" s="110">
        <f t="shared" si="286"/>
        <v>0.10616372676673171</v>
      </c>
      <c r="DS25" s="110" t="e">
        <f t="shared" si="287"/>
        <v>#DIV/0!</v>
      </c>
      <c r="DT25" s="110" t="e">
        <f t="shared" si="288"/>
        <v>#DIV/0!</v>
      </c>
      <c r="DU25" s="110">
        <f t="shared" si="289"/>
        <v>0.10991722168050254</v>
      </c>
      <c r="DV25" s="110">
        <f t="shared" si="242"/>
        <v>0</v>
      </c>
    </row>
    <row r="26" spans="1:126" s="99" customFormat="1" x14ac:dyDescent="0.2">
      <c r="A26" s="99" t="s">
        <v>92</v>
      </c>
      <c r="B26" s="128">
        <f>'Data Final'!C203</f>
        <v>44511.520833333336</v>
      </c>
      <c r="C26" s="128">
        <v>44511.5</v>
      </c>
      <c r="D26" s="129">
        <v>22.15</v>
      </c>
      <c r="E26" s="102">
        <f t="shared" si="6"/>
        <v>0.62706649999999997</v>
      </c>
      <c r="F26" s="102">
        <f t="shared" si="30"/>
        <v>2054.6265600000002</v>
      </c>
      <c r="G26" s="103">
        <f t="shared" si="7"/>
        <v>9.9241902136457616E-2</v>
      </c>
      <c r="H26" s="130">
        <f>'Data Final'!F203</f>
        <v>59.195255463771616</v>
      </c>
      <c r="I26" s="130">
        <f>'Data Final'!G203</f>
        <v>53.429184168291926</v>
      </c>
      <c r="J26" s="130">
        <f>'Data Final'!H203</f>
        <v>0</v>
      </c>
      <c r="K26" s="130">
        <f>'Data Final'!I203</f>
        <v>0</v>
      </c>
      <c r="L26" s="130">
        <f>'Data Final'!J203</f>
        <v>1.2403780667485393</v>
      </c>
      <c r="M26" s="104">
        <v>0</v>
      </c>
      <c r="N26" s="130">
        <f>'Data Final'!L203</f>
        <v>1.7586685058810649</v>
      </c>
      <c r="O26" s="130">
        <f>'Data Final'!M203</f>
        <v>15.167920402965931</v>
      </c>
      <c r="P26" s="104">
        <v>0</v>
      </c>
      <c r="Q26" s="130">
        <f>'Data Final'!O203</f>
        <v>0</v>
      </c>
      <c r="R26" s="104">
        <v>0</v>
      </c>
      <c r="S26" s="130">
        <f>'Data Final'!Q203</f>
        <v>0</v>
      </c>
      <c r="T26" s="130">
        <f>'Data Final'!R203</f>
        <v>1501.5596233985359</v>
      </c>
      <c r="U26" s="130">
        <f>'Data Final'!S203</f>
        <v>0</v>
      </c>
      <c r="V26" s="130">
        <f>'Data Final'!T203</f>
        <v>0</v>
      </c>
      <c r="W26" s="130">
        <f>'Data Final'!U203</f>
        <v>13.964666170051149</v>
      </c>
      <c r="X26" s="130">
        <f>'Data Final'!V203</f>
        <v>10.828045584985148</v>
      </c>
      <c r="Y26" s="105">
        <f t="shared" ref="Y26" si="424">H26</f>
        <v>59.195255463771616</v>
      </c>
      <c r="Z26" s="105">
        <f t="shared" ref="Z26" si="425">I26</f>
        <v>53.429184168291926</v>
      </c>
      <c r="AA26" s="105">
        <f t="shared" ref="AA26" si="426">J26</f>
        <v>0</v>
      </c>
      <c r="AB26" s="105">
        <f t="shared" ref="AB26" si="427">K26</f>
        <v>0</v>
      </c>
      <c r="AC26" s="105">
        <f t="shared" ref="AC26" si="428">L26</f>
        <v>1.2403780667485393</v>
      </c>
      <c r="AD26" s="105">
        <f t="shared" ref="AD26" si="429">M26</f>
        <v>0</v>
      </c>
      <c r="AE26" s="105">
        <f t="shared" ref="AE26" si="430">N26</f>
        <v>1.7586685058810649</v>
      </c>
      <c r="AF26" s="105">
        <f t="shared" ref="AF26" si="431">O26</f>
        <v>15.167920402965931</v>
      </c>
      <c r="AG26" s="105">
        <f t="shared" ref="AG26" si="432">P26</f>
        <v>0</v>
      </c>
      <c r="AH26" s="105">
        <f t="shared" ref="AH26" si="433">Q26</f>
        <v>0</v>
      </c>
      <c r="AI26" s="105">
        <f t="shared" ref="AI26" si="434">R26</f>
        <v>0</v>
      </c>
      <c r="AJ26" s="105">
        <f t="shared" ref="AJ26" si="435">S26</f>
        <v>0</v>
      </c>
      <c r="AK26" s="105">
        <f t="shared" ref="AK26" si="436">T26</f>
        <v>1501.5596233985359</v>
      </c>
      <c r="AL26" s="105">
        <f t="shared" ref="AL26" si="437">U26</f>
        <v>0</v>
      </c>
      <c r="AM26" s="105">
        <f t="shared" ref="AM26" si="438">V26</f>
        <v>0</v>
      </c>
      <c r="AN26" s="105">
        <f t="shared" ref="AN26" si="439">W26</f>
        <v>13.964666170051149</v>
      </c>
      <c r="AO26" s="105">
        <f t="shared" ref="AO26" si="440">X26</f>
        <v>10.828045584985148</v>
      </c>
      <c r="AP26" s="106">
        <f t="shared" si="9"/>
        <v>0.55243776016035961</v>
      </c>
      <c r="AQ26" s="106">
        <f t="shared" si="9"/>
        <v>0.40987263756670783</v>
      </c>
      <c r="AR26" s="106" t="e">
        <f t="shared" si="9"/>
        <v>#DIV/0!</v>
      </c>
      <c r="AS26" s="106" t="e">
        <f t="shared" si="9"/>
        <v>#DIV/0!</v>
      </c>
      <c r="AT26" s="106">
        <f t="shared" si="9"/>
        <v>0.18577658571664063</v>
      </c>
      <c r="AU26" s="106" t="e">
        <f t="shared" si="9"/>
        <v>#DIV/0!</v>
      </c>
      <c r="AV26" s="106">
        <f t="shared" si="9"/>
        <v>0.37369651324097536</v>
      </c>
      <c r="AW26" s="106">
        <f t="shared" si="9"/>
        <v>0.53766720619922459</v>
      </c>
      <c r="AX26" s="106" t="e">
        <f t="shared" si="9"/>
        <v>#DIV/0!</v>
      </c>
      <c r="AY26" s="106" t="e">
        <f t="shared" si="9"/>
        <v>#DIV/0!</v>
      </c>
      <c r="AZ26" s="106" t="e">
        <f t="shared" si="9"/>
        <v>#DIV/0!</v>
      </c>
      <c r="BA26" s="106" t="e">
        <f t="shared" si="9"/>
        <v>#DIV/0!</v>
      </c>
      <c r="BB26" s="106">
        <f t="shared" si="9"/>
        <v>0.67359264146433129</v>
      </c>
      <c r="BC26" s="106" t="e">
        <f t="shared" si="9"/>
        <v>#DIV/0!</v>
      </c>
      <c r="BD26" s="106" t="e">
        <f t="shared" si="9"/>
        <v>#DIV/0!</v>
      </c>
      <c r="BE26" s="106">
        <f t="shared" si="9"/>
        <v>0.79848858236602205</v>
      </c>
      <c r="BF26" s="106">
        <f t="shared" si="240"/>
        <v>0.54526063055711282</v>
      </c>
      <c r="BG26" s="107">
        <f t="shared" si="10"/>
        <v>2.2271616996163885</v>
      </c>
      <c r="BH26" s="107">
        <f t="shared" si="11"/>
        <v>2.0102190908559736</v>
      </c>
      <c r="BI26" s="107">
        <f t="shared" si="12"/>
        <v>0</v>
      </c>
      <c r="BJ26" s="107">
        <f t="shared" si="13"/>
        <v>0</v>
      </c>
      <c r="BK26" s="107">
        <f t="shared" si="14"/>
        <v>4.6667971979566375E-2</v>
      </c>
      <c r="BL26" s="107">
        <f t="shared" si="15"/>
        <v>0</v>
      </c>
      <c r="BM26" s="107">
        <f t="shared" si="16"/>
        <v>6.6168126278584122E-2</v>
      </c>
      <c r="BN26" s="107">
        <f t="shared" si="17"/>
        <v>0.57067768556198617</v>
      </c>
      <c r="BO26" s="107">
        <f t="shared" si="18"/>
        <v>0</v>
      </c>
      <c r="BP26" s="107">
        <f t="shared" si="19"/>
        <v>0</v>
      </c>
      <c r="BQ26" s="107">
        <f t="shared" si="20"/>
        <v>0</v>
      </c>
      <c r="BR26" s="107">
        <f t="shared" si="21"/>
        <v>0</v>
      </c>
      <c r="BS26" s="107">
        <f t="shared" si="22"/>
        <v>56.494664255150276</v>
      </c>
      <c r="BT26" s="107">
        <f t="shared" si="23"/>
        <v>0</v>
      </c>
      <c r="BU26" s="107">
        <f t="shared" si="24"/>
        <v>0</v>
      </c>
      <c r="BV26" s="107">
        <f t="shared" si="25"/>
        <v>0.52540646033534266</v>
      </c>
      <c r="BW26" s="107">
        <f t="shared" si="26"/>
        <v>0.40739427880902535</v>
      </c>
      <c r="BX26" s="108">
        <f t="shared" si="51"/>
        <v>33.407425494245828</v>
      </c>
      <c r="BY26" s="108">
        <f t="shared" si="260"/>
        <v>30.153286362839605</v>
      </c>
      <c r="BZ26" s="108">
        <f t="shared" si="261"/>
        <v>0</v>
      </c>
      <c r="CA26" s="108">
        <f t="shared" si="262"/>
        <v>0</v>
      </c>
      <c r="CB26" s="108">
        <f t="shared" si="263"/>
        <v>0.7000195796934956</v>
      </c>
      <c r="CC26" s="108">
        <f t="shared" si="264"/>
        <v>0</v>
      </c>
      <c r="CD26" s="108">
        <f t="shared" si="265"/>
        <v>0.9925218941787618</v>
      </c>
      <c r="CE26" s="108">
        <f t="shared" si="266"/>
        <v>8.560165283429793</v>
      </c>
      <c r="CF26" s="108">
        <f t="shared" si="267"/>
        <v>0</v>
      </c>
      <c r="CG26" s="108">
        <f t="shared" si="268"/>
        <v>0</v>
      </c>
      <c r="CH26" s="108">
        <f t="shared" si="269"/>
        <v>0</v>
      </c>
      <c r="CI26" s="108">
        <f t="shared" si="270"/>
        <v>0</v>
      </c>
      <c r="CJ26" s="108">
        <f t="shared" si="271"/>
        <v>847.41996382725415</v>
      </c>
      <c r="CK26" s="108">
        <f t="shared" si="272"/>
        <v>0</v>
      </c>
      <c r="CL26" s="108">
        <f t="shared" si="273"/>
        <v>0</v>
      </c>
      <c r="CM26" s="108">
        <f t="shared" si="274"/>
        <v>7.88109690503014</v>
      </c>
      <c r="CN26" s="108">
        <f t="shared" si="241"/>
        <v>6.1109141821353798</v>
      </c>
      <c r="CO26" s="109">
        <f t="shared" si="52"/>
        <v>232.30962679257885</v>
      </c>
      <c r="CP26" s="109">
        <f t="shared" si="307"/>
        <v>30.153286362839605</v>
      </c>
      <c r="CQ26" s="109">
        <f t="shared" si="308"/>
        <v>0</v>
      </c>
      <c r="CR26" s="109">
        <f t="shared" si="309"/>
        <v>0</v>
      </c>
      <c r="CS26" s="109">
        <f t="shared" si="310"/>
        <v>1.7707082932368137</v>
      </c>
      <c r="CT26" s="109">
        <f t="shared" si="311"/>
        <v>0</v>
      </c>
      <c r="CU26" s="109">
        <f t="shared" si="312"/>
        <v>4.7034885210358626</v>
      </c>
      <c r="CV26" s="109">
        <f t="shared" si="313"/>
        <v>50.374738997029638</v>
      </c>
      <c r="CW26" s="109">
        <f t="shared" si="314"/>
        <v>0</v>
      </c>
      <c r="CX26" s="109">
        <f t="shared" si="315"/>
        <v>0</v>
      </c>
      <c r="CY26" s="109">
        <f t="shared" si="316"/>
        <v>0</v>
      </c>
      <c r="CZ26" s="109">
        <f t="shared" si="317"/>
        <v>0</v>
      </c>
      <c r="DA26" s="109">
        <f t="shared" si="318"/>
        <v>5861.5708802369381</v>
      </c>
      <c r="DB26" s="109">
        <f t="shared" si="319"/>
        <v>0</v>
      </c>
      <c r="DC26" s="109">
        <f t="shared" si="320"/>
        <v>0</v>
      </c>
      <c r="DD26" s="109">
        <f t="shared" si="321"/>
        <v>52.940246206443184</v>
      </c>
      <c r="DE26" s="109">
        <f t="shared" si="321"/>
        <v>6.1109141821353798</v>
      </c>
      <c r="DF26" s="110">
        <f t="shared" si="29"/>
        <v>0.10468011778971534</v>
      </c>
      <c r="DG26" s="110">
        <f t="shared" si="275"/>
        <v>1.6976043703953048E-2</v>
      </c>
      <c r="DH26" s="110" t="e">
        <f t="shared" si="276"/>
        <v>#DIV/0!</v>
      </c>
      <c r="DI26" s="110" t="e">
        <f t="shared" si="277"/>
        <v>#DIV/0!</v>
      </c>
      <c r="DJ26" s="110">
        <f t="shared" si="278"/>
        <v>2.7300565069779011E-2</v>
      </c>
      <c r="DK26" s="110" t="e">
        <f t="shared" si="279"/>
        <v>#DIV/0!</v>
      </c>
      <c r="DL26" s="110">
        <f t="shared" si="280"/>
        <v>6.4563559776775206E-2</v>
      </c>
      <c r="DM26" s="110">
        <f t="shared" si="281"/>
        <v>9.8071785483302976E-2</v>
      </c>
      <c r="DN26" s="110" t="e">
        <f t="shared" si="282"/>
        <v>#DIV/0!</v>
      </c>
      <c r="DO26" s="110" t="e">
        <f t="shared" si="283"/>
        <v>#DIV/0!</v>
      </c>
      <c r="DP26" s="110" t="e">
        <f t="shared" si="284"/>
        <v>#DIV/0!</v>
      </c>
      <c r="DQ26" s="110" t="e">
        <f t="shared" si="285"/>
        <v>#DIV/0!</v>
      </c>
      <c r="DR26" s="110">
        <f t="shared" si="286"/>
        <v>0.12410599914668805</v>
      </c>
      <c r="DS26" s="110" t="e">
        <f t="shared" si="287"/>
        <v>#DIV/0!</v>
      </c>
      <c r="DT26" s="110" t="e">
        <f t="shared" si="288"/>
        <v>#DIV/0!</v>
      </c>
      <c r="DU26" s="110">
        <f t="shared" si="289"/>
        <v>0.12914235773003188</v>
      </c>
      <c r="DV26" s="110">
        <f t="shared" si="242"/>
        <v>1.6334828315078837E-2</v>
      </c>
    </row>
    <row r="27" spans="1:126" s="99" customFormat="1" x14ac:dyDescent="0.2">
      <c r="A27" s="99" t="s">
        <v>92</v>
      </c>
      <c r="B27" s="128"/>
      <c r="C27" s="128">
        <v>44511.510416666664</v>
      </c>
      <c r="D27" s="129">
        <v>21.43</v>
      </c>
      <c r="E27" s="102">
        <f t="shared" si="6"/>
        <v>0.60668329999999993</v>
      </c>
      <c r="F27" s="102">
        <f t="shared" si="30"/>
        <v>2310.4357199999999</v>
      </c>
      <c r="G27" s="103">
        <f t="shared" si="7"/>
        <v>0.11159791276951855</v>
      </c>
      <c r="Y27" s="105">
        <f t="shared" ref="Y27" si="441">H26</f>
        <v>59.195255463771616</v>
      </c>
      <c r="Z27" s="105">
        <f t="shared" ref="Z27" si="442">I26</f>
        <v>53.429184168291926</v>
      </c>
      <c r="AA27" s="105">
        <f t="shared" ref="AA27" si="443">J26</f>
        <v>0</v>
      </c>
      <c r="AB27" s="105">
        <f t="shared" ref="AB27" si="444">K26</f>
        <v>0</v>
      </c>
      <c r="AC27" s="105">
        <f t="shared" ref="AC27" si="445">L26</f>
        <v>1.2403780667485393</v>
      </c>
      <c r="AD27" s="105">
        <f t="shared" ref="AD27" si="446">M26</f>
        <v>0</v>
      </c>
      <c r="AE27" s="105">
        <f t="shared" ref="AE27" si="447">N26</f>
        <v>1.7586685058810649</v>
      </c>
      <c r="AF27" s="105">
        <f t="shared" ref="AF27" si="448">O26</f>
        <v>15.167920402965931</v>
      </c>
      <c r="AG27" s="105">
        <f t="shared" ref="AG27" si="449">P26</f>
        <v>0</v>
      </c>
      <c r="AH27" s="105">
        <f t="shared" ref="AH27" si="450">Q26</f>
        <v>0</v>
      </c>
      <c r="AI27" s="105">
        <f t="shared" ref="AI27" si="451">R26</f>
        <v>0</v>
      </c>
      <c r="AJ27" s="105">
        <f t="shared" ref="AJ27" si="452">S26</f>
        <v>0</v>
      </c>
      <c r="AK27" s="105">
        <f t="shared" ref="AK27" si="453">T26</f>
        <v>1501.5596233985359</v>
      </c>
      <c r="AL27" s="105">
        <f t="shared" ref="AL27" si="454">U26</f>
        <v>0</v>
      </c>
      <c r="AM27" s="105">
        <f t="shared" ref="AM27" si="455">V26</f>
        <v>0</v>
      </c>
      <c r="AN27" s="105">
        <f t="shared" ref="AN27" si="456">W26</f>
        <v>13.964666170051149</v>
      </c>
      <c r="AO27" s="105">
        <f t="shared" ref="AO27" si="457">X26</f>
        <v>10.828045584985148</v>
      </c>
      <c r="AP27" s="106">
        <f t="shared" si="9"/>
        <v>0.55243776016035961</v>
      </c>
      <c r="AQ27" s="106">
        <f t="shared" si="9"/>
        <v>0.40987263756670783</v>
      </c>
      <c r="AR27" s="106" t="e">
        <f t="shared" si="9"/>
        <v>#DIV/0!</v>
      </c>
      <c r="AS27" s="106" t="e">
        <f t="shared" si="9"/>
        <v>#DIV/0!</v>
      </c>
      <c r="AT27" s="106">
        <f t="shared" si="9"/>
        <v>0.18577658571664063</v>
      </c>
      <c r="AU27" s="106" t="e">
        <f t="shared" si="9"/>
        <v>#DIV/0!</v>
      </c>
      <c r="AV27" s="106">
        <f t="shared" si="9"/>
        <v>0.37369651324097536</v>
      </c>
      <c r="AW27" s="106">
        <f t="shared" si="9"/>
        <v>0.53766720619922459</v>
      </c>
      <c r="AX27" s="106" t="e">
        <f t="shared" si="9"/>
        <v>#DIV/0!</v>
      </c>
      <c r="AY27" s="106" t="e">
        <f t="shared" si="9"/>
        <v>#DIV/0!</v>
      </c>
      <c r="AZ27" s="106" t="e">
        <f t="shared" si="9"/>
        <v>#DIV/0!</v>
      </c>
      <c r="BA27" s="106" t="e">
        <f t="shared" si="9"/>
        <v>#DIV/0!</v>
      </c>
      <c r="BB27" s="106">
        <f t="shared" si="9"/>
        <v>0.67359264146433129</v>
      </c>
      <c r="BC27" s="106" t="e">
        <f t="shared" si="9"/>
        <v>#DIV/0!</v>
      </c>
      <c r="BD27" s="106" t="e">
        <f t="shared" si="9"/>
        <v>#DIV/0!</v>
      </c>
      <c r="BE27" s="106">
        <f t="shared" si="9"/>
        <v>0.79848858236602205</v>
      </c>
      <c r="BF27" s="106">
        <f t="shared" si="240"/>
        <v>0.54526063055711282</v>
      </c>
      <c r="BG27" s="107">
        <f t="shared" si="10"/>
        <v>2.154766375746239</v>
      </c>
      <c r="BH27" s="107">
        <f t="shared" si="11"/>
        <v>1.9448756260516258</v>
      </c>
      <c r="BI27" s="107">
        <f t="shared" si="12"/>
        <v>0</v>
      </c>
      <c r="BJ27" s="107">
        <f t="shared" si="13"/>
        <v>0</v>
      </c>
      <c r="BK27" s="107">
        <f t="shared" si="14"/>
        <v>4.515099952695744E-2</v>
      </c>
      <c r="BL27" s="107">
        <f t="shared" si="15"/>
        <v>0</v>
      </c>
      <c r="BM27" s="107">
        <f t="shared" si="16"/>
        <v>6.4017288765239627E-2</v>
      </c>
      <c r="BN27" s="107">
        <f t="shared" si="17"/>
        <v>0.55212744025252203</v>
      </c>
      <c r="BO27" s="107">
        <f t="shared" si="18"/>
        <v>0</v>
      </c>
      <c r="BP27" s="107">
        <f t="shared" si="19"/>
        <v>0</v>
      </c>
      <c r="BQ27" s="107">
        <f t="shared" si="20"/>
        <v>0</v>
      </c>
      <c r="BR27" s="107">
        <f t="shared" si="21"/>
        <v>0</v>
      </c>
      <c r="BS27" s="107">
        <f t="shared" si="22"/>
        <v>54.658268848210859</v>
      </c>
      <c r="BT27" s="107">
        <f t="shared" si="23"/>
        <v>0</v>
      </c>
      <c r="BU27" s="107">
        <f t="shared" si="24"/>
        <v>0</v>
      </c>
      <c r="BV27" s="107">
        <f t="shared" si="25"/>
        <v>0.50832778532669942</v>
      </c>
      <c r="BW27" s="107">
        <f t="shared" si="26"/>
        <v>0.39415166568295312</v>
      </c>
      <c r="BX27" s="108">
        <f t="shared" si="51"/>
        <v>32.321495636193582</v>
      </c>
      <c r="BY27" s="108">
        <f t="shared" si="260"/>
        <v>29.173134390774386</v>
      </c>
      <c r="BZ27" s="108">
        <f t="shared" si="261"/>
        <v>0</v>
      </c>
      <c r="CA27" s="108">
        <f t="shared" si="262"/>
        <v>0</v>
      </c>
      <c r="CB27" s="108">
        <f t="shared" si="263"/>
        <v>0.6772649929043616</v>
      </c>
      <c r="CC27" s="108">
        <f t="shared" si="264"/>
        <v>0</v>
      </c>
      <c r="CD27" s="108">
        <f t="shared" si="265"/>
        <v>0.96025933147859444</v>
      </c>
      <c r="CE27" s="108">
        <f t="shared" si="266"/>
        <v>8.2819116037878295</v>
      </c>
      <c r="CF27" s="108">
        <f t="shared" si="267"/>
        <v>0</v>
      </c>
      <c r="CG27" s="108">
        <f t="shared" si="268"/>
        <v>0</v>
      </c>
      <c r="CH27" s="108">
        <f t="shared" si="269"/>
        <v>0</v>
      </c>
      <c r="CI27" s="108">
        <f t="shared" si="270"/>
        <v>0</v>
      </c>
      <c r="CJ27" s="108">
        <f t="shared" si="271"/>
        <v>819.87403272316294</v>
      </c>
      <c r="CK27" s="108">
        <f t="shared" si="272"/>
        <v>0</v>
      </c>
      <c r="CL27" s="108">
        <f t="shared" si="273"/>
        <v>0</v>
      </c>
      <c r="CM27" s="108">
        <f t="shared" si="274"/>
        <v>7.6249167799004915</v>
      </c>
      <c r="CN27" s="108">
        <f t="shared" si="241"/>
        <v>5.9122749852442968</v>
      </c>
      <c r="CO27" s="109">
        <f t="shared" si="52"/>
        <v>264.63112242877241</v>
      </c>
      <c r="CP27" s="109">
        <f t="shared" si="307"/>
        <v>59.326420753613988</v>
      </c>
      <c r="CQ27" s="109">
        <f t="shared" si="308"/>
        <v>0</v>
      </c>
      <c r="CR27" s="109">
        <f t="shared" si="309"/>
        <v>0</v>
      </c>
      <c r="CS27" s="109">
        <f t="shared" si="310"/>
        <v>2.4479732861411754</v>
      </c>
      <c r="CT27" s="109">
        <f t="shared" si="311"/>
        <v>0</v>
      </c>
      <c r="CU27" s="109">
        <f t="shared" si="312"/>
        <v>5.6637478525144571</v>
      </c>
      <c r="CV27" s="109">
        <f t="shared" si="313"/>
        <v>58.656650600817471</v>
      </c>
      <c r="CW27" s="109">
        <f t="shared" si="314"/>
        <v>0</v>
      </c>
      <c r="CX27" s="109">
        <f t="shared" si="315"/>
        <v>0</v>
      </c>
      <c r="CY27" s="109">
        <f t="shared" si="316"/>
        <v>0</v>
      </c>
      <c r="CZ27" s="109">
        <f t="shared" si="317"/>
        <v>0</v>
      </c>
      <c r="DA27" s="109">
        <f t="shared" si="318"/>
        <v>6681.4449129601007</v>
      </c>
      <c r="DB27" s="109">
        <f t="shared" si="319"/>
        <v>0</v>
      </c>
      <c r="DC27" s="109">
        <f t="shared" si="320"/>
        <v>0</v>
      </c>
      <c r="DD27" s="109">
        <f t="shared" si="321"/>
        <v>60.56516298634368</v>
      </c>
      <c r="DE27" s="109">
        <f t="shared" si="321"/>
        <v>12.023189167379677</v>
      </c>
      <c r="DF27" s="110">
        <f t="shared" si="29"/>
        <v>0.11924437850094902</v>
      </c>
      <c r="DG27" s="110">
        <f t="shared" si="275"/>
        <v>3.3400270185926575E-2</v>
      </c>
      <c r="DH27" s="110" t="e">
        <f t="shared" si="276"/>
        <v>#DIV/0!</v>
      </c>
      <c r="DI27" s="110" t="e">
        <f t="shared" si="277"/>
        <v>#DIV/0!</v>
      </c>
      <c r="DJ27" s="110">
        <f t="shared" si="278"/>
        <v>3.7742554345420891E-2</v>
      </c>
      <c r="DK27" s="110" t="e">
        <f t="shared" si="279"/>
        <v>#DIV/0!</v>
      </c>
      <c r="DL27" s="110">
        <f t="shared" si="280"/>
        <v>7.7744789086009389E-2</v>
      </c>
      <c r="DM27" s="110">
        <f t="shared" si="281"/>
        <v>0.1141953798555984</v>
      </c>
      <c r="DN27" s="110" t="e">
        <f t="shared" si="282"/>
        <v>#DIV/0!</v>
      </c>
      <c r="DO27" s="110" t="e">
        <f t="shared" si="283"/>
        <v>#DIV/0!</v>
      </c>
      <c r="DP27" s="110" t="e">
        <f t="shared" si="284"/>
        <v>#DIV/0!</v>
      </c>
      <c r="DQ27" s="110" t="e">
        <f t="shared" si="285"/>
        <v>#DIV/0!</v>
      </c>
      <c r="DR27" s="110">
        <f t="shared" si="286"/>
        <v>0.14146504641993701</v>
      </c>
      <c r="DS27" s="110" t="e">
        <f t="shared" si="287"/>
        <v>#DIV/0!</v>
      </c>
      <c r="DT27" s="110" t="e">
        <f t="shared" si="288"/>
        <v>#DIV/0!</v>
      </c>
      <c r="DU27" s="110">
        <f t="shared" si="289"/>
        <v>0.14774256836395575</v>
      </c>
      <c r="DV27" s="110">
        <f t="shared" si="242"/>
        <v>3.213868252691357E-2</v>
      </c>
    </row>
    <row r="28" spans="1:126" s="99" customFormat="1" x14ac:dyDescent="0.2">
      <c r="A28" s="99" t="s">
        <v>92</v>
      </c>
      <c r="B28" s="128"/>
      <c r="C28" s="128">
        <v>44511.520833333336</v>
      </c>
      <c r="D28" s="129">
        <v>21.43</v>
      </c>
      <c r="E28" s="102">
        <f t="shared" si="6"/>
        <v>0.60668329999999993</v>
      </c>
      <c r="F28" s="102">
        <f t="shared" si="30"/>
        <v>2566.2448799999997</v>
      </c>
      <c r="G28" s="103">
        <f t="shared" si="7"/>
        <v>0.12395392340257948</v>
      </c>
      <c r="Y28" s="105">
        <f t="shared" ref="Y28" si="458">H26</f>
        <v>59.195255463771616</v>
      </c>
      <c r="Z28" s="105">
        <f t="shared" ref="Z28" si="459">I26</f>
        <v>53.429184168291926</v>
      </c>
      <c r="AA28" s="105">
        <f t="shared" ref="AA28" si="460">J26</f>
        <v>0</v>
      </c>
      <c r="AB28" s="105">
        <f t="shared" ref="AB28" si="461">K26</f>
        <v>0</v>
      </c>
      <c r="AC28" s="105">
        <f t="shared" ref="AC28" si="462">L26</f>
        <v>1.2403780667485393</v>
      </c>
      <c r="AD28" s="105">
        <f t="shared" ref="AD28" si="463">M26</f>
        <v>0</v>
      </c>
      <c r="AE28" s="105">
        <f t="shared" ref="AE28" si="464">N26</f>
        <v>1.7586685058810649</v>
      </c>
      <c r="AF28" s="105">
        <f t="shared" ref="AF28" si="465">O26</f>
        <v>15.167920402965931</v>
      </c>
      <c r="AG28" s="105">
        <f t="shared" ref="AG28" si="466">P26</f>
        <v>0</v>
      </c>
      <c r="AH28" s="105">
        <f t="shared" ref="AH28" si="467">Q26</f>
        <v>0</v>
      </c>
      <c r="AI28" s="105">
        <f t="shared" ref="AI28" si="468">R26</f>
        <v>0</v>
      </c>
      <c r="AJ28" s="105">
        <f t="shared" ref="AJ28" si="469">S26</f>
        <v>0</v>
      </c>
      <c r="AK28" s="105">
        <f t="shared" ref="AK28" si="470">T26</f>
        <v>1501.5596233985359</v>
      </c>
      <c r="AL28" s="105">
        <f t="shared" ref="AL28" si="471">U26</f>
        <v>0</v>
      </c>
      <c r="AM28" s="105">
        <f t="shared" ref="AM28" si="472">V26</f>
        <v>0</v>
      </c>
      <c r="AN28" s="105">
        <f t="shared" ref="AN28" si="473">W26</f>
        <v>13.964666170051149</v>
      </c>
      <c r="AO28" s="105">
        <f t="shared" ref="AO28" si="474">X26</f>
        <v>10.828045584985148</v>
      </c>
      <c r="AP28" s="106">
        <f t="shared" si="9"/>
        <v>0.55243776016035961</v>
      </c>
      <c r="AQ28" s="106">
        <f t="shared" si="9"/>
        <v>0.40987263756670783</v>
      </c>
      <c r="AR28" s="106" t="e">
        <f t="shared" si="9"/>
        <v>#DIV/0!</v>
      </c>
      <c r="AS28" s="106" t="e">
        <f t="shared" si="9"/>
        <v>#DIV/0!</v>
      </c>
      <c r="AT28" s="106">
        <f t="shared" si="9"/>
        <v>0.18577658571664063</v>
      </c>
      <c r="AU28" s="106" t="e">
        <f t="shared" si="9"/>
        <v>#DIV/0!</v>
      </c>
      <c r="AV28" s="106">
        <f t="shared" si="9"/>
        <v>0.37369651324097536</v>
      </c>
      <c r="AW28" s="106">
        <f t="shared" si="9"/>
        <v>0.53766720619922459</v>
      </c>
      <c r="AX28" s="106" t="e">
        <f t="shared" si="9"/>
        <v>#DIV/0!</v>
      </c>
      <c r="AY28" s="106" t="e">
        <f t="shared" si="9"/>
        <v>#DIV/0!</v>
      </c>
      <c r="AZ28" s="106" t="e">
        <f t="shared" si="9"/>
        <v>#DIV/0!</v>
      </c>
      <c r="BA28" s="106" t="e">
        <f t="shared" si="9"/>
        <v>#DIV/0!</v>
      </c>
      <c r="BB28" s="106">
        <f t="shared" si="9"/>
        <v>0.67359264146433129</v>
      </c>
      <c r="BC28" s="106" t="e">
        <f t="shared" si="9"/>
        <v>#DIV/0!</v>
      </c>
      <c r="BD28" s="106" t="e">
        <f t="shared" si="9"/>
        <v>#DIV/0!</v>
      </c>
      <c r="BE28" s="106">
        <f t="shared" si="9"/>
        <v>0.79848858236602205</v>
      </c>
      <c r="BF28" s="106">
        <f t="shared" si="240"/>
        <v>0.54526063055711282</v>
      </c>
      <c r="BG28" s="107">
        <f t="shared" si="10"/>
        <v>2.154766375746239</v>
      </c>
      <c r="BH28" s="107">
        <f t="shared" si="11"/>
        <v>1.9448756260516258</v>
      </c>
      <c r="BI28" s="107">
        <f t="shared" si="12"/>
        <v>0</v>
      </c>
      <c r="BJ28" s="107">
        <f t="shared" si="13"/>
        <v>0</v>
      </c>
      <c r="BK28" s="107">
        <f t="shared" si="14"/>
        <v>4.515099952695744E-2</v>
      </c>
      <c r="BL28" s="107">
        <f t="shared" si="15"/>
        <v>0</v>
      </c>
      <c r="BM28" s="107">
        <f t="shared" si="16"/>
        <v>6.4017288765239627E-2</v>
      </c>
      <c r="BN28" s="107">
        <f t="shared" si="17"/>
        <v>0.55212744025252203</v>
      </c>
      <c r="BO28" s="107">
        <f t="shared" si="18"/>
        <v>0</v>
      </c>
      <c r="BP28" s="107">
        <f t="shared" si="19"/>
        <v>0</v>
      </c>
      <c r="BQ28" s="107">
        <f t="shared" si="20"/>
        <v>0</v>
      </c>
      <c r="BR28" s="107">
        <f t="shared" si="21"/>
        <v>0</v>
      </c>
      <c r="BS28" s="107">
        <f t="shared" si="22"/>
        <v>54.658268848210859</v>
      </c>
      <c r="BT28" s="107">
        <f t="shared" si="23"/>
        <v>0</v>
      </c>
      <c r="BU28" s="107">
        <f t="shared" si="24"/>
        <v>0</v>
      </c>
      <c r="BV28" s="107">
        <f t="shared" si="25"/>
        <v>0.50832778532669942</v>
      </c>
      <c r="BW28" s="107">
        <f t="shared" si="26"/>
        <v>0.39415166568295312</v>
      </c>
      <c r="BX28" s="108">
        <f t="shared" si="51"/>
        <v>32.321495636193582</v>
      </c>
      <c r="BY28" s="108">
        <f t="shared" si="260"/>
        <v>29.173134390774386</v>
      </c>
      <c r="BZ28" s="108">
        <f t="shared" si="261"/>
        <v>0</v>
      </c>
      <c r="CA28" s="108">
        <f t="shared" si="262"/>
        <v>0</v>
      </c>
      <c r="CB28" s="108">
        <f t="shared" si="263"/>
        <v>0.6772649929043616</v>
      </c>
      <c r="CC28" s="108">
        <f t="shared" si="264"/>
        <v>0</v>
      </c>
      <c r="CD28" s="108">
        <f t="shared" si="265"/>
        <v>0.96025933147859444</v>
      </c>
      <c r="CE28" s="108">
        <f t="shared" si="266"/>
        <v>8.2819116037878295</v>
      </c>
      <c r="CF28" s="108">
        <f t="shared" si="267"/>
        <v>0</v>
      </c>
      <c r="CG28" s="108">
        <f t="shared" si="268"/>
        <v>0</v>
      </c>
      <c r="CH28" s="108">
        <f t="shared" si="269"/>
        <v>0</v>
      </c>
      <c r="CI28" s="108">
        <f t="shared" si="270"/>
        <v>0</v>
      </c>
      <c r="CJ28" s="108">
        <f t="shared" si="271"/>
        <v>819.87403272316294</v>
      </c>
      <c r="CK28" s="108">
        <f t="shared" si="272"/>
        <v>0</v>
      </c>
      <c r="CL28" s="108">
        <f t="shared" si="273"/>
        <v>0</v>
      </c>
      <c r="CM28" s="108">
        <f t="shared" si="274"/>
        <v>7.6249167799004915</v>
      </c>
      <c r="CN28" s="108">
        <f t="shared" si="241"/>
        <v>5.9122749852442968</v>
      </c>
      <c r="CO28" s="109">
        <f t="shared" si="52"/>
        <v>296.95261806496598</v>
      </c>
      <c r="CP28" s="109">
        <f t="shared" si="307"/>
        <v>88.499555144388381</v>
      </c>
      <c r="CQ28" s="109">
        <f t="shared" si="308"/>
        <v>0</v>
      </c>
      <c r="CR28" s="109">
        <f t="shared" si="309"/>
        <v>0</v>
      </c>
      <c r="CS28" s="109">
        <f t="shared" si="310"/>
        <v>3.1252382790455369</v>
      </c>
      <c r="CT28" s="109">
        <f t="shared" si="311"/>
        <v>0</v>
      </c>
      <c r="CU28" s="109">
        <f t="shared" si="312"/>
        <v>6.6240071839930517</v>
      </c>
      <c r="CV28" s="109">
        <f t="shared" si="313"/>
        <v>66.938562204605304</v>
      </c>
      <c r="CW28" s="109">
        <f t="shared" si="314"/>
        <v>0</v>
      </c>
      <c r="CX28" s="109">
        <f t="shared" si="315"/>
        <v>0</v>
      </c>
      <c r="CY28" s="109">
        <f t="shared" si="316"/>
        <v>0</v>
      </c>
      <c r="CZ28" s="109">
        <f t="shared" si="317"/>
        <v>0</v>
      </c>
      <c r="DA28" s="109">
        <f t="shared" si="318"/>
        <v>7501.3189456832633</v>
      </c>
      <c r="DB28" s="109">
        <f t="shared" si="319"/>
        <v>0</v>
      </c>
      <c r="DC28" s="109">
        <f t="shared" si="320"/>
        <v>0</v>
      </c>
      <c r="DD28" s="109">
        <f t="shared" si="321"/>
        <v>68.190079766244168</v>
      </c>
      <c r="DE28" s="109">
        <f t="shared" si="321"/>
        <v>17.935464152623972</v>
      </c>
      <c r="DF28" s="110">
        <f t="shared" si="29"/>
        <v>0.13380863921218267</v>
      </c>
      <c r="DG28" s="110">
        <f t="shared" si="275"/>
        <v>4.9824496667900113E-2</v>
      </c>
      <c r="DH28" s="110" t="e">
        <f t="shared" si="276"/>
        <v>#DIV/0!</v>
      </c>
      <c r="DI28" s="110" t="e">
        <f t="shared" si="277"/>
        <v>#DIV/0!</v>
      </c>
      <c r="DJ28" s="110">
        <f t="shared" si="278"/>
        <v>4.8184543621062767E-2</v>
      </c>
      <c r="DK28" s="110" t="e">
        <f t="shared" si="279"/>
        <v>#DIV/0!</v>
      </c>
      <c r="DL28" s="110">
        <f t="shared" si="280"/>
        <v>9.0926018395243571E-2</v>
      </c>
      <c r="DM28" s="110">
        <f t="shared" si="281"/>
        <v>0.13031897422789382</v>
      </c>
      <c r="DN28" s="110" t="e">
        <f t="shared" si="282"/>
        <v>#DIV/0!</v>
      </c>
      <c r="DO28" s="110" t="e">
        <f t="shared" si="283"/>
        <v>#DIV/0!</v>
      </c>
      <c r="DP28" s="110" t="e">
        <f t="shared" si="284"/>
        <v>#DIV/0!</v>
      </c>
      <c r="DQ28" s="110" t="e">
        <f t="shared" si="285"/>
        <v>#DIV/0!</v>
      </c>
      <c r="DR28" s="110">
        <f t="shared" si="286"/>
        <v>0.15882409369318595</v>
      </c>
      <c r="DS28" s="110" t="e">
        <f t="shared" si="287"/>
        <v>#DIV/0!</v>
      </c>
      <c r="DT28" s="110" t="e">
        <f t="shared" si="288"/>
        <v>#DIV/0!</v>
      </c>
      <c r="DU28" s="110">
        <f t="shared" si="289"/>
        <v>0.16634277899787958</v>
      </c>
      <c r="DV28" s="110">
        <f t="shared" si="242"/>
        <v>4.7942536738748306E-2</v>
      </c>
    </row>
    <row r="29" spans="1:126" s="99" customFormat="1" x14ac:dyDescent="0.2">
      <c r="A29" s="99" t="s">
        <v>92</v>
      </c>
      <c r="B29" s="128"/>
      <c r="C29" s="128">
        <v>44511.53125</v>
      </c>
      <c r="D29" s="129">
        <v>24.37</v>
      </c>
      <c r="E29" s="102">
        <f t="shared" si="6"/>
        <v>0.68991469999999999</v>
      </c>
      <c r="F29" s="102">
        <f t="shared" si="30"/>
        <v>2896.9622999999997</v>
      </c>
      <c r="G29" s="103">
        <f t="shared" si="7"/>
        <v>0.13992812838436544</v>
      </c>
      <c r="Y29" s="105">
        <f t="shared" ref="Y29" si="475">H26</f>
        <v>59.195255463771616</v>
      </c>
      <c r="Z29" s="105">
        <f t="shared" ref="Z29" si="476">I26</f>
        <v>53.429184168291926</v>
      </c>
      <c r="AA29" s="105">
        <f t="shared" ref="AA29" si="477">J26</f>
        <v>0</v>
      </c>
      <c r="AB29" s="105">
        <f t="shared" ref="AB29" si="478">K26</f>
        <v>0</v>
      </c>
      <c r="AC29" s="105">
        <f t="shared" ref="AC29" si="479">L26</f>
        <v>1.2403780667485393</v>
      </c>
      <c r="AD29" s="105">
        <f t="shared" ref="AD29" si="480">M26</f>
        <v>0</v>
      </c>
      <c r="AE29" s="105">
        <f t="shared" ref="AE29" si="481">N26</f>
        <v>1.7586685058810649</v>
      </c>
      <c r="AF29" s="105">
        <f t="shared" ref="AF29" si="482">O26</f>
        <v>15.167920402965931</v>
      </c>
      <c r="AG29" s="105">
        <f t="shared" ref="AG29" si="483">P26</f>
        <v>0</v>
      </c>
      <c r="AH29" s="105">
        <f t="shared" ref="AH29" si="484">Q26</f>
        <v>0</v>
      </c>
      <c r="AI29" s="105">
        <f t="shared" ref="AI29" si="485">R26</f>
        <v>0</v>
      </c>
      <c r="AJ29" s="105">
        <f t="shared" ref="AJ29" si="486">S26</f>
        <v>0</v>
      </c>
      <c r="AK29" s="105">
        <f t="shared" ref="AK29" si="487">T26</f>
        <v>1501.5596233985359</v>
      </c>
      <c r="AL29" s="105">
        <f t="shared" ref="AL29" si="488">U26</f>
        <v>0</v>
      </c>
      <c r="AM29" s="105">
        <f t="shared" ref="AM29" si="489">V26</f>
        <v>0</v>
      </c>
      <c r="AN29" s="105">
        <f t="shared" ref="AN29" si="490">W26</f>
        <v>13.964666170051149</v>
      </c>
      <c r="AO29" s="105">
        <f t="shared" ref="AO29" si="491">X26</f>
        <v>10.828045584985148</v>
      </c>
      <c r="AP29" s="106">
        <f t="shared" si="9"/>
        <v>0.55243776016035961</v>
      </c>
      <c r="AQ29" s="106">
        <f t="shared" si="9"/>
        <v>0.40987263756670783</v>
      </c>
      <c r="AR29" s="106" t="e">
        <f t="shared" si="9"/>
        <v>#DIV/0!</v>
      </c>
      <c r="AS29" s="106" t="e">
        <f t="shared" si="9"/>
        <v>#DIV/0!</v>
      </c>
      <c r="AT29" s="106">
        <f t="shared" si="9"/>
        <v>0.18577658571664063</v>
      </c>
      <c r="AU29" s="106" t="e">
        <f t="shared" si="9"/>
        <v>#DIV/0!</v>
      </c>
      <c r="AV29" s="106">
        <f t="shared" si="9"/>
        <v>0.37369651324097536</v>
      </c>
      <c r="AW29" s="106">
        <f t="shared" si="9"/>
        <v>0.53766720619922459</v>
      </c>
      <c r="AX29" s="106" t="e">
        <f t="shared" si="9"/>
        <v>#DIV/0!</v>
      </c>
      <c r="AY29" s="106" t="e">
        <f t="shared" si="9"/>
        <v>#DIV/0!</v>
      </c>
      <c r="AZ29" s="106" t="e">
        <f t="shared" si="9"/>
        <v>#DIV/0!</v>
      </c>
      <c r="BA29" s="106" t="e">
        <f t="shared" si="9"/>
        <v>#DIV/0!</v>
      </c>
      <c r="BB29" s="106">
        <f t="shared" si="9"/>
        <v>0.67359264146433129</v>
      </c>
      <c r="BC29" s="106" t="e">
        <f t="shared" si="9"/>
        <v>#DIV/0!</v>
      </c>
      <c r="BD29" s="106" t="e">
        <f t="shared" si="9"/>
        <v>#DIV/0!</v>
      </c>
      <c r="BE29" s="106">
        <f t="shared" si="9"/>
        <v>0.79848858236602205</v>
      </c>
      <c r="BF29" s="106">
        <f t="shared" si="240"/>
        <v>0.54526063055711282</v>
      </c>
      <c r="BG29" s="107">
        <f t="shared" si="10"/>
        <v>2.4503806148826812</v>
      </c>
      <c r="BH29" s="107">
        <f t="shared" si="11"/>
        <v>2.2116947740027122</v>
      </c>
      <c r="BI29" s="107">
        <f t="shared" si="12"/>
        <v>0</v>
      </c>
      <c r="BJ29" s="107">
        <f t="shared" si="13"/>
        <v>0</v>
      </c>
      <c r="BK29" s="107">
        <f t="shared" si="14"/>
        <v>5.1345303708443903E-2</v>
      </c>
      <c r="BL29" s="107">
        <f t="shared" si="15"/>
        <v>0</v>
      </c>
      <c r="BM29" s="107">
        <f t="shared" si="16"/>
        <v>7.2799875278062989E-2</v>
      </c>
      <c r="BN29" s="107">
        <f t="shared" si="17"/>
        <v>0.62787427526616713</v>
      </c>
      <c r="BO29" s="107">
        <f t="shared" si="18"/>
        <v>0</v>
      </c>
      <c r="BP29" s="107">
        <f t="shared" si="19"/>
        <v>0</v>
      </c>
      <c r="BQ29" s="107">
        <f t="shared" si="20"/>
        <v>0</v>
      </c>
      <c r="BR29" s="107">
        <f t="shared" si="21"/>
        <v>0</v>
      </c>
      <c r="BS29" s="107">
        <f t="shared" si="22"/>
        <v>62.156883426546841</v>
      </c>
      <c r="BT29" s="107">
        <f t="shared" si="23"/>
        <v>0</v>
      </c>
      <c r="BU29" s="107">
        <f t="shared" si="24"/>
        <v>0</v>
      </c>
      <c r="BV29" s="107">
        <f t="shared" si="25"/>
        <v>0.57806570827865922</v>
      </c>
      <c r="BW29" s="107">
        <f t="shared" si="26"/>
        <v>0.44822566928108121</v>
      </c>
      <c r="BX29" s="108">
        <f t="shared" si="51"/>
        <v>36.755709223240217</v>
      </c>
      <c r="BY29" s="108">
        <f t="shared" si="260"/>
        <v>33.175421610040686</v>
      </c>
      <c r="BZ29" s="108">
        <f t="shared" si="261"/>
        <v>0</v>
      </c>
      <c r="CA29" s="108">
        <f t="shared" si="262"/>
        <v>0</v>
      </c>
      <c r="CB29" s="108">
        <f t="shared" si="263"/>
        <v>0.77017955562665852</v>
      </c>
      <c r="CC29" s="108">
        <f t="shared" si="264"/>
        <v>0</v>
      </c>
      <c r="CD29" s="108">
        <f t="shared" si="265"/>
        <v>1.0919981291709449</v>
      </c>
      <c r="CE29" s="108">
        <f t="shared" si="266"/>
        <v>9.4181141289925066</v>
      </c>
      <c r="CF29" s="108">
        <f t="shared" si="267"/>
        <v>0</v>
      </c>
      <c r="CG29" s="108">
        <f t="shared" si="268"/>
        <v>0</v>
      </c>
      <c r="CH29" s="108">
        <f t="shared" si="269"/>
        <v>0</v>
      </c>
      <c r="CI29" s="108">
        <f t="shared" si="270"/>
        <v>0</v>
      </c>
      <c r="CJ29" s="108">
        <f t="shared" si="271"/>
        <v>932.35325139820259</v>
      </c>
      <c r="CK29" s="108">
        <f t="shared" si="272"/>
        <v>0</v>
      </c>
      <c r="CL29" s="108">
        <f t="shared" si="273"/>
        <v>0</v>
      </c>
      <c r="CM29" s="108">
        <f t="shared" si="274"/>
        <v>8.6709856241798882</v>
      </c>
      <c r="CN29" s="108">
        <f t="shared" si="241"/>
        <v>6.7233850392162182</v>
      </c>
      <c r="CO29" s="109">
        <f t="shared" si="52"/>
        <v>333.70832728820619</v>
      </c>
      <c r="CP29" s="109">
        <f t="shared" si="307"/>
        <v>121.67497675442907</v>
      </c>
      <c r="CQ29" s="109">
        <f t="shared" si="308"/>
        <v>0</v>
      </c>
      <c r="CR29" s="109">
        <f t="shared" si="309"/>
        <v>0</v>
      </c>
      <c r="CS29" s="109">
        <f t="shared" si="310"/>
        <v>3.8954178346721955</v>
      </c>
      <c r="CT29" s="109">
        <f t="shared" si="311"/>
        <v>0</v>
      </c>
      <c r="CU29" s="109">
        <f t="shared" si="312"/>
        <v>7.716005313163997</v>
      </c>
      <c r="CV29" s="109">
        <f t="shared" si="313"/>
        <v>76.356676333597818</v>
      </c>
      <c r="CW29" s="109">
        <f t="shared" si="314"/>
        <v>0</v>
      </c>
      <c r="CX29" s="109">
        <f t="shared" si="315"/>
        <v>0</v>
      </c>
      <c r="CY29" s="109">
        <f t="shared" si="316"/>
        <v>0</v>
      </c>
      <c r="CZ29" s="109">
        <f t="shared" si="317"/>
        <v>0</v>
      </c>
      <c r="DA29" s="109">
        <f t="shared" si="318"/>
        <v>8433.6721970814651</v>
      </c>
      <c r="DB29" s="109">
        <f t="shared" si="319"/>
        <v>0</v>
      </c>
      <c r="DC29" s="109">
        <f t="shared" si="320"/>
        <v>0</v>
      </c>
      <c r="DD29" s="109">
        <f t="shared" si="321"/>
        <v>76.861065390424059</v>
      </c>
      <c r="DE29" s="109">
        <f t="shared" si="321"/>
        <v>24.65884919184019</v>
      </c>
      <c r="DF29" s="110">
        <f t="shared" si="29"/>
        <v>0.15037098328744003</v>
      </c>
      <c r="DG29" s="110">
        <f t="shared" si="275"/>
        <v>6.8501976806289985E-2</v>
      </c>
      <c r="DH29" s="110" t="e">
        <f t="shared" si="276"/>
        <v>#DIV/0!</v>
      </c>
      <c r="DI29" s="110" t="e">
        <f t="shared" si="277"/>
        <v>#DIV/0!</v>
      </c>
      <c r="DJ29" s="110">
        <f t="shared" si="278"/>
        <v>6.0059078322294339E-2</v>
      </c>
      <c r="DK29" s="110" t="e">
        <f t="shared" si="279"/>
        <v>#DIV/0!</v>
      </c>
      <c r="DL29" s="110">
        <f t="shared" si="280"/>
        <v>0.10591559180943103</v>
      </c>
      <c r="DM29" s="110">
        <f t="shared" si="281"/>
        <v>0.14865457828075615</v>
      </c>
      <c r="DN29" s="110" t="e">
        <f t="shared" si="282"/>
        <v>#DIV/0!</v>
      </c>
      <c r="DO29" s="110" t="e">
        <f t="shared" si="283"/>
        <v>#DIV/0!</v>
      </c>
      <c r="DP29" s="110" t="e">
        <f t="shared" si="284"/>
        <v>#DIV/0!</v>
      </c>
      <c r="DQ29" s="110" t="e">
        <f t="shared" si="285"/>
        <v>#DIV/0!</v>
      </c>
      <c r="DR29" s="110">
        <f t="shared" si="286"/>
        <v>0.17856464348549006</v>
      </c>
      <c r="DS29" s="110" t="e">
        <f t="shared" si="287"/>
        <v>#DIV/0!</v>
      </c>
      <c r="DT29" s="110" t="e">
        <f t="shared" si="288"/>
        <v>#DIV/0!</v>
      </c>
      <c r="DU29" s="110">
        <f t="shared" si="289"/>
        <v>0.18749476841219245</v>
      </c>
      <c r="DV29" s="110">
        <f t="shared" si="242"/>
        <v>6.591453520549645E-2</v>
      </c>
    </row>
    <row r="30" spans="1:126" s="99" customFormat="1" x14ac:dyDescent="0.2">
      <c r="A30" s="99" t="s">
        <v>92</v>
      </c>
      <c r="B30" s="128">
        <f>'Data Final'!C204</f>
        <v>44511.5625</v>
      </c>
      <c r="C30" s="128">
        <v>44511.541666666664</v>
      </c>
      <c r="D30" s="129">
        <v>29.07</v>
      </c>
      <c r="E30" s="102">
        <f t="shared" si="6"/>
        <v>0.82297169999999997</v>
      </c>
      <c r="F30" s="102">
        <f t="shared" si="30"/>
        <v>3347.4310199999995</v>
      </c>
      <c r="G30" s="103">
        <f t="shared" si="7"/>
        <v>0.16168652161071179</v>
      </c>
      <c r="H30" s="130">
        <f>'Data Final'!F204</f>
        <v>75.137844256599863</v>
      </c>
      <c r="I30" s="130">
        <f>'Data Final'!G204</f>
        <v>74.917516484284434</v>
      </c>
      <c r="J30" s="130">
        <f>'Data Final'!H204</f>
        <v>0</v>
      </c>
      <c r="K30" s="130">
        <f>'Data Final'!I204</f>
        <v>0</v>
      </c>
      <c r="L30" s="130">
        <f>'Data Final'!J204</f>
        <v>2.2952942565921495</v>
      </c>
      <c r="M30" s="104">
        <v>0</v>
      </c>
      <c r="N30" s="130">
        <f>'Data Final'!L204</f>
        <v>2.6123959549862801</v>
      </c>
      <c r="O30" s="130">
        <f>'Data Final'!M204</f>
        <v>18.503096104305733</v>
      </c>
      <c r="P30" s="104">
        <v>0</v>
      </c>
      <c r="Q30" s="130">
        <f>'Data Final'!O204</f>
        <v>0</v>
      </c>
      <c r="R30" s="104">
        <v>0</v>
      </c>
      <c r="S30" s="130">
        <f>'Data Final'!Q204</f>
        <v>0</v>
      </c>
      <c r="T30" s="130">
        <f>'Data Final'!R204</f>
        <v>1870.1011522426561</v>
      </c>
      <c r="U30" s="130">
        <f>'Data Final'!S204</f>
        <v>0</v>
      </c>
      <c r="V30" s="130">
        <f>'Data Final'!T204</f>
        <v>0</v>
      </c>
      <c r="W30" s="130">
        <f>'Data Final'!U204</f>
        <v>16.408073825617301</v>
      </c>
      <c r="X30" s="130">
        <f>'Data Final'!V204</f>
        <v>14.052357632515246</v>
      </c>
      <c r="Y30" s="105">
        <f t="shared" ref="Y30" si="492">H30</f>
        <v>75.137844256599863</v>
      </c>
      <c r="Z30" s="105">
        <f t="shared" ref="Z30" si="493">I30</f>
        <v>74.917516484284434</v>
      </c>
      <c r="AA30" s="105">
        <f t="shared" ref="AA30" si="494">J30</f>
        <v>0</v>
      </c>
      <c r="AB30" s="105">
        <f t="shared" ref="AB30" si="495">K30</f>
        <v>0</v>
      </c>
      <c r="AC30" s="105">
        <f t="shared" ref="AC30" si="496">L30</f>
        <v>2.2952942565921495</v>
      </c>
      <c r="AD30" s="105">
        <f t="shared" ref="AD30" si="497">M30</f>
        <v>0</v>
      </c>
      <c r="AE30" s="105">
        <f t="shared" ref="AE30" si="498">N30</f>
        <v>2.6123959549862801</v>
      </c>
      <c r="AF30" s="105">
        <f t="shared" ref="AF30" si="499">O30</f>
        <v>18.503096104305733</v>
      </c>
      <c r="AG30" s="105">
        <f t="shared" ref="AG30" si="500">P30</f>
        <v>0</v>
      </c>
      <c r="AH30" s="105">
        <f t="shared" ref="AH30" si="501">Q30</f>
        <v>0</v>
      </c>
      <c r="AI30" s="105">
        <f t="shared" ref="AI30" si="502">R30</f>
        <v>0</v>
      </c>
      <c r="AJ30" s="105">
        <f t="shared" ref="AJ30" si="503">S30</f>
        <v>0</v>
      </c>
      <c r="AK30" s="105">
        <f t="shared" ref="AK30" si="504">T30</f>
        <v>1870.1011522426561</v>
      </c>
      <c r="AL30" s="105">
        <f t="shared" ref="AL30" si="505">U30</f>
        <v>0</v>
      </c>
      <c r="AM30" s="105">
        <f t="shared" ref="AM30" si="506">V30</f>
        <v>0</v>
      </c>
      <c r="AN30" s="105">
        <f t="shared" ref="AN30" si="507">W30</f>
        <v>16.408073825617301</v>
      </c>
      <c r="AO30" s="105">
        <f t="shared" ref="AO30" si="508">X30</f>
        <v>14.052357632515246</v>
      </c>
      <c r="AP30" s="106">
        <f t="shared" si="9"/>
        <v>0.7012214418062287</v>
      </c>
      <c r="AQ30" s="106">
        <f t="shared" si="9"/>
        <v>0.57471661900434057</v>
      </c>
      <c r="AR30" s="106" t="e">
        <f t="shared" si="9"/>
        <v>#DIV/0!</v>
      </c>
      <c r="AS30" s="106" t="e">
        <f t="shared" si="9"/>
        <v>#DIV/0!</v>
      </c>
      <c r="AT30" s="106">
        <f t="shared" si="9"/>
        <v>0.34377577420606747</v>
      </c>
      <c r="AU30" s="106" t="e">
        <f t="shared" si="9"/>
        <v>#DIV/0!</v>
      </c>
      <c r="AV30" s="106">
        <f t="shared" si="9"/>
        <v>0.5551036231777623</v>
      </c>
      <c r="AW30" s="106">
        <f t="shared" si="9"/>
        <v>0.65589136309632079</v>
      </c>
      <c r="AX30" s="106" t="e">
        <f t="shared" si="9"/>
        <v>#DIV/0!</v>
      </c>
      <c r="AY30" s="106" t="e">
        <f t="shared" si="9"/>
        <v>#DIV/0!</v>
      </c>
      <c r="AZ30" s="106" t="e">
        <f t="shared" si="9"/>
        <v>#DIV/0!</v>
      </c>
      <c r="BA30" s="106" t="e">
        <f t="shared" si="9"/>
        <v>#DIV/0!</v>
      </c>
      <c r="BB30" s="106">
        <f t="shared" si="9"/>
        <v>0.83891865185714376</v>
      </c>
      <c r="BC30" s="106" t="e">
        <f t="shared" si="9"/>
        <v>#DIV/0!</v>
      </c>
      <c r="BD30" s="106" t="e">
        <f t="shared" si="9"/>
        <v>#DIV/0!</v>
      </c>
      <c r="BE30" s="106">
        <f t="shared" si="9"/>
        <v>0.93820070231769825</v>
      </c>
      <c r="BF30" s="106">
        <f t="shared" si="240"/>
        <v>0.70762515020662708</v>
      </c>
      <c r="BG30" s="107">
        <f t="shared" si="10"/>
        <v>3.7101791653313532</v>
      </c>
      <c r="BH30" s="107">
        <f t="shared" si="11"/>
        <v>3.6992997540509753</v>
      </c>
      <c r="BI30" s="107">
        <f t="shared" si="12"/>
        <v>0</v>
      </c>
      <c r="BJ30" s="107">
        <f t="shared" si="13"/>
        <v>0</v>
      </c>
      <c r="BK30" s="107">
        <f t="shared" si="14"/>
        <v>0.11333773298087264</v>
      </c>
      <c r="BL30" s="107">
        <f t="shared" si="15"/>
        <v>0</v>
      </c>
      <c r="BM30" s="107">
        <f t="shared" si="16"/>
        <v>0.12899567640889092</v>
      </c>
      <c r="BN30" s="107">
        <f t="shared" si="17"/>
        <v>0.91365146737343195</v>
      </c>
      <c r="BO30" s="107">
        <f t="shared" si="18"/>
        <v>0</v>
      </c>
      <c r="BP30" s="107">
        <f t="shared" si="19"/>
        <v>0</v>
      </c>
      <c r="BQ30" s="107">
        <f t="shared" si="20"/>
        <v>0</v>
      </c>
      <c r="BR30" s="107">
        <f t="shared" si="21"/>
        <v>0</v>
      </c>
      <c r="BS30" s="107">
        <f t="shared" si="22"/>
        <v>92.342419465985856</v>
      </c>
      <c r="BT30" s="107">
        <f t="shared" si="23"/>
        <v>0</v>
      </c>
      <c r="BU30" s="107">
        <f t="shared" si="24"/>
        <v>0</v>
      </c>
      <c r="BV30" s="107">
        <f t="shared" si="25"/>
        <v>0.81020282459962623</v>
      </c>
      <c r="BW30" s="107">
        <f t="shared" si="26"/>
        <v>0.69388155899034287</v>
      </c>
      <c r="BX30" s="108">
        <f t="shared" si="51"/>
        <v>55.652687479970297</v>
      </c>
      <c r="BY30" s="108">
        <f t="shared" si="260"/>
        <v>55.489496310764629</v>
      </c>
      <c r="BZ30" s="108">
        <f t="shared" si="261"/>
        <v>0</v>
      </c>
      <c r="CA30" s="108">
        <f t="shared" si="262"/>
        <v>0</v>
      </c>
      <c r="CB30" s="108">
        <f t="shared" si="263"/>
        <v>1.7000659947130896</v>
      </c>
      <c r="CC30" s="108">
        <f t="shared" si="264"/>
        <v>0</v>
      </c>
      <c r="CD30" s="108">
        <f t="shared" si="265"/>
        <v>1.9349351461333639</v>
      </c>
      <c r="CE30" s="108">
        <f t="shared" si="266"/>
        <v>13.704772010601479</v>
      </c>
      <c r="CF30" s="108">
        <f t="shared" si="267"/>
        <v>0</v>
      </c>
      <c r="CG30" s="108">
        <f t="shared" si="268"/>
        <v>0</v>
      </c>
      <c r="CH30" s="108">
        <f t="shared" si="269"/>
        <v>0</v>
      </c>
      <c r="CI30" s="108">
        <f t="shared" si="270"/>
        <v>0</v>
      </c>
      <c r="CJ30" s="108">
        <f t="shared" si="271"/>
        <v>1385.1362919897879</v>
      </c>
      <c r="CK30" s="108">
        <f t="shared" si="272"/>
        <v>0</v>
      </c>
      <c r="CL30" s="108">
        <f t="shared" si="273"/>
        <v>0</v>
      </c>
      <c r="CM30" s="108">
        <f t="shared" si="274"/>
        <v>12.153042368994393</v>
      </c>
      <c r="CN30" s="108">
        <f t="shared" si="241"/>
        <v>10.408223384855143</v>
      </c>
      <c r="CO30" s="109">
        <f t="shared" si="52"/>
        <v>389.36101476817646</v>
      </c>
      <c r="CP30" s="109">
        <f t="shared" si="307"/>
        <v>177.1644730651937</v>
      </c>
      <c r="CQ30" s="109">
        <f t="shared" si="308"/>
        <v>0</v>
      </c>
      <c r="CR30" s="109">
        <f t="shared" si="309"/>
        <v>0</v>
      </c>
      <c r="CS30" s="109">
        <f t="shared" si="310"/>
        <v>5.5954838293852855</v>
      </c>
      <c r="CT30" s="109">
        <f t="shared" si="311"/>
        <v>0</v>
      </c>
      <c r="CU30" s="109">
        <f t="shared" si="312"/>
        <v>9.6509404592973613</v>
      </c>
      <c r="CV30" s="109">
        <f t="shared" si="313"/>
        <v>90.061448344199292</v>
      </c>
      <c r="CW30" s="109">
        <f t="shared" si="314"/>
        <v>0</v>
      </c>
      <c r="CX30" s="109">
        <f t="shared" si="315"/>
        <v>0</v>
      </c>
      <c r="CY30" s="109">
        <f t="shared" si="316"/>
        <v>0</v>
      </c>
      <c r="CZ30" s="109">
        <f t="shared" si="317"/>
        <v>0</v>
      </c>
      <c r="DA30" s="109">
        <f t="shared" si="318"/>
        <v>9818.8084890712526</v>
      </c>
      <c r="DB30" s="109">
        <f t="shared" si="319"/>
        <v>0</v>
      </c>
      <c r="DC30" s="109">
        <f t="shared" si="320"/>
        <v>0</v>
      </c>
      <c r="DD30" s="109">
        <f t="shared" si="321"/>
        <v>89.014107759418451</v>
      </c>
      <c r="DE30" s="109">
        <f t="shared" si="321"/>
        <v>35.067072576695331</v>
      </c>
      <c r="DF30" s="110">
        <f t="shared" si="29"/>
        <v>0.17544841964318389</v>
      </c>
      <c r="DG30" s="110">
        <f t="shared" si="275"/>
        <v>9.974209117215814E-2</v>
      </c>
      <c r="DH30" s="110" t="e">
        <f t="shared" si="276"/>
        <v>#DIV/0!</v>
      </c>
      <c r="DI30" s="110" t="e">
        <f t="shared" si="277"/>
        <v>#DIV/0!</v>
      </c>
      <c r="DJ30" s="110">
        <f t="shared" si="278"/>
        <v>8.6270489026618685E-2</v>
      </c>
      <c r="DK30" s="110" t="e">
        <f t="shared" si="279"/>
        <v>#DIV/0!</v>
      </c>
      <c r="DL30" s="110">
        <f t="shared" si="280"/>
        <v>0.13247594173116356</v>
      </c>
      <c r="DM30" s="110">
        <f t="shared" si="281"/>
        <v>0.17533563881787448</v>
      </c>
      <c r="DN30" s="110" t="e">
        <f t="shared" si="282"/>
        <v>#DIV/0!</v>
      </c>
      <c r="DO30" s="110" t="e">
        <f t="shared" si="283"/>
        <v>#DIV/0!</v>
      </c>
      <c r="DP30" s="110" t="e">
        <f t="shared" si="284"/>
        <v>#DIV/0!</v>
      </c>
      <c r="DQ30" s="110" t="e">
        <f t="shared" si="285"/>
        <v>#DIV/0!</v>
      </c>
      <c r="DR30" s="110">
        <f t="shared" si="286"/>
        <v>0.20789188817536106</v>
      </c>
      <c r="DS30" s="110" t="e">
        <f t="shared" si="287"/>
        <v>#DIV/0!</v>
      </c>
      <c r="DT30" s="110" t="e">
        <f t="shared" si="288"/>
        <v>#DIV/0!</v>
      </c>
      <c r="DU30" s="110">
        <f t="shared" si="289"/>
        <v>0.21714088186252795</v>
      </c>
      <c r="DV30" s="110">
        <f t="shared" si="242"/>
        <v>9.3736320455504216E-2</v>
      </c>
    </row>
    <row r="31" spans="1:126" s="99" customFormat="1" x14ac:dyDescent="0.2">
      <c r="A31" s="99" t="s">
        <v>92</v>
      </c>
      <c r="B31" s="128"/>
      <c r="C31" s="128">
        <v>44511.552083333336</v>
      </c>
      <c r="D31" s="129">
        <v>35.99</v>
      </c>
      <c r="E31" s="102">
        <f t="shared" si="6"/>
        <v>1.0188769</v>
      </c>
      <c r="F31" s="102">
        <f t="shared" si="30"/>
        <v>3974.2144199999993</v>
      </c>
      <c r="G31" s="103">
        <f t="shared" si="7"/>
        <v>0.19196120901841091</v>
      </c>
      <c r="Y31" s="105">
        <f t="shared" ref="Y31" si="509">H30</f>
        <v>75.137844256599863</v>
      </c>
      <c r="Z31" s="105">
        <f t="shared" ref="Z31" si="510">I30</f>
        <v>74.917516484284434</v>
      </c>
      <c r="AA31" s="105">
        <f t="shared" ref="AA31" si="511">J30</f>
        <v>0</v>
      </c>
      <c r="AB31" s="105">
        <f t="shared" ref="AB31" si="512">K30</f>
        <v>0</v>
      </c>
      <c r="AC31" s="105">
        <f t="shared" ref="AC31" si="513">L30</f>
        <v>2.2952942565921495</v>
      </c>
      <c r="AD31" s="105">
        <f t="shared" ref="AD31" si="514">M30</f>
        <v>0</v>
      </c>
      <c r="AE31" s="105">
        <f t="shared" ref="AE31" si="515">N30</f>
        <v>2.6123959549862801</v>
      </c>
      <c r="AF31" s="105">
        <f t="shared" ref="AF31" si="516">O30</f>
        <v>18.503096104305733</v>
      </c>
      <c r="AG31" s="105">
        <f t="shared" ref="AG31" si="517">P30</f>
        <v>0</v>
      </c>
      <c r="AH31" s="105">
        <f t="shared" ref="AH31" si="518">Q30</f>
        <v>0</v>
      </c>
      <c r="AI31" s="105">
        <f t="shared" ref="AI31" si="519">R30</f>
        <v>0</v>
      </c>
      <c r="AJ31" s="105">
        <f t="shared" ref="AJ31" si="520">S30</f>
        <v>0</v>
      </c>
      <c r="AK31" s="105">
        <f t="shared" ref="AK31" si="521">T30</f>
        <v>1870.1011522426561</v>
      </c>
      <c r="AL31" s="105">
        <f t="shared" ref="AL31" si="522">U30</f>
        <v>0</v>
      </c>
      <c r="AM31" s="105">
        <f t="shared" ref="AM31" si="523">V30</f>
        <v>0</v>
      </c>
      <c r="AN31" s="105">
        <f t="shared" ref="AN31" si="524">W30</f>
        <v>16.408073825617301</v>
      </c>
      <c r="AO31" s="105">
        <f t="shared" ref="AO31" si="525">X30</f>
        <v>14.052357632515246</v>
      </c>
      <c r="AP31" s="106">
        <f t="shared" si="9"/>
        <v>0.7012214418062287</v>
      </c>
      <c r="AQ31" s="106">
        <f t="shared" si="9"/>
        <v>0.57471661900434057</v>
      </c>
      <c r="AR31" s="106" t="e">
        <f t="shared" si="9"/>
        <v>#DIV/0!</v>
      </c>
      <c r="AS31" s="106" t="e">
        <f t="shared" si="9"/>
        <v>#DIV/0!</v>
      </c>
      <c r="AT31" s="106">
        <f t="shared" si="9"/>
        <v>0.34377577420606747</v>
      </c>
      <c r="AU31" s="106" t="e">
        <f t="shared" si="9"/>
        <v>#DIV/0!</v>
      </c>
      <c r="AV31" s="106">
        <f t="shared" si="9"/>
        <v>0.5551036231777623</v>
      </c>
      <c r="AW31" s="106">
        <f t="shared" si="9"/>
        <v>0.65589136309632079</v>
      </c>
      <c r="AX31" s="106" t="e">
        <f t="shared" si="9"/>
        <v>#DIV/0!</v>
      </c>
      <c r="AY31" s="106" t="e">
        <f t="shared" si="9"/>
        <v>#DIV/0!</v>
      </c>
      <c r="AZ31" s="106" t="e">
        <f t="shared" si="9"/>
        <v>#DIV/0!</v>
      </c>
      <c r="BA31" s="106" t="e">
        <f t="shared" si="9"/>
        <v>#DIV/0!</v>
      </c>
      <c r="BB31" s="106">
        <f t="shared" si="9"/>
        <v>0.83891865185714376</v>
      </c>
      <c r="BC31" s="106" t="e">
        <f t="shared" si="9"/>
        <v>#DIV/0!</v>
      </c>
      <c r="BD31" s="106" t="e">
        <f t="shared" si="9"/>
        <v>#DIV/0!</v>
      </c>
      <c r="BE31" s="106">
        <f t="shared" si="9"/>
        <v>0.93820070231769825</v>
      </c>
      <c r="BF31" s="106">
        <f t="shared" si="240"/>
        <v>0.70762515020662708</v>
      </c>
      <c r="BG31" s="107">
        <f t="shared" si="10"/>
        <v>4.5933728297308365</v>
      </c>
      <c r="BH31" s="107">
        <f t="shared" si="11"/>
        <v>4.5799036170723966</v>
      </c>
      <c r="BI31" s="107">
        <f t="shared" si="12"/>
        <v>0</v>
      </c>
      <c r="BJ31" s="107">
        <f t="shared" si="13"/>
        <v>0</v>
      </c>
      <c r="BK31" s="107">
        <f t="shared" si="14"/>
        <v>0.14031733780466482</v>
      </c>
      <c r="BL31" s="107">
        <f t="shared" si="15"/>
        <v>0</v>
      </c>
      <c r="BM31" s="107">
        <f t="shared" si="16"/>
        <v>0.15970259353133762</v>
      </c>
      <c r="BN31" s="107">
        <f t="shared" si="17"/>
        <v>1.1311426319494262</v>
      </c>
      <c r="BO31" s="107">
        <f t="shared" si="18"/>
        <v>0</v>
      </c>
      <c r="BP31" s="107">
        <f t="shared" si="19"/>
        <v>0</v>
      </c>
      <c r="BQ31" s="107">
        <f t="shared" si="20"/>
        <v>0</v>
      </c>
      <c r="BR31" s="107">
        <f t="shared" si="21"/>
        <v>0</v>
      </c>
      <c r="BS31" s="107">
        <f t="shared" si="22"/>
        <v>114.32417188100551</v>
      </c>
      <c r="BT31" s="107">
        <f t="shared" si="23"/>
        <v>0</v>
      </c>
      <c r="BU31" s="107">
        <f t="shared" si="24"/>
        <v>0</v>
      </c>
      <c r="BV31" s="107">
        <f t="shared" si="25"/>
        <v>1.0030684436649655</v>
      </c>
      <c r="BW31" s="107">
        <f t="shared" si="26"/>
        <v>0.85905735493850832</v>
      </c>
      <c r="BX31" s="108">
        <f t="shared" si="51"/>
        <v>68.900592445962545</v>
      </c>
      <c r="BY31" s="108">
        <f t="shared" si="260"/>
        <v>68.698554256085941</v>
      </c>
      <c r="BZ31" s="108">
        <f t="shared" si="261"/>
        <v>0</v>
      </c>
      <c r="CA31" s="108">
        <f t="shared" si="262"/>
        <v>0</v>
      </c>
      <c r="CB31" s="108">
        <f t="shared" si="263"/>
        <v>2.1047600670699724</v>
      </c>
      <c r="CC31" s="108">
        <f t="shared" si="264"/>
        <v>0</v>
      </c>
      <c r="CD31" s="108">
        <f t="shared" si="265"/>
        <v>2.3955389029700642</v>
      </c>
      <c r="CE31" s="108">
        <f t="shared" si="266"/>
        <v>16.967139479241393</v>
      </c>
      <c r="CF31" s="108">
        <f t="shared" si="267"/>
        <v>0</v>
      </c>
      <c r="CG31" s="108">
        <f t="shared" si="268"/>
        <v>0</v>
      </c>
      <c r="CH31" s="108">
        <f t="shared" si="269"/>
        <v>0</v>
      </c>
      <c r="CI31" s="108">
        <f t="shared" si="270"/>
        <v>0</v>
      </c>
      <c r="CJ31" s="108">
        <f t="shared" si="271"/>
        <v>1714.8625782150827</v>
      </c>
      <c r="CK31" s="108">
        <f t="shared" si="272"/>
        <v>0</v>
      </c>
      <c r="CL31" s="108">
        <f t="shared" si="273"/>
        <v>0</v>
      </c>
      <c r="CM31" s="108">
        <f t="shared" si="274"/>
        <v>15.046026654974483</v>
      </c>
      <c r="CN31" s="108">
        <f t="shared" si="241"/>
        <v>12.885860324077624</v>
      </c>
      <c r="CO31" s="109">
        <f t="shared" si="52"/>
        <v>458.26160721413902</v>
      </c>
      <c r="CP31" s="109">
        <f t="shared" si="307"/>
        <v>245.86302732127965</v>
      </c>
      <c r="CQ31" s="109">
        <f t="shared" si="308"/>
        <v>0</v>
      </c>
      <c r="CR31" s="109">
        <f t="shared" si="309"/>
        <v>0</v>
      </c>
      <c r="CS31" s="109">
        <f t="shared" si="310"/>
        <v>7.700243896455258</v>
      </c>
      <c r="CT31" s="109">
        <f t="shared" si="311"/>
        <v>0</v>
      </c>
      <c r="CU31" s="109">
        <f t="shared" si="312"/>
        <v>12.046479362267426</v>
      </c>
      <c r="CV31" s="109">
        <f t="shared" si="313"/>
        <v>107.02858782344069</v>
      </c>
      <c r="CW31" s="109">
        <f t="shared" si="314"/>
        <v>0</v>
      </c>
      <c r="CX31" s="109">
        <f t="shared" si="315"/>
        <v>0</v>
      </c>
      <c r="CY31" s="109">
        <f t="shared" si="316"/>
        <v>0</v>
      </c>
      <c r="CZ31" s="109">
        <f t="shared" si="317"/>
        <v>0</v>
      </c>
      <c r="DA31" s="109">
        <f t="shared" si="318"/>
        <v>11533.671067286336</v>
      </c>
      <c r="DB31" s="109">
        <f t="shared" si="319"/>
        <v>0</v>
      </c>
      <c r="DC31" s="109">
        <f t="shared" si="320"/>
        <v>0</v>
      </c>
      <c r="DD31" s="109">
        <f t="shared" si="321"/>
        <v>104.06013441439293</v>
      </c>
      <c r="DE31" s="109">
        <f t="shared" si="321"/>
        <v>47.952932900772957</v>
      </c>
      <c r="DF31" s="110">
        <f t="shared" si="29"/>
        <v>0.20649544181185336</v>
      </c>
      <c r="DG31" s="110">
        <f t="shared" si="275"/>
        <v>0.13841879278989444</v>
      </c>
      <c r="DH31" s="110" t="e">
        <f t="shared" si="276"/>
        <v>#DIV/0!</v>
      </c>
      <c r="DI31" s="110" t="e">
        <f t="shared" si="277"/>
        <v>#DIV/0!</v>
      </c>
      <c r="DJ31" s="110">
        <f t="shared" si="278"/>
        <v>0.11872142371009417</v>
      </c>
      <c r="DK31" s="110" t="e">
        <f t="shared" si="279"/>
        <v>#DIV/0!</v>
      </c>
      <c r="DL31" s="110">
        <f t="shared" si="280"/>
        <v>0.16535887925036391</v>
      </c>
      <c r="DM31" s="110">
        <f t="shared" si="281"/>
        <v>0.20836802164315443</v>
      </c>
      <c r="DN31" s="110" t="e">
        <f t="shared" si="282"/>
        <v>#DIV/0!</v>
      </c>
      <c r="DO31" s="110" t="e">
        <f t="shared" si="283"/>
        <v>#DIV/0!</v>
      </c>
      <c r="DP31" s="110" t="e">
        <f t="shared" si="284"/>
        <v>#DIV/0!</v>
      </c>
      <c r="DQ31" s="110" t="e">
        <f t="shared" si="285"/>
        <v>#DIV/0!</v>
      </c>
      <c r="DR31" s="110">
        <f t="shared" si="286"/>
        <v>0.24420036895927771</v>
      </c>
      <c r="DS31" s="110" t="e">
        <f t="shared" si="287"/>
        <v>#DIV/0!</v>
      </c>
      <c r="DT31" s="110" t="e">
        <f t="shared" si="288"/>
        <v>#DIV/0!</v>
      </c>
      <c r="DU31" s="110">
        <f t="shared" si="289"/>
        <v>0.25384413687035645</v>
      </c>
      <c r="DV31" s="110">
        <f t="shared" si="242"/>
        <v>0.12818097305776704</v>
      </c>
    </row>
    <row r="32" spans="1:126" s="99" customFormat="1" x14ac:dyDescent="0.2">
      <c r="A32" s="99" t="s">
        <v>92</v>
      </c>
      <c r="B32" s="128"/>
      <c r="C32" s="128">
        <v>44511.5625</v>
      </c>
      <c r="D32" s="129">
        <v>40.43</v>
      </c>
      <c r="E32" s="102">
        <f t="shared" si="6"/>
        <v>1.1445733</v>
      </c>
      <c r="F32" s="102">
        <f t="shared" si="30"/>
        <v>4714.1245799999997</v>
      </c>
      <c r="G32" s="103">
        <f t="shared" si="7"/>
        <v>0.22770010829969475</v>
      </c>
      <c r="Y32" s="105">
        <f t="shared" ref="Y32" si="526">H30</f>
        <v>75.137844256599863</v>
      </c>
      <c r="Z32" s="105">
        <f t="shared" ref="Z32" si="527">I30</f>
        <v>74.917516484284434</v>
      </c>
      <c r="AA32" s="105">
        <f t="shared" ref="AA32" si="528">J30</f>
        <v>0</v>
      </c>
      <c r="AB32" s="105">
        <f t="shared" ref="AB32" si="529">K30</f>
        <v>0</v>
      </c>
      <c r="AC32" s="105">
        <f t="shared" ref="AC32" si="530">L30</f>
        <v>2.2952942565921495</v>
      </c>
      <c r="AD32" s="105">
        <f t="shared" ref="AD32" si="531">M30</f>
        <v>0</v>
      </c>
      <c r="AE32" s="105">
        <f t="shared" ref="AE32" si="532">N30</f>
        <v>2.6123959549862801</v>
      </c>
      <c r="AF32" s="105">
        <f t="shared" ref="AF32" si="533">O30</f>
        <v>18.503096104305733</v>
      </c>
      <c r="AG32" s="105">
        <f t="shared" ref="AG32" si="534">P30</f>
        <v>0</v>
      </c>
      <c r="AH32" s="105">
        <f t="shared" ref="AH32" si="535">Q30</f>
        <v>0</v>
      </c>
      <c r="AI32" s="105">
        <f t="shared" ref="AI32" si="536">R30</f>
        <v>0</v>
      </c>
      <c r="AJ32" s="105">
        <f t="shared" ref="AJ32" si="537">S30</f>
        <v>0</v>
      </c>
      <c r="AK32" s="105">
        <f t="shared" ref="AK32" si="538">T30</f>
        <v>1870.1011522426561</v>
      </c>
      <c r="AL32" s="105">
        <f t="shared" ref="AL32" si="539">U30</f>
        <v>0</v>
      </c>
      <c r="AM32" s="105">
        <f t="shared" ref="AM32" si="540">V30</f>
        <v>0</v>
      </c>
      <c r="AN32" s="105">
        <f t="shared" ref="AN32" si="541">W30</f>
        <v>16.408073825617301</v>
      </c>
      <c r="AO32" s="105">
        <f t="shared" ref="AO32" si="542">X30</f>
        <v>14.052357632515246</v>
      </c>
      <c r="AP32" s="106">
        <f t="shared" si="9"/>
        <v>0.7012214418062287</v>
      </c>
      <c r="AQ32" s="106">
        <f t="shared" si="9"/>
        <v>0.57471661900434057</v>
      </c>
      <c r="AR32" s="106" t="e">
        <f t="shared" si="9"/>
        <v>#DIV/0!</v>
      </c>
      <c r="AS32" s="106" t="e">
        <f t="shared" si="9"/>
        <v>#DIV/0!</v>
      </c>
      <c r="AT32" s="106">
        <f t="shared" si="9"/>
        <v>0.34377577420606747</v>
      </c>
      <c r="AU32" s="106" t="e">
        <f t="shared" si="9"/>
        <v>#DIV/0!</v>
      </c>
      <c r="AV32" s="106">
        <f t="shared" si="9"/>
        <v>0.5551036231777623</v>
      </c>
      <c r="AW32" s="106">
        <f t="shared" si="9"/>
        <v>0.65589136309632079</v>
      </c>
      <c r="AX32" s="106" t="e">
        <f t="shared" si="9"/>
        <v>#DIV/0!</v>
      </c>
      <c r="AY32" s="106" t="e">
        <f t="shared" si="9"/>
        <v>#DIV/0!</v>
      </c>
      <c r="AZ32" s="106" t="e">
        <f t="shared" si="9"/>
        <v>#DIV/0!</v>
      </c>
      <c r="BA32" s="106" t="e">
        <f t="shared" si="9"/>
        <v>#DIV/0!</v>
      </c>
      <c r="BB32" s="106">
        <f t="shared" si="9"/>
        <v>0.83891865185714376</v>
      </c>
      <c r="BC32" s="106" t="e">
        <f t="shared" si="9"/>
        <v>#DIV/0!</v>
      </c>
      <c r="BD32" s="106" t="e">
        <f t="shared" si="9"/>
        <v>#DIV/0!</v>
      </c>
      <c r="BE32" s="106">
        <f t="shared" si="9"/>
        <v>0.93820070231769825</v>
      </c>
      <c r="BF32" s="106">
        <f t="shared" si="240"/>
        <v>0.70762515020662708</v>
      </c>
      <c r="BG32" s="107">
        <f t="shared" si="10"/>
        <v>5.1600462213397531</v>
      </c>
      <c r="BH32" s="107">
        <f t="shared" si="11"/>
        <v>5.1449153442133104</v>
      </c>
      <c r="BI32" s="107">
        <f t="shared" si="12"/>
        <v>0</v>
      </c>
      <c r="BJ32" s="107">
        <f t="shared" si="13"/>
        <v>0</v>
      </c>
      <c r="BK32" s="107">
        <f t="shared" si="14"/>
        <v>0.15762795130432342</v>
      </c>
      <c r="BL32" s="107">
        <f t="shared" si="15"/>
        <v>0</v>
      </c>
      <c r="BM32" s="107">
        <f t="shared" si="16"/>
        <v>0.17940471954631787</v>
      </c>
      <c r="BN32" s="107">
        <f t="shared" si="17"/>
        <v>1.2706889860993413</v>
      </c>
      <c r="BO32" s="107">
        <f t="shared" si="18"/>
        <v>0</v>
      </c>
      <c r="BP32" s="107">
        <f t="shared" si="19"/>
        <v>0</v>
      </c>
      <c r="BQ32" s="107">
        <f t="shared" si="20"/>
        <v>0</v>
      </c>
      <c r="BR32" s="107">
        <f t="shared" si="21"/>
        <v>0</v>
      </c>
      <c r="BS32" s="107">
        <f t="shared" si="22"/>
        <v>128.42807082937074</v>
      </c>
      <c r="BT32" s="107">
        <f t="shared" si="23"/>
        <v>0</v>
      </c>
      <c r="BU32" s="107">
        <f t="shared" si="24"/>
        <v>0</v>
      </c>
      <c r="BV32" s="107">
        <f t="shared" si="25"/>
        <v>1.1268145923138251</v>
      </c>
      <c r="BW32" s="107">
        <f t="shared" si="26"/>
        <v>0.96503720089368983</v>
      </c>
      <c r="BX32" s="108">
        <f t="shared" si="51"/>
        <v>77.400693320096295</v>
      </c>
      <c r="BY32" s="108">
        <f t="shared" si="260"/>
        <v>77.17373016319965</v>
      </c>
      <c r="BZ32" s="108">
        <f t="shared" si="261"/>
        <v>0</v>
      </c>
      <c r="CA32" s="108">
        <f t="shared" si="262"/>
        <v>0</v>
      </c>
      <c r="CB32" s="108">
        <f t="shared" si="263"/>
        <v>2.3644192695648512</v>
      </c>
      <c r="CC32" s="108">
        <f t="shared" si="264"/>
        <v>0</v>
      </c>
      <c r="CD32" s="108">
        <f t="shared" si="265"/>
        <v>2.6910707931947679</v>
      </c>
      <c r="CE32" s="108">
        <f t="shared" si="266"/>
        <v>19.060334791490121</v>
      </c>
      <c r="CF32" s="108">
        <f t="shared" si="267"/>
        <v>0</v>
      </c>
      <c r="CG32" s="108">
        <f t="shared" si="268"/>
        <v>0</v>
      </c>
      <c r="CH32" s="108">
        <f t="shared" si="269"/>
        <v>0</v>
      </c>
      <c r="CI32" s="108">
        <f t="shared" si="270"/>
        <v>0</v>
      </c>
      <c r="CJ32" s="108">
        <f t="shared" si="271"/>
        <v>1926.4210624405612</v>
      </c>
      <c r="CK32" s="108">
        <f t="shared" si="272"/>
        <v>0</v>
      </c>
      <c r="CL32" s="108">
        <f t="shared" si="273"/>
        <v>0</v>
      </c>
      <c r="CM32" s="108">
        <f t="shared" si="274"/>
        <v>16.902218884707377</v>
      </c>
      <c r="CN32" s="108">
        <f t="shared" si="241"/>
        <v>14.475558013405347</v>
      </c>
      <c r="CO32" s="109">
        <f t="shared" si="52"/>
        <v>535.66230053423533</v>
      </c>
      <c r="CP32" s="109">
        <f t="shared" si="307"/>
        <v>323.03675748447927</v>
      </c>
      <c r="CQ32" s="109">
        <f t="shared" si="308"/>
        <v>0</v>
      </c>
      <c r="CR32" s="109">
        <f t="shared" si="309"/>
        <v>0</v>
      </c>
      <c r="CS32" s="109">
        <f t="shared" si="310"/>
        <v>10.064663166020109</v>
      </c>
      <c r="CT32" s="109">
        <f t="shared" si="311"/>
        <v>0</v>
      </c>
      <c r="CU32" s="109">
        <f t="shared" si="312"/>
        <v>14.737550155462195</v>
      </c>
      <c r="CV32" s="109">
        <f t="shared" si="313"/>
        <v>126.08892261493081</v>
      </c>
      <c r="CW32" s="109">
        <f t="shared" si="314"/>
        <v>0</v>
      </c>
      <c r="CX32" s="109">
        <f t="shared" si="315"/>
        <v>0</v>
      </c>
      <c r="CY32" s="109">
        <f t="shared" si="316"/>
        <v>0</v>
      </c>
      <c r="CZ32" s="109">
        <f t="shared" si="317"/>
        <v>0</v>
      </c>
      <c r="DA32" s="109">
        <f t="shared" si="318"/>
        <v>13460.092129726896</v>
      </c>
      <c r="DB32" s="109">
        <f t="shared" si="319"/>
        <v>0</v>
      </c>
      <c r="DC32" s="109">
        <f t="shared" si="320"/>
        <v>0</v>
      </c>
      <c r="DD32" s="109">
        <f t="shared" si="321"/>
        <v>120.96235329910031</v>
      </c>
      <c r="DE32" s="109">
        <f t="shared" si="321"/>
        <v>62.428490914178305</v>
      </c>
      <c r="DF32" s="110">
        <f t="shared" si="29"/>
        <v>0.24137266065818033</v>
      </c>
      <c r="DG32" s="110">
        <f t="shared" si="275"/>
        <v>0.18186694634380049</v>
      </c>
      <c r="DH32" s="110" t="e">
        <f t="shared" si="276"/>
        <v>#DIV/0!</v>
      </c>
      <c r="DI32" s="110" t="e">
        <f t="shared" si="277"/>
        <v>#DIV/0!</v>
      </c>
      <c r="DJ32" s="110">
        <f t="shared" si="278"/>
        <v>0.15517575239175338</v>
      </c>
      <c r="DK32" s="110" t="e">
        <f t="shared" si="279"/>
        <v>#DIV/0!</v>
      </c>
      <c r="DL32" s="110">
        <f t="shared" si="280"/>
        <v>0.20229850592169676</v>
      </c>
      <c r="DM32" s="110">
        <f t="shared" si="281"/>
        <v>0.24547553032962482</v>
      </c>
      <c r="DN32" s="110" t="e">
        <f t="shared" si="282"/>
        <v>#DIV/0!</v>
      </c>
      <c r="DO32" s="110" t="e">
        <f t="shared" si="283"/>
        <v>#DIV/0!</v>
      </c>
      <c r="DP32" s="110" t="e">
        <f t="shared" si="284"/>
        <v>#DIV/0!</v>
      </c>
      <c r="DQ32" s="110" t="e">
        <f t="shared" si="285"/>
        <v>#DIV/0!</v>
      </c>
      <c r="DR32" s="110">
        <f t="shared" si="286"/>
        <v>0.28498813995382483</v>
      </c>
      <c r="DS32" s="110" t="e">
        <f t="shared" si="287"/>
        <v>#DIV/0!</v>
      </c>
      <c r="DT32" s="110" t="e">
        <f t="shared" si="288"/>
        <v>#DIV/0!</v>
      </c>
      <c r="DU32" s="110">
        <f t="shared" si="289"/>
        <v>0.29507538443819492</v>
      </c>
      <c r="DV32" s="110">
        <f t="shared" si="242"/>
        <v>0.16687497985714148</v>
      </c>
    </row>
    <row r="33" spans="1:126" s="99" customFormat="1" x14ac:dyDescent="0.2">
      <c r="A33" s="99" t="s">
        <v>92</v>
      </c>
      <c r="B33" s="128"/>
      <c r="C33" s="128">
        <v>44511.572916666664</v>
      </c>
      <c r="D33" s="129">
        <v>43.88</v>
      </c>
      <c r="E33" s="102">
        <f t="shared" si="6"/>
        <v>1.2422428000000001</v>
      </c>
      <c r="F33" s="102">
        <f t="shared" si="30"/>
        <v>5541.9372899999998</v>
      </c>
      <c r="G33" s="103">
        <f t="shared" si="7"/>
        <v>0.26768484788815594</v>
      </c>
      <c r="Y33" s="105">
        <f t="shared" ref="Y33" si="543">H30</f>
        <v>75.137844256599863</v>
      </c>
      <c r="Z33" s="105">
        <f t="shared" ref="Z33" si="544">I30</f>
        <v>74.917516484284434</v>
      </c>
      <c r="AA33" s="105">
        <f t="shared" ref="AA33" si="545">J30</f>
        <v>0</v>
      </c>
      <c r="AB33" s="105">
        <f t="shared" ref="AB33" si="546">K30</f>
        <v>0</v>
      </c>
      <c r="AC33" s="105">
        <f t="shared" ref="AC33" si="547">L30</f>
        <v>2.2952942565921495</v>
      </c>
      <c r="AD33" s="105">
        <f t="shared" ref="AD33" si="548">M30</f>
        <v>0</v>
      </c>
      <c r="AE33" s="105">
        <f t="shared" ref="AE33" si="549">N30</f>
        <v>2.6123959549862801</v>
      </c>
      <c r="AF33" s="105">
        <f t="shared" ref="AF33" si="550">O30</f>
        <v>18.503096104305733</v>
      </c>
      <c r="AG33" s="105">
        <f t="shared" ref="AG33" si="551">P30</f>
        <v>0</v>
      </c>
      <c r="AH33" s="105">
        <f t="shared" ref="AH33" si="552">Q30</f>
        <v>0</v>
      </c>
      <c r="AI33" s="105">
        <f t="shared" ref="AI33" si="553">R30</f>
        <v>0</v>
      </c>
      <c r="AJ33" s="105">
        <f t="shared" ref="AJ33" si="554">S30</f>
        <v>0</v>
      </c>
      <c r="AK33" s="105">
        <f t="shared" ref="AK33" si="555">T30</f>
        <v>1870.1011522426561</v>
      </c>
      <c r="AL33" s="105">
        <f t="shared" ref="AL33" si="556">U30</f>
        <v>0</v>
      </c>
      <c r="AM33" s="105">
        <f t="shared" ref="AM33" si="557">V30</f>
        <v>0</v>
      </c>
      <c r="AN33" s="105">
        <f t="shared" ref="AN33" si="558">W30</f>
        <v>16.408073825617301</v>
      </c>
      <c r="AO33" s="105">
        <f t="shared" ref="AO33" si="559">X30</f>
        <v>14.052357632515246</v>
      </c>
      <c r="AP33" s="106">
        <f t="shared" si="9"/>
        <v>0.7012214418062287</v>
      </c>
      <c r="AQ33" s="106">
        <f t="shared" ref="AQ33:BE49" si="560">Z33/MAX(Z$2:Z$98)</f>
        <v>0.57471661900434057</v>
      </c>
      <c r="AR33" s="106" t="e">
        <f t="shared" si="560"/>
        <v>#DIV/0!</v>
      </c>
      <c r="AS33" s="106" t="e">
        <f t="shared" si="560"/>
        <v>#DIV/0!</v>
      </c>
      <c r="AT33" s="106">
        <f t="shared" si="560"/>
        <v>0.34377577420606747</v>
      </c>
      <c r="AU33" s="106" t="e">
        <f t="shared" si="560"/>
        <v>#DIV/0!</v>
      </c>
      <c r="AV33" s="106">
        <f t="shared" si="560"/>
        <v>0.5551036231777623</v>
      </c>
      <c r="AW33" s="106">
        <f t="shared" si="560"/>
        <v>0.65589136309632079</v>
      </c>
      <c r="AX33" s="106" t="e">
        <f t="shared" si="560"/>
        <v>#DIV/0!</v>
      </c>
      <c r="AY33" s="106" t="e">
        <f t="shared" si="560"/>
        <v>#DIV/0!</v>
      </c>
      <c r="AZ33" s="106" t="e">
        <f t="shared" si="560"/>
        <v>#DIV/0!</v>
      </c>
      <c r="BA33" s="106" t="e">
        <f t="shared" si="560"/>
        <v>#DIV/0!</v>
      </c>
      <c r="BB33" s="106">
        <f t="shared" si="560"/>
        <v>0.83891865185714376</v>
      </c>
      <c r="BC33" s="106" t="e">
        <f t="shared" si="560"/>
        <v>#DIV/0!</v>
      </c>
      <c r="BD33" s="106" t="e">
        <f t="shared" si="560"/>
        <v>#DIV/0!</v>
      </c>
      <c r="BE33" s="106">
        <f t="shared" si="560"/>
        <v>0.93820070231769825</v>
      </c>
      <c r="BF33" s="106">
        <f t="shared" si="240"/>
        <v>0.70762515020662708</v>
      </c>
      <c r="BG33" s="107">
        <f t="shared" si="10"/>
        <v>5.6003667621169528</v>
      </c>
      <c r="BH33" s="107">
        <f t="shared" si="11"/>
        <v>5.5839447267890199</v>
      </c>
      <c r="BI33" s="107">
        <f t="shared" si="12"/>
        <v>0</v>
      </c>
      <c r="BJ33" s="107">
        <f t="shared" si="13"/>
        <v>0</v>
      </c>
      <c r="BK33" s="107">
        <f t="shared" si="14"/>
        <v>0.17107876584797702</v>
      </c>
      <c r="BL33" s="107">
        <f t="shared" si="15"/>
        <v>0</v>
      </c>
      <c r="BM33" s="107">
        <f t="shared" si="16"/>
        <v>0.19471380394984986</v>
      </c>
      <c r="BN33" s="107">
        <f t="shared" si="17"/>
        <v>1.3791202747969107</v>
      </c>
      <c r="BO33" s="107">
        <f t="shared" si="18"/>
        <v>0</v>
      </c>
      <c r="BP33" s="107">
        <f t="shared" si="19"/>
        <v>0</v>
      </c>
      <c r="BQ33" s="107">
        <f t="shared" si="20"/>
        <v>0</v>
      </c>
      <c r="BR33" s="107">
        <f t="shared" si="21"/>
        <v>0</v>
      </c>
      <c r="BS33" s="107">
        <f t="shared" si="22"/>
        <v>139.3871814987086</v>
      </c>
      <c r="BT33" s="107">
        <f t="shared" si="23"/>
        <v>0</v>
      </c>
      <c r="BU33" s="107">
        <f t="shared" si="24"/>
        <v>0</v>
      </c>
      <c r="BV33" s="107">
        <f t="shared" si="25"/>
        <v>1.2229686943044931</v>
      </c>
      <c r="BW33" s="107">
        <f t="shared" si="26"/>
        <v>1.0473864055210267</v>
      </c>
      <c r="BX33" s="108">
        <f t="shared" si="51"/>
        <v>84.005501431754297</v>
      </c>
      <c r="BY33" s="108">
        <f t="shared" si="260"/>
        <v>83.759170901835304</v>
      </c>
      <c r="BZ33" s="108">
        <f t="shared" si="261"/>
        <v>0</v>
      </c>
      <c r="CA33" s="108">
        <f t="shared" si="262"/>
        <v>0</v>
      </c>
      <c r="CB33" s="108">
        <f t="shared" si="263"/>
        <v>2.5661814877196552</v>
      </c>
      <c r="CC33" s="108">
        <f t="shared" si="264"/>
        <v>0</v>
      </c>
      <c r="CD33" s="108">
        <f t="shared" si="265"/>
        <v>2.9207070592477478</v>
      </c>
      <c r="CE33" s="108">
        <f t="shared" si="266"/>
        <v>20.68680412195366</v>
      </c>
      <c r="CF33" s="108">
        <f t="shared" si="267"/>
        <v>0</v>
      </c>
      <c r="CG33" s="108">
        <f t="shared" si="268"/>
        <v>0</v>
      </c>
      <c r="CH33" s="108">
        <f t="shared" si="269"/>
        <v>0</v>
      </c>
      <c r="CI33" s="108">
        <f t="shared" si="270"/>
        <v>0</v>
      </c>
      <c r="CJ33" s="108">
        <f t="shared" si="271"/>
        <v>2090.8077224806289</v>
      </c>
      <c r="CK33" s="108">
        <f t="shared" si="272"/>
        <v>0</v>
      </c>
      <c r="CL33" s="108">
        <f t="shared" si="273"/>
        <v>0</v>
      </c>
      <c r="CM33" s="108">
        <f t="shared" si="274"/>
        <v>18.344530414567394</v>
      </c>
      <c r="CN33" s="108">
        <f t="shared" si="241"/>
        <v>15.710796082815401</v>
      </c>
      <c r="CO33" s="109">
        <f t="shared" si="52"/>
        <v>619.66780196598961</v>
      </c>
      <c r="CP33" s="109">
        <f t="shared" si="307"/>
        <v>406.79592838631459</v>
      </c>
      <c r="CQ33" s="109">
        <f t="shared" si="308"/>
        <v>0</v>
      </c>
      <c r="CR33" s="109">
        <f t="shared" si="309"/>
        <v>0</v>
      </c>
      <c r="CS33" s="109">
        <f t="shared" si="310"/>
        <v>12.630844653739764</v>
      </c>
      <c r="CT33" s="109">
        <f t="shared" si="311"/>
        <v>0</v>
      </c>
      <c r="CU33" s="109">
        <f t="shared" si="312"/>
        <v>17.658257214709941</v>
      </c>
      <c r="CV33" s="109">
        <f t="shared" si="313"/>
        <v>146.77572673688448</v>
      </c>
      <c r="CW33" s="109">
        <f t="shared" si="314"/>
        <v>0</v>
      </c>
      <c r="CX33" s="109">
        <f t="shared" si="315"/>
        <v>0</v>
      </c>
      <c r="CY33" s="109">
        <f t="shared" si="316"/>
        <v>0</v>
      </c>
      <c r="CZ33" s="109">
        <f t="shared" si="317"/>
        <v>0</v>
      </c>
      <c r="DA33" s="109">
        <f t="shared" si="318"/>
        <v>15550.899852207525</v>
      </c>
      <c r="DB33" s="109">
        <f t="shared" si="319"/>
        <v>0</v>
      </c>
      <c r="DC33" s="109">
        <f t="shared" si="320"/>
        <v>0</v>
      </c>
      <c r="DD33" s="109">
        <f t="shared" si="321"/>
        <v>139.3068837136677</v>
      </c>
      <c r="DE33" s="109">
        <f t="shared" si="321"/>
        <v>78.139286996993704</v>
      </c>
      <c r="DF33" s="110">
        <f t="shared" si="29"/>
        <v>0.27922604584187627</v>
      </c>
      <c r="DG33" s="110">
        <f t="shared" si="275"/>
        <v>0.22902264701027089</v>
      </c>
      <c r="DH33" s="110" t="e">
        <f t="shared" si="276"/>
        <v>#DIV/0!</v>
      </c>
      <c r="DI33" s="110" t="e">
        <f t="shared" si="277"/>
        <v>#DIV/0!</v>
      </c>
      <c r="DJ33" s="110">
        <f t="shared" si="278"/>
        <v>0.19474082640983909</v>
      </c>
      <c r="DK33" s="110" t="e">
        <f t="shared" si="279"/>
        <v>#DIV/0!</v>
      </c>
      <c r="DL33" s="110">
        <f t="shared" si="280"/>
        <v>0.24239028970448395</v>
      </c>
      <c r="DM33" s="110">
        <f t="shared" si="281"/>
        <v>0.28574952194877695</v>
      </c>
      <c r="DN33" s="110" t="e">
        <f t="shared" si="282"/>
        <v>#DIV/0!</v>
      </c>
      <c r="DO33" s="110" t="e">
        <f t="shared" si="283"/>
        <v>#DIV/0!</v>
      </c>
      <c r="DP33" s="110" t="e">
        <f t="shared" si="284"/>
        <v>#DIV/0!</v>
      </c>
      <c r="DQ33" s="110" t="e">
        <f t="shared" si="285"/>
        <v>#DIV/0!</v>
      </c>
      <c r="DR33" s="110">
        <f t="shared" si="286"/>
        <v>0.32925644050392938</v>
      </c>
      <c r="DS33" s="110" t="e">
        <f t="shared" si="287"/>
        <v>#DIV/0!</v>
      </c>
      <c r="DT33" s="110" t="e">
        <f t="shared" si="288"/>
        <v>#DIV/0!</v>
      </c>
      <c r="DU33" s="110">
        <f t="shared" si="289"/>
        <v>0.33982500460333842</v>
      </c>
      <c r="DV33" s="110">
        <f t="shared" si="242"/>
        <v>0.20887084971508235</v>
      </c>
    </row>
    <row r="34" spans="1:126" s="99" customFormat="1" x14ac:dyDescent="0.2">
      <c r="A34" s="99" t="s">
        <v>92</v>
      </c>
      <c r="B34" s="128">
        <f>'Data Final'!C205</f>
        <v>44511.604166666664</v>
      </c>
      <c r="C34" s="128">
        <v>44511.583333333336</v>
      </c>
      <c r="D34" s="129">
        <v>46.34</v>
      </c>
      <c r="E34" s="102">
        <f t="shared" si="6"/>
        <v>1.3118854</v>
      </c>
      <c r="F34" s="102">
        <f t="shared" si="30"/>
        <v>6432.4283399999995</v>
      </c>
      <c r="G34" s="103">
        <f t="shared" si="7"/>
        <v>0.31069705621738697</v>
      </c>
      <c r="H34" s="130">
        <f>'Data Final'!F205</f>
        <v>107.15280477313613</v>
      </c>
      <c r="I34" s="130">
        <f>'Data Final'!G205</f>
        <v>130.35557700432292</v>
      </c>
      <c r="J34" s="130">
        <f>'Data Final'!H205</f>
        <v>0</v>
      </c>
      <c r="K34" s="130">
        <f>'Data Final'!I205</f>
        <v>0</v>
      </c>
      <c r="L34" s="130">
        <f>'Data Final'!J205</f>
        <v>6.6767190384285042</v>
      </c>
      <c r="M34" s="104">
        <v>0</v>
      </c>
      <c r="N34" s="130">
        <f>'Data Final'!L205</f>
        <v>4.7061410625124056</v>
      </c>
      <c r="O34" s="130">
        <f>'Data Final'!M205</f>
        <v>28.210611002646282</v>
      </c>
      <c r="P34" s="104">
        <v>0</v>
      </c>
      <c r="Q34" s="130">
        <f>'Data Final'!O205</f>
        <v>0</v>
      </c>
      <c r="R34" s="130">
        <f>'Data Final'!P205</f>
        <v>0</v>
      </c>
      <c r="S34" s="130">
        <f>'Data Final'!Q205</f>
        <v>0</v>
      </c>
      <c r="T34" s="130">
        <f>'Data Final'!R205</f>
        <v>2229.1805625047759</v>
      </c>
      <c r="U34" s="130">
        <f>'Data Final'!S205</f>
        <v>0</v>
      </c>
      <c r="V34" s="130">
        <f>'Data Final'!T205</f>
        <v>0</v>
      </c>
      <c r="W34" s="130">
        <f>'Data Final'!U205</f>
        <v>17.488873953178</v>
      </c>
      <c r="X34" s="130">
        <f>'Data Final'!V205</f>
        <v>19.858476805709842</v>
      </c>
      <c r="Y34" s="105">
        <f t="shared" ref="Y34" si="561">H34</f>
        <v>107.15280477313613</v>
      </c>
      <c r="Z34" s="105">
        <f t="shared" ref="Z34" si="562">I34</f>
        <v>130.35557700432292</v>
      </c>
      <c r="AA34" s="105">
        <f t="shared" ref="AA34" si="563">J34</f>
        <v>0</v>
      </c>
      <c r="AB34" s="105">
        <f t="shared" ref="AB34" si="564">K34</f>
        <v>0</v>
      </c>
      <c r="AC34" s="105">
        <f t="shared" ref="AC34" si="565">L34</f>
        <v>6.6767190384285042</v>
      </c>
      <c r="AD34" s="105">
        <f t="shared" ref="AD34" si="566">M34</f>
        <v>0</v>
      </c>
      <c r="AE34" s="105">
        <f t="shared" ref="AE34" si="567">N34</f>
        <v>4.7061410625124056</v>
      </c>
      <c r="AF34" s="105">
        <f t="shared" ref="AF34" si="568">O34</f>
        <v>28.210611002646282</v>
      </c>
      <c r="AG34" s="105">
        <f t="shared" ref="AG34" si="569">P34</f>
        <v>0</v>
      </c>
      <c r="AH34" s="105">
        <f t="shared" ref="AH34" si="570">Q34</f>
        <v>0</v>
      </c>
      <c r="AI34" s="105">
        <f t="shared" ref="AI34" si="571">R34</f>
        <v>0</v>
      </c>
      <c r="AJ34" s="105">
        <f t="shared" ref="AJ34" si="572">S34</f>
        <v>0</v>
      </c>
      <c r="AK34" s="105">
        <f t="shared" ref="AK34" si="573">T34</f>
        <v>2229.1805625047759</v>
      </c>
      <c r="AL34" s="105">
        <f t="shared" ref="AL34" si="574">U34</f>
        <v>0</v>
      </c>
      <c r="AM34" s="105">
        <f t="shared" ref="AM34" si="575">V34</f>
        <v>0</v>
      </c>
      <c r="AN34" s="105">
        <f t="shared" ref="AN34" si="576">W34</f>
        <v>17.488873953178</v>
      </c>
      <c r="AO34" s="105">
        <f t="shared" ref="AO34" si="577">X34</f>
        <v>19.858476805709842</v>
      </c>
      <c r="AP34" s="106">
        <f t="shared" ref="AP34:AP49" si="578">Y34/MAX(Y$2:Y$98)</f>
        <v>1</v>
      </c>
      <c r="AQ34" s="106">
        <f t="shared" si="560"/>
        <v>1</v>
      </c>
      <c r="AR34" s="106" t="e">
        <f t="shared" si="560"/>
        <v>#DIV/0!</v>
      </c>
      <c r="AS34" s="106" t="e">
        <f t="shared" si="560"/>
        <v>#DIV/0!</v>
      </c>
      <c r="AT34" s="106">
        <f t="shared" si="560"/>
        <v>1</v>
      </c>
      <c r="AU34" s="106" t="e">
        <f t="shared" si="560"/>
        <v>#DIV/0!</v>
      </c>
      <c r="AV34" s="106">
        <f t="shared" si="560"/>
        <v>1</v>
      </c>
      <c r="AW34" s="106">
        <f t="shared" si="560"/>
        <v>1</v>
      </c>
      <c r="AX34" s="106" t="e">
        <f t="shared" si="560"/>
        <v>#DIV/0!</v>
      </c>
      <c r="AY34" s="106" t="e">
        <f t="shared" si="560"/>
        <v>#DIV/0!</v>
      </c>
      <c r="AZ34" s="106" t="e">
        <f t="shared" si="560"/>
        <v>#DIV/0!</v>
      </c>
      <c r="BA34" s="106" t="e">
        <f t="shared" si="560"/>
        <v>#DIV/0!</v>
      </c>
      <c r="BB34" s="106">
        <f t="shared" si="560"/>
        <v>1</v>
      </c>
      <c r="BC34" s="106" t="e">
        <f t="shared" si="560"/>
        <v>#DIV/0!</v>
      </c>
      <c r="BD34" s="106" t="e">
        <f t="shared" si="560"/>
        <v>#DIV/0!</v>
      </c>
      <c r="BE34" s="106">
        <f t="shared" si="560"/>
        <v>1</v>
      </c>
      <c r="BF34" s="106">
        <f t="shared" si="240"/>
        <v>1</v>
      </c>
      <c r="BG34" s="107">
        <f t="shared" si="10"/>
        <v>8.4343320090556553</v>
      </c>
      <c r="BH34" s="107">
        <f t="shared" si="11"/>
        <v>10.260694696832818</v>
      </c>
      <c r="BI34" s="107">
        <f t="shared" si="12"/>
        <v>0</v>
      </c>
      <c r="BJ34" s="107">
        <f t="shared" si="13"/>
        <v>0</v>
      </c>
      <c r="BK34" s="107">
        <f t="shared" si="14"/>
        <v>0.52554541358498363</v>
      </c>
      <c r="BL34" s="107">
        <f t="shared" si="15"/>
        <v>0</v>
      </c>
      <c r="BM34" s="107">
        <f t="shared" si="16"/>
        <v>0.37043506501503065</v>
      </c>
      <c r="BN34" s="107">
        <f t="shared" si="17"/>
        <v>2.220545321967061</v>
      </c>
      <c r="BO34" s="107">
        <f t="shared" si="18"/>
        <v>0</v>
      </c>
      <c r="BP34" s="107">
        <f t="shared" si="19"/>
        <v>0</v>
      </c>
      <c r="BQ34" s="107">
        <f t="shared" si="20"/>
        <v>0</v>
      </c>
      <c r="BR34" s="107">
        <f t="shared" si="21"/>
        <v>0</v>
      </c>
      <c r="BS34" s="107">
        <f t="shared" si="22"/>
        <v>175.46576603482816</v>
      </c>
      <c r="BT34" s="107">
        <f t="shared" si="23"/>
        <v>0</v>
      </c>
      <c r="BU34" s="107">
        <f t="shared" si="24"/>
        <v>0</v>
      </c>
      <c r="BV34" s="107">
        <f t="shared" si="25"/>
        <v>1.3766039040968701</v>
      </c>
      <c r="BW34" s="107">
        <f t="shared" si="26"/>
        <v>1.5631227472589626</v>
      </c>
      <c r="BX34" s="108">
        <f t="shared" si="51"/>
        <v>126.51498013583483</v>
      </c>
      <c r="BY34" s="108">
        <f t="shared" si="260"/>
        <v>153.91042045249227</v>
      </c>
      <c r="BZ34" s="108">
        <f t="shared" si="261"/>
        <v>0</v>
      </c>
      <c r="CA34" s="108">
        <f t="shared" si="262"/>
        <v>0</v>
      </c>
      <c r="CB34" s="108">
        <f t="shared" si="263"/>
        <v>7.8831812037747548</v>
      </c>
      <c r="CC34" s="108">
        <f t="shared" si="264"/>
        <v>0</v>
      </c>
      <c r="CD34" s="108">
        <f t="shared" si="265"/>
        <v>5.5565259752254601</v>
      </c>
      <c r="CE34" s="108">
        <f t="shared" si="266"/>
        <v>33.308179829505917</v>
      </c>
      <c r="CF34" s="108">
        <f t="shared" si="267"/>
        <v>0</v>
      </c>
      <c r="CG34" s="108">
        <f t="shared" si="268"/>
        <v>0</v>
      </c>
      <c r="CH34" s="108">
        <f t="shared" si="269"/>
        <v>0</v>
      </c>
      <c r="CI34" s="108">
        <f t="shared" si="270"/>
        <v>0</v>
      </c>
      <c r="CJ34" s="108">
        <f t="shared" si="271"/>
        <v>2631.9864905224226</v>
      </c>
      <c r="CK34" s="108">
        <f t="shared" si="272"/>
        <v>0</v>
      </c>
      <c r="CL34" s="108">
        <f t="shared" si="273"/>
        <v>0</v>
      </c>
      <c r="CM34" s="108">
        <f t="shared" si="274"/>
        <v>20.64905856145305</v>
      </c>
      <c r="CN34" s="108">
        <f t="shared" si="241"/>
        <v>23.44684120888444</v>
      </c>
      <c r="CO34" s="109">
        <f t="shared" si="52"/>
        <v>746.18278210182439</v>
      </c>
      <c r="CP34" s="109">
        <f t="shared" si="307"/>
        <v>560.70634883880689</v>
      </c>
      <c r="CQ34" s="109">
        <f t="shared" si="308"/>
        <v>0</v>
      </c>
      <c r="CR34" s="109">
        <f t="shared" si="309"/>
        <v>0</v>
      </c>
      <c r="CS34" s="109">
        <f t="shared" si="310"/>
        <v>20.514025857514518</v>
      </c>
      <c r="CT34" s="109">
        <f t="shared" si="311"/>
        <v>0</v>
      </c>
      <c r="CU34" s="109">
        <f t="shared" si="312"/>
        <v>23.214783189935403</v>
      </c>
      <c r="CV34" s="109">
        <f t="shared" si="313"/>
        <v>180.0839065663904</v>
      </c>
      <c r="CW34" s="109">
        <f t="shared" si="314"/>
        <v>0</v>
      </c>
      <c r="CX34" s="109">
        <f t="shared" si="315"/>
        <v>0</v>
      </c>
      <c r="CY34" s="109">
        <f t="shared" si="316"/>
        <v>0</v>
      </c>
      <c r="CZ34" s="109">
        <f t="shared" si="317"/>
        <v>0</v>
      </c>
      <c r="DA34" s="109">
        <f t="shared" si="318"/>
        <v>18182.886342729948</v>
      </c>
      <c r="DB34" s="109">
        <f t="shared" si="319"/>
        <v>0</v>
      </c>
      <c r="DC34" s="109">
        <f t="shared" si="320"/>
        <v>0</v>
      </c>
      <c r="DD34" s="109">
        <f t="shared" si="321"/>
        <v>159.95594227512075</v>
      </c>
      <c r="DE34" s="109">
        <f t="shared" si="321"/>
        <v>101.58612820587814</v>
      </c>
      <c r="DF34" s="110">
        <f t="shared" si="29"/>
        <v>0.33623445830257653</v>
      </c>
      <c r="DG34" s="110">
        <f t="shared" si="275"/>
        <v>0.31567290438703421</v>
      </c>
      <c r="DH34" s="110" t="e">
        <f t="shared" si="276"/>
        <v>#DIV/0!</v>
      </c>
      <c r="DI34" s="110" t="e">
        <f t="shared" si="277"/>
        <v>#DIV/0!</v>
      </c>
      <c r="DJ34" s="110">
        <f t="shared" si="278"/>
        <v>0.31628275527103106</v>
      </c>
      <c r="DK34" s="110" t="e">
        <f t="shared" si="279"/>
        <v>#DIV/0!</v>
      </c>
      <c r="DL34" s="110">
        <f t="shared" si="280"/>
        <v>0.31866327205539335</v>
      </c>
      <c r="DM34" s="110">
        <f t="shared" si="281"/>
        <v>0.35059536992967066</v>
      </c>
      <c r="DN34" s="110" t="e">
        <f t="shared" si="282"/>
        <v>#DIV/0!</v>
      </c>
      <c r="DO34" s="110" t="e">
        <f t="shared" si="283"/>
        <v>#DIV/0!</v>
      </c>
      <c r="DP34" s="110" t="e">
        <f t="shared" si="284"/>
        <v>#DIV/0!</v>
      </c>
      <c r="DQ34" s="110" t="e">
        <f t="shared" si="285"/>
        <v>#DIV/0!</v>
      </c>
      <c r="DR34" s="110">
        <f t="shared" si="286"/>
        <v>0.38498302298853232</v>
      </c>
      <c r="DS34" s="110" t="e">
        <f t="shared" si="287"/>
        <v>#DIV/0!</v>
      </c>
      <c r="DT34" s="110" t="e">
        <f t="shared" si="288"/>
        <v>#DIV/0!</v>
      </c>
      <c r="DU34" s="110">
        <f t="shared" si="289"/>
        <v>0.39019628729690087</v>
      </c>
      <c r="DV34" s="110">
        <f t="shared" si="242"/>
        <v>0.27154561723148829</v>
      </c>
    </row>
    <row r="35" spans="1:126" s="99" customFormat="1" x14ac:dyDescent="0.2">
      <c r="A35" s="99" t="s">
        <v>92</v>
      </c>
      <c r="B35" s="128"/>
      <c r="C35" s="128">
        <v>44511.59375</v>
      </c>
      <c r="D35" s="129">
        <v>47.33</v>
      </c>
      <c r="E35" s="102">
        <f t="shared" si="6"/>
        <v>1.3399122999999999</v>
      </c>
      <c r="F35" s="102">
        <f t="shared" si="30"/>
        <v>7348.1435999999994</v>
      </c>
      <c r="G35" s="103">
        <f t="shared" si="7"/>
        <v>0.35492763611302547</v>
      </c>
      <c r="Y35" s="105">
        <f t="shared" ref="Y35" si="579">H34</f>
        <v>107.15280477313613</v>
      </c>
      <c r="Z35" s="105">
        <f t="shared" ref="Z35" si="580">I34</f>
        <v>130.35557700432292</v>
      </c>
      <c r="AA35" s="105">
        <f t="shared" ref="AA35" si="581">J34</f>
        <v>0</v>
      </c>
      <c r="AB35" s="105">
        <f t="shared" ref="AB35" si="582">K34</f>
        <v>0</v>
      </c>
      <c r="AC35" s="105">
        <f t="shared" ref="AC35" si="583">L34</f>
        <v>6.6767190384285042</v>
      </c>
      <c r="AD35" s="105">
        <f t="shared" ref="AD35" si="584">M34</f>
        <v>0</v>
      </c>
      <c r="AE35" s="105">
        <f t="shared" ref="AE35" si="585">N34</f>
        <v>4.7061410625124056</v>
      </c>
      <c r="AF35" s="105">
        <f t="shared" ref="AF35" si="586">O34</f>
        <v>28.210611002646282</v>
      </c>
      <c r="AG35" s="105">
        <f t="shared" ref="AG35" si="587">P34</f>
        <v>0</v>
      </c>
      <c r="AH35" s="105">
        <f t="shared" ref="AH35" si="588">Q34</f>
        <v>0</v>
      </c>
      <c r="AI35" s="105">
        <f t="shared" ref="AI35" si="589">R34</f>
        <v>0</v>
      </c>
      <c r="AJ35" s="105">
        <f t="shared" ref="AJ35" si="590">S34</f>
        <v>0</v>
      </c>
      <c r="AK35" s="105">
        <f t="shared" ref="AK35" si="591">T34</f>
        <v>2229.1805625047759</v>
      </c>
      <c r="AL35" s="105">
        <f t="shared" ref="AL35" si="592">U34</f>
        <v>0</v>
      </c>
      <c r="AM35" s="105">
        <f t="shared" ref="AM35" si="593">V34</f>
        <v>0</v>
      </c>
      <c r="AN35" s="105">
        <f t="shared" ref="AN35" si="594">W34</f>
        <v>17.488873953178</v>
      </c>
      <c r="AO35" s="105">
        <f t="shared" ref="AO35" si="595">X34</f>
        <v>19.858476805709842</v>
      </c>
      <c r="AP35" s="106">
        <f t="shared" si="578"/>
        <v>1</v>
      </c>
      <c r="AQ35" s="106">
        <f t="shared" si="560"/>
        <v>1</v>
      </c>
      <c r="AR35" s="106" t="e">
        <f t="shared" si="560"/>
        <v>#DIV/0!</v>
      </c>
      <c r="AS35" s="106" t="e">
        <f t="shared" si="560"/>
        <v>#DIV/0!</v>
      </c>
      <c r="AT35" s="106">
        <f t="shared" si="560"/>
        <v>1</v>
      </c>
      <c r="AU35" s="106" t="e">
        <f t="shared" si="560"/>
        <v>#DIV/0!</v>
      </c>
      <c r="AV35" s="106">
        <f t="shared" si="560"/>
        <v>1</v>
      </c>
      <c r="AW35" s="106">
        <f t="shared" si="560"/>
        <v>1</v>
      </c>
      <c r="AX35" s="106" t="e">
        <f t="shared" si="560"/>
        <v>#DIV/0!</v>
      </c>
      <c r="AY35" s="106" t="e">
        <f t="shared" si="560"/>
        <v>#DIV/0!</v>
      </c>
      <c r="AZ35" s="106" t="e">
        <f t="shared" si="560"/>
        <v>#DIV/0!</v>
      </c>
      <c r="BA35" s="106" t="e">
        <f t="shared" si="560"/>
        <v>#DIV/0!</v>
      </c>
      <c r="BB35" s="106">
        <f t="shared" si="560"/>
        <v>1</v>
      </c>
      <c r="BC35" s="106" t="e">
        <f t="shared" si="560"/>
        <v>#DIV/0!</v>
      </c>
      <c r="BD35" s="106" t="e">
        <f t="shared" si="560"/>
        <v>#DIV/0!</v>
      </c>
      <c r="BE35" s="106">
        <f t="shared" si="560"/>
        <v>1</v>
      </c>
      <c r="BF35" s="106">
        <f t="shared" si="240"/>
        <v>1</v>
      </c>
      <c r="BG35" s="107">
        <f t="shared" si="10"/>
        <v>8.6145216657014281</v>
      </c>
      <c r="BH35" s="107">
        <f t="shared" si="11"/>
        <v>10.479902460101366</v>
      </c>
      <c r="BI35" s="107">
        <f t="shared" si="12"/>
        <v>0</v>
      </c>
      <c r="BJ35" s="107">
        <f t="shared" si="13"/>
        <v>0</v>
      </c>
      <c r="BK35" s="107">
        <f t="shared" si="14"/>
        <v>0.53677307779407157</v>
      </c>
      <c r="BL35" s="107">
        <f t="shared" si="15"/>
        <v>0</v>
      </c>
      <c r="BM35" s="107">
        <f t="shared" si="16"/>
        <v>0.37834897771172643</v>
      </c>
      <c r="BN35" s="107">
        <f t="shared" si="17"/>
        <v>2.2679846803776651</v>
      </c>
      <c r="BO35" s="107">
        <f t="shared" si="18"/>
        <v>0</v>
      </c>
      <c r="BP35" s="107">
        <f t="shared" si="19"/>
        <v>0</v>
      </c>
      <c r="BQ35" s="107">
        <f t="shared" si="20"/>
        <v>0</v>
      </c>
      <c r="BR35" s="107">
        <f t="shared" si="21"/>
        <v>0</v>
      </c>
      <c r="BS35" s="107">
        <f t="shared" si="22"/>
        <v>179.21438727726405</v>
      </c>
      <c r="BT35" s="107">
        <f t="shared" si="23"/>
        <v>0</v>
      </c>
      <c r="BU35" s="107">
        <f t="shared" si="24"/>
        <v>0</v>
      </c>
      <c r="BV35" s="107">
        <f t="shared" si="25"/>
        <v>1.4060134393807697</v>
      </c>
      <c r="BW35" s="107">
        <f t="shared" si="26"/>
        <v>1.5965170398741197</v>
      </c>
      <c r="BX35" s="108">
        <f t="shared" si="51"/>
        <v>129.21782498552142</v>
      </c>
      <c r="BY35" s="108">
        <f t="shared" si="260"/>
        <v>157.1985369015205</v>
      </c>
      <c r="BZ35" s="108">
        <f t="shared" si="261"/>
        <v>0</v>
      </c>
      <c r="CA35" s="108">
        <f t="shared" si="262"/>
        <v>0</v>
      </c>
      <c r="CB35" s="108">
        <f t="shared" si="263"/>
        <v>8.0515961669110734</v>
      </c>
      <c r="CC35" s="108">
        <f t="shared" si="264"/>
        <v>0</v>
      </c>
      <c r="CD35" s="108">
        <f t="shared" si="265"/>
        <v>5.6752346656758963</v>
      </c>
      <c r="CE35" s="108">
        <f t="shared" si="266"/>
        <v>34.019770205664976</v>
      </c>
      <c r="CF35" s="108">
        <f t="shared" si="267"/>
        <v>0</v>
      </c>
      <c r="CG35" s="108">
        <f t="shared" si="268"/>
        <v>0</v>
      </c>
      <c r="CH35" s="108">
        <f t="shared" si="269"/>
        <v>0</v>
      </c>
      <c r="CI35" s="108">
        <f t="shared" si="270"/>
        <v>0</v>
      </c>
      <c r="CJ35" s="108">
        <f t="shared" si="271"/>
        <v>2688.2158091589608</v>
      </c>
      <c r="CK35" s="108">
        <f t="shared" si="272"/>
        <v>0</v>
      </c>
      <c r="CL35" s="108">
        <f t="shared" si="273"/>
        <v>0</v>
      </c>
      <c r="CM35" s="108">
        <f t="shared" si="274"/>
        <v>21.090201590711544</v>
      </c>
      <c r="CN35" s="108">
        <f t="shared" si="241"/>
        <v>23.947755598111797</v>
      </c>
      <c r="CO35" s="109">
        <f t="shared" si="52"/>
        <v>875.40060708734586</v>
      </c>
      <c r="CP35" s="109">
        <f t="shared" si="307"/>
        <v>717.90488574032736</v>
      </c>
      <c r="CQ35" s="109">
        <f t="shared" si="308"/>
        <v>0</v>
      </c>
      <c r="CR35" s="109">
        <f t="shared" si="309"/>
        <v>0</v>
      </c>
      <c r="CS35" s="109">
        <f t="shared" si="310"/>
        <v>28.565622024425593</v>
      </c>
      <c r="CT35" s="109">
        <f t="shared" si="311"/>
        <v>0</v>
      </c>
      <c r="CU35" s="109">
        <f t="shared" si="312"/>
        <v>28.890017855611298</v>
      </c>
      <c r="CV35" s="109">
        <f t="shared" si="313"/>
        <v>214.10367677205537</v>
      </c>
      <c r="CW35" s="109">
        <f t="shared" si="314"/>
        <v>0</v>
      </c>
      <c r="CX35" s="109">
        <f t="shared" si="315"/>
        <v>0</v>
      </c>
      <c r="CY35" s="109">
        <f t="shared" si="316"/>
        <v>0</v>
      </c>
      <c r="CZ35" s="109">
        <f t="shared" si="317"/>
        <v>0</v>
      </c>
      <c r="DA35" s="109">
        <f t="shared" si="318"/>
        <v>20871.10215188891</v>
      </c>
      <c r="DB35" s="109">
        <f t="shared" si="319"/>
        <v>0</v>
      </c>
      <c r="DC35" s="109">
        <f t="shared" si="320"/>
        <v>0</v>
      </c>
      <c r="DD35" s="109">
        <f t="shared" si="321"/>
        <v>181.04614386583228</v>
      </c>
      <c r="DE35" s="109">
        <f t="shared" si="321"/>
        <v>125.53388380398994</v>
      </c>
      <c r="DF35" s="110">
        <f t="shared" si="29"/>
        <v>0.39446078894057712</v>
      </c>
      <c r="DG35" s="110">
        <f t="shared" si="275"/>
        <v>0.40417434335212277</v>
      </c>
      <c r="DH35" s="110" t="e">
        <f t="shared" si="276"/>
        <v>#DIV/0!</v>
      </c>
      <c r="DI35" s="110" t="e">
        <f t="shared" si="277"/>
        <v>#DIV/0!</v>
      </c>
      <c r="DJ35" s="110">
        <f t="shared" si="278"/>
        <v>0.44042128554725507</v>
      </c>
      <c r="DK35" s="110" t="e">
        <f t="shared" si="279"/>
        <v>#DIV/0!</v>
      </c>
      <c r="DL35" s="110">
        <f t="shared" si="280"/>
        <v>0.39656573762873254</v>
      </c>
      <c r="DM35" s="110">
        <f t="shared" si="281"/>
        <v>0.4168265737478774</v>
      </c>
      <c r="DN35" s="110" t="e">
        <f t="shared" si="282"/>
        <v>#DIV/0!</v>
      </c>
      <c r="DO35" s="110" t="e">
        <f t="shared" si="283"/>
        <v>#DIV/0!</v>
      </c>
      <c r="DP35" s="110" t="e">
        <f t="shared" si="284"/>
        <v>#DIV/0!</v>
      </c>
      <c r="DQ35" s="110" t="e">
        <f t="shared" si="285"/>
        <v>#DIV/0!</v>
      </c>
      <c r="DR35" s="110">
        <f t="shared" si="286"/>
        <v>0.44190013884947871</v>
      </c>
      <c r="DS35" s="110" t="e">
        <f t="shared" si="287"/>
        <v>#DIV/0!</v>
      </c>
      <c r="DT35" s="110" t="e">
        <f t="shared" si="288"/>
        <v>#DIV/0!</v>
      </c>
      <c r="DU35" s="110">
        <f t="shared" si="289"/>
        <v>0.44164369363885836</v>
      </c>
      <c r="DV35" s="110">
        <f t="shared" si="242"/>
        <v>0.3355593579857285</v>
      </c>
    </row>
    <row r="36" spans="1:126" s="99" customFormat="1" x14ac:dyDescent="0.2">
      <c r="A36" s="99" t="s">
        <v>92</v>
      </c>
      <c r="B36" s="128"/>
      <c r="C36" s="128">
        <v>44511.604166666664</v>
      </c>
      <c r="D36" s="129">
        <v>49.79</v>
      </c>
      <c r="E36" s="102">
        <f t="shared" si="6"/>
        <v>1.4095548999999998</v>
      </c>
      <c r="F36" s="102">
        <f t="shared" si="30"/>
        <v>8326.5371999999988</v>
      </c>
      <c r="G36" s="103">
        <f t="shared" si="7"/>
        <v>0.40218568474943378</v>
      </c>
      <c r="Y36" s="105">
        <f t="shared" ref="Y36" si="596">H34</f>
        <v>107.15280477313613</v>
      </c>
      <c r="Z36" s="105">
        <f t="shared" ref="Z36" si="597">I34</f>
        <v>130.35557700432292</v>
      </c>
      <c r="AA36" s="105">
        <f t="shared" ref="AA36" si="598">J34</f>
        <v>0</v>
      </c>
      <c r="AB36" s="105">
        <f t="shared" ref="AB36" si="599">K34</f>
        <v>0</v>
      </c>
      <c r="AC36" s="105">
        <f t="shared" ref="AC36" si="600">L34</f>
        <v>6.6767190384285042</v>
      </c>
      <c r="AD36" s="105">
        <f t="shared" ref="AD36" si="601">M34</f>
        <v>0</v>
      </c>
      <c r="AE36" s="105">
        <f t="shared" ref="AE36" si="602">N34</f>
        <v>4.7061410625124056</v>
      </c>
      <c r="AF36" s="105">
        <f t="shared" ref="AF36" si="603">O34</f>
        <v>28.210611002646282</v>
      </c>
      <c r="AG36" s="105">
        <f t="shared" ref="AG36" si="604">P34</f>
        <v>0</v>
      </c>
      <c r="AH36" s="105">
        <f t="shared" ref="AH36" si="605">Q34</f>
        <v>0</v>
      </c>
      <c r="AI36" s="105">
        <f t="shared" ref="AI36" si="606">R34</f>
        <v>0</v>
      </c>
      <c r="AJ36" s="105">
        <f t="shared" ref="AJ36" si="607">S34</f>
        <v>0</v>
      </c>
      <c r="AK36" s="105">
        <f t="shared" ref="AK36" si="608">T34</f>
        <v>2229.1805625047759</v>
      </c>
      <c r="AL36" s="105">
        <f t="shared" ref="AL36" si="609">U34</f>
        <v>0</v>
      </c>
      <c r="AM36" s="105">
        <f t="shared" ref="AM36" si="610">V34</f>
        <v>0</v>
      </c>
      <c r="AN36" s="105">
        <f t="shared" ref="AN36" si="611">W34</f>
        <v>17.488873953178</v>
      </c>
      <c r="AO36" s="105">
        <f t="shared" ref="AO36" si="612">X34</f>
        <v>19.858476805709842</v>
      </c>
      <c r="AP36" s="106">
        <f t="shared" si="578"/>
        <v>1</v>
      </c>
      <c r="AQ36" s="106">
        <f t="shared" si="560"/>
        <v>1</v>
      </c>
      <c r="AR36" s="106" t="e">
        <f t="shared" si="560"/>
        <v>#DIV/0!</v>
      </c>
      <c r="AS36" s="106" t="e">
        <f t="shared" si="560"/>
        <v>#DIV/0!</v>
      </c>
      <c r="AT36" s="106">
        <f t="shared" si="560"/>
        <v>1</v>
      </c>
      <c r="AU36" s="106" t="e">
        <f t="shared" si="560"/>
        <v>#DIV/0!</v>
      </c>
      <c r="AV36" s="106">
        <f t="shared" si="560"/>
        <v>1</v>
      </c>
      <c r="AW36" s="106">
        <f t="shared" si="560"/>
        <v>1</v>
      </c>
      <c r="AX36" s="106" t="e">
        <f t="shared" si="560"/>
        <v>#DIV/0!</v>
      </c>
      <c r="AY36" s="106" t="e">
        <f t="shared" si="560"/>
        <v>#DIV/0!</v>
      </c>
      <c r="AZ36" s="106" t="e">
        <f t="shared" si="560"/>
        <v>#DIV/0!</v>
      </c>
      <c r="BA36" s="106" t="e">
        <f t="shared" si="560"/>
        <v>#DIV/0!</v>
      </c>
      <c r="BB36" s="106">
        <f t="shared" si="560"/>
        <v>1</v>
      </c>
      <c r="BC36" s="106" t="e">
        <f t="shared" si="560"/>
        <v>#DIV/0!</v>
      </c>
      <c r="BD36" s="106" t="e">
        <f t="shared" si="560"/>
        <v>#DIV/0!</v>
      </c>
      <c r="BE36" s="106">
        <f t="shared" si="560"/>
        <v>1</v>
      </c>
      <c r="BF36" s="106">
        <f t="shared" si="240"/>
        <v>1</v>
      </c>
      <c r="BG36" s="107">
        <f t="shared" si="10"/>
        <v>9.0622656610030443</v>
      </c>
      <c r="BH36" s="107">
        <f t="shared" si="11"/>
        <v>11.02460053852624</v>
      </c>
      <c r="BI36" s="107">
        <f t="shared" si="12"/>
        <v>0</v>
      </c>
      <c r="BJ36" s="107">
        <f t="shared" si="13"/>
        <v>0</v>
      </c>
      <c r="BK36" s="107">
        <f t="shared" si="14"/>
        <v>0.56467212219241114</v>
      </c>
      <c r="BL36" s="107">
        <f t="shared" si="15"/>
        <v>0</v>
      </c>
      <c r="BM36" s="107">
        <f t="shared" si="16"/>
        <v>0.39801385168533399</v>
      </c>
      <c r="BN36" s="107">
        <f t="shared" si="17"/>
        <v>2.3858642982464384</v>
      </c>
      <c r="BO36" s="107">
        <f t="shared" si="18"/>
        <v>0</v>
      </c>
      <c r="BP36" s="107">
        <f t="shared" si="19"/>
        <v>0</v>
      </c>
      <c r="BQ36" s="107">
        <f t="shared" si="20"/>
        <v>0</v>
      </c>
      <c r="BR36" s="107">
        <f t="shared" si="21"/>
        <v>0</v>
      </c>
      <c r="BS36" s="107">
        <f t="shared" si="22"/>
        <v>188.52914309180176</v>
      </c>
      <c r="BT36" s="107">
        <f t="shared" si="23"/>
        <v>0</v>
      </c>
      <c r="BU36" s="107">
        <f t="shared" si="24"/>
        <v>0</v>
      </c>
      <c r="BV36" s="107">
        <f t="shared" si="25"/>
        <v>1.479091678571065</v>
      </c>
      <c r="BW36" s="107">
        <f t="shared" si="26"/>
        <v>1.6794967972814789</v>
      </c>
      <c r="BX36" s="108">
        <f t="shared" si="51"/>
        <v>135.93398491504567</v>
      </c>
      <c r="BY36" s="108">
        <f t="shared" si="260"/>
        <v>165.3690080778936</v>
      </c>
      <c r="BZ36" s="108">
        <f t="shared" si="261"/>
        <v>0</v>
      </c>
      <c r="CA36" s="108">
        <f t="shared" si="262"/>
        <v>0</v>
      </c>
      <c r="CB36" s="108">
        <f t="shared" si="263"/>
        <v>8.4700818328861676</v>
      </c>
      <c r="CC36" s="108">
        <f t="shared" si="264"/>
        <v>0</v>
      </c>
      <c r="CD36" s="108">
        <f t="shared" si="265"/>
        <v>5.9702077752800093</v>
      </c>
      <c r="CE36" s="108">
        <f t="shared" si="266"/>
        <v>35.787964473696576</v>
      </c>
      <c r="CF36" s="108">
        <f t="shared" si="267"/>
        <v>0</v>
      </c>
      <c r="CG36" s="108">
        <f t="shared" si="268"/>
        <v>0</v>
      </c>
      <c r="CH36" s="108">
        <f t="shared" si="269"/>
        <v>0</v>
      </c>
      <c r="CI36" s="108">
        <f t="shared" si="270"/>
        <v>0</v>
      </c>
      <c r="CJ36" s="108">
        <f t="shared" si="271"/>
        <v>2827.9371463770262</v>
      </c>
      <c r="CK36" s="108">
        <f t="shared" si="272"/>
        <v>0</v>
      </c>
      <c r="CL36" s="108">
        <f t="shared" si="273"/>
        <v>0</v>
      </c>
      <c r="CM36" s="108">
        <f t="shared" si="274"/>
        <v>22.186375178565974</v>
      </c>
      <c r="CN36" s="108">
        <f t="shared" si="241"/>
        <v>25.192451959222183</v>
      </c>
      <c r="CO36" s="109">
        <f t="shared" si="52"/>
        <v>1011.3345920023916</v>
      </c>
      <c r="CP36" s="109">
        <f t="shared" si="307"/>
        <v>883.27389381822093</v>
      </c>
      <c r="CQ36" s="109">
        <f t="shared" si="308"/>
        <v>0</v>
      </c>
      <c r="CR36" s="109">
        <f t="shared" si="309"/>
        <v>0</v>
      </c>
      <c r="CS36" s="109">
        <f t="shared" si="310"/>
        <v>37.035703857311759</v>
      </c>
      <c r="CT36" s="109">
        <f t="shared" si="311"/>
        <v>0</v>
      </c>
      <c r="CU36" s="109">
        <f t="shared" si="312"/>
        <v>34.860225630891307</v>
      </c>
      <c r="CV36" s="109">
        <f t="shared" si="313"/>
        <v>249.89164124575194</v>
      </c>
      <c r="CW36" s="109">
        <f t="shared" si="314"/>
        <v>0</v>
      </c>
      <c r="CX36" s="109">
        <f t="shared" si="315"/>
        <v>0</v>
      </c>
      <c r="CY36" s="109">
        <f t="shared" si="316"/>
        <v>0</v>
      </c>
      <c r="CZ36" s="109">
        <f t="shared" si="317"/>
        <v>0</v>
      </c>
      <c r="DA36" s="109">
        <f t="shared" si="318"/>
        <v>23699.039298265936</v>
      </c>
      <c r="DB36" s="109">
        <f t="shared" si="319"/>
        <v>0</v>
      </c>
      <c r="DC36" s="109">
        <f t="shared" si="320"/>
        <v>0</v>
      </c>
      <c r="DD36" s="109">
        <f t="shared" si="321"/>
        <v>203.23251904439826</v>
      </c>
      <c r="DE36" s="109">
        <f t="shared" si="321"/>
        <v>150.72633576321212</v>
      </c>
      <c r="DF36" s="110">
        <f t="shared" si="29"/>
        <v>0.4557134617161116</v>
      </c>
      <c r="DG36" s="110">
        <f t="shared" si="275"/>
        <v>0.49727568808214095</v>
      </c>
      <c r="DH36" s="110" t="e">
        <f t="shared" si="276"/>
        <v>#DIV/0!</v>
      </c>
      <c r="DI36" s="110" t="e">
        <f t="shared" si="277"/>
        <v>#DIV/0!</v>
      </c>
      <c r="DJ36" s="110">
        <f t="shared" si="278"/>
        <v>0.57101197691537653</v>
      </c>
      <c r="DK36" s="110" t="e">
        <f t="shared" si="279"/>
        <v>#DIV/0!</v>
      </c>
      <c r="DL36" s="110">
        <f t="shared" si="280"/>
        <v>0.47851722211841269</v>
      </c>
      <c r="DM36" s="110">
        <f t="shared" si="281"/>
        <v>0.48650017691940739</v>
      </c>
      <c r="DN36" s="110" t="e">
        <f t="shared" si="282"/>
        <v>#DIV/0!</v>
      </c>
      <c r="DO36" s="110" t="e">
        <f t="shared" si="283"/>
        <v>#DIV/0!</v>
      </c>
      <c r="DP36" s="110" t="e">
        <f t="shared" si="284"/>
        <v>#DIV/0!</v>
      </c>
      <c r="DQ36" s="110" t="e">
        <f t="shared" si="285"/>
        <v>#DIV/0!</v>
      </c>
      <c r="DR36" s="110">
        <f t="shared" si="286"/>
        <v>0.50177554976679373</v>
      </c>
      <c r="DS36" s="110" t="e">
        <f t="shared" si="287"/>
        <v>#DIV/0!</v>
      </c>
      <c r="DT36" s="110" t="e">
        <f t="shared" si="288"/>
        <v>#DIV/0!</v>
      </c>
      <c r="DU36" s="110">
        <f t="shared" si="289"/>
        <v>0.49576510419803993</v>
      </c>
      <c r="DV36" s="110">
        <f t="shared" si="242"/>
        <v>0.40290024436125399</v>
      </c>
    </row>
    <row r="37" spans="1:126" s="99" customFormat="1" x14ac:dyDescent="0.2">
      <c r="A37" s="99" t="s">
        <v>92</v>
      </c>
      <c r="B37" s="128"/>
      <c r="C37" s="128">
        <v>44511.614583333336</v>
      </c>
      <c r="D37" s="129">
        <v>47.82</v>
      </c>
      <c r="E37" s="102">
        <f t="shared" si="6"/>
        <v>1.3537842</v>
      </c>
      <c r="F37" s="102">
        <f t="shared" si="30"/>
        <v>9254.7371699999985</v>
      </c>
      <c r="G37" s="103">
        <f t="shared" si="7"/>
        <v>0.44701929703652643</v>
      </c>
      <c r="Y37" s="105">
        <f t="shared" ref="Y37" si="613">H34</f>
        <v>107.15280477313613</v>
      </c>
      <c r="Z37" s="105">
        <f t="shared" ref="Z37" si="614">I34</f>
        <v>130.35557700432292</v>
      </c>
      <c r="AA37" s="105">
        <f t="shared" ref="AA37" si="615">J34</f>
        <v>0</v>
      </c>
      <c r="AB37" s="105">
        <f t="shared" ref="AB37" si="616">K34</f>
        <v>0</v>
      </c>
      <c r="AC37" s="105">
        <f t="shared" ref="AC37" si="617">L34</f>
        <v>6.6767190384285042</v>
      </c>
      <c r="AD37" s="105">
        <f t="shared" ref="AD37" si="618">M34</f>
        <v>0</v>
      </c>
      <c r="AE37" s="105">
        <f t="shared" ref="AE37" si="619">N34</f>
        <v>4.7061410625124056</v>
      </c>
      <c r="AF37" s="105">
        <f t="shared" ref="AF37" si="620">O34</f>
        <v>28.210611002646282</v>
      </c>
      <c r="AG37" s="105">
        <f t="shared" ref="AG37" si="621">P34</f>
        <v>0</v>
      </c>
      <c r="AH37" s="105">
        <f t="shared" ref="AH37" si="622">Q34</f>
        <v>0</v>
      </c>
      <c r="AI37" s="105">
        <f t="shared" ref="AI37" si="623">R34</f>
        <v>0</v>
      </c>
      <c r="AJ37" s="105">
        <f t="shared" ref="AJ37" si="624">S34</f>
        <v>0</v>
      </c>
      <c r="AK37" s="105">
        <f t="shared" ref="AK37" si="625">T34</f>
        <v>2229.1805625047759</v>
      </c>
      <c r="AL37" s="105">
        <f t="shared" ref="AL37" si="626">U34</f>
        <v>0</v>
      </c>
      <c r="AM37" s="105">
        <f t="shared" ref="AM37" si="627">V34</f>
        <v>0</v>
      </c>
      <c r="AN37" s="105">
        <f t="shared" ref="AN37" si="628">W34</f>
        <v>17.488873953178</v>
      </c>
      <c r="AO37" s="105">
        <f t="shared" ref="AO37" si="629">X34</f>
        <v>19.858476805709842</v>
      </c>
      <c r="AP37" s="106">
        <f t="shared" si="578"/>
        <v>1</v>
      </c>
      <c r="AQ37" s="106">
        <f t="shared" si="560"/>
        <v>1</v>
      </c>
      <c r="AR37" s="106" t="e">
        <f t="shared" si="560"/>
        <v>#DIV/0!</v>
      </c>
      <c r="AS37" s="106" t="e">
        <f t="shared" si="560"/>
        <v>#DIV/0!</v>
      </c>
      <c r="AT37" s="106">
        <f t="shared" si="560"/>
        <v>1</v>
      </c>
      <c r="AU37" s="106" t="e">
        <f t="shared" si="560"/>
        <v>#DIV/0!</v>
      </c>
      <c r="AV37" s="106">
        <f t="shared" si="560"/>
        <v>1</v>
      </c>
      <c r="AW37" s="106">
        <f t="shared" si="560"/>
        <v>1</v>
      </c>
      <c r="AX37" s="106" t="e">
        <f t="shared" si="560"/>
        <v>#DIV/0!</v>
      </c>
      <c r="AY37" s="106" t="e">
        <f t="shared" si="560"/>
        <v>#DIV/0!</v>
      </c>
      <c r="AZ37" s="106" t="e">
        <f t="shared" si="560"/>
        <v>#DIV/0!</v>
      </c>
      <c r="BA37" s="106" t="e">
        <f t="shared" si="560"/>
        <v>#DIV/0!</v>
      </c>
      <c r="BB37" s="106">
        <f t="shared" si="560"/>
        <v>1</v>
      </c>
      <c r="BC37" s="106" t="e">
        <f t="shared" si="560"/>
        <v>#DIV/0!</v>
      </c>
      <c r="BD37" s="106" t="e">
        <f t="shared" si="560"/>
        <v>#DIV/0!</v>
      </c>
      <c r="BE37" s="106">
        <f t="shared" si="560"/>
        <v>1</v>
      </c>
      <c r="BF37" s="106">
        <f t="shared" si="240"/>
        <v>1</v>
      </c>
      <c r="BG37" s="107">
        <f t="shared" si="10"/>
        <v>8.7037064452533759</v>
      </c>
      <c r="BH37" s="107">
        <f t="shared" si="11"/>
        <v>10.588399231820143</v>
      </c>
      <c r="BI37" s="107">
        <f t="shared" si="12"/>
        <v>0</v>
      </c>
      <c r="BJ37" s="107">
        <f t="shared" si="13"/>
        <v>0</v>
      </c>
      <c r="BK37" s="107">
        <f t="shared" si="14"/>
        <v>0.54233020452382208</v>
      </c>
      <c r="BL37" s="107">
        <f t="shared" si="15"/>
        <v>0</v>
      </c>
      <c r="BM37" s="107">
        <f t="shared" si="16"/>
        <v>0.38226596480403041</v>
      </c>
      <c r="BN37" s="107">
        <f t="shared" si="17"/>
        <v>2.2914647668637218</v>
      </c>
      <c r="BO37" s="107">
        <f t="shared" si="18"/>
        <v>0</v>
      </c>
      <c r="BP37" s="107">
        <f t="shared" si="19"/>
        <v>0</v>
      </c>
      <c r="BQ37" s="107">
        <f t="shared" si="20"/>
        <v>0</v>
      </c>
      <c r="BR37" s="107">
        <f t="shared" si="21"/>
        <v>0</v>
      </c>
      <c r="BS37" s="107">
        <f t="shared" si="22"/>
        <v>181.06976546796466</v>
      </c>
      <c r="BT37" s="107">
        <f t="shared" si="23"/>
        <v>0</v>
      </c>
      <c r="BU37" s="107">
        <f t="shared" si="24"/>
        <v>0</v>
      </c>
      <c r="BV37" s="107">
        <f t="shared" si="25"/>
        <v>1.4205696740162352</v>
      </c>
      <c r="BW37" s="107">
        <f t="shared" si="26"/>
        <v>1.6130455281381872</v>
      </c>
      <c r="BX37" s="108">
        <f t="shared" si="51"/>
        <v>130.55559667880064</v>
      </c>
      <c r="BY37" s="108">
        <f t="shared" si="260"/>
        <v>158.82598847730213</v>
      </c>
      <c r="BZ37" s="108">
        <f t="shared" si="261"/>
        <v>0</v>
      </c>
      <c r="CA37" s="108">
        <f t="shared" si="262"/>
        <v>0</v>
      </c>
      <c r="CB37" s="108">
        <f t="shared" si="263"/>
        <v>8.1349530678573316</v>
      </c>
      <c r="CC37" s="108">
        <f t="shared" si="264"/>
        <v>0</v>
      </c>
      <c r="CD37" s="108">
        <f t="shared" si="265"/>
        <v>5.7339894720604558</v>
      </c>
      <c r="CE37" s="108">
        <f t="shared" si="266"/>
        <v>34.37197150295583</v>
      </c>
      <c r="CF37" s="108">
        <f t="shared" si="267"/>
        <v>0</v>
      </c>
      <c r="CG37" s="108">
        <f t="shared" si="268"/>
        <v>0</v>
      </c>
      <c r="CH37" s="108">
        <f t="shared" si="269"/>
        <v>0</v>
      </c>
      <c r="CI37" s="108">
        <f t="shared" si="270"/>
        <v>0</v>
      </c>
      <c r="CJ37" s="108">
        <f t="shared" si="271"/>
        <v>2716.0464820194697</v>
      </c>
      <c r="CK37" s="108">
        <f t="shared" si="272"/>
        <v>0</v>
      </c>
      <c r="CL37" s="108">
        <f t="shared" si="273"/>
        <v>0</v>
      </c>
      <c r="CM37" s="108">
        <f t="shared" si="274"/>
        <v>21.308545110243529</v>
      </c>
      <c r="CN37" s="108">
        <f t="shared" si="241"/>
        <v>24.195682922072809</v>
      </c>
      <c r="CO37" s="109">
        <f t="shared" si="52"/>
        <v>1141.8901886811923</v>
      </c>
      <c r="CP37" s="109">
        <f t="shared" si="307"/>
        <v>1042.099882295523</v>
      </c>
      <c r="CQ37" s="109">
        <f t="shared" si="308"/>
        <v>0</v>
      </c>
      <c r="CR37" s="109">
        <f t="shared" si="309"/>
        <v>0</v>
      </c>
      <c r="CS37" s="109">
        <f t="shared" si="310"/>
        <v>45.170656925169091</v>
      </c>
      <c r="CT37" s="109">
        <f t="shared" si="311"/>
        <v>0</v>
      </c>
      <c r="CU37" s="109">
        <f t="shared" si="312"/>
        <v>40.594215102951765</v>
      </c>
      <c r="CV37" s="109">
        <f t="shared" si="313"/>
        <v>284.26361274870777</v>
      </c>
      <c r="CW37" s="109">
        <f t="shared" si="314"/>
        <v>0</v>
      </c>
      <c r="CX37" s="109">
        <f t="shared" si="315"/>
        <v>0</v>
      </c>
      <c r="CY37" s="109">
        <f t="shared" si="316"/>
        <v>0</v>
      </c>
      <c r="CZ37" s="109">
        <f t="shared" si="317"/>
        <v>0</v>
      </c>
      <c r="DA37" s="109">
        <f t="shared" si="318"/>
        <v>26415.085780285404</v>
      </c>
      <c r="DB37" s="109">
        <f t="shared" si="319"/>
        <v>0</v>
      </c>
      <c r="DC37" s="109">
        <f t="shared" si="320"/>
        <v>0</v>
      </c>
      <c r="DD37" s="109">
        <f t="shared" si="321"/>
        <v>224.54106415464179</v>
      </c>
      <c r="DE37" s="109">
        <f t="shared" si="321"/>
        <v>174.92201868528494</v>
      </c>
      <c r="DF37" s="110">
        <f t="shared" si="29"/>
        <v>0.51454260034085675</v>
      </c>
      <c r="DG37" s="110">
        <f t="shared" si="275"/>
        <v>0.58669336843943087</v>
      </c>
      <c r="DH37" s="110" t="e">
        <f t="shared" si="276"/>
        <v>#DIV/0!</v>
      </c>
      <c r="DI37" s="110" t="e">
        <f t="shared" si="277"/>
        <v>#DIV/0!</v>
      </c>
      <c r="DJ37" s="110">
        <f t="shared" si="278"/>
        <v>0.6964356937505557</v>
      </c>
      <c r="DK37" s="110" t="e">
        <f t="shared" si="279"/>
        <v>#DIV/0!</v>
      </c>
      <c r="DL37" s="110">
        <f t="shared" si="280"/>
        <v>0.5572261995897223</v>
      </c>
      <c r="DM37" s="110">
        <f t="shared" si="281"/>
        <v>0.55341706190961759</v>
      </c>
      <c r="DN37" s="110" t="e">
        <f t="shared" si="282"/>
        <v>#DIV/0!</v>
      </c>
      <c r="DO37" s="110" t="e">
        <f t="shared" si="283"/>
        <v>#DIV/0!</v>
      </c>
      <c r="DP37" s="110" t="e">
        <f t="shared" si="284"/>
        <v>#DIV/0!</v>
      </c>
      <c r="DQ37" s="110" t="e">
        <f t="shared" si="285"/>
        <v>#DIV/0!</v>
      </c>
      <c r="DR37" s="110">
        <f t="shared" si="286"/>
        <v>0.55928191952108186</v>
      </c>
      <c r="DS37" s="110" t="e">
        <f t="shared" si="287"/>
        <v>#DIV/0!</v>
      </c>
      <c r="DT37" s="110" t="e">
        <f t="shared" si="288"/>
        <v>#DIV/0!</v>
      </c>
      <c r="DU37" s="110">
        <f t="shared" si="289"/>
        <v>0.54774513739627384</v>
      </c>
      <c r="DV37" s="110">
        <f t="shared" si="242"/>
        <v>0.46757670924331124</v>
      </c>
    </row>
    <row r="38" spans="1:126" s="99" customFormat="1" x14ac:dyDescent="0.2">
      <c r="A38" s="99" t="s">
        <v>92</v>
      </c>
      <c r="B38" s="128">
        <f>'Data Final'!C206</f>
        <v>44511.645833333336</v>
      </c>
      <c r="C38" s="128">
        <v>44511.625</v>
      </c>
      <c r="D38" s="129">
        <v>47.33</v>
      </c>
      <c r="E38" s="102">
        <f t="shared" si="6"/>
        <v>1.3399122999999999</v>
      </c>
      <c r="F38" s="102">
        <f t="shared" si="30"/>
        <v>10170.452429999998</v>
      </c>
      <c r="G38" s="103">
        <f t="shared" si="7"/>
        <v>0.49124987693216488</v>
      </c>
      <c r="H38" s="130">
        <f>'Data Final'!F206</f>
        <v>93.748540599314367</v>
      </c>
      <c r="I38" s="130">
        <f>'Data Final'!G206</f>
        <v>76.108590632323427</v>
      </c>
      <c r="J38" s="130">
        <f>'Data Final'!H206</f>
        <v>0</v>
      </c>
      <c r="K38" s="130">
        <f>'Data Final'!I206</f>
        <v>0</v>
      </c>
      <c r="L38" s="130">
        <f>'Data Final'!J206</f>
        <v>2.399977601125324</v>
      </c>
      <c r="M38" s="104">
        <v>0</v>
      </c>
      <c r="N38" s="130">
        <f>'Data Final'!L206</f>
        <v>3.0480837273989145</v>
      </c>
      <c r="O38" s="130">
        <f>'Data Final'!M206</f>
        <v>20.809563837381081</v>
      </c>
      <c r="P38" s="104">
        <v>0</v>
      </c>
      <c r="Q38" s="130">
        <f>'Data Final'!O206</f>
        <v>0</v>
      </c>
      <c r="R38" s="130">
        <f>'Data Final'!P206</f>
        <v>0</v>
      </c>
      <c r="S38" s="130">
        <f>'Data Final'!Q206</f>
        <v>0</v>
      </c>
      <c r="T38" s="130">
        <f>'Data Final'!R206</f>
        <v>1791.4135137839908</v>
      </c>
      <c r="U38" s="130">
        <f>'Data Final'!S206</f>
        <v>0</v>
      </c>
      <c r="V38" s="130">
        <f>'Data Final'!T206</f>
        <v>0</v>
      </c>
      <c r="W38" s="130">
        <f>'Data Final'!U206</f>
        <v>15.759399613181301</v>
      </c>
      <c r="X38" s="130">
        <f>'Data Final'!V206</f>
        <v>16.708812564215094</v>
      </c>
      <c r="Y38" s="105">
        <f t="shared" ref="Y38" si="630">H38</f>
        <v>93.748540599314367</v>
      </c>
      <c r="Z38" s="105">
        <f t="shared" ref="Z38" si="631">I38</f>
        <v>76.108590632323427</v>
      </c>
      <c r="AA38" s="105">
        <f t="shared" ref="AA38" si="632">J38</f>
        <v>0</v>
      </c>
      <c r="AB38" s="105">
        <f t="shared" ref="AB38" si="633">K38</f>
        <v>0</v>
      </c>
      <c r="AC38" s="105">
        <f t="shared" ref="AC38" si="634">L38</f>
        <v>2.399977601125324</v>
      </c>
      <c r="AD38" s="105">
        <f t="shared" ref="AD38" si="635">M38</f>
        <v>0</v>
      </c>
      <c r="AE38" s="105">
        <f t="shared" ref="AE38" si="636">N38</f>
        <v>3.0480837273989145</v>
      </c>
      <c r="AF38" s="105">
        <f t="shared" ref="AF38" si="637">O38</f>
        <v>20.809563837381081</v>
      </c>
      <c r="AG38" s="105">
        <f t="shared" ref="AG38" si="638">P38</f>
        <v>0</v>
      </c>
      <c r="AH38" s="105">
        <f t="shared" ref="AH38" si="639">Q38</f>
        <v>0</v>
      </c>
      <c r="AI38" s="105">
        <f t="shared" ref="AI38" si="640">R38</f>
        <v>0</v>
      </c>
      <c r="AJ38" s="105">
        <f t="shared" ref="AJ38" si="641">S38</f>
        <v>0</v>
      </c>
      <c r="AK38" s="105">
        <f t="shared" ref="AK38" si="642">T38</f>
        <v>1791.4135137839908</v>
      </c>
      <c r="AL38" s="105">
        <f t="shared" ref="AL38" si="643">U38</f>
        <v>0</v>
      </c>
      <c r="AM38" s="105">
        <f t="shared" ref="AM38" si="644">V38</f>
        <v>0</v>
      </c>
      <c r="AN38" s="105">
        <f t="shared" ref="AN38" si="645">W38</f>
        <v>15.759399613181301</v>
      </c>
      <c r="AO38" s="105">
        <f t="shared" ref="AO38" si="646">X38</f>
        <v>16.708812564215094</v>
      </c>
      <c r="AP38" s="106">
        <f t="shared" si="578"/>
        <v>0.87490514875274372</v>
      </c>
      <c r="AQ38" s="106">
        <f t="shared" si="560"/>
        <v>0.58385373592262546</v>
      </c>
      <c r="AR38" s="106" t="e">
        <f t="shared" si="560"/>
        <v>#DIV/0!</v>
      </c>
      <c r="AS38" s="106" t="e">
        <f t="shared" si="560"/>
        <v>#DIV/0!</v>
      </c>
      <c r="AT38" s="106">
        <f t="shared" si="560"/>
        <v>0.35945463442628334</v>
      </c>
      <c r="AU38" s="106" t="e">
        <f t="shared" si="560"/>
        <v>#DIV/0!</v>
      </c>
      <c r="AV38" s="106">
        <f t="shared" si="560"/>
        <v>0.64768218523642684</v>
      </c>
      <c r="AW38" s="106">
        <f t="shared" si="560"/>
        <v>0.73765023506329053</v>
      </c>
      <c r="AX38" s="106" t="e">
        <f t="shared" si="560"/>
        <v>#DIV/0!</v>
      </c>
      <c r="AY38" s="106" t="e">
        <f t="shared" si="560"/>
        <v>#DIV/0!</v>
      </c>
      <c r="AZ38" s="106" t="e">
        <f t="shared" si="560"/>
        <v>#DIV/0!</v>
      </c>
      <c r="BA38" s="106" t="e">
        <f t="shared" si="560"/>
        <v>#DIV/0!</v>
      </c>
      <c r="BB38" s="106">
        <f t="shared" si="560"/>
        <v>0.80361974436521344</v>
      </c>
      <c r="BC38" s="106" t="e">
        <f t="shared" si="560"/>
        <v>#DIV/0!</v>
      </c>
      <c r="BD38" s="106" t="e">
        <f t="shared" si="560"/>
        <v>#DIV/0!</v>
      </c>
      <c r="BE38" s="106">
        <f t="shared" si="560"/>
        <v>0.90111002317090705</v>
      </c>
      <c r="BF38" s="106">
        <f t="shared" si="240"/>
        <v>0.84139446986240485</v>
      </c>
      <c r="BG38" s="107">
        <f t="shared" si="10"/>
        <v>7.536889359364241</v>
      </c>
      <c r="BH38" s="107">
        <f t="shared" si="11"/>
        <v>6.1187302034348967</v>
      </c>
      <c r="BI38" s="107">
        <f t="shared" si="12"/>
        <v>0</v>
      </c>
      <c r="BJ38" s="107">
        <f t="shared" si="13"/>
        <v>0</v>
      </c>
      <c r="BK38" s="107">
        <f t="shared" si="14"/>
        <v>0.19294557044833893</v>
      </c>
      <c r="BL38" s="107">
        <f t="shared" si="15"/>
        <v>0</v>
      </c>
      <c r="BM38" s="107">
        <f t="shared" si="16"/>
        <v>0.24504989266629912</v>
      </c>
      <c r="BN38" s="107">
        <f t="shared" si="17"/>
        <v>1.6729794326005265</v>
      </c>
      <c r="BO38" s="107">
        <f t="shared" si="18"/>
        <v>0</v>
      </c>
      <c r="BP38" s="107">
        <f t="shared" si="19"/>
        <v>0</v>
      </c>
      <c r="BQ38" s="107">
        <f t="shared" si="20"/>
        <v>0</v>
      </c>
      <c r="BR38" s="107">
        <f t="shared" si="21"/>
        <v>0</v>
      </c>
      <c r="BS38" s="107">
        <f t="shared" si="22"/>
        <v>144.02022009032333</v>
      </c>
      <c r="BT38" s="107">
        <f t="shared" si="23"/>
        <v>0</v>
      </c>
      <c r="BU38" s="107">
        <f t="shared" si="24"/>
        <v>0</v>
      </c>
      <c r="BV38" s="107">
        <f t="shared" si="25"/>
        <v>1.2669728029390122</v>
      </c>
      <c r="BW38" s="107">
        <f t="shared" si="26"/>
        <v>1.3433006083911805</v>
      </c>
      <c r="BX38" s="108">
        <f t="shared" si="51"/>
        <v>113.05334039046362</v>
      </c>
      <c r="BY38" s="108">
        <f t="shared" si="260"/>
        <v>91.780953051523454</v>
      </c>
      <c r="BZ38" s="108">
        <f t="shared" si="261"/>
        <v>0</v>
      </c>
      <c r="CA38" s="108">
        <f t="shared" si="262"/>
        <v>0</v>
      </c>
      <c r="CB38" s="108">
        <f t="shared" si="263"/>
        <v>2.8941835567250838</v>
      </c>
      <c r="CC38" s="108">
        <f t="shared" si="264"/>
        <v>0</v>
      </c>
      <c r="CD38" s="108">
        <f t="shared" si="265"/>
        <v>3.6757483899944869</v>
      </c>
      <c r="CE38" s="108">
        <f t="shared" si="266"/>
        <v>25.094691489007896</v>
      </c>
      <c r="CF38" s="108">
        <f t="shared" si="267"/>
        <v>0</v>
      </c>
      <c r="CG38" s="108">
        <f t="shared" si="268"/>
        <v>0</v>
      </c>
      <c r="CH38" s="108">
        <f t="shared" si="269"/>
        <v>0</v>
      </c>
      <c r="CI38" s="108">
        <f t="shared" si="270"/>
        <v>0</v>
      </c>
      <c r="CJ38" s="108">
        <f t="shared" si="271"/>
        <v>2160.3033013548502</v>
      </c>
      <c r="CK38" s="108">
        <f t="shared" si="272"/>
        <v>0</v>
      </c>
      <c r="CL38" s="108">
        <f t="shared" si="273"/>
        <v>0</v>
      </c>
      <c r="CM38" s="108">
        <f t="shared" si="274"/>
        <v>19.004592044085182</v>
      </c>
      <c r="CN38" s="108">
        <f t="shared" si="241"/>
        <v>20.149509125867706</v>
      </c>
      <c r="CO38" s="109">
        <f t="shared" si="52"/>
        <v>1254.9435290716558</v>
      </c>
      <c r="CP38" s="109">
        <f t="shared" si="307"/>
        <v>1133.8808353470465</v>
      </c>
      <c r="CQ38" s="109">
        <f t="shared" si="308"/>
        <v>0</v>
      </c>
      <c r="CR38" s="109">
        <f t="shared" si="309"/>
        <v>0</v>
      </c>
      <c r="CS38" s="109">
        <f t="shared" si="310"/>
        <v>48.064840481894173</v>
      </c>
      <c r="CT38" s="109">
        <f t="shared" si="311"/>
        <v>0</v>
      </c>
      <c r="CU38" s="109">
        <f t="shared" si="312"/>
        <v>44.269963492946253</v>
      </c>
      <c r="CV38" s="109">
        <f t="shared" si="313"/>
        <v>309.35830423771569</v>
      </c>
      <c r="CW38" s="109">
        <f t="shared" si="314"/>
        <v>0</v>
      </c>
      <c r="CX38" s="109">
        <f t="shared" si="315"/>
        <v>0</v>
      </c>
      <c r="CY38" s="109">
        <f t="shared" si="316"/>
        <v>0</v>
      </c>
      <c r="CZ38" s="109">
        <f t="shared" si="317"/>
        <v>0</v>
      </c>
      <c r="DA38" s="109">
        <f t="shared" si="318"/>
        <v>28575.389081640256</v>
      </c>
      <c r="DB38" s="109">
        <f t="shared" si="319"/>
        <v>0</v>
      </c>
      <c r="DC38" s="109">
        <f t="shared" si="320"/>
        <v>0</v>
      </c>
      <c r="DD38" s="109">
        <f t="shared" si="321"/>
        <v>243.54565619872696</v>
      </c>
      <c r="DE38" s="109">
        <f t="shared" si="321"/>
        <v>195.07152781115263</v>
      </c>
      <c r="DF38" s="110">
        <f t="shared" si="29"/>
        <v>0.56548511680902303</v>
      </c>
      <c r="DG38" s="110">
        <f t="shared" si="275"/>
        <v>0.63836526421372619</v>
      </c>
      <c r="DH38" s="110" t="e">
        <f t="shared" si="276"/>
        <v>#DIV/0!</v>
      </c>
      <c r="DI38" s="110" t="e">
        <f t="shared" si="277"/>
        <v>#DIV/0!</v>
      </c>
      <c r="DJ38" s="110">
        <f t="shared" si="278"/>
        <v>0.74105786376921179</v>
      </c>
      <c r="DK38" s="110" t="e">
        <f t="shared" si="279"/>
        <v>#DIV/0!</v>
      </c>
      <c r="DL38" s="110">
        <f t="shared" si="280"/>
        <v>0.60768223872756821</v>
      </c>
      <c r="DM38" s="110">
        <f t="shared" si="281"/>
        <v>0.60227252497464245</v>
      </c>
      <c r="DN38" s="110" t="e">
        <f t="shared" si="282"/>
        <v>#DIV/0!</v>
      </c>
      <c r="DO38" s="110" t="e">
        <f t="shared" si="283"/>
        <v>#DIV/0!</v>
      </c>
      <c r="DP38" s="110" t="e">
        <f t="shared" si="284"/>
        <v>#DIV/0!</v>
      </c>
      <c r="DQ38" s="110" t="e">
        <f t="shared" si="285"/>
        <v>#DIV/0!</v>
      </c>
      <c r="DR38" s="110">
        <f t="shared" si="286"/>
        <v>0.60502163761926087</v>
      </c>
      <c r="DS38" s="110" t="e">
        <f t="shared" si="287"/>
        <v>#DIV/0!</v>
      </c>
      <c r="DT38" s="110" t="e">
        <f t="shared" si="288"/>
        <v>#DIV/0!</v>
      </c>
      <c r="DU38" s="110">
        <f t="shared" si="289"/>
        <v>0.59410491091715822</v>
      </c>
      <c r="DV38" s="110">
        <f t="shared" si="242"/>
        <v>0.52143751670913463</v>
      </c>
    </row>
    <row r="39" spans="1:126" s="99" customFormat="1" x14ac:dyDescent="0.2">
      <c r="A39" s="99" t="s">
        <v>92</v>
      </c>
      <c r="B39" s="128"/>
      <c r="C39" s="128">
        <v>44511.635416666664</v>
      </c>
      <c r="D39" s="129">
        <v>46.34</v>
      </c>
      <c r="E39" s="102">
        <f t="shared" si="6"/>
        <v>1.3118854</v>
      </c>
      <c r="F39" s="102">
        <f t="shared" si="30"/>
        <v>11060.943479999998</v>
      </c>
      <c r="G39" s="103">
        <f t="shared" si="7"/>
        <v>0.53426208526139596</v>
      </c>
      <c r="Y39" s="105">
        <f t="shared" ref="Y39" si="647">H38</f>
        <v>93.748540599314367</v>
      </c>
      <c r="Z39" s="105">
        <f t="shared" ref="Z39" si="648">I38</f>
        <v>76.108590632323427</v>
      </c>
      <c r="AA39" s="105">
        <f t="shared" ref="AA39" si="649">J38</f>
        <v>0</v>
      </c>
      <c r="AB39" s="105">
        <f t="shared" ref="AB39" si="650">K38</f>
        <v>0</v>
      </c>
      <c r="AC39" s="105">
        <f t="shared" ref="AC39" si="651">L38</f>
        <v>2.399977601125324</v>
      </c>
      <c r="AD39" s="105">
        <f t="shared" ref="AD39" si="652">M38</f>
        <v>0</v>
      </c>
      <c r="AE39" s="105">
        <f t="shared" ref="AE39" si="653">N38</f>
        <v>3.0480837273989145</v>
      </c>
      <c r="AF39" s="105">
        <f t="shared" ref="AF39" si="654">O38</f>
        <v>20.809563837381081</v>
      </c>
      <c r="AG39" s="105">
        <f t="shared" ref="AG39" si="655">P38</f>
        <v>0</v>
      </c>
      <c r="AH39" s="105">
        <f t="shared" ref="AH39" si="656">Q38</f>
        <v>0</v>
      </c>
      <c r="AI39" s="105">
        <f t="shared" ref="AI39" si="657">R38</f>
        <v>0</v>
      </c>
      <c r="AJ39" s="105">
        <f t="shared" ref="AJ39" si="658">S38</f>
        <v>0</v>
      </c>
      <c r="AK39" s="105">
        <f t="shared" ref="AK39" si="659">T38</f>
        <v>1791.4135137839908</v>
      </c>
      <c r="AL39" s="105">
        <f t="shared" ref="AL39" si="660">U38</f>
        <v>0</v>
      </c>
      <c r="AM39" s="105">
        <f t="shared" ref="AM39" si="661">V38</f>
        <v>0</v>
      </c>
      <c r="AN39" s="105">
        <f t="shared" ref="AN39" si="662">W38</f>
        <v>15.759399613181301</v>
      </c>
      <c r="AO39" s="105">
        <f t="shared" ref="AO39" si="663">X38</f>
        <v>16.708812564215094</v>
      </c>
      <c r="AP39" s="106">
        <f t="shared" si="578"/>
        <v>0.87490514875274372</v>
      </c>
      <c r="AQ39" s="106">
        <f t="shared" si="560"/>
        <v>0.58385373592262546</v>
      </c>
      <c r="AR39" s="106" t="e">
        <f t="shared" si="560"/>
        <v>#DIV/0!</v>
      </c>
      <c r="AS39" s="106" t="e">
        <f t="shared" si="560"/>
        <v>#DIV/0!</v>
      </c>
      <c r="AT39" s="106">
        <f t="shared" si="560"/>
        <v>0.35945463442628334</v>
      </c>
      <c r="AU39" s="106" t="e">
        <f t="shared" si="560"/>
        <v>#DIV/0!</v>
      </c>
      <c r="AV39" s="106">
        <f t="shared" si="560"/>
        <v>0.64768218523642684</v>
      </c>
      <c r="AW39" s="106">
        <f t="shared" si="560"/>
        <v>0.73765023506329053</v>
      </c>
      <c r="AX39" s="106" t="e">
        <f t="shared" si="560"/>
        <v>#DIV/0!</v>
      </c>
      <c r="AY39" s="106" t="e">
        <f t="shared" si="560"/>
        <v>#DIV/0!</v>
      </c>
      <c r="AZ39" s="106" t="e">
        <f t="shared" si="560"/>
        <v>#DIV/0!</v>
      </c>
      <c r="BA39" s="106" t="e">
        <f t="shared" si="560"/>
        <v>#DIV/0!</v>
      </c>
      <c r="BB39" s="106">
        <f t="shared" si="560"/>
        <v>0.80361974436521344</v>
      </c>
      <c r="BC39" s="106" t="e">
        <f t="shared" si="560"/>
        <v>#DIV/0!</v>
      </c>
      <c r="BD39" s="106" t="e">
        <f t="shared" si="560"/>
        <v>#DIV/0!</v>
      </c>
      <c r="BE39" s="106">
        <f t="shared" si="560"/>
        <v>0.90111002317090705</v>
      </c>
      <c r="BF39" s="106">
        <f t="shared" si="240"/>
        <v>0.84139446986240485</v>
      </c>
      <c r="BG39" s="107">
        <f t="shared" si="10"/>
        <v>7.3792405010128661</v>
      </c>
      <c r="BH39" s="107">
        <f t="shared" si="11"/>
        <v>5.9907449319073116</v>
      </c>
      <c r="BI39" s="107">
        <f t="shared" si="12"/>
        <v>0</v>
      </c>
      <c r="BJ39" s="107">
        <f t="shared" si="13"/>
        <v>0</v>
      </c>
      <c r="BK39" s="107">
        <f t="shared" si="14"/>
        <v>0.18890973451460016</v>
      </c>
      <c r="BL39" s="107">
        <f t="shared" si="15"/>
        <v>0</v>
      </c>
      <c r="BM39" s="107">
        <f t="shared" si="16"/>
        <v>0.23992419239713295</v>
      </c>
      <c r="BN39" s="107">
        <f t="shared" si="17"/>
        <v>1.6379857787176928</v>
      </c>
      <c r="BO39" s="107">
        <f t="shared" si="18"/>
        <v>0</v>
      </c>
      <c r="BP39" s="107">
        <f t="shared" si="19"/>
        <v>0</v>
      </c>
      <c r="BQ39" s="107">
        <f t="shared" si="20"/>
        <v>0</v>
      </c>
      <c r="BR39" s="107">
        <f t="shared" si="21"/>
        <v>0</v>
      </c>
      <c r="BS39" s="107">
        <f t="shared" si="22"/>
        <v>141.00775404575498</v>
      </c>
      <c r="BT39" s="107">
        <f t="shared" si="23"/>
        <v>0</v>
      </c>
      <c r="BU39" s="107">
        <f t="shared" si="24"/>
        <v>0</v>
      </c>
      <c r="BV39" s="107">
        <f t="shared" si="25"/>
        <v>1.2404715759178919</v>
      </c>
      <c r="BW39" s="107">
        <f t="shared" si="26"/>
        <v>1.3152028352598206</v>
      </c>
      <c r="BX39" s="108">
        <f t="shared" si="51"/>
        <v>110.68860751519298</v>
      </c>
      <c r="BY39" s="108">
        <f t="shared" si="260"/>
        <v>89.861173978609671</v>
      </c>
      <c r="BZ39" s="108">
        <f t="shared" si="261"/>
        <v>0</v>
      </c>
      <c r="CA39" s="108">
        <f t="shared" si="262"/>
        <v>0</v>
      </c>
      <c r="CB39" s="108">
        <f t="shared" si="263"/>
        <v>2.8336460177190026</v>
      </c>
      <c r="CC39" s="108">
        <f t="shared" si="264"/>
        <v>0</v>
      </c>
      <c r="CD39" s="108">
        <f t="shared" si="265"/>
        <v>3.598862885956994</v>
      </c>
      <c r="CE39" s="108">
        <f t="shared" si="266"/>
        <v>24.569786680765393</v>
      </c>
      <c r="CF39" s="108">
        <f t="shared" si="267"/>
        <v>0</v>
      </c>
      <c r="CG39" s="108">
        <f t="shared" si="268"/>
        <v>0</v>
      </c>
      <c r="CH39" s="108">
        <f t="shared" si="269"/>
        <v>0</v>
      </c>
      <c r="CI39" s="108">
        <f t="shared" si="270"/>
        <v>0</v>
      </c>
      <c r="CJ39" s="108">
        <f t="shared" si="271"/>
        <v>2115.1163106863246</v>
      </c>
      <c r="CK39" s="108">
        <f t="shared" si="272"/>
        <v>0</v>
      </c>
      <c r="CL39" s="108">
        <f t="shared" si="273"/>
        <v>0</v>
      </c>
      <c r="CM39" s="108">
        <f t="shared" si="274"/>
        <v>18.60707363876838</v>
      </c>
      <c r="CN39" s="108">
        <f t="shared" si="241"/>
        <v>19.728042528897308</v>
      </c>
      <c r="CO39" s="109">
        <f t="shared" si="52"/>
        <v>1365.6321365868489</v>
      </c>
      <c r="CP39" s="109">
        <f t="shared" si="307"/>
        <v>1223.7420093256562</v>
      </c>
      <c r="CQ39" s="109">
        <f t="shared" si="308"/>
        <v>0</v>
      </c>
      <c r="CR39" s="109">
        <f t="shared" si="309"/>
        <v>0</v>
      </c>
      <c r="CS39" s="109">
        <f t="shared" si="310"/>
        <v>50.898486499613178</v>
      </c>
      <c r="CT39" s="109">
        <f t="shared" si="311"/>
        <v>0</v>
      </c>
      <c r="CU39" s="109">
        <f t="shared" si="312"/>
        <v>47.86882637890325</v>
      </c>
      <c r="CV39" s="109">
        <f t="shared" si="313"/>
        <v>333.92809091848108</v>
      </c>
      <c r="CW39" s="109">
        <f t="shared" si="314"/>
        <v>0</v>
      </c>
      <c r="CX39" s="109">
        <f t="shared" si="315"/>
        <v>0</v>
      </c>
      <c r="CY39" s="109">
        <f t="shared" si="316"/>
        <v>0</v>
      </c>
      <c r="CZ39" s="109">
        <f t="shared" si="317"/>
        <v>0</v>
      </c>
      <c r="DA39" s="109">
        <f t="shared" si="318"/>
        <v>30690.50539232658</v>
      </c>
      <c r="DB39" s="109">
        <f t="shared" si="319"/>
        <v>0</v>
      </c>
      <c r="DC39" s="109">
        <f t="shared" si="320"/>
        <v>0</v>
      </c>
      <c r="DD39" s="109">
        <f t="shared" si="321"/>
        <v>262.15272983749531</v>
      </c>
      <c r="DE39" s="109">
        <f t="shared" si="321"/>
        <v>214.79957034004994</v>
      </c>
      <c r="DF39" s="110">
        <f t="shared" si="29"/>
        <v>0.61536207039310975</v>
      </c>
      <c r="DG39" s="110">
        <f t="shared" si="275"/>
        <v>0.68895634070180645</v>
      </c>
      <c r="DH39" s="110" t="e">
        <f t="shared" si="276"/>
        <v>#DIV/0!</v>
      </c>
      <c r="DI39" s="110" t="e">
        <f t="shared" si="277"/>
        <v>#DIV/0!</v>
      </c>
      <c r="DJ39" s="110">
        <f t="shared" si="278"/>
        <v>0.78474667337547699</v>
      </c>
      <c r="DK39" s="110" t="e">
        <f t="shared" si="279"/>
        <v>#DIV/0!</v>
      </c>
      <c r="DL39" s="110">
        <f t="shared" si="280"/>
        <v>0.6570828906111047</v>
      </c>
      <c r="DM39" s="110">
        <f t="shared" si="281"/>
        <v>0.65010607998062719</v>
      </c>
      <c r="DN39" s="110" t="e">
        <f t="shared" si="282"/>
        <v>#DIV/0!</v>
      </c>
      <c r="DO39" s="110" t="e">
        <f t="shared" si="283"/>
        <v>#DIV/0!</v>
      </c>
      <c r="DP39" s="110" t="e">
        <f t="shared" si="284"/>
        <v>#DIV/0!</v>
      </c>
      <c r="DQ39" s="110" t="e">
        <f t="shared" si="285"/>
        <v>#DIV/0!</v>
      </c>
      <c r="DR39" s="110">
        <f t="shared" si="286"/>
        <v>0.64980461958988445</v>
      </c>
      <c r="DS39" s="110" t="e">
        <f t="shared" si="287"/>
        <v>#DIV/0!</v>
      </c>
      <c r="DT39" s="110" t="e">
        <f t="shared" si="288"/>
        <v>#DIV/0!</v>
      </c>
      <c r="DU39" s="110">
        <f t="shared" si="289"/>
        <v>0.63949497863230254</v>
      </c>
      <c r="DV39" s="110">
        <f t="shared" si="242"/>
        <v>0.57417171949735046</v>
      </c>
    </row>
    <row r="40" spans="1:126" s="99" customFormat="1" x14ac:dyDescent="0.2">
      <c r="A40" s="99" t="s">
        <v>92</v>
      </c>
      <c r="B40" s="128"/>
      <c r="C40" s="128">
        <v>44511.645833333336</v>
      </c>
      <c r="D40" s="129">
        <v>46.83</v>
      </c>
      <c r="E40" s="102">
        <f t="shared" si="6"/>
        <v>1.3257572999999998</v>
      </c>
      <c r="F40" s="102">
        <f t="shared" si="30"/>
        <v>11963.919239999997</v>
      </c>
      <c r="G40" s="103">
        <f t="shared" si="7"/>
        <v>0.57787732598208119</v>
      </c>
      <c r="Y40" s="105">
        <f t="shared" ref="Y40" si="664">H38</f>
        <v>93.748540599314367</v>
      </c>
      <c r="Z40" s="105">
        <f t="shared" ref="Z40" si="665">I38</f>
        <v>76.108590632323427</v>
      </c>
      <c r="AA40" s="105">
        <f t="shared" ref="AA40" si="666">J38</f>
        <v>0</v>
      </c>
      <c r="AB40" s="105">
        <f t="shared" ref="AB40" si="667">K38</f>
        <v>0</v>
      </c>
      <c r="AC40" s="105">
        <f t="shared" ref="AC40" si="668">L38</f>
        <v>2.399977601125324</v>
      </c>
      <c r="AD40" s="105">
        <f t="shared" ref="AD40" si="669">M38</f>
        <v>0</v>
      </c>
      <c r="AE40" s="105">
        <f t="shared" ref="AE40" si="670">N38</f>
        <v>3.0480837273989145</v>
      </c>
      <c r="AF40" s="105">
        <f t="shared" ref="AF40" si="671">O38</f>
        <v>20.809563837381081</v>
      </c>
      <c r="AG40" s="105">
        <f t="shared" ref="AG40" si="672">P38</f>
        <v>0</v>
      </c>
      <c r="AH40" s="105">
        <f t="shared" ref="AH40" si="673">Q38</f>
        <v>0</v>
      </c>
      <c r="AI40" s="105">
        <f t="shared" ref="AI40" si="674">R38</f>
        <v>0</v>
      </c>
      <c r="AJ40" s="105">
        <f t="shared" ref="AJ40" si="675">S38</f>
        <v>0</v>
      </c>
      <c r="AK40" s="105">
        <f t="shared" ref="AK40" si="676">T38</f>
        <v>1791.4135137839908</v>
      </c>
      <c r="AL40" s="105">
        <f t="shared" ref="AL40" si="677">U38</f>
        <v>0</v>
      </c>
      <c r="AM40" s="105">
        <f t="shared" ref="AM40" si="678">V38</f>
        <v>0</v>
      </c>
      <c r="AN40" s="105">
        <f t="shared" ref="AN40" si="679">W38</f>
        <v>15.759399613181301</v>
      </c>
      <c r="AO40" s="105">
        <f t="shared" ref="AO40" si="680">X38</f>
        <v>16.708812564215094</v>
      </c>
      <c r="AP40" s="106">
        <f t="shared" si="578"/>
        <v>0.87490514875274372</v>
      </c>
      <c r="AQ40" s="106">
        <f t="shared" si="560"/>
        <v>0.58385373592262546</v>
      </c>
      <c r="AR40" s="106" t="e">
        <f t="shared" si="560"/>
        <v>#DIV/0!</v>
      </c>
      <c r="AS40" s="106" t="e">
        <f t="shared" si="560"/>
        <v>#DIV/0!</v>
      </c>
      <c r="AT40" s="106">
        <f t="shared" si="560"/>
        <v>0.35945463442628334</v>
      </c>
      <c r="AU40" s="106" t="e">
        <f t="shared" si="560"/>
        <v>#DIV/0!</v>
      </c>
      <c r="AV40" s="106">
        <f t="shared" si="560"/>
        <v>0.64768218523642684</v>
      </c>
      <c r="AW40" s="106">
        <f t="shared" si="560"/>
        <v>0.73765023506329053</v>
      </c>
      <c r="AX40" s="106" t="e">
        <f t="shared" si="560"/>
        <v>#DIV/0!</v>
      </c>
      <c r="AY40" s="106" t="e">
        <f t="shared" si="560"/>
        <v>#DIV/0!</v>
      </c>
      <c r="AZ40" s="106" t="e">
        <f t="shared" si="560"/>
        <v>#DIV/0!</v>
      </c>
      <c r="BA40" s="106" t="e">
        <f t="shared" si="560"/>
        <v>#DIV/0!</v>
      </c>
      <c r="BB40" s="106">
        <f t="shared" si="560"/>
        <v>0.80361974436521344</v>
      </c>
      <c r="BC40" s="106" t="e">
        <f t="shared" si="560"/>
        <v>#DIV/0!</v>
      </c>
      <c r="BD40" s="106" t="e">
        <f t="shared" si="560"/>
        <v>#DIV/0!</v>
      </c>
      <c r="BE40" s="106">
        <f t="shared" si="560"/>
        <v>0.90111002317090705</v>
      </c>
      <c r="BF40" s="106">
        <f t="shared" si="240"/>
        <v>0.84139446986240485</v>
      </c>
      <c r="BG40" s="107">
        <f t="shared" si="10"/>
        <v>7.4572687238332422</v>
      </c>
      <c r="BH40" s="107">
        <f t="shared" si="11"/>
        <v>6.0540911774108634</v>
      </c>
      <c r="BI40" s="107">
        <f t="shared" si="12"/>
        <v>0</v>
      </c>
      <c r="BJ40" s="107">
        <f t="shared" si="13"/>
        <v>0</v>
      </c>
      <c r="BK40" s="107">
        <f t="shared" si="14"/>
        <v>0.19090726947170317</v>
      </c>
      <c r="BL40" s="107">
        <f t="shared" si="15"/>
        <v>0</v>
      </c>
      <c r="BM40" s="107">
        <f t="shared" si="16"/>
        <v>0.24246115515661923</v>
      </c>
      <c r="BN40" s="107">
        <f t="shared" si="17"/>
        <v>1.6553058700334389</v>
      </c>
      <c r="BO40" s="107">
        <f t="shared" si="18"/>
        <v>0</v>
      </c>
      <c r="BP40" s="107">
        <f t="shared" si="19"/>
        <v>0</v>
      </c>
      <c r="BQ40" s="107">
        <f t="shared" si="20"/>
        <v>0</v>
      </c>
      <c r="BR40" s="107">
        <f t="shared" si="21"/>
        <v>0</v>
      </c>
      <c r="BS40" s="107">
        <f t="shared" si="22"/>
        <v>142.49877259306658</v>
      </c>
      <c r="BT40" s="107">
        <f t="shared" si="23"/>
        <v>0</v>
      </c>
      <c r="BU40" s="107">
        <f t="shared" si="24"/>
        <v>0</v>
      </c>
      <c r="BV40" s="107">
        <f t="shared" si="25"/>
        <v>1.2535883448475371</v>
      </c>
      <c r="BW40" s="107">
        <f t="shared" si="26"/>
        <v>1.3291098138803923</v>
      </c>
      <c r="BX40" s="108">
        <f t="shared" si="51"/>
        <v>111.85903085749864</v>
      </c>
      <c r="BY40" s="108">
        <f t="shared" si="260"/>
        <v>90.811367661162947</v>
      </c>
      <c r="BZ40" s="108">
        <f t="shared" si="261"/>
        <v>0</v>
      </c>
      <c r="CA40" s="108">
        <f t="shared" si="262"/>
        <v>0</v>
      </c>
      <c r="CB40" s="108">
        <f t="shared" si="263"/>
        <v>2.8636090420755473</v>
      </c>
      <c r="CC40" s="108">
        <f t="shared" si="264"/>
        <v>0</v>
      </c>
      <c r="CD40" s="108">
        <f t="shared" si="265"/>
        <v>3.6369173273492885</v>
      </c>
      <c r="CE40" s="108">
        <f t="shared" si="266"/>
        <v>24.829588050501584</v>
      </c>
      <c r="CF40" s="108">
        <f t="shared" si="267"/>
        <v>0</v>
      </c>
      <c r="CG40" s="108">
        <f t="shared" si="268"/>
        <v>0</v>
      </c>
      <c r="CH40" s="108">
        <f t="shared" si="269"/>
        <v>0</v>
      </c>
      <c r="CI40" s="108">
        <f t="shared" si="270"/>
        <v>0</v>
      </c>
      <c r="CJ40" s="108">
        <f t="shared" si="271"/>
        <v>2137.4815888959988</v>
      </c>
      <c r="CK40" s="108">
        <f t="shared" si="272"/>
        <v>0</v>
      </c>
      <c r="CL40" s="108">
        <f t="shared" si="273"/>
        <v>0</v>
      </c>
      <c r="CM40" s="108">
        <f t="shared" si="274"/>
        <v>18.803825172713058</v>
      </c>
      <c r="CN40" s="108">
        <f t="shared" si="241"/>
        <v>19.936647208205883</v>
      </c>
      <c r="CO40" s="109">
        <f t="shared" si="52"/>
        <v>1477.4911674443476</v>
      </c>
      <c r="CP40" s="109">
        <f t="shared" si="307"/>
        <v>1314.5533769868191</v>
      </c>
      <c r="CQ40" s="109">
        <f t="shared" si="308"/>
        <v>0</v>
      </c>
      <c r="CR40" s="109">
        <f t="shared" si="309"/>
        <v>0</v>
      </c>
      <c r="CS40" s="109">
        <f t="shared" si="310"/>
        <v>53.762095541688723</v>
      </c>
      <c r="CT40" s="109">
        <f t="shared" si="311"/>
        <v>0</v>
      </c>
      <c r="CU40" s="109">
        <f t="shared" si="312"/>
        <v>51.505743706252538</v>
      </c>
      <c r="CV40" s="109">
        <f t="shared" si="313"/>
        <v>358.75767896898265</v>
      </c>
      <c r="CW40" s="109">
        <f t="shared" si="314"/>
        <v>0</v>
      </c>
      <c r="CX40" s="109">
        <f t="shared" si="315"/>
        <v>0</v>
      </c>
      <c r="CY40" s="109">
        <f t="shared" si="316"/>
        <v>0</v>
      </c>
      <c r="CZ40" s="109">
        <f t="shared" si="317"/>
        <v>0</v>
      </c>
      <c r="DA40" s="109">
        <f t="shared" si="318"/>
        <v>32827.986981222581</v>
      </c>
      <c r="DB40" s="109">
        <f t="shared" si="319"/>
        <v>0</v>
      </c>
      <c r="DC40" s="109">
        <f t="shared" si="320"/>
        <v>0</v>
      </c>
      <c r="DD40" s="109">
        <f t="shared" si="321"/>
        <v>280.95655501020838</v>
      </c>
      <c r="DE40" s="109">
        <f t="shared" si="321"/>
        <v>234.73621754825581</v>
      </c>
      <c r="DF40" s="110">
        <f t="shared" si="29"/>
        <v>0.6657664237885087</v>
      </c>
      <c r="DG40" s="110">
        <f t="shared" si="275"/>
        <v>0.74008236814973039</v>
      </c>
      <c r="DH40" s="110" t="e">
        <f t="shared" si="276"/>
        <v>#DIV/0!</v>
      </c>
      <c r="DI40" s="110" t="e">
        <f t="shared" si="277"/>
        <v>#DIV/0!</v>
      </c>
      <c r="DJ40" s="110">
        <f t="shared" si="278"/>
        <v>0.8288974492464608</v>
      </c>
      <c r="DK40" s="110" t="e">
        <f t="shared" si="279"/>
        <v>#DIV/0!</v>
      </c>
      <c r="DL40" s="110">
        <f t="shared" si="280"/>
        <v>0.70700590588313761</v>
      </c>
      <c r="DM40" s="110">
        <f t="shared" si="281"/>
        <v>0.69844542786431862</v>
      </c>
      <c r="DN40" s="110" t="e">
        <f t="shared" si="282"/>
        <v>#DIV/0!</v>
      </c>
      <c r="DO40" s="110" t="e">
        <f t="shared" si="283"/>
        <v>#DIV/0!</v>
      </c>
      <c r="DP40" s="110" t="e">
        <f t="shared" si="284"/>
        <v>#DIV/0!</v>
      </c>
      <c r="DQ40" s="110" t="e">
        <f t="shared" si="285"/>
        <v>#DIV/0!</v>
      </c>
      <c r="DR40" s="110">
        <f t="shared" si="286"/>
        <v>0.69506113762364152</v>
      </c>
      <c r="DS40" s="110" t="e">
        <f t="shared" si="287"/>
        <v>#DIV/0!</v>
      </c>
      <c r="DT40" s="110" t="e">
        <f t="shared" si="288"/>
        <v>#DIV/0!</v>
      </c>
      <c r="DU40" s="110">
        <f t="shared" si="289"/>
        <v>0.68536500174624759</v>
      </c>
      <c r="DV40" s="110">
        <f t="shared" si="242"/>
        <v>0.62746353470175575</v>
      </c>
    </row>
    <row r="41" spans="1:126" s="99" customFormat="1" x14ac:dyDescent="0.2">
      <c r="A41" s="99" t="s">
        <v>92</v>
      </c>
      <c r="B41" s="128"/>
      <c r="C41" s="128">
        <v>44511.65625</v>
      </c>
      <c r="D41" s="129">
        <v>45.85</v>
      </c>
      <c r="E41" s="102">
        <f t="shared" si="6"/>
        <v>1.2980134999999999</v>
      </c>
      <c r="F41" s="102">
        <f t="shared" si="30"/>
        <v>12841.925579999997</v>
      </c>
      <c r="G41" s="103">
        <f t="shared" si="7"/>
        <v>0.62028650191985801</v>
      </c>
      <c r="Y41" s="105">
        <f t="shared" ref="Y41" si="681">H38</f>
        <v>93.748540599314367</v>
      </c>
      <c r="Z41" s="105">
        <f t="shared" ref="Z41" si="682">I38</f>
        <v>76.108590632323427</v>
      </c>
      <c r="AA41" s="105">
        <f t="shared" ref="AA41" si="683">J38</f>
        <v>0</v>
      </c>
      <c r="AB41" s="105">
        <f t="shared" ref="AB41" si="684">K38</f>
        <v>0</v>
      </c>
      <c r="AC41" s="105">
        <f t="shared" ref="AC41" si="685">L38</f>
        <v>2.399977601125324</v>
      </c>
      <c r="AD41" s="105">
        <f t="shared" ref="AD41" si="686">M38</f>
        <v>0</v>
      </c>
      <c r="AE41" s="105">
        <f t="shared" ref="AE41" si="687">N38</f>
        <v>3.0480837273989145</v>
      </c>
      <c r="AF41" s="105">
        <f t="shared" ref="AF41" si="688">O38</f>
        <v>20.809563837381081</v>
      </c>
      <c r="AG41" s="105">
        <f t="shared" ref="AG41" si="689">P38</f>
        <v>0</v>
      </c>
      <c r="AH41" s="105">
        <f t="shared" ref="AH41" si="690">Q38</f>
        <v>0</v>
      </c>
      <c r="AI41" s="105">
        <f t="shared" ref="AI41" si="691">R38</f>
        <v>0</v>
      </c>
      <c r="AJ41" s="105">
        <f t="shared" ref="AJ41" si="692">S38</f>
        <v>0</v>
      </c>
      <c r="AK41" s="105">
        <f t="shared" ref="AK41" si="693">T38</f>
        <v>1791.4135137839908</v>
      </c>
      <c r="AL41" s="105">
        <f t="shared" ref="AL41" si="694">U38</f>
        <v>0</v>
      </c>
      <c r="AM41" s="105">
        <f t="shared" ref="AM41" si="695">V38</f>
        <v>0</v>
      </c>
      <c r="AN41" s="105">
        <f t="shared" ref="AN41" si="696">W38</f>
        <v>15.759399613181301</v>
      </c>
      <c r="AO41" s="105">
        <f t="shared" ref="AO41" si="697">X38</f>
        <v>16.708812564215094</v>
      </c>
      <c r="AP41" s="106">
        <f t="shared" si="578"/>
        <v>0.87490514875274372</v>
      </c>
      <c r="AQ41" s="106">
        <f t="shared" si="560"/>
        <v>0.58385373592262546</v>
      </c>
      <c r="AR41" s="106" t="e">
        <f t="shared" si="560"/>
        <v>#DIV/0!</v>
      </c>
      <c r="AS41" s="106" t="e">
        <f t="shared" si="560"/>
        <v>#DIV/0!</v>
      </c>
      <c r="AT41" s="106">
        <f t="shared" si="560"/>
        <v>0.35945463442628334</v>
      </c>
      <c r="AU41" s="106" t="e">
        <f t="shared" si="560"/>
        <v>#DIV/0!</v>
      </c>
      <c r="AV41" s="106">
        <f t="shared" si="560"/>
        <v>0.64768218523642684</v>
      </c>
      <c r="AW41" s="106">
        <f t="shared" si="560"/>
        <v>0.73765023506329053</v>
      </c>
      <c r="AX41" s="106" t="e">
        <f t="shared" si="560"/>
        <v>#DIV/0!</v>
      </c>
      <c r="AY41" s="106" t="e">
        <f t="shared" si="560"/>
        <v>#DIV/0!</v>
      </c>
      <c r="AZ41" s="106" t="e">
        <f t="shared" si="560"/>
        <v>#DIV/0!</v>
      </c>
      <c r="BA41" s="106" t="e">
        <f t="shared" si="560"/>
        <v>#DIV/0!</v>
      </c>
      <c r="BB41" s="106">
        <f t="shared" si="560"/>
        <v>0.80361974436521344</v>
      </c>
      <c r="BC41" s="106" t="e">
        <f t="shared" si="560"/>
        <v>#DIV/0!</v>
      </c>
      <c r="BD41" s="106" t="e">
        <f t="shared" si="560"/>
        <v>#DIV/0!</v>
      </c>
      <c r="BE41" s="106">
        <f t="shared" si="560"/>
        <v>0.90111002317090705</v>
      </c>
      <c r="BF41" s="106">
        <f t="shared" si="240"/>
        <v>0.84139446986240485</v>
      </c>
      <c r="BG41" s="107">
        <f t="shared" si="10"/>
        <v>7.3012122781924882</v>
      </c>
      <c r="BH41" s="107">
        <f t="shared" si="11"/>
        <v>5.9273986864037607</v>
      </c>
      <c r="BI41" s="107">
        <f t="shared" si="12"/>
        <v>0</v>
      </c>
      <c r="BJ41" s="107">
        <f t="shared" si="13"/>
        <v>0</v>
      </c>
      <c r="BK41" s="107">
        <f t="shared" si="14"/>
        <v>0.18691219955749713</v>
      </c>
      <c r="BL41" s="107">
        <f t="shared" si="15"/>
        <v>0</v>
      </c>
      <c r="BM41" s="107">
        <f t="shared" si="16"/>
        <v>0.23738722963764664</v>
      </c>
      <c r="BN41" s="107">
        <f t="shared" si="17"/>
        <v>1.6206656874019469</v>
      </c>
      <c r="BO41" s="107">
        <f t="shared" si="18"/>
        <v>0</v>
      </c>
      <c r="BP41" s="107">
        <f t="shared" si="19"/>
        <v>0</v>
      </c>
      <c r="BQ41" s="107">
        <f t="shared" si="20"/>
        <v>0</v>
      </c>
      <c r="BR41" s="107">
        <f t="shared" si="21"/>
        <v>0</v>
      </c>
      <c r="BS41" s="107">
        <f t="shared" si="22"/>
        <v>139.51673549844335</v>
      </c>
      <c r="BT41" s="107">
        <f t="shared" si="23"/>
        <v>0</v>
      </c>
      <c r="BU41" s="107">
        <f t="shared" si="24"/>
        <v>0</v>
      </c>
      <c r="BV41" s="107">
        <f t="shared" si="25"/>
        <v>1.2273548069882463</v>
      </c>
      <c r="BW41" s="107">
        <f t="shared" si="26"/>
        <v>1.3012958566392485</v>
      </c>
      <c r="BX41" s="108">
        <f t="shared" si="51"/>
        <v>109.51818417288732</v>
      </c>
      <c r="BY41" s="108">
        <f t="shared" si="260"/>
        <v>88.910980296056408</v>
      </c>
      <c r="BZ41" s="108">
        <f t="shared" si="261"/>
        <v>0</v>
      </c>
      <c r="CA41" s="108">
        <f t="shared" si="262"/>
        <v>0</v>
      </c>
      <c r="CB41" s="108">
        <f t="shared" si="263"/>
        <v>2.803682993362457</v>
      </c>
      <c r="CC41" s="108">
        <f t="shared" si="264"/>
        <v>0</v>
      </c>
      <c r="CD41" s="108">
        <f t="shared" si="265"/>
        <v>3.5608084445646995</v>
      </c>
      <c r="CE41" s="108">
        <f t="shared" si="266"/>
        <v>24.309985311029205</v>
      </c>
      <c r="CF41" s="108">
        <f t="shared" si="267"/>
        <v>0</v>
      </c>
      <c r="CG41" s="108">
        <f t="shared" si="268"/>
        <v>0</v>
      </c>
      <c r="CH41" s="108">
        <f t="shared" si="269"/>
        <v>0</v>
      </c>
      <c r="CI41" s="108">
        <f t="shared" si="270"/>
        <v>0</v>
      </c>
      <c r="CJ41" s="108">
        <f t="shared" si="271"/>
        <v>2092.7510324766504</v>
      </c>
      <c r="CK41" s="108">
        <f t="shared" si="272"/>
        <v>0</v>
      </c>
      <c r="CL41" s="108">
        <f t="shared" si="273"/>
        <v>0</v>
      </c>
      <c r="CM41" s="108">
        <f t="shared" si="274"/>
        <v>18.410322104823695</v>
      </c>
      <c r="CN41" s="108">
        <f t="shared" si="241"/>
        <v>19.519437849588726</v>
      </c>
      <c r="CO41" s="109">
        <f t="shared" si="52"/>
        <v>1587.0093516172349</v>
      </c>
      <c r="CP41" s="109">
        <f t="shared" si="307"/>
        <v>1403.4643572828754</v>
      </c>
      <c r="CQ41" s="109">
        <f t="shared" si="308"/>
        <v>0</v>
      </c>
      <c r="CR41" s="109">
        <f t="shared" si="309"/>
        <v>0</v>
      </c>
      <c r="CS41" s="109">
        <f t="shared" si="310"/>
        <v>56.56577853505118</v>
      </c>
      <c r="CT41" s="109">
        <f t="shared" si="311"/>
        <v>0</v>
      </c>
      <c r="CU41" s="109">
        <f t="shared" si="312"/>
        <v>55.066552150817238</v>
      </c>
      <c r="CV41" s="109">
        <f t="shared" si="313"/>
        <v>383.06766428001185</v>
      </c>
      <c r="CW41" s="109">
        <f t="shared" si="314"/>
        <v>0</v>
      </c>
      <c r="CX41" s="109">
        <f t="shared" si="315"/>
        <v>0</v>
      </c>
      <c r="CY41" s="109">
        <f t="shared" si="316"/>
        <v>0</v>
      </c>
      <c r="CZ41" s="109">
        <f t="shared" si="317"/>
        <v>0</v>
      </c>
      <c r="DA41" s="109">
        <f t="shared" si="318"/>
        <v>34920.738013699229</v>
      </c>
      <c r="DB41" s="109">
        <f t="shared" si="319"/>
        <v>0</v>
      </c>
      <c r="DC41" s="109">
        <f t="shared" si="320"/>
        <v>0</v>
      </c>
      <c r="DD41" s="109">
        <f t="shared" si="321"/>
        <v>299.36687711503208</v>
      </c>
      <c r="DE41" s="109">
        <f t="shared" si="321"/>
        <v>254.25565539784452</v>
      </c>
      <c r="DF41" s="110">
        <f t="shared" si="29"/>
        <v>0.71511597756128331</v>
      </c>
      <c r="DG41" s="110">
        <f t="shared" si="275"/>
        <v>0.79013849367796696</v>
      </c>
      <c r="DH41" s="110" t="e">
        <f t="shared" si="276"/>
        <v>#DIV/0!</v>
      </c>
      <c r="DI41" s="110" t="e">
        <f t="shared" si="277"/>
        <v>#DIV/0!</v>
      </c>
      <c r="DJ41" s="110">
        <f t="shared" si="278"/>
        <v>0.87212429258800706</v>
      </c>
      <c r="DK41" s="110" t="e">
        <f t="shared" si="279"/>
        <v>#DIV/0!</v>
      </c>
      <c r="DL41" s="110">
        <f t="shared" si="280"/>
        <v>0.75588419437817744</v>
      </c>
      <c r="DM41" s="110">
        <f t="shared" si="281"/>
        <v>0.74577318999259645</v>
      </c>
      <c r="DN41" s="110" t="e">
        <f t="shared" si="282"/>
        <v>#DIV/0!</v>
      </c>
      <c r="DO41" s="110" t="e">
        <f t="shared" si="283"/>
        <v>#DIV/0!</v>
      </c>
      <c r="DP41" s="110" t="e">
        <f t="shared" si="284"/>
        <v>#DIV/0!</v>
      </c>
      <c r="DQ41" s="110" t="e">
        <f t="shared" si="285"/>
        <v>#DIV/0!</v>
      </c>
      <c r="DR41" s="110">
        <f t="shared" si="286"/>
        <v>0.73937058353113161</v>
      </c>
      <c r="DS41" s="110" t="e">
        <f t="shared" si="287"/>
        <v>#DIV/0!</v>
      </c>
      <c r="DT41" s="110" t="e">
        <f t="shared" si="288"/>
        <v>#DIV/0!</v>
      </c>
      <c r="DU41" s="110">
        <f t="shared" si="289"/>
        <v>0.73027511406259127</v>
      </c>
      <c r="DV41" s="110">
        <f t="shared" si="242"/>
        <v>0.67964012507378202</v>
      </c>
    </row>
    <row r="42" spans="1:126" s="99" customFormat="1" x14ac:dyDescent="0.2">
      <c r="A42" s="99" t="s">
        <v>92</v>
      </c>
      <c r="B42" s="128">
        <f>'Data Final'!C207</f>
        <v>44511.6875</v>
      </c>
      <c r="C42" s="128">
        <v>44511.666666666664</v>
      </c>
      <c r="D42" s="129">
        <v>44.37</v>
      </c>
      <c r="E42" s="102">
        <f t="shared" si="6"/>
        <v>1.2561146999999999</v>
      </c>
      <c r="F42" s="102">
        <f t="shared" si="30"/>
        <v>13682.222999999998</v>
      </c>
      <c r="G42" s="103">
        <f t="shared" si="7"/>
        <v>0.66087427389977338</v>
      </c>
      <c r="H42" s="130">
        <f>'Data Final'!F207</f>
        <v>82.909796814129621</v>
      </c>
      <c r="I42" s="130">
        <f>'Data Final'!G207</f>
        <v>48.16787757972957</v>
      </c>
      <c r="J42" s="130">
        <f>'Data Final'!H207</f>
        <v>0</v>
      </c>
      <c r="K42" s="130">
        <f>'Data Final'!I207</f>
        <v>0</v>
      </c>
      <c r="L42" s="130">
        <f>'Data Final'!J207</f>
        <v>1.0431256751921945</v>
      </c>
      <c r="M42" s="104">
        <v>0</v>
      </c>
      <c r="N42" s="130">
        <f>'Data Final'!L207</f>
        <v>2.4081537469703704</v>
      </c>
      <c r="O42" s="130">
        <f>'Data Final'!M207</f>
        <v>16.814310281603884</v>
      </c>
      <c r="P42" s="104">
        <v>0</v>
      </c>
      <c r="Q42" s="130">
        <f>'Data Final'!O207</f>
        <v>0</v>
      </c>
      <c r="R42" s="104">
        <v>0</v>
      </c>
      <c r="S42" s="130">
        <f>'Data Final'!Q207</f>
        <v>0</v>
      </c>
      <c r="T42" s="130">
        <f>'Data Final'!R207</f>
        <v>1570.345019555946</v>
      </c>
      <c r="U42" s="130">
        <f>'Data Final'!S207</f>
        <v>0</v>
      </c>
      <c r="V42" s="130">
        <f>'Data Final'!T207</f>
        <v>0</v>
      </c>
      <c r="W42" s="130">
        <f>'Data Final'!U207</f>
        <v>14.294410134951102</v>
      </c>
      <c r="X42" s="130">
        <f>'Data Final'!V207</f>
        <v>15.366570725044847</v>
      </c>
      <c r="Y42" s="105">
        <f t="shared" ref="Y42" si="698">H42</f>
        <v>82.909796814129621</v>
      </c>
      <c r="Z42" s="105">
        <f t="shared" ref="Z42" si="699">I42</f>
        <v>48.16787757972957</v>
      </c>
      <c r="AA42" s="105">
        <f t="shared" ref="AA42" si="700">J42</f>
        <v>0</v>
      </c>
      <c r="AB42" s="105">
        <f t="shared" ref="AB42" si="701">K42</f>
        <v>0</v>
      </c>
      <c r="AC42" s="105">
        <f t="shared" ref="AC42" si="702">L42</f>
        <v>1.0431256751921945</v>
      </c>
      <c r="AD42" s="105">
        <f t="shared" ref="AD42" si="703">M42</f>
        <v>0</v>
      </c>
      <c r="AE42" s="105">
        <f t="shared" ref="AE42" si="704">N42</f>
        <v>2.4081537469703704</v>
      </c>
      <c r="AF42" s="105">
        <f t="shared" ref="AF42" si="705">O42</f>
        <v>16.814310281603884</v>
      </c>
      <c r="AG42" s="105">
        <f t="shared" ref="AG42" si="706">P42</f>
        <v>0</v>
      </c>
      <c r="AH42" s="105">
        <f t="shared" ref="AH42" si="707">Q42</f>
        <v>0</v>
      </c>
      <c r="AI42" s="105">
        <f t="shared" ref="AI42" si="708">R42</f>
        <v>0</v>
      </c>
      <c r="AJ42" s="105">
        <f t="shared" ref="AJ42" si="709">S42</f>
        <v>0</v>
      </c>
      <c r="AK42" s="105">
        <f t="shared" ref="AK42" si="710">T42</f>
        <v>1570.345019555946</v>
      </c>
      <c r="AL42" s="105">
        <f t="shared" ref="AL42" si="711">U42</f>
        <v>0</v>
      </c>
      <c r="AM42" s="105">
        <f t="shared" ref="AM42" si="712">V42</f>
        <v>0</v>
      </c>
      <c r="AN42" s="105">
        <f t="shared" ref="AN42" si="713">W42</f>
        <v>14.294410134951102</v>
      </c>
      <c r="AO42" s="105">
        <f t="shared" ref="AO42" si="714">X42</f>
        <v>15.366570725044847</v>
      </c>
      <c r="AP42" s="106">
        <f t="shared" si="578"/>
        <v>0.77375293152303581</v>
      </c>
      <c r="AQ42" s="106">
        <f t="shared" si="560"/>
        <v>0.36951144467054292</v>
      </c>
      <c r="AR42" s="106" t="e">
        <f t="shared" si="560"/>
        <v>#DIV/0!</v>
      </c>
      <c r="AS42" s="106" t="e">
        <f t="shared" si="560"/>
        <v>#DIV/0!</v>
      </c>
      <c r="AT42" s="106">
        <f t="shared" si="560"/>
        <v>0.15623327403600232</v>
      </c>
      <c r="AU42" s="106" t="e">
        <f t="shared" si="560"/>
        <v>#DIV/0!</v>
      </c>
      <c r="AV42" s="106">
        <f t="shared" si="560"/>
        <v>0.51170453987300613</v>
      </c>
      <c r="AW42" s="106">
        <f t="shared" si="560"/>
        <v>0.59602786625311399</v>
      </c>
      <c r="AX42" s="106" t="e">
        <f t="shared" si="560"/>
        <v>#DIV/0!</v>
      </c>
      <c r="AY42" s="106" t="e">
        <f t="shared" si="560"/>
        <v>#DIV/0!</v>
      </c>
      <c r="AZ42" s="106" t="e">
        <f t="shared" si="560"/>
        <v>#DIV/0!</v>
      </c>
      <c r="BA42" s="106" t="e">
        <f t="shared" si="560"/>
        <v>#DIV/0!</v>
      </c>
      <c r="BB42" s="106">
        <f t="shared" si="560"/>
        <v>0.70444944925926412</v>
      </c>
      <c r="BC42" s="106" t="e">
        <f t="shared" si="560"/>
        <v>#DIV/0!</v>
      </c>
      <c r="BD42" s="106" t="e">
        <f t="shared" si="560"/>
        <v>#DIV/0!</v>
      </c>
      <c r="BE42" s="106">
        <f t="shared" si="560"/>
        <v>0.81734308184853632</v>
      </c>
      <c r="BF42" s="106">
        <f t="shared" si="240"/>
        <v>0.77380409763484714</v>
      </c>
      <c r="BG42" s="107">
        <f t="shared" si="10"/>
        <v>6.2486528731344828</v>
      </c>
      <c r="BH42" s="107">
        <f t="shared" si="11"/>
        <v>3.6302627457419239</v>
      </c>
      <c r="BI42" s="107">
        <f t="shared" si="12"/>
        <v>0</v>
      </c>
      <c r="BJ42" s="107">
        <f t="shared" si="13"/>
        <v>0</v>
      </c>
      <c r="BK42" s="107">
        <f t="shared" si="14"/>
        <v>7.8617129673380429E-2</v>
      </c>
      <c r="BL42" s="107">
        <f t="shared" si="15"/>
        <v>0</v>
      </c>
      <c r="BM42" s="107">
        <f t="shared" si="16"/>
        <v>0.18149503928577376</v>
      </c>
      <c r="BN42" s="107">
        <f t="shared" si="17"/>
        <v>1.2672421389050266</v>
      </c>
      <c r="BO42" s="107">
        <f t="shared" si="18"/>
        <v>0</v>
      </c>
      <c r="BP42" s="107">
        <f t="shared" si="19"/>
        <v>0</v>
      </c>
      <c r="BQ42" s="107">
        <f t="shared" si="20"/>
        <v>0</v>
      </c>
      <c r="BR42" s="107">
        <f t="shared" si="21"/>
        <v>0</v>
      </c>
      <c r="BS42" s="107">
        <f t="shared" si="22"/>
        <v>118.35200778816066</v>
      </c>
      <c r="BT42" s="107">
        <f t="shared" si="23"/>
        <v>0</v>
      </c>
      <c r="BU42" s="107">
        <f t="shared" si="24"/>
        <v>0</v>
      </c>
      <c r="BV42" s="107">
        <f t="shared" si="25"/>
        <v>1.0773251219004638</v>
      </c>
      <c r="BW42" s="107">
        <f t="shared" si="26"/>
        <v>1.158130522579109</v>
      </c>
      <c r="BX42" s="108">
        <f t="shared" si="51"/>
        <v>93.729793097017236</v>
      </c>
      <c r="BY42" s="108">
        <f t="shared" si="260"/>
        <v>54.453941186128858</v>
      </c>
      <c r="BZ42" s="108">
        <f t="shared" si="261"/>
        <v>0</v>
      </c>
      <c r="CA42" s="108">
        <f t="shared" si="262"/>
        <v>0</v>
      </c>
      <c r="CB42" s="108">
        <f t="shared" si="263"/>
        <v>1.1792569451007064</v>
      </c>
      <c r="CC42" s="108">
        <f t="shared" si="264"/>
        <v>0</v>
      </c>
      <c r="CD42" s="108">
        <f t="shared" si="265"/>
        <v>2.7224255892866065</v>
      </c>
      <c r="CE42" s="108">
        <f t="shared" si="266"/>
        <v>19.008632083575399</v>
      </c>
      <c r="CF42" s="108">
        <f t="shared" si="267"/>
        <v>0</v>
      </c>
      <c r="CG42" s="108">
        <f t="shared" si="268"/>
        <v>0</v>
      </c>
      <c r="CH42" s="108">
        <f t="shared" si="269"/>
        <v>0</v>
      </c>
      <c r="CI42" s="108">
        <f t="shared" si="270"/>
        <v>0</v>
      </c>
      <c r="CJ42" s="108">
        <f t="shared" si="271"/>
        <v>1775.28011682241</v>
      </c>
      <c r="CK42" s="108">
        <f t="shared" si="272"/>
        <v>0</v>
      </c>
      <c r="CL42" s="108">
        <f t="shared" si="273"/>
        <v>0</v>
      </c>
      <c r="CM42" s="108">
        <f t="shared" si="274"/>
        <v>16.159876828506956</v>
      </c>
      <c r="CN42" s="108">
        <f t="shared" si="241"/>
        <v>17.371957838686633</v>
      </c>
      <c r="CO42" s="109">
        <f t="shared" si="52"/>
        <v>1680.739144714252</v>
      </c>
      <c r="CP42" s="109">
        <f t="shared" si="307"/>
        <v>1457.9182984690042</v>
      </c>
      <c r="CQ42" s="109">
        <f t="shared" si="308"/>
        <v>0</v>
      </c>
      <c r="CR42" s="109">
        <f t="shared" si="309"/>
        <v>0</v>
      </c>
      <c r="CS42" s="109">
        <f t="shared" si="310"/>
        <v>57.745035480151884</v>
      </c>
      <c r="CT42" s="109">
        <f t="shared" si="311"/>
        <v>0</v>
      </c>
      <c r="CU42" s="109">
        <f t="shared" si="312"/>
        <v>57.788977740103846</v>
      </c>
      <c r="CV42" s="109">
        <f t="shared" si="313"/>
        <v>402.07629636358723</v>
      </c>
      <c r="CW42" s="109">
        <f t="shared" si="314"/>
        <v>0</v>
      </c>
      <c r="CX42" s="109">
        <f t="shared" si="315"/>
        <v>0</v>
      </c>
      <c r="CY42" s="109">
        <f t="shared" si="316"/>
        <v>0</v>
      </c>
      <c r="CZ42" s="109">
        <f t="shared" si="317"/>
        <v>0</v>
      </c>
      <c r="DA42" s="109">
        <f t="shared" si="318"/>
        <v>36696.018130521639</v>
      </c>
      <c r="DB42" s="109">
        <f t="shared" si="319"/>
        <v>0</v>
      </c>
      <c r="DC42" s="109">
        <f t="shared" si="320"/>
        <v>0</v>
      </c>
      <c r="DD42" s="109">
        <f t="shared" si="321"/>
        <v>315.52675394353906</v>
      </c>
      <c r="DE42" s="109">
        <f t="shared" si="321"/>
        <v>271.62761323653115</v>
      </c>
      <c r="DF42" s="110">
        <f t="shared" si="29"/>
        <v>0.75735118717040506</v>
      </c>
      <c r="DG42" s="110">
        <f t="shared" si="275"/>
        <v>0.82079559931828083</v>
      </c>
      <c r="DH42" s="110" t="e">
        <f t="shared" si="276"/>
        <v>#DIV/0!</v>
      </c>
      <c r="DI42" s="110" t="e">
        <f t="shared" si="277"/>
        <v>#DIV/0!</v>
      </c>
      <c r="DJ42" s="110">
        <f t="shared" si="278"/>
        <v>0.89030593271849978</v>
      </c>
      <c r="DK42" s="110" t="e">
        <f t="shared" si="279"/>
        <v>#DIV/0!</v>
      </c>
      <c r="DL42" s="110">
        <f t="shared" si="280"/>
        <v>0.7932542201549212</v>
      </c>
      <c r="DM42" s="110">
        <f t="shared" si="281"/>
        <v>0.78278004154454905</v>
      </c>
      <c r="DN42" s="110" t="e">
        <f t="shared" si="282"/>
        <v>#DIV/0!</v>
      </c>
      <c r="DO42" s="110" t="e">
        <f t="shared" si="283"/>
        <v>#DIV/0!</v>
      </c>
      <c r="DP42" s="110" t="e">
        <f t="shared" si="284"/>
        <v>#DIV/0!</v>
      </c>
      <c r="DQ42" s="110" t="e">
        <f t="shared" si="285"/>
        <v>#DIV/0!</v>
      </c>
      <c r="DR42" s="110">
        <f t="shared" si="286"/>
        <v>0.77695827412894425</v>
      </c>
      <c r="DS42" s="110" t="e">
        <f t="shared" si="287"/>
        <v>#DIV/0!</v>
      </c>
      <c r="DT42" s="110" t="e">
        <f t="shared" si="288"/>
        <v>#DIV/0!</v>
      </c>
      <c r="DU42" s="110">
        <f t="shared" si="289"/>
        <v>0.76969549352441391</v>
      </c>
      <c r="DV42" s="110">
        <f t="shared" si="242"/>
        <v>0.72607637672681624</v>
      </c>
    </row>
    <row r="43" spans="1:126" s="99" customFormat="1" x14ac:dyDescent="0.2">
      <c r="A43" s="99" t="s">
        <v>92</v>
      </c>
      <c r="B43" s="128"/>
      <c r="C43" s="128">
        <v>44511.677083333336</v>
      </c>
      <c r="D43" s="129">
        <v>41.91</v>
      </c>
      <c r="E43" s="102">
        <f t="shared" si="6"/>
        <v>1.1864720999999998</v>
      </c>
      <c r="F43" s="102">
        <f t="shared" si="30"/>
        <v>14459.842079999999</v>
      </c>
      <c r="G43" s="103">
        <f t="shared" si="7"/>
        <v>0.69843457713891888</v>
      </c>
      <c r="Y43" s="105">
        <f t="shared" ref="Y43" si="715">H42</f>
        <v>82.909796814129621</v>
      </c>
      <c r="Z43" s="105">
        <f t="shared" ref="Z43" si="716">I42</f>
        <v>48.16787757972957</v>
      </c>
      <c r="AA43" s="105">
        <f t="shared" ref="AA43" si="717">J42</f>
        <v>0</v>
      </c>
      <c r="AB43" s="105">
        <f t="shared" ref="AB43" si="718">K42</f>
        <v>0</v>
      </c>
      <c r="AC43" s="105">
        <f t="shared" ref="AC43" si="719">L42</f>
        <v>1.0431256751921945</v>
      </c>
      <c r="AD43" s="105">
        <f t="shared" ref="AD43" si="720">M42</f>
        <v>0</v>
      </c>
      <c r="AE43" s="105">
        <f t="shared" ref="AE43" si="721">N42</f>
        <v>2.4081537469703704</v>
      </c>
      <c r="AF43" s="105">
        <f t="shared" ref="AF43" si="722">O42</f>
        <v>16.814310281603884</v>
      </c>
      <c r="AG43" s="105">
        <f t="shared" ref="AG43" si="723">P42</f>
        <v>0</v>
      </c>
      <c r="AH43" s="105">
        <f t="shared" ref="AH43" si="724">Q42</f>
        <v>0</v>
      </c>
      <c r="AI43" s="105">
        <f t="shared" ref="AI43" si="725">R42</f>
        <v>0</v>
      </c>
      <c r="AJ43" s="105">
        <f t="shared" ref="AJ43" si="726">S42</f>
        <v>0</v>
      </c>
      <c r="AK43" s="105">
        <f t="shared" ref="AK43" si="727">T42</f>
        <v>1570.345019555946</v>
      </c>
      <c r="AL43" s="105">
        <f t="shared" ref="AL43" si="728">U42</f>
        <v>0</v>
      </c>
      <c r="AM43" s="105">
        <f t="shared" ref="AM43" si="729">V42</f>
        <v>0</v>
      </c>
      <c r="AN43" s="105">
        <f t="shared" ref="AN43" si="730">W42</f>
        <v>14.294410134951102</v>
      </c>
      <c r="AO43" s="105">
        <f t="shared" ref="AO43" si="731">X42</f>
        <v>15.366570725044847</v>
      </c>
      <c r="AP43" s="106">
        <f t="shared" si="578"/>
        <v>0.77375293152303581</v>
      </c>
      <c r="AQ43" s="106">
        <f t="shared" si="560"/>
        <v>0.36951144467054292</v>
      </c>
      <c r="AR43" s="106" t="e">
        <f t="shared" si="560"/>
        <v>#DIV/0!</v>
      </c>
      <c r="AS43" s="106" t="e">
        <f t="shared" si="560"/>
        <v>#DIV/0!</v>
      </c>
      <c r="AT43" s="106">
        <f t="shared" si="560"/>
        <v>0.15623327403600232</v>
      </c>
      <c r="AU43" s="106" t="e">
        <f t="shared" si="560"/>
        <v>#DIV/0!</v>
      </c>
      <c r="AV43" s="106">
        <f t="shared" si="560"/>
        <v>0.51170453987300613</v>
      </c>
      <c r="AW43" s="106">
        <f t="shared" si="560"/>
        <v>0.59602786625311399</v>
      </c>
      <c r="AX43" s="106" t="e">
        <f t="shared" si="560"/>
        <v>#DIV/0!</v>
      </c>
      <c r="AY43" s="106" t="e">
        <f t="shared" si="560"/>
        <v>#DIV/0!</v>
      </c>
      <c r="AZ43" s="106" t="e">
        <f t="shared" si="560"/>
        <v>#DIV/0!</v>
      </c>
      <c r="BA43" s="106" t="e">
        <f t="shared" si="560"/>
        <v>#DIV/0!</v>
      </c>
      <c r="BB43" s="106">
        <f t="shared" si="560"/>
        <v>0.70444944925926412</v>
      </c>
      <c r="BC43" s="106" t="e">
        <f t="shared" si="560"/>
        <v>#DIV/0!</v>
      </c>
      <c r="BD43" s="106" t="e">
        <f t="shared" si="560"/>
        <v>#DIV/0!</v>
      </c>
      <c r="BE43" s="106">
        <f t="shared" si="560"/>
        <v>0.81734308184853632</v>
      </c>
      <c r="BF43" s="106">
        <f t="shared" si="240"/>
        <v>0.77380409763484714</v>
      </c>
      <c r="BG43" s="107">
        <f t="shared" si="10"/>
        <v>5.9022096441980203</v>
      </c>
      <c r="BH43" s="107">
        <f t="shared" si="11"/>
        <v>3.4289905718738796</v>
      </c>
      <c r="BI43" s="107">
        <f t="shared" si="12"/>
        <v>0</v>
      </c>
      <c r="BJ43" s="107">
        <f t="shared" si="13"/>
        <v>0</v>
      </c>
      <c r="BK43" s="107">
        <f t="shared" si="14"/>
        <v>7.4258370624552025E-2</v>
      </c>
      <c r="BL43" s="107">
        <f t="shared" si="15"/>
        <v>0</v>
      </c>
      <c r="BM43" s="107">
        <f t="shared" si="16"/>
        <v>0.17143243399744817</v>
      </c>
      <c r="BN43" s="107">
        <f t="shared" si="17"/>
        <v>1.1969826017919691</v>
      </c>
      <c r="BO43" s="107">
        <f t="shared" si="18"/>
        <v>0</v>
      </c>
      <c r="BP43" s="107">
        <f t="shared" si="19"/>
        <v>0</v>
      </c>
      <c r="BQ43" s="107">
        <f t="shared" si="20"/>
        <v>0</v>
      </c>
      <c r="BR43" s="107">
        <f t="shared" si="21"/>
        <v>0</v>
      </c>
      <c r="BS43" s="107">
        <f t="shared" si="22"/>
        <v>111.79023318462504</v>
      </c>
      <c r="BT43" s="107">
        <f t="shared" si="23"/>
        <v>0</v>
      </c>
      <c r="BU43" s="107">
        <f t="shared" si="24"/>
        <v>0</v>
      </c>
      <c r="BV43" s="107">
        <f t="shared" si="25"/>
        <v>1.0175951286646028</v>
      </c>
      <c r="BW43" s="107">
        <f t="shared" si="26"/>
        <v>1.0939204462765486</v>
      </c>
      <c r="BX43" s="108">
        <f t="shared" si="51"/>
        <v>88.533144662970301</v>
      </c>
      <c r="BY43" s="108">
        <f t="shared" si="260"/>
        <v>51.434858578108191</v>
      </c>
      <c r="BZ43" s="108">
        <f t="shared" si="261"/>
        <v>0</v>
      </c>
      <c r="CA43" s="108">
        <f t="shared" si="262"/>
        <v>0</v>
      </c>
      <c r="CB43" s="108">
        <f t="shared" si="263"/>
        <v>1.1138755593682803</v>
      </c>
      <c r="CC43" s="108">
        <f t="shared" si="264"/>
        <v>0</v>
      </c>
      <c r="CD43" s="108">
        <f t="shared" si="265"/>
        <v>2.5714865099617228</v>
      </c>
      <c r="CE43" s="108">
        <f t="shared" si="266"/>
        <v>17.954739026879537</v>
      </c>
      <c r="CF43" s="108">
        <f t="shared" si="267"/>
        <v>0</v>
      </c>
      <c r="CG43" s="108">
        <f t="shared" si="268"/>
        <v>0</v>
      </c>
      <c r="CH43" s="108">
        <f t="shared" si="269"/>
        <v>0</v>
      </c>
      <c r="CI43" s="108">
        <f t="shared" si="270"/>
        <v>0</v>
      </c>
      <c r="CJ43" s="108">
        <f t="shared" si="271"/>
        <v>1676.8534977693755</v>
      </c>
      <c r="CK43" s="108">
        <f t="shared" si="272"/>
        <v>0</v>
      </c>
      <c r="CL43" s="108">
        <f t="shared" si="273"/>
        <v>0</v>
      </c>
      <c r="CM43" s="108">
        <f t="shared" si="274"/>
        <v>15.263926929969042</v>
      </c>
      <c r="CN43" s="108">
        <f t="shared" si="241"/>
        <v>16.408806694148229</v>
      </c>
      <c r="CO43" s="109">
        <f t="shared" si="52"/>
        <v>1769.2722893772223</v>
      </c>
      <c r="CP43" s="109">
        <f t="shared" si="307"/>
        <v>1509.3531570471123</v>
      </c>
      <c r="CQ43" s="109">
        <f t="shared" si="308"/>
        <v>0</v>
      </c>
      <c r="CR43" s="109">
        <f t="shared" si="309"/>
        <v>0</v>
      </c>
      <c r="CS43" s="109">
        <f t="shared" si="310"/>
        <v>58.858911039520166</v>
      </c>
      <c r="CT43" s="109">
        <f t="shared" si="311"/>
        <v>0</v>
      </c>
      <c r="CU43" s="109">
        <f t="shared" si="312"/>
        <v>60.360464250065569</v>
      </c>
      <c r="CV43" s="109">
        <f t="shared" si="313"/>
        <v>420.03103539046674</v>
      </c>
      <c r="CW43" s="109">
        <f t="shared" si="314"/>
        <v>0</v>
      </c>
      <c r="CX43" s="109">
        <f t="shared" si="315"/>
        <v>0</v>
      </c>
      <c r="CY43" s="109">
        <f t="shared" si="316"/>
        <v>0</v>
      </c>
      <c r="CZ43" s="109">
        <f t="shared" si="317"/>
        <v>0</v>
      </c>
      <c r="DA43" s="109">
        <f t="shared" si="318"/>
        <v>38372.871628291017</v>
      </c>
      <c r="DB43" s="109">
        <f t="shared" si="319"/>
        <v>0</v>
      </c>
      <c r="DC43" s="109">
        <f t="shared" si="320"/>
        <v>0</v>
      </c>
      <c r="DD43" s="109">
        <f t="shared" si="321"/>
        <v>330.79068087350811</v>
      </c>
      <c r="DE43" s="109">
        <f t="shared" si="321"/>
        <v>288.03641993067936</v>
      </c>
      <c r="DF43" s="110">
        <f t="shared" si="29"/>
        <v>0.79724475567881814</v>
      </c>
      <c r="DG43" s="110">
        <f t="shared" si="275"/>
        <v>0.84975298713404723</v>
      </c>
      <c r="DH43" s="110" t="e">
        <f t="shared" si="276"/>
        <v>#DIV/0!</v>
      </c>
      <c r="DI43" s="110" t="e">
        <f t="shared" si="277"/>
        <v>#DIV/0!</v>
      </c>
      <c r="DJ43" s="110">
        <f t="shared" si="278"/>
        <v>0.9074795305969976</v>
      </c>
      <c r="DK43" s="110" t="e">
        <f t="shared" si="279"/>
        <v>#DIV/0!</v>
      </c>
      <c r="DL43" s="110">
        <f t="shared" si="280"/>
        <v>0.8285523445701416</v>
      </c>
      <c r="DM43" s="110">
        <f t="shared" si="281"/>
        <v>0.8177351271551494</v>
      </c>
      <c r="DN43" s="110" t="e">
        <f t="shared" si="282"/>
        <v>#DIV/0!</v>
      </c>
      <c r="DO43" s="110" t="e">
        <f t="shared" si="283"/>
        <v>#DIV/0!</v>
      </c>
      <c r="DP43" s="110" t="e">
        <f t="shared" si="284"/>
        <v>#DIV/0!</v>
      </c>
      <c r="DQ43" s="110" t="e">
        <f t="shared" si="285"/>
        <v>#DIV/0!</v>
      </c>
      <c r="DR43" s="110">
        <f t="shared" si="286"/>
        <v>0.81246199540355157</v>
      </c>
      <c r="DS43" s="110" t="e">
        <f t="shared" si="287"/>
        <v>#DIV/0!</v>
      </c>
      <c r="DT43" s="110" t="e">
        <f t="shared" si="288"/>
        <v>#DIV/0!</v>
      </c>
      <c r="DU43" s="110">
        <f t="shared" si="289"/>
        <v>0.80693029413845441</v>
      </c>
      <c r="DV43" s="110">
        <f t="shared" si="242"/>
        <v>0.76993806946467203</v>
      </c>
    </row>
    <row r="44" spans="1:126" s="99" customFormat="1" x14ac:dyDescent="0.2">
      <c r="A44" s="99" t="s">
        <v>92</v>
      </c>
      <c r="B44" s="128"/>
      <c r="C44" s="128">
        <v>44511.6875</v>
      </c>
      <c r="D44" s="129">
        <v>39.94</v>
      </c>
      <c r="E44" s="102">
        <f t="shared" si="6"/>
        <v>1.1307014</v>
      </c>
      <c r="F44" s="102">
        <f t="shared" si="30"/>
        <v>15187.267529999999</v>
      </c>
      <c r="G44" s="103">
        <f t="shared" si="7"/>
        <v>0.7335704440287486</v>
      </c>
      <c r="Y44" s="105">
        <f t="shared" ref="Y44" si="732">H42</f>
        <v>82.909796814129621</v>
      </c>
      <c r="Z44" s="105">
        <f t="shared" ref="Z44" si="733">I42</f>
        <v>48.16787757972957</v>
      </c>
      <c r="AA44" s="105">
        <f t="shared" ref="AA44" si="734">J42</f>
        <v>0</v>
      </c>
      <c r="AB44" s="105">
        <f t="shared" ref="AB44" si="735">K42</f>
        <v>0</v>
      </c>
      <c r="AC44" s="105">
        <f t="shared" ref="AC44" si="736">L42</f>
        <v>1.0431256751921945</v>
      </c>
      <c r="AD44" s="105">
        <f t="shared" ref="AD44" si="737">M42</f>
        <v>0</v>
      </c>
      <c r="AE44" s="105">
        <f t="shared" ref="AE44" si="738">N42</f>
        <v>2.4081537469703704</v>
      </c>
      <c r="AF44" s="105">
        <f t="shared" ref="AF44" si="739">O42</f>
        <v>16.814310281603884</v>
      </c>
      <c r="AG44" s="105">
        <f t="shared" ref="AG44" si="740">P42</f>
        <v>0</v>
      </c>
      <c r="AH44" s="105">
        <f t="shared" ref="AH44" si="741">Q42</f>
        <v>0</v>
      </c>
      <c r="AI44" s="105">
        <f t="shared" ref="AI44" si="742">R42</f>
        <v>0</v>
      </c>
      <c r="AJ44" s="105">
        <f t="shared" ref="AJ44" si="743">S42</f>
        <v>0</v>
      </c>
      <c r="AK44" s="105">
        <f t="shared" ref="AK44" si="744">T42</f>
        <v>1570.345019555946</v>
      </c>
      <c r="AL44" s="105">
        <f t="shared" ref="AL44" si="745">U42</f>
        <v>0</v>
      </c>
      <c r="AM44" s="105">
        <f t="shared" ref="AM44" si="746">V42</f>
        <v>0</v>
      </c>
      <c r="AN44" s="105">
        <f t="shared" ref="AN44" si="747">W42</f>
        <v>14.294410134951102</v>
      </c>
      <c r="AO44" s="105">
        <f t="shared" ref="AO44" si="748">X42</f>
        <v>15.366570725044847</v>
      </c>
      <c r="AP44" s="106">
        <f t="shared" si="578"/>
        <v>0.77375293152303581</v>
      </c>
      <c r="AQ44" s="106">
        <f t="shared" si="560"/>
        <v>0.36951144467054292</v>
      </c>
      <c r="AR44" s="106" t="e">
        <f t="shared" si="560"/>
        <v>#DIV/0!</v>
      </c>
      <c r="AS44" s="106" t="e">
        <f t="shared" si="560"/>
        <v>#DIV/0!</v>
      </c>
      <c r="AT44" s="106">
        <f t="shared" si="560"/>
        <v>0.15623327403600232</v>
      </c>
      <c r="AU44" s="106" t="e">
        <f t="shared" si="560"/>
        <v>#DIV/0!</v>
      </c>
      <c r="AV44" s="106">
        <f t="shared" si="560"/>
        <v>0.51170453987300613</v>
      </c>
      <c r="AW44" s="106">
        <f t="shared" si="560"/>
        <v>0.59602786625311399</v>
      </c>
      <c r="AX44" s="106" t="e">
        <f t="shared" si="560"/>
        <v>#DIV/0!</v>
      </c>
      <c r="AY44" s="106" t="e">
        <f t="shared" si="560"/>
        <v>#DIV/0!</v>
      </c>
      <c r="AZ44" s="106" t="e">
        <f t="shared" si="560"/>
        <v>#DIV/0!</v>
      </c>
      <c r="BA44" s="106" t="e">
        <f t="shared" si="560"/>
        <v>#DIV/0!</v>
      </c>
      <c r="BB44" s="106">
        <f t="shared" si="560"/>
        <v>0.70444944925926412</v>
      </c>
      <c r="BC44" s="106" t="e">
        <f t="shared" si="560"/>
        <v>#DIV/0!</v>
      </c>
      <c r="BD44" s="106" t="e">
        <f t="shared" si="560"/>
        <v>#DIV/0!</v>
      </c>
      <c r="BE44" s="106">
        <f t="shared" si="560"/>
        <v>0.81734308184853632</v>
      </c>
      <c r="BF44" s="106">
        <f t="shared" si="240"/>
        <v>0.77380409763484714</v>
      </c>
      <c r="BG44" s="107">
        <f t="shared" si="10"/>
        <v>5.6247733998871139</v>
      </c>
      <c r="BH44" s="107">
        <f t="shared" si="11"/>
        <v>3.2678091968657306</v>
      </c>
      <c r="BI44" s="107">
        <f t="shared" si="12"/>
        <v>0</v>
      </c>
      <c r="BJ44" s="107">
        <f t="shared" si="13"/>
        <v>0</v>
      </c>
      <c r="BK44" s="107">
        <f t="shared" si="14"/>
        <v>7.0767819678945562E-2</v>
      </c>
      <c r="BL44" s="107">
        <f t="shared" si="15"/>
        <v>0</v>
      </c>
      <c r="BM44" s="107">
        <f t="shared" si="16"/>
        <v>0.1633741687868786</v>
      </c>
      <c r="BN44" s="107">
        <f t="shared" si="17"/>
        <v>1.1407178505266342</v>
      </c>
      <c r="BO44" s="107">
        <f t="shared" si="18"/>
        <v>0</v>
      </c>
      <c r="BP44" s="107">
        <f t="shared" si="19"/>
        <v>0</v>
      </c>
      <c r="BQ44" s="107">
        <f t="shared" si="20"/>
        <v>0</v>
      </c>
      <c r="BR44" s="107">
        <f t="shared" si="21"/>
        <v>0</v>
      </c>
      <c r="BS44" s="107">
        <f t="shared" si="22"/>
        <v>106.53547872569615</v>
      </c>
      <c r="BT44" s="107">
        <f t="shared" si="23"/>
        <v>0</v>
      </c>
      <c r="BU44" s="107">
        <f t="shared" si="24"/>
        <v>0</v>
      </c>
      <c r="BV44" s="107">
        <f t="shared" si="25"/>
        <v>0.96976257310580394</v>
      </c>
      <c r="BW44" s="107">
        <f t="shared" si="26"/>
        <v>1.0425001819204334</v>
      </c>
      <c r="BX44" s="108">
        <f t="shared" si="51"/>
        <v>84.371600998306704</v>
      </c>
      <c r="BY44" s="108">
        <f t="shared" si="260"/>
        <v>49.017137952985962</v>
      </c>
      <c r="BZ44" s="108">
        <f t="shared" si="261"/>
        <v>0</v>
      </c>
      <c r="CA44" s="108">
        <f t="shared" si="262"/>
        <v>0</v>
      </c>
      <c r="CB44" s="108">
        <f t="shared" si="263"/>
        <v>1.0615172951841834</v>
      </c>
      <c r="CC44" s="108">
        <f t="shared" si="264"/>
        <v>0</v>
      </c>
      <c r="CD44" s="108">
        <f t="shared" si="265"/>
        <v>2.4506125318031788</v>
      </c>
      <c r="CE44" s="108">
        <f t="shared" si="266"/>
        <v>17.110767757899513</v>
      </c>
      <c r="CF44" s="108">
        <f t="shared" si="267"/>
        <v>0</v>
      </c>
      <c r="CG44" s="108">
        <f t="shared" si="268"/>
        <v>0</v>
      </c>
      <c r="CH44" s="108">
        <f t="shared" si="269"/>
        <v>0</v>
      </c>
      <c r="CI44" s="108">
        <f t="shared" si="270"/>
        <v>0</v>
      </c>
      <c r="CJ44" s="108">
        <f t="shared" si="271"/>
        <v>1598.0321808854424</v>
      </c>
      <c r="CK44" s="108">
        <f t="shared" si="272"/>
        <v>0</v>
      </c>
      <c r="CL44" s="108">
        <f t="shared" si="273"/>
        <v>0</v>
      </c>
      <c r="CM44" s="108">
        <f t="shared" si="274"/>
        <v>14.546438596587059</v>
      </c>
      <c r="CN44" s="108">
        <f t="shared" si="241"/>
        <v>15.637502728806501</v>
      </c>
      <c r="CO44" s="109">
        <f t="shared" si="52"/>
        <v>1853.6438903755291</v>
      </c>
      <c r="CP44" s="109">
        <f t="shared" si="307"/>
        <v>1558.3702950000982</v>
      </c>
      <c r="CQ44" s="109">
        <f t="shared" si="308"/>
        <v>0</v>
      </c>
      <c r="CR44" s="109">
        <f t="shared" si="309"/>
        <v>0</v>
      </c>
      <c r="CS44" s="109">
        <f t="shared" si="310"/>
        <v>59.920428334704347</v>
      </c>
      <c r="CT44" s="109">
        <f t="shared" si="311"/>
        <v>0</v>
      </c>
      <c r="CU44" s="109">
        <f t="shared" si="312"/>
        <v>62.811076781868749</v>
      </c>
      <c r="CV44" s="109">
        <f t="shared" si="313"/>
        <v>437.14180314836625</v>
      </c>
      <c r="CW44" s="109">
        <f t="shared" si="314"/>
        <v>0</v>
      </c>
      <c r="CX44" s="109">
        <f t="shared" si="315"/>
        <v>0</v>
      </c>
      <c r="CY44" s="109">
        <f t="shared" si="316"/>
        <v>0</v>
      </c>
      <c r="CZ44" s="109">
        <f t="shared" si="317"/>
        <v>0</v>
      </c>
      <c r="DA44" s="109">
        <f t="shared" si="318"/>
        <v>39970.90380917646</v>
      </c>
      <c r="DB44" s="109">
        <f t="shared" si="319"/>
        <v>0</v>
      </c>
      <c r="DC44" s="109">
        <f t="shared" si="320"/>
        <v>0</v>
      </c>
      <c r="DD44" s="109">
        <f t="shared" si="321"/>
        <v>345.33711947009516</v>
      </c>
      <c r="DE44" s="109">
        <f t="shared" si="321"/>
        <v>303.67392265948587</v>
      </c>
      <c r="DF44" s="110">
        <f t="shared" si="29"/>
        <v>0.83526310753341193</v>
      </c>
      <c r="DG44" s="110">
        <f t="shared" si="275"/>
        <v>0.87734921880576544</v>
      </c>
      <c r="DH44" s="110" t="e">
        <f t="shared" si="276"/>
        <v>#DIV/0!</v>
      </c>
      <c r="DI44" s="110" t="e">
        <f t="shared" si="277"/>
        <v>#DIV/0!</v>
      </c>
      <c r="DJ44" s="110">
        <f t="shared" si="278"/>
        <v>0.92384587512735317</v>
      </c>
      <c r="DK44" s="110" t="e">
        <f t="shared" si="279"/>
        <v>#DIV/0!</v>
      </c>
      <c r="DL44" s="110">
        <f t="shared" si="280"/>
        <v>0.86219126342349162</v>
      </c>
      <c r="DM44" s="110">
        <f t="shared" si="281"/>
        <v>0.85104713191027648</v>
      </c>
      <c r="DN44" s="110" t="e">
        <f t="shared" si="282"/>
        <v>#DIV/0!</v>
      </c>
      <c r="DO44" s="110" t="e">
        <f t="shared" si="283"/>
        <v>#DIV/0!</v>
      </c>
      <c r="DP44" s="110" t="e">
        <f t="shared" si="284"/>
        <v>#DIV/0!</v>
      </c>
      <c r="DQ44" s="110" t="e">
        <f t="shared" si="285"/>
        <v>#DIV/0!</v>
      </c>
      <c r="DR44" s="110">
        <f t="shared" si="286"/>
        <v>0.84629684693559204</v>
      </c>
      <c r="DS44" s="110" t="e">
        <f t="shared" si="287"/>
        <v>#DIV/0!</v>
      </c>
      <c r="DT44" s="110" t="e">
        <f t="shared" si="288"/>
        <v>#DIV/0!</v>
      </c>
      <c r="DU44" s="110">
        <f t="shared" si="289"/>
        <v>0.84241485478089728</v>
      </c>
      <c r="DV44" s="110">
        <f t="shared" si="242"/>
        <v>0.81173802193305578</v>
      </c>
    </row>
    <row r="45" spans="1:126" s="99" customFormat="1" x14ac:dyDescent="0.2">
      <c r="A45" s="99" t="s">
        <v>92</v>
      </c>
      <c r="B45" s="128"/>
      <c r="C45" s="128">
        <v>44511.697916666664</v>
      </c>
      <c r="D45" s="129">
        <v>37.96</v>
      </c>
      <c r="E45" s="102">
        <f t="shared" si="6"/>
        <v>1.0746476</v>
      </c>
      <c r="F45" s="102">
        <f t="shared" si="30"/>
        <v>15864.244559999999</v>
      </c>
      <c r="G45" s="103">
        <f t="shared" si="7"/>
        <v>0.76626956778576338</v>
      </c>
      <c r="Y45" s="105">
        <f t="shared" ref="Y45" si="749">H42</f>
        <v>82.909796814129621</v>
      </c>
      <c r="Z45" s="105">
        <f t="shared" ref="Z45" si="750">I42</f>
        <v>48.16787757972957</v>
      </c>
      <c r="AA45" s="105">
        <f t="shared" ref="AA45" si="751">J42</f>
        <v>0</v>
      </c>
      <c r="AB45" s="105">
        <f t="shared" ref="AB45" si="752">K42</f>
        <v>0</v>
      </c>
      <c r="AC45" s="105">
        <f t="shared" ref="AC45" si="753">L42</f>
        <v>1.0431256751921945</v>
      </c>
      <c r="AD45" s="105">
        <f t="shared" ref="AD45" si="754">M42</f>
        <v>0</v>
      </c>
      <c r="AE45" s="105">
        <f t="shared" ref="AE45" si="755">N42</f>
        <v>2.4081537469703704</v>
      </c>
      <c r="AF45" s="105">
        <f t="shared" ref="AF45" si="756">O42</f>
        <v>16.814310281603884</v>
      </c>
      <c r="AG45" s="105">
        <f t="shared" ref="AG45" si="757">P42</f>
        <v>0</v>
      </c>
      <c r="AH45" s="105">
        <f t="shared" ref="AH45" si="758">Q42</f>
        <v>0</v>
      </c>
      <c r="AI45" s="105">
        <f t="shared" ref="AI45" si="759">R42</f>
        <v>0</v>
      </c>
      <c r="AJ45" s="105">
        <f t="shared" ref="AJ45" si="760">S42</f>
        <v>0</v>
      </c>
      <c r="AK45" s="105">
        <f t="shared" ref="AK45" si="761">T42</f>
        <v>1570.345019555946</v>
      </c>
      <c r="AL45" s="105">
        <f t="shared" ref="AL45" si="762">U42</f>
        <v>0</v>
      </c>
      <c r="AM45" s="105">
        <f t="shared" ref="AM45" si="763">V42</f>
        <v>0</v>
      </c>
      <c r="AN45" s="105">
        <f t="shared" ref="AN45" si="764">W42</f>
        <v>14.294410134951102</v>
      </c>
      <c r="AO45" s="105">
        <f t="shared" ref="AO45" si="765">X42</f>
        <v>15.366570725044847</v>
      </c>
      <c r="AP45" s="106">
        <f t="shared" si="578"/>
        <v>0.77375293152303581</v>
      </c>
      <c r="AQ45" s="106">
        <f t="shared" si="560"/>
        <v>0.36951144467054292</v>
      </c>
      <c r="AR45" s="106" t="e">
        <f t="shared" si="560"/>
        <v>#DIV/0!</v>
      </c>
      <c r="AS45" s="106" t="e">
        <f t="shared" si="560"/>
        <v>#DIV/0!</v>
      </c>
      <c r="AT45" s="106">
        <f t="shared" si="560"/>
        <v>0.15623327403600232</v>
      </c>
      <c r="AU45" s="106" t="e">
        <f t="shared" si="560"/>
        <v>#DIV/0!</v>
      </c>
      <c r="AV45" s="106">
        <f t="shared" si="560"/>
        <v>0.51170453987300613</v>
      </c>
      <c r="AW45" s="106">
        <f t="shared" si="560"/>
        <v>0.59602786625311399</v>
      </c>
      <c r="AX45" s="106" t="e">
        <f t="shared" si="560"/>
        <v>#DIV/0!</v>
      </c>
      <c r="AY45" s="106" t="e">
        <f t="shared" si="560"/>
        <v>#DIV/0!</v>
      </c>
      <c r="AZ45" s="106" t="e">
        <f t="shared" si="560"/>
        <v>#DIV/0!</v>
      </c>
      <c r="BA45" s="106" t="e">
        <f t="shared" si="560"/>
        <v>#DIV/0!</v>
      </c>
      <c r="BB45" s="106">
        <f t="shared" si="560"/>
        <v>0.70444944925926412</v>
      </c>
      <c r="BC45" s="106" t="e">
        <f t="shared" si="560"/>
        <v>#DIV/0!</v>
      </c>
      <c r="BD45" s="106" t="e">
        <f t="shared" si="560"/>
        <v>#DIV/0!</v>
      </c>
      <c r="BE45" s="106">
        <f t="shared" si="560"/>
        <v>0.81734308184853632</v>
      </c>
      <c r="BF45" s="106">
        <f t="shared" si="240"/>
        <v>0.77380409763484714</v>
      </c>
      <c r="BG45" s="107">
        <f t="shared" si="10"/>
        <v>5.3459288497675228</v>
      </c>
      <c r="BH45" s="107">
        <f t="shared" si="11"/>
        <v>3.1058096422890116</v>
      </c>
      <c r="BI45" s="107">
        <f t="shared" si="12"/>
        <v>0</v>
      </c>
      <c r="BJ45" s="107">
        <f t="shared" si="13"/>
        <v>0</v>
      </c>
      <c r="BK45" s="107">
        <f t="shared" si="14"/>
        <v>6.7259550200620286E-2</v>
      </c>
      <c r="BL45" s="107">
        <f t="shared" si="15"/>
        <v>0</v>
      </c>
      <c r="BM45" s="107">
        <f t="shared" si="16"/>
        <v>0.15527499867676298</v>
      </c>
      <c r="BN45" s="107">
        <f t="shared" si="17"/>
        <v>1.0841674913868564</v>
      </c>
      <c r="BO45" s="107">
        <f t="shared" si="18"/>
        <v>0</v>
      </c>
      <c r="BP45" s="107">
        <f t="shared" si="19"/>
        <v>0</v>
      </c>
      <c r="BQ45" s="107">
        <f t="shared" si="20"/>
        <v>0</v>
      </c>
      <c r="BR45" s="107">
        <f t="shared" si="21"/>
        <v>0</v>
      </c>
      <c r="BS45" s="107">
        <f t="shared" si="22"/>
        <v>101.25405038626504</v>
      </c>
      <c r="BT45" s="107">
        <f t="shared" si="23"/>
        <v>0</v>
      </c>
      <c r="BU45" s="107">
        <f t="shared" si="24"/>
        <v>0</v>
      </c>
      <c r="BV45" s="107">
        <f t="shared" si="25"/>
        <v>0.92168721269645271</v>
      </c>
      <c r="BW45" s="107">
        <f t="shared" si="26"/>
        <v>0.99081890099398218</v>
      </c>
      <c r="BX45" s="108">
        <f t="shared" si="51"/>
        <v>80.188932746512847</v>
      </c>
      <c r="BY45" s="108">
        <f t="shared" si="260"/>
        <v>46.587144634335175</v>
      </c>
      <c r="BZ45" s="108">
        <f t="shared" si="261"/>
        <v>0</v>
      </c>
      <c r="CA45" s="108">
        <f t="shared" si="262"/>
        <v>0</v>
      </c>
      <c r="CB45" s="108">
        <f t="shared" si="263"/>
        <v>1.0088932530093042</v>
      </c>
      <c r="CC45" s="108">
        <f t="shared" si="264"/>
        <v>0</v>
      </c>
      <c r="CD45" s="108">
        <f t="shared" si="265"/>
        <v>2.3291249801514446</v>
      </c>
      <c r="CE45" s="108">
        <f t="shared" si="266"/>
        <v>16.262512370802845</v>
      </c>
      <c r="CF45" s="108">
        <f t="shared" si="267"/>
        <v>0</v>
      </c>
      <c r="CG45" s="108">
        <f t="shared" si="268"/>
        <v>0</v>
      </c>
      <c r="CH45" s="108">
        <f t="shared" si="269"/>
        <v>0</v>
      </c>
      <c r="CI45" s="108">
        <f t="shared" si="270"/>
        <v>0</v>
      </c>
      <c r="CJ45" s="108">
        <f t="shared" si="271"/>
        <v>1518.8107557939754</v>
      </c>
      <c r="CK45" s="108">
        <f t="shared" si="272"/>
        <v>0</v>
      </c>
      <c r="CL45" s="108">
        <f t="shared" si="273"/>
        <v>0</v>
      </c>
      <c r="CM45" s="108">
        <f t="shared" si="274"/>
        <v>13.82530819044679</v>
      </c>
      <c r="CN45" s="108">
        <f t="shared" si="241"/>
        <v>14.862283514909732</v>
      </c>
      <c r="CO45" s="109">
        <f t="shared" si="52"/>
        <v>1933.8328231220419</v>
      </c>
      <c r="CP45" s="109">
        <f t="shared" si="307"/>
        <v>1604.9574396344333</v>
      </c>
      <c r="CQ45" s="109">
        <f t="shared" si="308"/>
        <v>0</v>
      </c>
      <c r="CR45" s="109">
        <f t="shared" si="309"/>
        <v>0</v>
      </c>
      <c r="CS45" s="109">
        <f t="shared" si="310"/>
        <v>60.929321587713652</v>
      </c>
      <c r="CT45" s="109">
        <f t="shared" si="311"/>
        <v>0</v>
      </c>
      <c r="CU45" s="109">
        <f t="shared" si="312"/>
        <v>65.140201762020197</v>
      </c>
      <c r="CV45" s="109">
        <f t="shared" si="313"/>
        <v>453.40431551916907</v>
      </c>
      <c r="CW45" s="109">
        <f t="shared" si="314"/>
        <v>0</v>
      </c>
      <c r="CX45" s="109">
        <f t="shared" si="315"/>
        <v>0</v>
      </c>
      <c r="CY45" s="109">
        <f t="shared" si="316"/>
        <v>0</v>
      </c>
      <c r="CZ45" s="109">
        <f t="shared" si="317"/>
        <v>0</v>
      </c>
      <c r="DA45" s="109">
        <f t="shared" si="318"/>
        <v>41489.714564970433</v>
      </c>
      <c r="DB45" s="109">
        <f t="shared" si="319"/>
        <v>0</v>
      </c>
      <c r="DC45" s="109">
        <f t="shared" si="320"/>
        <v>0</v>
      </c>
      <c r="DD45" s="109">
        <f t="shared" si="321"/>
        <v>359.16242766054194</v>
      </c>
      <c r="DE45" s="109">
        <f t="shared" si="321"/>
        <v>318.5362061743956</v>
      </c>
      <c r="DF45" s="110">
        <f t="shared" si="29"/>
        <v>0.87139672386792311</v>
      </c>
      <c r="DG45" s="110">
        <f t="shared" si="275"/>
        <v>0.90357738491138451</v>
      </c>
      <c r="DH45" s="110" t="e">
        <f t="shared" si="276"/>
        <v>#DIV/0!</v>
      </c>
      <c r="DI45" s="110" t="e">
        <f t="shared" si="277"/>
        <v>#DIV/0!</v>
      </c>
      <c r="DJ45" s="110">
        <f t="shared" si="278"/>
        <v>0.9394008685768348</v>
      </c>
      <c r="DK45" s="110" t="e">
        <f t="shared" si="279"/>
        <v>#DIV/0!</v>
      </c>
      <c r="DL45" s="110">
        <f t="shared" si="280"/>
        <v>0.89416255435171332</v>
      </c>
      <c r="DM45" s="110">
        <f t="shared" si="281"/>
        <v>0.88270771529797354</v>
      </c>
      <c r="DN45" s="110" t="e">
        <f t="shared" si="282"/>
        <v>#DIV/0!</v>
      </c>
      <c r="DO45" s="110" t="e">
        <f t="shared" si="283"/>
        <v>#DIV/0!</v>
      </c>
      <c r="DP45" s="110" t="e">
        <f t="shared" si="284"/>
        <v>#DIV/0!</v>
      </c>
      <c r="DQ45" s="110" t="e">
        <f t="shared" si="285"/>
        <v>#DIV/0!</v>
      </c>
      <c r="DR45" s="110">
        <f t="shared" si="286"/>
        <v>0.87845435730505261</v>
      </c>
      <c r="DS45" s="110" t="e">
        <f t="shared" si="287"/>
        <v>#DIV/0!</v>
      </c>
      <c r="DT45" s="110" t="e">
        <f t="shared" si="288"/>
        <v>#DIV/0!</v>
      </c>
      <c r="DU45" s="110">
        <f t="shared" si="289"/>
        <v>0.87614029098488144</v>
      </c>
      <c r="DV45" s="110">
        <f t="shared" si="242"/>
        <v>0.85146576844532029</v>
      </c>
    </row>
    <row r="46" spans="1:126" s="99" customFormat="1" x14ac:dyDescent="0.2">
      <c r="A46" s="99" t="s">
        <v>92</v>
      </c>
      <c r="B46" s="128">
        <f>'Data Final'!C208</f>
        <v>44511.729166666664</v>
      </c>
      <c r="C46" s="128">
        <v>44511.708333333336</v>
      </c>
      <c r="D46" s="129">
        <v>36.979999999999997</v>
      </c>
      <c r="E46" s="102">
        <f t="shared" si="6"/>
        <v>1.0469037999999999</v>
      </c>
      <c r="F46" s="102">
        <f t="shared" si="30"/>
        <v>16516.25217</v>
      </c>
      <c r="G46" s="103">
        <f t="shared" si="7"/>
        <v>0.79776262675986997</v>
      </c>
      <c r="H46" s="130">
        <f>'Data Final'!F208</f>
        <v>63.474863004815617</v>
      </c>
      <c r="I46" s="130">
        <f>'Data Final'!G208</f>
        <v>38.091125826154425</v>
      </c>
      <c r="J46" s="130">
        <f>'Data Final'!H208</f>
        <v>0</v>
      </c>
      <c r="K46" s="130">
        <f>'Data Final'!I208</f>
        <v>0</v>
      </c>
      <c r="L46" s="130">
        <f>'Data Final'!J208</f>
        <v>0.87415514904616465</v>
      </c>
      <c r="M46" s="104">
        <v>0</v>
      </c>
      <c r="N46" s="130">
        <f>'Data Final'!L208</f>
        <v>1.7148206555296099</v>
      </c>
      <c r="O46" s="130">
        <f>'Data Final'!M208</f>
        <v>13.399386311951284</v>
      </c>
      <c r="P46" s="104">
        <v>0</v>
      </c>
      <c r="Q46" s="130">
        <f>'Data Final'!O208</f>
        <v>0</v>
      </c>
      <c r="R46" s="104">
        <v>0</v>
      </c>
      <c r="S46" s="130">
        <f>'Data Final'!Q208</f>
        <v>0</v>
      </c>
      <c r="T46" s="130">
        <f>'Data Final'!R208</f>
        <v>1276.754436313671</v>
      </c>
      <c r="U46" s="130">
        <f>'Data Final'!S208</f>
        <v>0</v>
      </c>
      <c r="V46" s="130">
        <f>'Data Final'!T208</f>
        <v>0</v>
      </c>
      <c r="W46" s="130">
        <f>'Data Final'!U208</f>
        <v>11.292602380299451</v>
      </c>
      <c r="X46" s="130">
        <f>'Data Final'!V208</f>
        <v>12.358475467218247</v>
      </c>
      <c r="Y46" s="105">
        <f t="shared" ref="Y46" si="766">H46</f>
        <v>63.474863004815617</v>
      </c>
      <c r="Z46" s="105">
        <f t="shared" ref="Z46" si="767">I46</f>
        <v>38.091125826154425</v>
      </c>
      <c r="AA46" s="105">
        <f t="shared" ref="AA46" si="768">J46</f>
        <v>0</v>
      </c>
      <c r="AB46" s="105">
        <f t="shared" ref="AB46" si="769">K46</f>
        <v>0</v>
      </c>
      <c r="AC46" s="105">
        <f t="shared" ref="AC46" si="770">L46</f>
        <v>0.87415514904616465</v>
      </c>
      <c r="AD46" s="105">
        <f t="shared" ref="AD46" si="771">M46</f>
        <v>0</v>
      </c>
      <c r="AE46" s="105">
        <f t="shared" ref="AE46" si="772">N46</f>
        <v>1.7148206555296099</v>
      </c>
      <c r="AF46" s="105">
        <f t="shared" ref="AF46" si="773">O46</f>
        <v>13.399386311951284</v>
      </c>
      <c r="AG46" s="105">
        <f t="shared" ref="AG46" si="774">P46</f>
        <v>0</v>
      </c>
      <c r="AH46" s="105">
        <f t="shared" ref="AH46" si="775">Q46</f>
        <v>0</v>
      </c>
      <c r="AI46" s="105">
        <f t="shared" ref="AI46" si="776">R46</f>
        <v>0</v>
      </c>
      <c r="AJ46" s="105">
        <f t="shared" ref="AJ46" si="777">S46</f>
        <v>0</v>
      </c>
      <c r="AK46" s="105">
        <f t="shared" ref="AK46" si="778">T46</f>
        <v>1276.754436313671</v>
      </c>
      <c r="AL46" s="105">
        <f t="shared" ref="AL46" si="779">U46</f>
        <v>0</v>
      </c>
      <c r="AM46" s="105">
        <f t="shared" ref="AM46" si="780">V46</f>
        <v>0</v>
      </c>
      <c r="AN46" s="105">
        <f t="shared" ref="AN46" si="781">W46</f>
        <v>11.292602380299451</v>
      </c>
      <c r="AO46" s="105">
        <f t="shared" ref="AO46" si="782">X46</f>
        <v>12.358475467218247</v>
      </c>
      <c r="AP46" s="106">
        <f t="shared" si="578"/>
        <v>0.59237705573087496</v>
      </c>
      <c r="AQ46" s="106">
        <f t="shared" si="560"/>
        <v>0.29220940677429724</v>
      </c>
      <c r="AR46" s="106" t="e">
        <f t="shared" si="560"/>
        <v>#DIV/0!</v>
      </c>
      <c r="AS46" s="106" t="e">
        <f t="shared" si="560"/>
        <v>#DIV/0!</v>
      </c>
      <c r="AT46" s="106">
        <f t="shared" si="560"/>
        <v>0.1309258550516923</v>
      </c>
      <c r="AU46" s="106" t="e">
        <f t="shared" si="560"/>
        <v>#DIV/0!</v>
      </c>
      <c r="AV46" s="106">
        <f t="shared" si="560"/>
        <v>0.36437935725924486</v>
      </c>
      <c r="AW46" s="106">
        <f t="shared" si="560"/>
        <v>0.47497682027143479</v>
      </c>
      <c r="AX46" s="106" t="e">
        <f t="shared" si="560"/>
        <v>#DIV/0!</v>
      </c>
      <c r="AY46" s="106" t="e">
        <f t="shared" si="560"/>
        <v>#DIV/0!</v>
      </c>
      <c r="AZ46" s="106" t="e">
        <f t="shared" si="560"/>
        <v>#DIV/0!</v>
      </c>
      <c r="BA46" s="106" t="e">
        <f t="shared" si="560"/>
        <v>#DIV/0!</v>
      </c>
      <c r="BB46" s="106">
        <f t="shared" si="560"/>
        <v>0.57274608337651678</v>
      </c>
      <c r="BC46" s="106" t="e">
        <f t="shared" si="560"/>
        <v>#DIV/0!</v>
      </c>
      <c r="BD46" s="106" t="e">
        <f t="shared" si="560"/>
        <v>#DIV/0!</v>
      </c>
      <c r="BE46" s="106">
        <f t="shared" si="560"/>
        <v>0.64570208525331674</v>
      </c>
      <c r="BF46" s="106">
        <f t="shared" si="240"/>
        <v>0.62232746187587029</v>
      </c>
      <c r="BG46" s="107">
        <f t="shared" si="10"/>
        <v>3.9871245170532537</v>
      </c>
      <c r="BH46" s="107">
        <f t="shared" si="11"/>
        <v>2.3926646624207524</v>
      </c>
      <c r="BI46" s="107">
        <f t="shared" si="12"/>
        <v>0</v>
      </c>
      <c r="BJ46" s="107">
        <f t="shared" si="13"/>
        <v>0</v>
      </c>
      <c r="BK46" s="107">
        <f t="shared" si="14"/>
        <v>5.490938083955977E-2</v>
      </c>
      <c r="BL46" s="107">
        <f t="shared" si="15"/>
        <v>0</v>
      </c>
      <c r="BM46" s="107">
        <f t="shared" si="16"/>
        <v>0.10771513563554637</v>
      </c>
      <c r="BN46" s="107">
        <f t="shared" si="17"/>
        <v>0.84167210685898697</v>
      </c>
      <c r="BO46" s="107">
        <f t="shared" si="18"/>
        <v>0</v>
      </c>
      <c r="BP46" s="107">
        <f t="shared" si="19"/>
        <v>0</v>
      </c>
      <c r="BQ46" s="107">
        <f t="shared" si="20"/>
        <v>0</v>
      </c>
      <c r="BR46" s="107">
        <f t="shared" si="21"/>
        <v>0</v>
      </c>
      <c r="BS46" s="107">
        <f t="shared" si="22"/>
        <v>80.198344262618406</v>
      </c>
      <c r="BT46" s="107">
        <f t="shared" si="23"/>
        <v>0</v>
      </c>
      <c r="BU46" s="107">
        <f t="shared" si="24"/>
        <v>0</v>
      </c>
      <c r="BV46" s="107">
        <f t="shared" si="25"/>
        <v>0.70933610062947239</v>
      </c>
      <c r="BW46" s="107">
        <f t="shared" si="26"/>
        <v>0.77628809573025348</v>
      </c>
      <c r="BX46" s="108">
        <f t="shared" si="51"/>
        <v>59.806867755798805</v>
      </c>
      <c r="BY46" s="108">
        <f t="shared" si="260"/>
        <v>35.889969936311289</v>
      </c>
      <c r="BZ46" s="108">
        <f t="shared" si="261"/>
        <v>0</v>
      </c>
      <c r="CA46" s="108">
        <f t="shared" si="262"/>
        <v>0</v>
      </c>
      <c r="CB46" s="108">
        <f t="shared" si="263"/>
        <v>0.82364071259339655</v>
      </c>
      <c r="CC46" s="108">
        <f t="shared" si="264"/>
        <v>0</v>
      </c>
      <c r="CD46" s="108">
        <f t="shared" si="265"/>
        <v>1.6157270345331955</v>
      </c>
      <c r="CE46" s="108">
        <f t="shared" si="266"/>
        <v>12.625081602884805</v>
      </c>
      <c r="CF46" s="108">
        <f t="shared" si="267"/>
        <v>0</v>
      </c>
      <c r="CG46" s="108">
        <f t="shared" si="268"/>
        <v>0</v>
      </c>
      <c r="CH46" s="108">
        <f t="shared" si="269"/>
        <v>0</v>
      </c>
      <c r="CI46" s="108">
        <f t="shared" si="270"/>
        <v>0</v>
      </c>
      <c r="CJ46" s="108">
        <f t="shared" si="271"/>
        <v>1202.9751639392762</v>
      </c>
      <c r="CK46" s="108">
        <f t="shared" si="272"/>
        <v>0</v>
      </c>
      <c r="CL46" s="108">
        <f t="shared" si="273"/>
        <v>0</v>
      </c>
      <c r="CM46" s="108">
        <f t="shared" si="274"/>
        <v>10.640041509442085</v>
      </c>
      <c r="CN46" s="108">
        <f t="shared" si="241"/>
        <v>11.644321435953803</v>
      </c>
      <c r="CO46" s="109">
        <f t="shared" si="52"/>
        <v>1993.6396908778406</v>
      </c>
      <c r="CP46" s="109">
        <f t="shared" si="307"/>
        <v>1640.8474095707445</v>
      </c>
      <c r="CQ46" s="109">
        <f t="shared" si="308"/>
        <v>0</v>
      </c>
      <c r="CR46" s="109">
        <f t="shared" si="309"/>
        <v>0</v>
      </c>
      <c r="CS46" s="109">
        <f t="shared" si="310"/>
        <v>61.752962300307047</v>
      </c>
      <c r="CT46" s="109">
        <f t="shared" si="311"/>
        <v>0</v>
      </c>
      <c r="CU46" s="109">
        <f t="shared" si="312"/>
        <v>66.755928796553391</v>
      </c>
      <c r="CV46" s="109">
        <f t="shared" si="313"/>
        <v>466.02939712205387</v>
      </c>
      <c r="CW46" s="109">
        <f t="shared" si="314"/>
        <v>0</v>
      </c>
      <c r="CX46" s="109">
        <f t="shared" si="315"/>
        <v>0</v>
      </c>
      <c r="CY46" s="109">
        <f t="shared" si="316"/>
        <v>0</v>
      </c>
      <c r="CZ46" s="109">
        <f t="shared" si="317"/>
        <v>0</v>
      </c>
      <c r="DA46" s="109">
        <f t="shared" si="318"/>
        <v>42692.689728909711</v>
      </c>
      <c r="DB46" s="109">
        <f t="shared" si="319"/>
        <v>0</v>
      </c>
      <c r="DC46" s="109">
        <f t="shared" si="320"/>
        <v>0</v>
      </c>
      <c r="DD46" s="109">
        <f t="shared" si="321"/>
        <v>369.80246916998402</v>
      </c>
      <c r="DE46" s="109">
        <f t="shared" si="321"/>
        <v>330.18052761034943</v>
      </c>
      <c r="DF46" s="110">
        <f t="shared" si="29"/>
        <v>0.89834605889010366</v>
      </c>
      <c r="DG46" s="110">
        <f t="shared" si="275"/>
        <v>0.92378313266441336</v>
      </c>
      <c r="DH46" s="110" t="e">
        <f t="shared" si="276"/>
        <v>#DIV/0!</v>
      </c>
      <c r="DI46" s="110" t="e">
        <f t="shared" si="277"/>
        <v>#DIV/0!</v>
      </c>
      <c r="DJ46" s="110">
        <f t="shared" si="278"/>
        <v>0.95209966089297149</v>
      </c>
      <c r="DK46" s="110" t="e">
        <f t="shared" si="279"/>
        <v>#DIV/0!</v>
      </c>
      <c r="DL46" s="110">
        <f t="shared" si="280"/>
        <v>0.91634121780767541</v>
      </c>
      <c r="DM46" s="110">
        <f t="shared" si="281"/>
        <v>0.90728678646180272</v>
      </c>
      <c r="DN46" s="110" t="e">
        <f t="shared" si="282"/>
        <v>#DIV/0!</v>
      </c>
      <c r="DO46" s="110" t="e">
        <f t="shared" si="283"/>
        <v>#DIV/0!</v>
      </c>
      <c r="DP46" s="110" t="e">
        <f t="shared" si="284"/>
        <v>#DIV/0!</v>
      </c>
      <c r="DQ46" s="110" t="e">
        <f t="shared" si="285"/>
        <v>#DIV/0!</v>
      </c>
      <c r="DR46" s="110">
        <f t="shared" si="286"/>
        <v>0.90392473678518614</v>
      </c>
      <c r="DS46" s="110" t="e">
        <f t="shared" si="287"/>
        <v>#DIV/0!</v>
      </c>
      <c r="DT46" s="110" t="e">
        <f t="shared" si="288"/>
        <v>#DIV/0!</v>
      </c>
      <c r="DU46" s="110">
        <f t="shared" si="289"/>
        <v>0.90209559239236758</v>
      </c>
      <c r="DV46" s="110">
        <f t="shared" si="242"/>
        <v>0.88259171553486571</v>
      </c>
    </row>
    <row r="47" spans="1:126" s="99" customFormat="1" x14ac:dyDescent="0.2">
      <c r="A47" s="99" t="s">
        <v>92</v>
      </c>
      <c r="B47" s="128"/>
      <c r="C47" s="128">
        <v>44511.71875</v>
      </c>
      <c r="D47" s="129">
        <v>37.96</v>
      </c>
      <c r="E47" s="102">
        <f t="shared" si="6"/>
        <v>1.0746476</v>
      </c>
      <c r="F47" s="102">
        <f t="shared" si="30"/>
        <v>17193.229200000002</v>
      </c>
      <c r="G47" s="103">
        <f t="shared" si="7"/>
        <v>0.83046175051688487</v>
      </c>
      <c r="Y47" s="105">
        <f t="shared" ref="Y47" si="783">H46</f>
        <v>63.474863004815617</v>
      </c>
      <c r="Z47" s="105">
        <f t="shared" ref="Z47" si="784">I46</f>
        <v>38.091125826154425</v>
      </c>
      <c r="AA47" s="105">
        <f t="shared" ref="AA47" si="785">J46</f>
        <v>0</v>
      </c>
      <c r="AB47" s="105">
        <f t="shared" ref="AB47" si="786">K46</f>
        <v>0</v>
      </c>
      <c r="AC47" s="105">
        <f t="shared" ref="AC47" si="787">L46</f>
        <v>0.87415514904616465</v>
      </c>
      <c r="AD47" s="105">
        <f t="shared" ref="AD47" si="788">M46</f>
        <v>0</v>
      </c>
      <c r="AE47" s="105">
        <f t="shared" ref="AE47" si="789">N46</f>
        <v>1.7148206555296099</v>
      </c>
      <c r="AF47" s="105">
        <f t="shared" ref="AF47" si="790">O46</f>
        <v>13.399386311951284</v>
      </c>
      <c r="AG47" s="105">
        <f t="shared" ref="AG47" si="791">P46</f>
        <v>0</v>
      </c>
      <c r="AH47" s="105">
        <f t="shared" ref="AH47" si="792">Q46</f>
        <v>0</v>
      </c>
      <c r="AI47" s="105">
        <f t="shared" ref="AI47" si="793">R46</f>
        <v>0</v>
      </c>
      <c r="AJ47" s="105">
        <f t="shared" ref="AJ47" si="794">S46</f>
        <v>0</v>
      </c>
      <c r="AK47" s="105">
        <f t="shared" ref="AK47" si="795">T46</f>
        <v>1276.754436313671</v>
      </c>
      <c r="AL47" s="105">
        <f t="shared" ref="AL47" si="796">U46</f>
        <v>0</v>
      </c>
      <c r="AM47" s="105">
        <f t="shared" ref="AM47" si="797">V46</f>
        <v>0</v>
      </c>
      <c r="AN47" s="105">
        <f t="shared" ref="AN47" si="798">W46</f>
        <v>11.292602380299451</v>
      </c>
      <c r="AO47" s="105">
        <f t="shared" ref="AO47" si="799">X46</f>
        <v>12.358475467218247</v>
      </c>
      <c r="AP47" s="106">
        <f t="shared" si="578"/>
        <v>0.59237705573087496</v>
      </c>
      <c r="AQ47" s="106">
        <f t="shared" si="560"/>
        <v>0.29220940677429724</v>
      </c>
      <c r="AR47" s="106" t="e">
        <f t="shared" si="560"/>
        <v>#DIV/0!</v>
      </c>
      <c r="AS47" s="106" t="e">
        <f t="shared" si="560"/>
        <v>#DIV/0!</v>
      </c>
      <c r="AT47" s="106">
        <f t="shared" si="560"/>
        <v>0.1309258550516923</v>
      </c>
      <c r="AU47" s="106" t="e">
        <f t="shared" si="560"/>
        <v>#DIV/0!</v>
      </c>
      <c r="AV47" s="106">
        <f t="shared" si="560"/>
        <v>0.36437935725924486</v>
      </c>
      <c r="AW47" s="106">
        <f t="shared" si="560"/>
        <v>0.47497682027143479</v>
      </c>
      <c r="AX47" s="106" t="e">
        <f t="shared" si="560"/>
        <v>#DIV/0!</v>
      </c>
      <c r="AY47" s="106" t="e">
        <f t="shared" si="560"/>
        <v>#DIV/0!</v>
      </c>
      <c r="AZ47" s="106" t="e">
        <f t="shared" si="560"/>
        <v>#DIV/0!</v>
      </c>
      <c r="BA47" s="106" t="e">
        <f t="shared" si="560"/>
        <v>#DIV/0!</v>
      </c>
      <c r="BB47" s="106">
        <f t="shared" si="560"/>
        <v>0.57274608337651678</v>
      </c>
      <c r="BC47" s="106" t="e">
        <f t="shared" si="560"/>
        <v>#DIV/0!</v>
      </c>
      <c r="BD47" s="106" t="e">
        <f t="shared" si="560"/>
        <v>#DIV/0!</v>
      </c>
      <c r="BE47" s="106">
        <f t="shared" si="560"/>
        <v>0.64570208525331674</v>
      </c>
      <c r="BF47" s="106">
        <f t="shared" si="240"/>
        <v>0.62232746187587029</v>
      </c>
      <c r="BG47" s="107">
        <f t="shared" si="10"/>
        <v>4.0927865513072348</v>
      </c>
      <c r="BH47" s="107">
        <f t="shared" si="11"/>
        <v>2.4560722170224927</v>
      </c>
      <c r="BI47" s="107">
        <f t="shared" si="12"/>
        <v>0</v>
      </c>
      <c r="BJ47" s="107">
        <f t="shared" si="13"/>
        <v>0</v>
      </c>
      <c r="BK47" s="107">
        <f t="shared" si="14"/>
        <v>5.6364523977006191E-2</v>
      </c>
      <c r="BL47" s="107">
        <f t="shared" si="15"/>
        <v>0</v>
      </c>
      <c r="BM47" s="107">
        <f t="shared" si="16"/>
        <v>0.11056967411371933</v>
      </c>
      <c r="BN47" s="107">
        <f t="shared" si="17"/>
        <v>0.86397710049667809</v>
      </c>
      <c r="BO47" s="107">
        <f t="shared" si="18"/>
        <v>0</v>
      </c>
      <c r="BP47" s="107">
        <f t="shared" si="19"/>
        <v>0</v>
      </c>
      <c r="BQ47" s="107">
        <f t="shared" si="20"/>
        <v>0</v>
      </c>
      <c r="BR47" s="107">
        <f t="shared" si="21"/>
        <v>0</v>
      </c>
      <c r="BS47" s="107">
        <f t="shared" si="22"/>
        <v>82.323665446430368</v>
      </c>
      <c r="BT47" s="107">
        <f t="shared" si="23"/>
        <v>0</v>
      </c>
      <c r="BU47" s="107">
        <f t="shared" si="24"/>
        <v>0</v>
      </c>
      <c r="BV47" s="107">
        <f t="shared" si="25"/>
        <v>0.72813408274458546</v>
      </c>
      <c r="BW47" s="107">
        <f t="shared" si="26"/>
        <v>0.79686036003029814</v>
      </c>
      <c r="BX47" s="108">
        <f t="shared" si="51"/>
        <v>61.391798269608522</v>
      </c>
      <c r="BY47" s="108">
        <f t="shared" si="260"/>
        <v>36.841083255337388</v>
      </c>
      <c r="BZ47" s="108">
        <f t="shared" si="261"/>
        <v>0</v>
      </c>
      <c r="CA47" s="108">
        <f t="shared" si="262"/>
        <v>0</v>
      </c>
      <c r="CB47" s="108">
        <f t="shared" si="263"/>
        <v>0.84546785965509286</v>
      </c>
      <c r="CC47" s="108">
        <f t="shared" si="264"/>
        <v>0</v>
      </c>
      <c r="CD47" s="108">
        <f t="shared" si="265"/>
        <v>1.6585451117057899</v>
      </c>
      <c r="CE47" s="108">
        <f t="shared" si="266"/>
        <v>12.959656507450172</v>
      </c>
      <c r="CF47" s="108">
        <f t="shared" si="267"/>
        <v>0</v>
      </c>
      <c r="CG47" s="108">
        <f t="shared" si="268"/>
        <v>0</v>
      </c>
      <c r="CH47" s="108">
        <f t="shared" si="269"/>
        <v>0</v>
      </c>
      <c r="CI47" s="108">
        <f t="shared" si="270"/>
        <v>0</v>
      </c>
      <c r="CJ47" s="108">
        <f t="shared" si="271"/>
        <v>1234.8549816964555</v>
      </c>
      <c r="CK47" s="108">
        <f t="shared" si="272"/>
        <v>0</v>
      </c>
      <c r="CL47" s="108">
        <f t="shared" si="273"/>
        <v>0</v>
      </c>
      <c r="CM47" s="108">
        <f t="shared" si="274"/>
        <v>10.922011241168782</v>
      </c>
      <c r="CN47" s="108">
        <f t="shared" si="241"/>
        <v>11.952905400454473</v>
      </c>
      <c r="CO47" s="109">
        <f t="shared" si="52"/>
        <v>2055.0314891474491</v>
      </c>
      <c r="CP47" s="109">
        <f t="shared" si="307"/>
        <v>1677.688492826082</v>
      </c>
      <c r="CQ47" s="109">
        <f t="shared" si="308"/>
        <v>0</v>
      </c>
      <c r="CR47" s="109">
        <f t="shared" si="309"/>
        <v>0</v>
      </c>
      <c r="CS47" s="109">
        <f t="shared" si="310"/>
        <v>62.598430159962142</v>
      </c>
      <c r="CT47" s="109">
        <f t="shared" si="311"/>
        <v>0</v>
      </c>
      <c r="CU47" s="109">
        <f t="shared" si="312"/>
        <v>68.414473908259183</v>
      </c>
      <c r="CV47" s="109">
        <f t="shared" si="313"/>
        <v>478.98905362950404</v>
      </c>
      <c r="CW47" s="109">
        <f t="shared" si="314"/>
        <v>0</v>
      </c>
      <c r="CX47" s="109">
        <f t="shared" si="315"/>
        <v>0</v>
      </c>
      <c r="CY47" s="109">
        <f t="shared" si="316"/>
        <v>0</v>
      </c>
      <c r="CZ47" s="109">
        <f t="shared" si="317"/>
        <v>0</v>
      </c>
      <c r="DA47" s="109">
        <f t="shared" si="318"/>
        <v>43927.544710606169</v>
      </c>
      <c r="DB47" s="109">
        <f t="shared" si="319"/>
        <v>0</v>
      </c>
      <c r="DC47" s="109">
        <f t="shared" si="320"/>
        <v>0</v>
      </c>
      <c r="DD47" s="109">
        <f t="shared" si="321"/>
        <v>380.7244804111528</v>
      </c>
      <c r="DE47" s="109">
        <f t="shared" si="321"/>
        <v>342.13343301080391</v>
      </c>
      <c r="DF47" s="110">
        <f t="shared" si="29"/>
        <v>0.92600957315300181</v>
      </c>
      <c r="DG47" s="110">
        <f t="shared" si="275"/>
        <v>0.94452434912479666</v>
      </c>
      <c r="DH47" s="110" t="e">
        <f t="shared" si="276"/>
        <v>#DIV/0!</v>
      </c>
      <c r="DI47" s="110" t="e">
        <f t="shared" si="277"/>
        <v>#DIV/0!</v>
      </c>
      <c r="DJ47" s="110">
        <f t="shared" si="278"/>
        <v>0.96513498150737254</v>
      </c>
      <c r="DK47" s="110" t="e">
        <f t="shared" si="279"/>
        <v>#DIV/0!</v>
      </c>
      <c r="DL47" s="110">
        <f t="shared" si="280"/>
        <v>0.93910763383764639</v>
      </c>
      <c r="DM47" s="110">
        <f t="shared" si="281"/>
        <v>0.9325172229512283</v>
      </c>
      <c r="DN47" s="110" t="e">
        <f t="shared" si="282"/>
        <v>#DIV/0!</v>
      </c>
      <c r="DO47" s="110" t="e">
        <f t="shared" si="283"/>
        <v>#DIV/0!</v>
      </c>
      <c r="DP47" s="110" t="e">
        <f t="shared" si="284"/>
        <v>#DIV/0!</v>
      </c>
      <c r="DQ47" s="110" t="e">
        <f t="shared" si="285"/>
        <v>#DIV/0!</v>
      </c>
      <c r="DR47" s="110">
        <f t="shared" si="286"/>
        <v>0.93007010198437134</v>
      </c>
      <c r="DS47" s="110" t="e">
        <f t="shared" si="287"/>
        <v>#DIV/0!</v>
      </c>
      <c r="DT47" s="110" t="e">
        <f t="shared" si="288"/>
        <v>#DIV/0!</v>
      </c>
      <c r="DU47" s="110">
        <f t="shared" si="289"/>
        <v>0.92873873034337284</v>
      </c>
      <c r="DV47" s="110">
        <f t="shared" si="242"/>
        <v>0.91454252547318748</v>
      </c>
    </row>
    <row r="48" spans="1:126" s="99" customFormat="1" x14ac:dyDescent="0.2">
      <c r="A48" s="99" t="s">
        <v>92</v>
      </c>
      <c r="B48" s="128"/>
      <c r="C48" s="128">
        <v>44511.729166666664</v>
      </c>
      <c r="D48" s="129">
        <v>45.36</v>
      </c>
      <c r="E48" s="102">
        <f t="shared" si="6"/>
        <v>1.2841415999999999</v>
      </c>
      <c r="F48" s="102">
        <f t="shared" si="30"/>
        <v>18058.750830000001</v>
      </c>
      <c r="G48" s="103">
        <f t="shared" si="7"/>
        <v>0.87226789406320759</v>
      </c>
      <c r="Y48" s="105">
        <f t="shared" ref="Y48" si="800">H46</f>
        <v>63.474863004815617</v>
      </c>
      <c r="Z48" s="105">
        <f t="shared" ref="Z48" si="801">I46</f>
        <v>38.091125826154425</v>
      </c>
      <c r="AA48" s="105">
        <f t="shared" ref="AA48" si="802">J46</f>
        <v>0</v>
      </c>
      <c r="AB48" s="105">
        <f t="shared" ref="AB48" si="803">K46</f>
        <v>0</v>
      </c>
      <c r="AC48" s="105">
        <f t="shared" ref="AC48" si="804">L46</f>
        <v>0.87415514904616465</v>
      </c>
      <c r="AD48" s="105">
        <f t="shared" ref="AD48" si="805">M46</f>
        <v>0</v>
      </c>
      <c r="AE48" s="105">
        <f t="shared" ref="AE48" si="806">N46</f>
        <v>1.7148206555296099</v>
      </c>
      <c r="AF48" s="105">
        <f t="shared" ref="AF48" si="807">O46</f>
        <v>13.399386311951284</v>
      </c>
      <c r="AG48" s="105">
        <f t="shared" ref="AG48" si="808">P46</f>
        <v>0</v>
      </c>
      <c r="AH48" s="105">
        <f t="shared" ref="AH48" si="809">Q46</f>
        <v>0</v>
      </c>
      <c r="AI48" s="105">
        <f t="shared" ref="AI48" si="810">R46</f>
        <v>0</v>
      </c>
      <c r="AJ48" s="105">
        <f t="shared" ref="AJ48" si="811">S46</f>
        <v>0</v>
      </c>
      <c r="AK48" s="105">
        <f t="shared" ref="AK48" si="812">T46</f>
        <v>1276.754436313671</v>
      </c>
      <c r="AL48" s="105">
        <f t="shared" ref="AL48" si="813">U46</f>
        <v>0</v>
      </c>
      <c r="AM48" s="105">
        <f t="shared" ref="AM48" si="814">V46</f>
        <v>0</v>
      </c>
      <c r="AN48" s="105">
        <f t="shared" ref="AN48" si="815">W46</f>
        <v>11.292602380299451</v>
      </c>
      <c r="AO48" s="105">
        <f t="shared" ref="AO48" si="816">X46</f>
        <v>12.358475467218247</v>
      </c>
      <c r="AP48" s="106">
        <f t="shared" si="578"/>
        <v>0.59237705573087496</v>
      </c>
      <c r="AQ48" s="106">
        <f t="shared" si="560"/>
        <v>0.29220940677429724</v>
      </c>
      <c r="AR48" s="106" t="e">
        <f t="shared" si="560"/>
        <v>#DIV/0!</v>
      </c>
      <c r="AS48" s="106" t="e">
        <f t="shared" si="560"/>
        <v>#DIV/0!</v>
      </c>
      <c r="AT48" s="106">
        <f t="shared" si="560"/>
        <v>0.1309258550516923</v>
      </c>
      <c r="AU48" s="106" t="e">
        <f t="shared" si="560"/>
        <v>#DIV/0!</v>
      </c>
      <c r="AV48" s="106">
        <f t="shared" si="560"/>
        <v>0.36437935725924486</v>
      </c>
      <c r="AW48" s="106">
        <f t="shared" si="560"/>
        <v>0.47497682027143479</v>
      </c>
      <c r="AX48" s="106" t="e">
        <f t="shared" si="560"/>
        <v>#DIV/0!</v>
      </c>
      <c r="AY48" s="106" t="e">
        <f t="shared" si="560"/>
        <v>#DIV/0!</v>
      </c>
      <c r="AZ48" s="106" t="e">
        <f t="shared" si="560"/>
        <v>#DIV/0!</v>
      </c>
      <c r="BA48" s="106" t="e">
        <f t="shared" si="560"/>
        <v>#DIV/0!</v>
      </c>
      <c r="BB48" s="106">
        <f t="shared" si="560"/>
        <v>0.57274608337651678</v>
      </c>
      <c r="BC48" s="106" t="e">
        <f t="shared" si="560"/>
        <v>#DIV/0!</v>
      </c>
      <c r="BD48" s="106" t="e">
        <f t="shared" si="560"/>
        <v>#DIV/0!</v>
      </c>
      <c r="BE48" s="106">
        <f t="shared" si="560"/>
        <v>0.64570208525331674</v>
      </c>
      <c r="BF48" s="106">
        <f t="shared" si="240"/>
        <v>0.62232746187587029</v>
      </c>
      <c r="BG48" s="107">
        <f t="shared" si="10"/>
        <v>4.8906427283270837</v>
      </c>
      <c r="BH48" s="107">
        <f t="shared" si="11"/>
        <v>2.9348639558519554</v>
      </c>
      <c r="BI48" s="107">
        <f t="shared" si="12"/>
        <v>0</v>
      </c>
      <c r="BJ48" s="107">
        <f t="shared" si="13"/>
        <v>0</v>
      </c>
      <c r="BK48" s="107">
        <f t="shared" si="14"/>
        <v>6.7352339504662809E-2</v>
      </c>
      <c r="BL48" s="107">
        <f t="shared" si="15"/>
        <v>0</v>
      </c>
      <c r="BM48" s="107">
        <f t="shared" si="16"/>
        <v>0.13212435241829051</v>
      </c>
      <c r="BN48" s="107">
        <f t="shared" si="17"/>
        <v>1.0324025626588331</v>
      </c>
      <c r="BO48" s="107">
        <f t="shared" si="18"/>
        <v>0</v>
      </c>
      <c r="BP48" s="107">
        <f t="shared" si="19"/>
        <v>0</v>
      </c>
      <c r="BQ48" s="107">
        <f t="shared" si="20"/>
        <v>0</v>
      </c>
      <c r="BR48" s="107">
        <f t="shared" si="21"/>
        <v>0</v>
      </c>
      <c r="BS48" s="107">
        <f t="shared" si="22"/>
        <v>98.372009079296106</v>
      </c>
      <c r="BT48" s="107">
        <f t="shared" si="23"/>
        <v>0</v>
      </c>
      <c r="BU48" s="107">
        <f t="shared" si="24"/>
        <v>0</v>
      </c>
      <c r="BV48" s="107">
        <f t="shared" si="25"/>
        <v>0.87007802932809253</v>
      </c>
      <c r="BW48" s="107">
        <f t="shared" si="26"/>
        <v>0.95220194760206323</v>
      </c>
      <c r="BX48" s="108">
        <f t="shared" si="51"/>
        <v>73.359640924906259</v>
      </c>
      <c r="BY48" s="108">
        <f t="shared" si="260"/>
        <v>44.022959337779334</v>
      </c>
      <c r="BZ48" s="108">
        <f t="shared" si="261"/>
        <v>0</v>
      </c>
      <c r="CA48" s="108">
        <f t="shared" si="262"/>
        <v>0</v>
      </c>
      <c r="CB48" s="108">
        <f t="shared" si="263"/>
        <v>1.010285092569942</v>
      </c>
      <c r="CC48" s="108">
        <f t="shared" si="264"/>
        <v>0</v>
      </c>
      <c r="CD48" s="108">
        <f t="shared" si="265"/>
        <v>1.9818652862743578</v>
      </c>
      <c r="CE48" s="108">
        <f t="shared" si="266"/>
        <v>15.486038439882497</v>
      </c>
      <c r="CF48" s="108">
        <f t="shared" si="267"/>
        <v>0</v>
      </c>
      <c r="CG48" s="108">
        <f t="shared" si="268"/>
        <v>0</v>
      </c>
      <c r="CH48" s="108">
        <f t="shared" si="269"/>
        <v>0</v>
      </c>
      <c r="CI48" s="108">
        <f t="shared" si="270"/>
        <v>0</v>
      </c>
      <c r="CJ48" s="108">
        <f t="shared" si="271"/>
        <v>1475.5801361894416</v>
      </c>
      <c r="CK48" s="108">
        <f t="shared" si="272"/>
        <v>0</v>
      </c>
      <c r="CL48" s="108">
        <f t="shared" si="273"/>
        <v>0</v>
      </c>
      <c r="CM48" s="108">
        <f t="shared" si="274"/>
        <v>13.051170439921387</v>
      </c>
      <c r="CN48" s="108">
        <f t="shared" si="241"/>
        <v>14.283029214030948</v>
      </c>
      <c r="CO48" s="109">
        <f t="shared" si="52"/>
        <v>2128.3911300723553</v>
      </c>
      <c r="CP48" s="109">
        <f t="shared" si="307"/>
        <v>1721.7114521638614</v>
      </c>
      <c r="CQ48" s="109">
        <f t="shared" si="308"/>
        <v>0</v>
      </c>
      <c r="CR48" s="109">
        <f t="shared" si="309"/>
        <v>0</v>
      </c>
      <c r="CS48" s="109">
        <f t="shared" si="310"/>
        <v>63.608715252532086</v>
      </c>
      <c r="CT48" s="109">
        <f t="shared" si="311"/>
        <v>0</v>
      </c>
      <c r="CU48" s="109">
        <f t="shared" si="312"/>
        <v>70.396339194533539</v>
      </c>
      <c r="CV48" s="109">
        <f t="shared" si="313"/>
        <v>494.47509206938656</v>
      </c>
      <c r="CW48" s="109">
        <f t="shared" si="314"/>
        <v>0</v>
      </c>
      <c r="CX48" s="109">
        <f t="shared" si="315"/>
        <v>0</v>
      </c>
      <c r="CY48" s="109">
        <f t="shared" si="316"/>
        <v>0</v>
      </c>
      <c r="CZ48" s="109">
        <f t="shared" si="317"/>
        <v>0</v>
      </c>
      <c r="DA48" s="109">
        <f t="shared" si="318"/>
        <v>45403.12484679561</v>
      </c>
      <c r="DB48" s="109">
        <f t="shared" si="319"/>
        <v>0</v>
      </c>
      <c r="DC48" s="109">
        <f t="shared" si="320"/>
        <v>0</v>
      </c>
      <c r="DD48" s="109">
        <f t="shared" si="321"/>
        <v>393.7756508510742</v>
      </c>
      <c r="DE48" s="109">
        <f t="shared" si="321"/>
        <v>356.41646222483485</v>
      </c>
      <c r="DF48" s="110">
        <f t="shared" si="29"/>
        <v>0.95906586943764516</v>
      </c>
      <c r="DG48" s="110">
        <f t="shared" si="275"/>
        <v>0.96930890072234643</v>
      </c>
      <c r="DH48" s="110" t="e">
        <f t="shared" si="276"/>
        <v>#DIV/0!</v>
      </c>
      <c r="DI48" s="110" t="e">
        <f t="shared" si="277"/>
        <v>#DIV/0!</v>
      </c>
      <c r="DJ48" s="110">
        <f t="shared" si="278"/>
        <v>0.98071143416989182</v>
      </c>
      <c r="DK48" s="110" t="e">
        <f t="shared" si="279"/>
        <v>#DIV/0!</v>
      </c>
      <c r="DL48" s="110">
        <f t="shared" si="280"/>
        <v>0.96631218154890774</v>
      </c>
      <c r="DM48" s="110">
        <f t="shared" si="281"/>
        <v>0.96266613230740172</v>
      </c>
      <c r="DN48" s="110" t="e">
        <f t="shared" si="282"/>
        <v>#DIV/0!</v>
      </c>
      <c r="DO48" s="110" t="e">
        <f t="shared" si="283"/>
        <v>#DIV/0!</v>
      </c>
      <c r="DP48" s="110" t="e">
        <f t="shared" si="284"/>
        <v>#DIV/0!</v>
      </c>
      <c r="DQ48" s="110" t="e">
        <f t="shared" si="285"/>
        <v>#DIV/0!</v>
      </c>
      <c r="DR48" s="110">
        <f t="shared" si="286"/>
        <v>0.96131229812333441</v>
      </c>
      <c r="DS48" s="110" t="e">
        <f t="shared" si="287"/>
        <v>#DIV/0!</v>
      </c>
      <c r="DT48" s="110" t="e">
        <f t="shared" si="288"/>
        <v>#DIV/0!</v>
      </c>
      <c r="DU48" s="110">
        <f t="shared" si="289"/>
        <v>0.96057573607197144</v>
      </c>
      <c r="DV48" s="110">
        <f t="shared" si="242"/>
        <v>0.95272189161655607</v>
      </c>
    </row>
    <row r="49" spans="1:126" s="99" customFormat="1" x14ac:dyDescent="0.2">
      <c r="A49" s="99" t="s">
        <v>92</v>
      </c>
      <c r="B49" s="128"/>
      <c r="C49" s="128">
        <v>44511.739583333336</v>
      </c>
      <c r="D49" s="129">
        <v>56.17</v>
      </c>
      <c r="E49" s="102">
        <f t="shared" si="6"/>
        <v>1.5901726999999999</v>
      </c>
      <c r="F49" s="102">
        <f t="shared" si="30"/>
        <v>19199.70045</v>
      </c>
      <c r="G49" s="103">
        <f t="shared" si="7"/>
        <v>0.92737767057201925</v>
      </c>
      <c r="Y49" s="105">
        <f t="shared" ref="Y49" si="817">H46</f>
        <v>63.474863004815617</v>
      </c>
      <c r="Z49" s="105">
        <f t="shared" ref="Z49" si="818">I46</f>
        <v>38.091125826154425</v>
      </c>
      <c r="AA49" s="105">
        <f t="shared" ref="AA49" si="819">J46</f>
        <v>0</v>
      </c>
      <c r="AB49" s="105">
        <f t="shared" ref="AB49" si="820">K46</f>
        <v>0</v>
      </c>
      <c r="AC49" s="105">
        <f t="shared" ref="AC49" si="821">L46</f>
        <v>0.87415514904616465</v>
      </c>
      <c r="AD49" s="105">
        <f t="shared" ref="AD49" si="822">M46</f>
        <v>0</v>
      </c>
      <c r="AE49" s="105">
        <f t="shared" ref="AE49" si="823">N46</f>
        <v>1.7148206555296099</v>
      </c>
      <c r="AF49" s="105">
        <f t="shared" ref="AF49" si="824">O46</f>
        <v>13.399386311951284</v>
      </c>
      <c r="AG49" s="105">
        <f t="shared" ref="AG49" si="825">P46</f>
        <v>0</v>
      </c>
      <c r="AH49" s="105">
        <f t="shared" ref="AH49" si="826">Q46</f>
        <v>0</v>
      </c>
      <c r="AI49" s="105">
        <f t="shared" ref="AI49" si="827">R46</f>
        <v>0</v>
      </c>
      <c r="AJ49" s="105">
        <f t="shared" ref="AJ49" si="828">S46</f>
        <v>0</v>
      </c>
      <c r="AK49" s="105">
        <f t="shared" ref="AK49" si="829">T46</f>
        <v>1276.754436313671</v>
      </c>
      <c r="AL49" s="105">
        <f t="shared" ref="AL49" si="830">U46</f>
        <v>0</v>
      </c>
      <c r="AM49" s="105">
        <f t="shared" ref="AM49" si="831">V46</f>
        <v>0</v>
      </c>
      <c r="AN49" s="105">
        <f t="shared" ref="AN49" si="832">W46</f>
        <v>11.292602380299451</v>
      </c>
      <c r="AO49" s="105">
        <f t="shared" ref="AO49" si="833">X46</f>
        <v>12.358475467218247</v>
      </c>
      <c r="AP49" s="106">
        <f t="shared" si="578"/>
        <v>0.59237705573087496</v>
      </c>
      <c r="AQ49" s="106">
        <f t="shared" si="560"/>
        <v>0.29220940677429724</v>
      </c>
      <c r="AR49" s="106" t="e">
        <f t="shared" si="560"/>
        <v>#DIV/0!</v>
      </c>
      <c r="AS49" s="106" t="e">
        <f t="shared" si="560"/>
        <v>#DIV/0!</v>
      </c>
      <c r="AT49" s="106">
        <f t="shared" si="560"/>
        <v>0.1309258550516923</v>
      </c>
      <c r="AU49" s="106" t="e">
        <f t="shared" si="560"/>
        <v>#DIV/0!</v>
      </c>
      <c r="AV49" s="106">
        <f t="shared" si="560"/>
        <v>0.36437935725924486</v>
      </c>
      <c r="AW49" s="106">
        <f t="shared" si="560"/>
        <v>0.47497682027143479</v>
      </c>
      <c r="AX49" s="106" t="e">
        <f t="shared" si="560"/>
        <v>#DIV/0!</v>
      </c>
      <c r="AY49" s="106" t="e">
        <f t="shared" si="560"/>
        <v>#DIV/0!</v>
      </c>
      <c r="AZ49" s="106" t="e">
        <f t="shared" si="560"/>
        <v>#DIV/0!</v>
      </c>
      <c r="BA49" s="106" t="e">
        <f t="shared" si="560"/>
        <v>#DIV/0!</v>
      </c>
      <c r="BB49" s="106">
        <f t="shared" si="560"/>
        <v>0.57274608337651678</v>
      </c>
      <c r="BC49" s="106" t="e">
        <f t="shared" si="560"/>
        <v>#DIV/0!</v>
      </c>
      <c r="BD49" s="106" t="e">
        <f t="shared" si="560"/>
        <v>#DIV/0!</v>
      </c>
      <c r="BE49" s="106">
        <f t="shared" si="560"/>
        <v>0.64570208525331674</v>
      </c>
      <c r="BF49" s="106">
        <f t="shared" si="240"/>
        <v>0.62232746187587029</v>
      </c>
      <c r="BG49" s="107">
        <f t="shared" si="10"/>
        <v>6.0561596571898653</v>
      </c>
      <c r="BH49" s="107">
        <f t="shared" si="11"/>
        <v>3.6342881040609423</v>
      </c>
      <c r="BI49" s="107">
        <f t="shared" si="12"/>
        <v>0</v>
      </c>
      <c r="BJ49" s="107">
        <f t="shared" si="13"/>
        <v>0</v>
      </c>
      <c r="BK49" s="107">
        <f t="shared" si="14"/>
        <v>8.3403459214658526E-2</v>
      </c>
      <c r="BL49" s="107">
        <f t="shared" si="15"/>
        <v>0</v>
      </c>
      <c r="BM49" s="107">
        <f t="shared" si="16"/>
        <v>0.16361165950915738</v>
      </c>
      <c r="BN49" s="107">
        <f t="shared" si="17"/>
        <v>1.278440298601117</v>
      </c>
      <c r="BO49" s="107">
        <f t="shared" si="18"/>
        <v>0</v>
      </c>
      <c r="BP49" s="107">
        <f t="shared" si="19"/>
        <v>0</v>
      </c>
      <c r="BQ49" s="107">
        <f t="shared" si="20"/>
        <v>0</v>
      </c>
      <c r="BR49" s="107">
        <f t="shared" si="21"/>
        <v>0</v>
      </c>
      <c r="BS49" s="107">
        <f t="shared" si="22"/>
        <v>121.81560295379329</v>
      </c>
      <c r="BT49" s="107">
        <f t="shared" si="23"/>
        <v>0</v>
      </c>
      <c r="BU49" s="107">
        <f t="shared" si="24"/>
        <v>0</v>
      </c>
      <c r="BV49" s="107">
        <f t="shared" si="25"/>
        <v>1.0774312810264324</v>
      </c>
      <c r="BW49" s="107">
        <f t="shared" si="26"/>
        <v>1.1791266180954119</v>
      </c>
      <c r="BX49" s="108">
        <f t="shared" si="51"/>
        <v>90.842394857847978</v>
      </c>
      <c r="BY49" s="108">
        <f t="shared" si="260"/>
        <v>54.514321560914134</v>
      </c>
      <c r="BZ49" s="108">
        <f t="shared" si="261"/>
        <v>0</v>
      </c>
      <c r="CA49" s="108">
        <f t="shared" si="262"/>
        <v>0</v>
      </c>
      <c r="CB49" s="108">
        <f t="shared" si="263"/>
        <v>1.251051888219878</v>
      </c>
      <c r="CC49" s="108">
        <f t="shared" si="264"/>
        <v>0</v>
      </c>
      <c r="CD49" s="108">
        <f t="shared" si="265"/>
        <v>2.4541748926373605</v>
      </c>
      <c r="CE49" s="108">
        <f t="shared" si="266"/>
        <v>19.176604479016753</v>
      </c>
      <c r="CF49" s="108">
        <f t="shared" si="267"/>
        <v>0</v>
      </c>
      <c r="CG49" s="108">
        <f t="shared" si="268"/>
        <v>0</v>
      </c>
      <c r="CH49" s="108">
        <f t="shared" si="269"/>
        <v>0</v>
      </c>
      <c r="CI49" s="108">
        <f t="shared" si="270"/>
        <v>0</v>
      </c>
      <c r="CJ49" s="108">
        <f t="shared" si="271"/>
        <v>1827.2340443068992</v>
      </c>
      <c r="CK49" s="108">
        <f t="shared" si="272"/>
        <v>0</v>
      </c>
      <c r="CL49" s="108">
        <f t="shared" si="273"/>
        <v>0</v>
      </c>
      <c r="CM49" s="108">
        <f t="shared" si="274"/>
        <v>16.161469215396487</v>
      </c>
      <c r="CN49" s="108">
        <f t="shared" si="241"/>
        <v>17.686899271431177</v>
      </c>
      <c r="CO49" s="109">
        <f t="shared" si="52"/>
        <v>2219.2335249302032</v>
      </c>
      <c r="CP49" s="109">
        <f t="shared" si="307"/>
        <v>1776.2257737247755</v>
      </c>
      <c r="CQ49" s="109">
        <f t="shared" si="308"/>
        <v>0</v>
      </c>
      <c r="CR49" s="109">
        <f t="shared" si="309"/>
        <v>0</v>
      </c>
      <c r="CS49" s="109">
        <f t="shared" si="310"/>
        <v>64.85976714075197</v>
      </c>
      <c r="CT49" s="109">
        <f t="shared" si="311"/>
        <v>0</v>
      </c>
      <c r="CU49" s="109">
        <f t="shared" si="312"/>
        <v>72.850514087170893</v>
      </c>
      <c r="CV49" s="109">
        <f t="shared" si="313"/>
        <v>513.65169654840327</v>
      </c>
      <c r="CW49" s="109">
        <f t="shared" si="314"/>
        <v>0</v>
      </c>
      <c r="CX49" s="109">
        <f t="shared" si="315"/>
        <v>0</v>
      </c>
      <c r="CY49" s="109">
        <f t="shared" si="316"/>
        <v>0</v>
      </c>
      <c r="CZ49" s="109">
        <f t="shared" si="317"/>
        <v>0</v>
      </c>
      <c r="DA49" s="109">
        <f t="shared" si="318"/>
        <v>47230.358891102507</v>
      </c>
      <c r="DB49" s="109">
        <f t="shared" si="319"/>
        <v>0</v>
      </c>
      <c r="DC49" s="109">
        <f t="shared" si="320"/>
        <v>0</v>
      </c>
      <c r="DD49" s="109">
        <f t="shared" si="321"/>
        <v>409.9371200664707</v>
      </c>
      <c r="DE49" s="109">
        <f t="shared" si="321"/>
        <v>374.10336149626602</v>
      </c>
      <c r="DF49" s="110">
        <f t="shared" si="29"/>
        <v>1</v>
      </c>
      <c r="DG49" s="110">
        <f t="shared" si="275"/>
        <v>1</v>
      </c>
      <c r="DH49" s="110" t="e">
        <f t="shared" si="276"/>
        <v>#DIV/0!</v>
      </c>
      <c r="DI49" s="110" t="e">
        <f t="shared" si="277"/>
        <v>#DIV/0!</v>
      </c>
      <c r="DJ49" s="110">
        <f t="shared" si="278"/>
        <v>1</v>
      </c>
      <c r="DK49" s="110" t="e">
        <f t="shared" si="279"/>
        <v>#DIV/0!</v>
      </c>
      <c r="DL49" s="110">
        <f t="shared" si="280"/>
        <v>1</v>
      </c>
      <c r="DM49" s="110">
        <f t="shared" si="281"/>
        <v>1</v>
      </c>
      <c r="DN49" s="110" t="e">
        <f t="shared" si="282"/>
        <v>#DIV/0!</v>
      </c>
      <c r="DO49" s="110" t="e">
        <f t="shared" si="283"/>
        <v>#DIV/0!</v>
      </c>
      <c r="DP49" s="110" t="e">
        <f t="shared" si="284"/>
        <v>#DIV/0!</v>
      </c>
      <c r="DQ49" s="110" t="e">
        <f t="shared" si="285"/>
        <v>#DIV/0!</v>
      </c>
      <c r="DR49" s="110">
        <f t="shared" si="286"/>
        <v>1</v>
      </c>
      <c r="DS49" s="110" t="e">
        <f t="shared" si="287"/>
        <v>#DIV/0!</v>
      </c>
      <c r="DT49" s="110" t="e">
        <f t="shared" si="288"/>
        <v>#DIV/0!</v>
      </c>
      <c r="DU49" s="110">
        <f t="shared" si="289"/>
        <v>1</v>
      </c>
      <c r="DV49" s="110">
        <f t="shared" si="242"/>
        <v>1</v>
      </c>
    </row>
    <row r="50" spans="1:126" s="99" customFormat="1" x14ac:dyDescent="0.2">
      <c r="A50" s="99" t="s">
        <v>92</v>
      </c>
      <c r="B50" s="128"/>
      <c r="C50" s="128">
        <v>44511.75</v>
      </c>
      <c r="D50" s="129">
        <v>70.400000000000006</v>
      </c>
      <c r="E50" s="102">
        <f t="shared" si="6"/>
        <v>1.9930240000000001</v>
      </c>
      <c r="F50" s="102">
        <f t="shared" si="30"/>
        <v>20703.216240000002</v>
      </c>
      <c r="G50" s="103">
        <f t="shared" si="7"/>
        <v>1</v>
      </c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7"/>
      <c r="BX50" s="108"/>
      <c r="BY50" s="108"/>
      <c r="BZ50" s="108"/>
      <c r="CA50" s="108"/>
      <c r="CB50" s="108"/>
      <c r="CC50" s="108"/>
      <c r="CD50" s="108"/>
      <c r="CE50" s="108"/>
      <c r="CF50" s="108"/>
      <c r="CG50" s="108"/>
      <c r="CH50" s="108"/>
      <c r="CI50" s="108"/>
      <c r="CJ50" s="108"/>
      <c r="CK50" s="108"/>
      <c r="CL50" s="108"/>
      <c r="CM50" s="108"/>
      <c r="CN50" s="108"/>
      <c r="CO50" s="109">
        <f t="shared" si="52"/>
        <v>2219.2335249302032</v>
      </c>
      <c r="CP50" s="109">
        <f t="shared" si="307"/>
        <v>1776.2257737247755</v>
      </c>
      <c r="CQ50" s="109">
        <f t="shared" si="308"/>
        <v>0</v>
      </c>
      <c r="CR50" s="109">
        <f t="shared" si="309"/>
        <v>0</v>
      </c>
      <c r="CS50" s="109">
        <f t="shared" si="310"/>
        <v>64.85976714075197</v>
      </c>
      <c r="CT50" s="109">
        <f t="shared" si="311"/>
        <v>0</v>
      </c>
      <c r="CU50" s="109">
        <f t="shared" si="312"/>
        <v>72.850514087170893</v>
      </c>
      <c r="CV50" s="109">
        <f t="shared" si="313"/>
        <v>513.65169654840327</v>
      </c>
      <c r="CW50" s="109">
        <f t="shared" si="314"/>
        <v>0</v>
      </c>
      <c r="CX50" s="109">
        <f t="shared" si="315"/>
        <v>0</v>
      </c>
      <c r="CY50" s="109">
        <f t="shared" si="316"/>
        <v>0</v>
      </c>
      <c r="CZ50" s="109">
        <f t="shared" si="317"/>
        <v>0</v>
      </c>
      <c r="DA50" s="109">
        <f t="shared" si="318"/>
        <v>47230.358891102507</v>
      </c>
      <c r="DB50" s="109">
        <f t="shared" si="319"/>
        <v>0</v>
      </c>
      <c r="DC50" s="109">
        <f t="shared" si="320"/>
        <v>0</v>
      </c>
      <c r="DD50" s="109">
        <f t="shared" si="321"/>
        <v>409.9371200664707</v>
      </c>
      <c r="DE50" s="109">
        <f t="shared" si="321"/>
        <v>374.10336149626602</v>
      </c>
      <c r="DF50" s="110">
        <f t="shared" si="29"/>
        <v>1</v>
      </c>
      <c r="DG50" s="110">
        <f t="shared" si="275"/>
        <v>1</v>
      </c>
      <c r="DH50" s="110" t="e">
        <f t="shared" si="276"/>
        <v>#DIV/0!</v>
      </c>
      <c r="DI50" s="110" t="e">
        <f t="shared" si="277"/>
        <v>#DIV/0!</v>
      </c>
      <c r="DJ50" s="110">
        <f t="shared" si="278"/>
        <v>1</v>
      </c>
      <c r="DK50" s="110" t="e">
        <f t="shared" si="279"/>
        <v>#DIV/0!</v>
      </c>
      <c r="DL50" s="110">
        <f t="shared" si="280"/>
        <v>1</v>
      </c>
      <c r="DM50" s="110">
        <f t="shared" si="281"/>
        <v>1</v>
      </c>
      <c r="DN50" s="110" t="e">
        <f t="shared" si="282"/>
        <v>#DIV/0!</v>
      </c>
      <c r="DO50" s="110" t="e">
        <f t="shared" si="283"/>
        <v>#DIV/0!</v>
      </c>
      <c r="DP50" s="110" t="e">
        <f t="shared" si="284"/>
        <v>#DIV/0!</v>
      </c>
      <c r="DQ50" s="110" t="e">
        <f t="shared" si="285"/>
        <v>#DIV/0!</v>
      </c>
      <c r="DR50" s="110">
        <f t="shared" si="286"/>
        <v>1</v>
      </c>
      <c r="DS50" s="110" t="e">
        <f t="shared" si="287"/>
        <v>#DIV/0!</v>
      </c>
      <c r="DT50" s="110" t="e">
        <f t="shared" si="288"/>
        <v>#DIV/0!</v>
      </c>
      <c r="DU50" s="110">
        <f t="shared" si="289"/>
        <v>1</v>
      </c>
      <c r="DV50" s="110">
        <f t="shared" si="242"/>
        <v>1</v>
      </c>
    </row>
    <row r="51" spans="1:126" s="99" customFormat="1" x14ac:dyDescent="0.2">
      <c r="B51" s="128"/>
      <c r="C51" s="128"/>
      <c r="D51" s="129"/>
      <c r="E51" s="102"/>
      <c r="F51" s="102"/>
      <c r="G51" s="103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05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06"/>
      <c r="AQ51" s="106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  <c r="BD51" s="106"/>
      <c r="BE51" s="106"/>
      <c r="BF51" s="106"/>
      <c r="BG51" s="10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117"/>
      <c r="BT51" s="117"/>
      <c r="BU51" s="117"/>
      <c r="BV51" s="117"/>
      <c r="BW51" s="117"/>
      <c r="BX51" s="108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09"/>
      <c r="CP51" s="117"/>
      <c r="CQ51" s="117"/>
      <c r="CR51" s="117"/>
      <c r="CS51" s="117"/>
      <c r="CT51" s="117"/>
      <c r="CU51" s="117"/>
      <c r="CV51" s="117"/>
      <c r="CW51" s="117"/>
      <c r="CX51" s="117"/>
      <c r="CY51" s="117"/>
      <c r="CZ51" s="117"/>
      <c r="DA51" s="117"/>
      <c r="DB51" s="117"/>
      <c r="DC51" s="117"/>
      <c r="DD51" s="117"/>
      <c r="DE51" s="117"/>
      <c r="DF51" s="110"/>
      <c r="DG51" s="122"/>
      <c r="DH51" s="122"/>
      <c r="DI51" s="122"/>
      <c r="DJ51" s="122"/>
      <c r="DK51" s="122"/>
      <c r="DL51" s="122"/>
      <c r="DM51" s="122"/>
      <c r="DN51" s="122"/>
      <c r="DO51" s="122"/>
      <c r="DP51" s="122"/>
      <c r="DQ51" s="122"/>
      <c r="DR51" s="122"/>
      <c r="DS51" s="122"/>
      <c r="DT51" s="122"/>
      <c r="DU51" s="122"/>
      <c r="DV51" s="122"/>
    </row>
    <row r="52" spans="1:126" s="99" customFormat="1" x14ac:dyDescent="0.2"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3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4"/>
      <c r="BY52" s="121"/>
      <c r="BZ52" s="121"/>
      <c r="CA52" s="121"/>
      <c r="CB52" s="121"/>
      <c r="CC52" s="121"/>
      <c r="CD52" s="121"/>
      <c r="CE52" s="121"/>
      <c r="CF52" s="121"/>
      <c r="CG52" s="121"/>
      <c r="CH52" s="121"/>
      <c r="CI52" s="121"/>
      <c r="CJ52" s="121"/>
      <c r="CK52" s="121"/>
      <c r="CL52" s="121"/>
      <c r="CM52" s="121"/>
      <c r="CN52" s="121"/>
      <c r="CP52" s="117"/>
      <c r="CQ52" s="117"/>
      <c r="CR52" s="117"/>
      <c r="CS52" s="117"/>
      <c r="CT52" s="117"/>
      <c r="CU52" s="117"/>
      <c r="CV52" s="117"/>
      <c r="CW52" s="117"/>
      <c r="CX52" s="117"/>
      <c r="CY52" s="117"/>
      <c r="CZ52" s="117"/>
      <c r="DA52" s="117"/>
      <c r="DB52" s="117"/>
      <c r="DC52" s="117"/>
      <c r="DD52" s="117"/>
      <c r="DE52" s="117"/>
      <c r="DF52" s="115"/>
      <c r="DG52" s="122"/>
      <c r="DH52" s="122"/>
      <c r="DI52" s="122"/>
      <c r="DJ52" s="122"/>
      <c r="DK52" s="122"/>
      <c r="DL52" s="122"/>
      <c r="DM52" s="122"/>
      <c r="DN52" s="122"/>
      <c r="DO52" s="122"/>
      <c r="DP52" s="122"/>
      <c r="DQ52" s="122"/>
      <c r="DR52" s="122"/>
      <c r="DS52" s="122"/>
      <c r="DT52" s="122"/>
      <c r="DU52" s="122"/>
      <c r="DV52" s="122"/>
    </row>
    <row r="53" spans="1:126" s="99" customFormat="1" x14ac:dyDescent="0.2"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3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06"/>
      <c r="AQ53" s="106"/>
      <c r="AR53" s="106"/>
      <c r="AS53" s="106"/>
      <c r="AT53" s="106"/>
      <c r="AU53" s="106"/>
      <c r="AV53" s="106"/>
      <c r="AW53" s="106"/>
      <c r="AX53" s="106"/>
      <c r="AY53" s="106"/>
      <c r="AZ53" s="106"/>
      <c r="BA53" s="106"/>
      <c r="BB53" s="106"/>
      <c r="BC53" s="106"/>
      <c r="BD53" s="106"/>
      <c r="BE53" s="106"/>
      <c r="BF53" s="106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17"/>
      <c r="BT53" s="117"/>
      <c r="BU53" s="117"/>
      <c r="BV53" s="117"/>
      <c r="BW53" s="117"/>
      <c r="BX53" s="114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  <c r="CJ53" s="121"/>
      <c r="CK53" s="121"/>
      <c r="CL53" s="121"/>
      <c r="CM53" s="121"/>
      <c r="CN53" s="121"/>
      <c r="CP53" s="117"/>
      <c r="CQ53" s="117"/>
      <c r="CR53" s="117"/>
      <c r="CS53" s="117"/>
      <c r="CT53" s="117"/>
      <c r="CU53" s="117"/>
      <c r="CV53" s="117"/>
      <c r="CW53" s="117"/>
      <c r="CX53" s="117"/>
      <c r="CY53" s="117"/>
      <c r="CZ53" s="117"/>
      <c r="DA53" s="117"/>
      <c r="DB53" s="117"/>
      <c r="DC53" s="117"/>
      <c r="DD53" s="117"/>
      <c r="DE53" s="117"/>
      <c r="DF53" s="115"/>
      <c r="DG53" s="122"/>
      <c r="DH53" s="122"/>
      <c r="DI53" s="122"/>
      <c r="DJ53" s="122"/>
      <c r="DK53" s="122"/>
      <c r="DL53" s="122"/>
      <c r="DM53" s="122"/>
      <c r="DN53" s="122"/>
      <c r="DO53" s="122"/>
      <c r="DP53" s="122"/>
      <c r="DQ53" s="122"/>
      <c r="DR53" s="122"/>
      <c r="DS53" s="122"/>
      <c r="DT53" s="122"/>
      <c r="DU53" s="122"/>
      <c r="DV53" s="122"/>
    </row>
    <row r="54" spans="1:126" s="99" customFormat="1" x14ac:dyDescent="0.2"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3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06"/>
      <c r="AQ54" s="106"/>
      <c r="AR54" s="106"/>
      <c r="AS54" s="106"/>
      <c r="AT54" s="106"/>
      <c r="AU54" s="106"/>
      <c r="AV54" s="106"/>
      <c r="AW54" s="106"/>
      <c r="AX54" s="106"/>
      <c r="AY54" s="106"/>
      <c r="AZ54" s="106"/>
      <c r="BA54" s="106"/>
      <c r="BB54" s="106"/>
      <c r="BC54" s="106"/>
      <c r="BD54" s="106"/>
      <c r="BE54" s="106"/>
      <c r="BF54" s="106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/>
      <c r="BW54" s="117"/>
      <c r="BX54" s="114"/>
      <c r="BY54" s="121"/>
      <c r="BZ54" s="121"/>
      <c r="CA54" s="121"/>
      <c r="CB54" s="121"/>
      <c r="CC54" s="121"/>
      <c r="CD54" s="121"/>
      <c r="CE54" s="121"/>
      <c r="CF54" s="121"/>
      <c r="CG54" s="121"/>
      <c r="CH54" s="121"/>
      <c r="CI54" s="121"/>
      <c r="CJ54" s="121"/>
      <c r="CK54" s="121"/>
      <c r="CL54" s="121"/>
      <c r="CM54" s="121"/>
      <c r="CN54" s="121"/>
      <c r="CP54" s="117"/>
      <c r="CQ54" s="117"/>
      <c r="CR54" s="117"/>
      <c r="CS54" s="117"/>
      <c r="CT54" s="117"/>
      <c r="CU54" s="117"/>
      <c r="CV54" s="117"/>
      <c r="CW54" s="117"/>
      <c r="CX54" s="117"/>
      <c r="CY54" s="117"/>
      <c r="CZ54" s="117"/>
      <c r="DA54" s="117"/>
      <c r="DB54" s="117"/>
      <c r="DC54" s="117"/>
      <c r="DD54" s="117"/>
      <c r="DE54" s="117"/>
      <c r="DF54" s="115"/>
      <c r="DG54" s="122"/>
      <c r="DH54" s="122"/>
      <c r="DI54" s="122"/>
      <c r="DJ54" s="122"/>
      <c r="DK54" s="122"/>
      <c r="DL54" s="122"/>
      <c r="DM54" s="122"/>
      <c r="DN54" s="122"/>
      <c r="DO54" s="122"/>
      <c r="DP54" s="122"/>
      <c r="DQ54" s="122"/>
      <c r="DR54" s="122"/>
      <c r="DS54" s="122"/>
      <c r="DT54" s="122"/>
      <c r="DU54" s="122"/>
      <c r="DV54" s="122"/>
    </row>
    <row r="55" spans="1:126" s="99" customFormat="1" x14ac:dyDescent="0.2"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3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06"/>
      <c r="AQ55" s="106"/>
      <c r="AR55" s="106"/>
      <c r="AS55" s="106"/>
      <c r="AT55" s="106"/>
      <c r="AU55" s="106"/>
      <c r="AV55" s="106"/>
      <c r="AW55" s="106"/>
      <c r="AX55" s="106"/>
      <c r="AY55" s="106"/>
      <c r="AZ55" s="106"/>
      <c r="BA55" s="106"/>
      <c r="BB55" s="106"/>
      <c r="BC55" s="106"/>
      <c r="BD55" s="106"/>
      <c r="BE55" s="106"/>
      <c r="BF55" s="106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/>
      <c r="BS55" s="117"/>
      <c r="BT55" s="117"/>
      <c r="BU55" s="117"/>
      <c r="BV55" s="117"/>
      <c r="BW55" s="117"/>
      <c r="BX55" s="114"/>
      <c r="BY55" s="121"/>
      <c r="BZ55" s="121"/>
      <c r="CA55" s="121"/>
      <c r="CB55" s="121"/>
      <c r="CC55" s="121"/>
      <c r="CD55" s="121"/>
      <c r="CE55" s="121"/>
      <c r="CF55" s="121"/>
      <c r="CG55" s="121"/>
      <c r="CH55" s="121"/>
      <c r="CI55" s="121"/>
      <c r="CJ55" s="121"/>
      <c r="CK55" s="121"/>
      <c r="CL55" s="121"/>
      <c r="CM55" s="121"/>
      <c r="CN55" s="121"/>
      <c r="CP55" s="117"/>
      <c r="CQ55" s="117"/>
      <c r="CR55" s="117"/>
      <c r="CS55" s="117"/>
      <c r="CT55" s="117"/>
      <c r="CU55" s="117"/>
      <c r="CV55" s="117"/>
      <c r="CW55" s="117"/>
      <c r="CX55" s="117"/>
      <c r="CY55" s="117"/>
      <c r="CZ55" s="117"/>
      <c r="DA55" s="117"/>
      <c r="DB55" s="117"/>
      <c r="DC55" s="117"/>
      <c r="DD55" s="117"/>
      <c r="DE55" s="117"/>
      <c r="DF55" s="115"/>
      <c r="DG55" s="122"/>
      <c r="DH55" s="122"/>
      <c r="DI55" s="122"/>
      <c r="DJ55" s="122"/>
      <c r="DK55" s="122"/>
      <c r="DL55" s="122"/>
      <c r="DM55" s="122"/>
      <c r="DN55" s="122"/>
      <c r="DO55" s="122"/>
      <c r="DP55" s="122"/>
      <c r="DQ55" s="122"/>
      <c r="DR55" s="122"/>
      <c r="DS55" s="122"/>
      <c r="DT55" s="122"/>
      <c r="DU55" s="122"/>
      <c r="DV55" s="122"/>
    </row>
    <row r="56" spans="1:126" s="99" customFormat="1" x14ac:dyDescent="0.2"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3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06"/>
      <c r="AQ56" s="106"/>
      <c r="AR56" s="106"/>
      <c r="AS56" s="106"/>
      <c r="AT56" s="106"/>
      <c r="AU56" s="106"/>
      <c r="AV56" s="106"/>
      <c r="AW56" s="106"/>
      <c r="AX56" s="106"/>
      <c r="AY56" s="106"/>
      <c r="AZ56" s="106"/>
      <c r="BA56" s="106"/>
      <c r="BB56" s="106"/>
      <c r="BC56" s="106"/>
      <c r="BD56" s="106"/>
      <c r="BE56" s="106"/>
      <c r="BF56" s="106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117"/>
      <c r="BT56" s="117"/>
      <c r="BU56" s="117"/>
      <c r="BV56" s="117"/>
      <c r="BW56" s="117"/>
      <c r="BX56" s="114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  <c r="CI56" s="121"/>
      <c r="CJ56" s="121"/>
      <c r="CK56" s="121"/>
      <c r="CL56" s="121"/>
      <c r="CM56" s="121"/>
      <c r="CN56" s="121"/>
      <c r="CP56" s="117"/>
      <c r="CQ56" s="117"/>
      <c r="CR56" s="117"/>
      <c r="CS56" s="117"/>
      <c r="CT56" s="117"/>
      <c r="CU56" s="117"/>
      <c r="CV56" s="117"/>
      <c r="CW56" s="117"/>
      <c r="CX56" s="117"/>
      <c r="CY56" s="117"/>
      <c r="CZ56" s="117"/>
      <c r="DA56" s="117"/>
      <c r="DB56" s="117"/>
      <c r="DC56" s="117"/>
      <c r="DD56" s="117"/>
      <c r="DE56" s="117"/>
      <c r="DF56" s="115"/>
      <c r="DG56" s="122"/>
      <c r="DH56" s="122"/>
      <c r="DI56" s="122"/>
      <c r="DJ56" s="122"/>
      <c r="DK56" s="122"/>
      <c r="DL56" s="122"/>
      <c r="DM56" s="122"/>
      <c r="DN56" s="122"/>
      <c r="DO56" s="122"/>
      <c r="DP56" s="122"/>
      <c r="DQ56" s="122"/>
      <c r="DR56" s="122"/>
      <c r="DS56" s="122"/>
      <c r="DT56" s="122"/>
      <c r="DU56" s="122"/>
      <c r="DV56" s="122"/>
    </row>
    <row r="57" spans="1:126" s="99" customFormat="1" x14ac:dyDescent="0.2"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3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06"/>
      <c r="AQ57" s="106"/>
      <c r="AR57" s="106"/>
      <c r="AS57" s="106"/>
      <c r="AT57" s="106"/>
      <c r="AU57" s="106"/>
      <c r="AV57" s="106"/>
      <c r="AW57" s="106"/>
      <c r="AX57" s="106"/>
      <c r="AY57" s="106"/>
      <c r="AZ57" s="106"/>
      <c r="BA57" s="106"/>
      <c r="BB57" s="106"/>
      <c r="BC57" s="106"/>
      <c r="BD57" s="106"/>
      <c r="BE57" s="106"/>
      <c r="BF57" s="106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4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P57" s="117"/>
      <c r="CQ57" s="117"/>
      <c r="CR57" s="117"/>
      <c r="CS57" s="117"/>
      <c r="CT57" s="117"/>
      <c r="CU57" s="117"/>
      <c r="CV57" s="117"/>
      <c r="CW57" s="117"/>
      <c r="CX57" s="117"/>
      <c r="CY57" s="117"/>
      <c r="CZ57" s="117"/>
      <c r="DA57" s="117"/>
      <c r="DB57" s="117"/>
      <c r="DC57" s="117"/>
      <c r="DD57" s="117"/>
      <c r="DE57" s="117"/>
      <c r="DF57" s="115"/>
      <c r="DG57" s="122"/>
      <c r="DH57" s="122"/>
      <c r="DI57" s="122"/>
      <c r="DJ57" s="122"/>
      <c r="DK57" s="122"/>
      <c r="DL57" s="122"/>
      <c r="DM57" s="122"/>
      <c r="DN57" s="122"/>
      <c r="DO57" s="122"/>
      <c r="DP57" s="122"/>
      <c r="DQ57" s="122"/>
      <c r="DR57" s="122"/>
      <c r="DS57" s="122"/>
      <c r="DT57" s="122"/>
      <c r="DU57" s="122"/>
      <c r="DV57" s="122"/>
    </row>
    <row r="58" spans="1:126" s="99" customFormat="1" x14ac:dyDescent="0.2"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3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H58" s="117"/>
      <c r="BI58" s="117"/>
      <c r="BJ58" s="117"/>
      <c r="BK58" s="117"/>
      <c r="BL58" s="117"/>
      <c r="BM58" s="117"/>
      <c r="BN58" s="117"/>
      <c r="BO58" s="117"/>
      <c r="BP58" s="117"/>
      <c r="BQ58" s="117"/>
      <c r="BR58" s="117"/>
      <c r="BS58" s="117"/>
      <c r="BT58" s="117"/>
      <c r="BU58" s="117"/>
      <c r="BV58" s="117"/>
      <c r="BW58" s="117"/>
      <c r="BX58" s="114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  <c r="CJ58" s="121"/>
      <c r="CK58" s="121"/>
      <c r="CL58" s="121"/>
      <c r="CM58" s="121"/>
      <c r="CN58" s="121"/>
      <c r="CP58" s="117"/>
      <c r="CQ58" s="117"/>
      <c r="CR58" s="117"/>
      <c r="CS58" s="117"/>
      <c r="CT58" s="117"/>
      <c r="CU58" s="117"/>
      <c r="CV58" s="117"/>
      <c r="CW58" s="117"/>
      <c r="CX58" s="117"/>
      <c r="CY58" s="117"/>
      <c r="CZ58" s="117"/>
      <c r="DA58" s="117"/>
      <c r="DB58" s="117"/>
      <c r="DC58" s="117"/>
      <c r="DD58" s="117"/>
      <c r="DE58" s="117"/>
      <c r="DF58" s="115"/>
      <c r="DG58" s="122"/>
      <c r="DH58" s="122"/>
      <c r="DI58" s="122"/>
      <c r="DJ58" s="122"/>
      <c r="DK58" s="122"/>
      <c r="DL58" s="122"/>
      <c r="DM58" s="122"/>
      <c r="DN58" s="122"/>
      <c r="DO58" s="122"/>
      <c r="DP58" s="122"/>
      <c r="DQ58" s="122"/>
      <c r="DR58" s="122"/>
      <c r="DS58" s="122"/>
      <c r="DT58" s="122"/>
      <c r="DU58" s="122"/>
      <c r="DV58" s="122"/>
    </row>
    <row r="59" spans="1:126" s="99" customFormat="1" x14ac:dyDescent="0.2"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3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06"/>
      <c r="AQ59" s="106"/>
      <c r="AR59" s="106"/>
      <c r="AS59" s="106"/>
      <c r="AT59" s="106"/>
      <c r="AU59" s="106"/>
      <c r="AV59" s="106"/>
      <c r="AW59" s="106"/>
      <c r="AX59" s="106"/>
      <c r="AY59" s="106"/>
      <c r="AZ59" s="106"/>
      <c r="BA59" s="106"/>
      <c r="BB59" s="106"/>
      <c r="BC59" s="106"/>
      <c r="BD59" s="106"/>
      <c r="BE59" s="106"/>
      <c r="BF59" s="106"/>
      <c r="BH59" s="117"/>
      <c r="BI59" s="117"/>
      <c r="BJ59" s="117"/>
      <c r="BK59" s="117"/>
      <c r="BL59" s="117"/>
      <c r="BM59" s="117"/>
      <c r="BN59" s="117"/>
      <c r="BO59" s="117"/>
      <c r="BP59" s="117"/>
      <c r="BQ59" s="117"/>
      <c r="BR59" s="117"/>
      <c r="BS59" s="117"/>
      <c r="BT59" s="117"/>
      <c r="BU59" s="117"/>
      <c r="BV59" s="117"/>
      <c r="BW59" s="117"/>
      <c r="BX59" s="114"/>
      <c r="BY59" s="121"/>
      <c r="BZ59" s="121"/>
      <c r="CA59" s="121"/>
      <c r="CB59" s="121"/>
      <c r="CC59" s="121"/>
      <c r="CD59" s="121"/>
      <c r="CE59" s="121"/>
      <c r="CF59" s="121"/>
      <c r="CG59" s="121"/>
      <c r="CH59" s="121"/>
      <c r="CI59" s="121"/>
      <c r="CJ59" s="121"/>
      <c r="CK59" s="121"/>
      <c r="CL59" s="121"/>
      <c r="CM59" s="121"/>
      <c r="CN59" s="121"/>
      <c r="CP59" s="117"/>
      <c r="CQ59" s="117"/>
      <c r="CR59" s="117"/>
      <c r="CS59" s="117"/>
      <c r="CT59" s="117"/>
      <c r="CU59" s="117"/>
      <c r="CV59" s="117"/>
      <c r="CW59" s="117"/>
      <c r="CX59" s="117"/>
      <c r="CY59" s="117"/>
      <c r="CZ59" s="117"/>
      <c r="DA59" s="117"/>
      <c r="DB59" s="117"/>
      <c r="DC59" s="117"/>
      <c r="DD59" s="117"/>
      <c r="DE59" s="117"/>
      <c r="DF59" s="115"/>
      <c r="DG59" s="122"/>
      <c r="DH59" s="122"/>
      <c r="DI59" s="122"/>
      <c r="DJ59" s="122"/>
      <c r="DK59" s="122"/>
      <c r="DL59" s="122"/>
      <c r="DM59" s="122"/>
      <c r="DN59" s="122"/>
      <c r="DO59" s="122"/>
      <c r="DP59" s="122"/>
      <c r="DQ59" s="122"/>
      <c r="DR59" s="122"/>
      <c r="DS59" s="122"/>
      <c r="DT59" s="122"/>
      <c r="DU59" s="122"/>
      <c r="DV59" s="122"/>
    </row>
    <row r="60" spans="1:126" s="99" customFormat="1" x14ac:dyDescent="0.2"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3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06"/>
      <c r="AQ60" s="106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6"/>
      <c r="BC60" s="106"/>
      <c r="BD60" s="106"/>
      <c r="BE60" s="106"/>
      <c r="BF60" s="106"/>
      <c r="BH60" s="117"/>
      <c r="BI60" s="117"/>
      <c r="BJ60" s="117"/>
      <c r="BK60" s="117"/>
      <c r="BL60" s="117"/>
      <c r="BM60" s="117"/>
      <c r="BN60" s="117"/>
      <c r="BO60" s="117"/>
      <c r="BP60" s="117"/>
      <c r="BQ60" s="117"/>
      <c r="BR60" s="117"/>
      <c r="BS60" s="117"/>
      <c r="BT60" s="117"/>
      <c r="BU60" s="117"/>
      <c r="BV60" s="117"/>
      <c r="BW60" s="117"/>
      <c r="BX60" s="114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  <c r="CJ60" s="121"/>
      <c r="CK60" s="121"/>
      <c r="CL60" s="121"/>
      <c r="CM60" s="121"/>
      <c r="CN60" s="121"/>
      <c r="CP60" s="117"/>
      <c r="CQ60" s="117"/>
      <c r="CR60" s="117"/>
      <c r="CS60" s="117"/>
      <c r="CT60" s="117"/>
      <c r="CU60" s="117"/>
      <c r="CV60" s="117"/>
      <c r="CW60" s="117"/>
      <c r="CX60" s="117"/>
      <c r="CY60" s="117"/>
      <c r="CZ60" s="117"/>
      <c r="DA60" s="117"/>
      <c r="DB60" s="117"/>
      <c r="DC60" s="117"/>
      <c r="DD60" s="117"/>
      <c r="DE60" s="117"/>
      <c r="DF60" s="115"/>
      <c r="DG60" s="122"/>
      <c r="DH60" s="122"/>
      <c r="DI60" s="122"/>
      <c r="DJ60" s="122"/>
      <c r="DK60" s="122"/>
      <c r="DL60" s="122"/>
      <c r="DM60" s="122"/>
      <c r="DN60" s="122"/>
      <c r="DO60" s="122"/>
      <c r="DP60" s="122"/>
      <c r="DQ60" s="122"/>
      <c r="DR60" s="122"/>
      <c r="DS60" s="122"/>
      <c r="DT60" s="122"/>
      <c r="DU60" s="122"/>
      <c r="DV60" s="122"/>
    </row>
    <row r="61" spans="1:126" s="99" customFormat="1" x14ac:dyDescent="0.2"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3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06"/>
      <c r="AQ61" s="106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6"/>
      <c r="BC61" s="106"/>
      <c r="BD61" s="106"/>
      <c r="BE61" s="106"/>
      <c r="BF61" s="106"/>
      <c r="BH61" s="117"/>
      <c r="BI61" s="117"/>
      <c r="BJ61" s="117"/>
      <c r="BK61" s="117"/>
      <c r="BL61" s="117"/>
      <c r="BM61" s="117"/>
      <c r="BN61" s="117"/>
      <c r="BO61" s="117"/>
      <c r="BP61" s="117"/>
      <c r="BQ61" s="117"/>
      <c r="BR61" s="117"/>
      <c r="BS61" s="117"/>
      <c r="BT61" s="117"/>
      <c r="BU61" s="117"/>
      <c r="BV61" s="117"/>
      <c r="BW61" s="117"/>
      <c r="BX61" s="114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  <c r="CJ61" s="121"/>
      <c r="CK61" s="121"/>
      <c r="CL61" s="121"/>
      <c r="CM61" s="121"/>
      <c r="CN61" s="121"/>
      <c r="CP61" s="117"/>
      <c r="CQ61" s="117"/>
      <c r="CR61" s="117"/>
      <c r="CS61" s="117"/>
      <c r="CT61" s="117"/>
      <c r="CU61" s="117"/>
      <c r="CV61" s="117"/>
      <c r="CW61" s="117"/>
      <c r="CX61" s="117"/>
      <c r="CY61" s="117"/>
      <c r="CZ61" s="117"/>
      <c r="DA61" s="117"/>
      <c r="DB61" s="117"/>
      <c r="DC61" s="117"/>
      <c r="DD61" s="117"/>
      <c r="DE61" s="117"/>
      <c r="DF61" s="115"/>
      <c r="DG61" s="122"/>
      <c r="DH61" s="122"/>
      <c r="DI61" s="122"/>
      <c r="DJ61" s="122"/>
      <c r="DK61" s="122"/>
      <c r="DL61" s="122"/>
      <c r="DM61" s="122"/>
      <c r="DN61" s="122"/>
      <c r="DO61" s="122"/>
      <c r="DP61" s="122"/>
      <c r="DQ61" s="122"/>
      <c r="DR61" s="122"/>
      <c r="DS61" s="122"/>
      <c r="DT61" s="122"/>
      <c r="DU61" s="122"/>
      <c r="DV61" s="122"/>
    </row>
    <row r="62" spans="1:126" s="99" customFormat="1" x14ac:dyDescent="0.2"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3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H62" s="117"/>
      <c r="BI62" s="117"/>
      <c r="BJ62" s="117"/>
      <c r="BK62" s="117"/>
      <c r="BL62" s="117"/>
      <c r="BM62" s="117"/>
      <c r="BN62" s="117"/>
      <c r="BO62" s="117"/>
      <c r="BP62" s="117"/>
      <c r="BQ62" s="117"/>
      <c r="BR62" s="117"/>
      <c r="BS62" s="117"/>
      <c r="BT62" s="117"/>
      <c r="BU62" s="117"/>
      <c r="BV62" s="117"/>
      <c r="BW62" s="117"/>
      <c r="BX62" s="114"/>
      <c r="BY62" s="121"/>
      <c r="BZ62" s="121"/>
      <c r="CA62" s="121"/>
      <c r="CB62" s="121"/>
      <c r="CC62" s="121"/>
      <c r="CD62" s="121"/>
      <c r="CE62" s="121"/>
      <c r="CF62" s="121"/>
      <c r="CG62" s="121"/>
      <c r="CH62" s="121"/>
      <c r="CI62" s="121"/>
      <c r="CJ62" s="121"/>
      <c r="CK62" s="121"/>
      <c r="CL62" s="121"/>
      <c r="CM62" s="121"/>
      <c r="CN62" s="121"/>
      <c r="CP62" s="117"/>
      <c r="CQ62" s="117"/>
      <c r="CR62" s="117"/>
      <c r="CS62" s="117"/>
      <c r="CT62" s="117"/>
      <c r="CU62" s="117"/>
      <c r="CV62" s="117"/>
      <c r="CW62" s="117"/>
      <c r="CX62" s="117"/>
      <c r="CY62" s="117"/>
      <c r="CZ62" s="117"/>
      <c r="DA62" s="117"/>
      <c r="DB62" s="117"/>
      <c r="DC62" s="117"/>
      <c r="DD62" s="117"/>
      <c r="DE62" s="117"/>
      <c r="DF62" s="115"/>
      <c r="DG62" s="122"/>
      <c r="DH62" s="122"/>
      <c r="DI62" s="122"/>
      <c r="DJ62" s="122"/>
      <c r="DK62" s="122"/>
      <c r="DL62" s="122"/>
      <c r="DM62" s="122"/>
      <c r="DN62" s="122"/>
      <c r="DO62" s="122"/>
      <c r="DP62" s="122"/>
      <c r="DQ62" s="122"/>
      <c r="DR62" s="122"/>
      <c r="DS62" s="122"/>
      <c r="DT62" s="122"/>
      <c r="DU62" s="122"/>
      <c r="DV62" s="122"/>
    </row>
    <row r="63" spans="1:126" s="99" customFormat="1" x14ac:dyDescent="0.2"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3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06"/>
      <c r="AQ63" s="106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6"/>
      <c r="BC63" s="106"/>
      <c r="BD63" s="106"/>
      <c r="BE63" s="106"/>
      <c r="BF63" s="106"/>
      <c r="BH63" s="117"/>
      <c r="BI63" s="117"/>
      <c r="BJ63" s="117"/>
      <c r="BK63" s="117"/>
      <c r="BL63" s="117"/>
      <c r="BM63" s="117"/>
      <c r="BN63" s="117"/>
      <c r="BO63" s="117"/>
      <c r="BP63" s="117"/>
      <c r="BQ63" s="117"/>
      <c r="BR63" s="117"/>
      <c r="BS63" s="117"/>
      <c r="BT63" s="117"/>
      <c r="BU63" s="117"/>
      <c r="BV63" s="117"/>
      <c r="BW63" s="117"/>
      <c r="BX63" s="114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  <c r="CJ63" s="121"/>
      <c r="CK63" s="121"/>
      <c r="CL63" s="121"/>
      <c r="CM63" s="121"/>
      <c r="CN63" s="121"/>
      <c r="CP63" s="117"/>
      <c r="CQ63" s="117"/>
      <c r="CR63" s="117"/>
      <c r="CS63" s="117"/>
      <c r="CT63" s="117"/>
      <c r="CU63" s="117"/>
      <c r="CV63" s="117"/>
      <c r="CW63" s="117"/>
      <c r="CX63" s="117"/>
      <c r="CY63" s="117"/>
      <c r="CZ63" s="117"/>
      <c r="DA63" s="117"/>
      <c r="DB63" s="117"/>
      <c r="DC63" s="117"/>
      <c r="DD63" s="117"/>
      <c r="DE63" s="117"/>
      <c r="DF63" s="115"/>
      <c r="DG63" s="122"/>
      <c r="DH63" s="122"/>
      <c r="DI63" s="122"/>
      <c r="DJ63" s="122"/>
      <c r="DK63" s="122"/>
      <c r="DL63" s="122"/>
      <c r="DM63" s="122"/>
      <c r="DN63" s="122"/>
      <c r="DO63" s="122"/>
      <c r="DP63" s="122"/>
      <c r="DQ63" s="122"/>
      <c r="DR63" s="122"/>
      <c r="DS63" s="122"/>
      <c r="DT63" s="122"/>
      <c r="DU63" s="122"/>
      <c r="DV63" s="122"/>
    </row>
    <row r="64" spans="1:126" s="99" customFormat="1" x14ac:dyDescent="0.2"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3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6"/>
      <c r="BC64" s="106"/>
      <c r="BD64" s="106"/>
      <c r="BE64" s="106"/>
      <c r="BF64" s="106"/>
      <c r="BH64" s="117"/>
      <c r="BI64" s="117"/>
      <c r="BJ64" s="117"/>
      <c r="BK64" s="117"/>
      <c r="BL64" s="117"/>
      <c r="BM64" s="117"/>
      <c r="BN64" s="117"/>
      <c r="BO64" s="117"/>
      <c r="BP64" s="117"/>
      <c r="BQ64" s="117"/>
      <c r="BR64" s="117"/>
      <c r="BS64" s="117"/>
      <c r="BT64" s="117"/>
      <c r="BU64" s="117"/>
      <c r="BV64" s="117"/>
      <c r="BW64" s="117"/>
      <c r="BX64" s="114"/>
      <c r="BY64" s="121"/>
      <c r="BZ64" s="121"/>
      <c r="CA64" s="121"/>
      <c r="CB64" s="121"/>
      <c r="CC64" s="121"/>
      <c r="CD64" s="121"/>
      <c r="CE64" s="121"/>
      <c r="CF64" s="121"/>
      <c r="CG64" s="121"/>
      <c r="CH64" s="121"/>
      <c r="CI64" s="121"/>
      <c r="CJ64" s="121"/>
      <c r="CK64" s="121"/>
      <c r="CL64" s="121"/>
      <c r="CM64" s="121"/>
      <c r="CN64" s="121"/>
      <c r="CP64" s="117"/>
      <c r="CQ64" s="117"/>
      <c r="CR64" s="117"/>
      <c r="CS64" s="117"/>
      <c r="CT64" s="117"/>
      <c r="CU64" s="117"/>
      <c r="CV64" s="117"/>
      <c r="CW64" s="117"/>
      <c r="CX64" s="117"/>
      <c r="CY64" s="117"/>
      <c r="CZ64" s="117"/>
      <c r="DA64" s="117"/>
      <c r="DB64" s="117"/>
      <c r="DC64" s="117"/>
      <c r="DD64" s="117"/>
      <c r="DE64" s="117"/>
      <c r="DF64" s="115"/>
      <c r="DG64" s="122"/>
      <c r="DH64" s="122"/>
      <c r="DI64" s="122"/>
      <c r="DJ64" s="122"/>
      <c r="DK64" s="122"/>
      <c r="DL64" s="122"/>
      <c r="DM64" s="122"/>
      <c r="DN64" s="122"/>
      <c r="DO64" s="122"/>
      <c r="DP64" s="122"/>
      <c r="DQ64" s="122"/>
      <c r="DR64" s="122"/>
      <c r="DS64" s="122"/>
      <c r="DT64" s="122"/>
      <c r="DU64" s="122"/>
      <c r="DV64" s="122"/>
    </row>
    <row r="65" spans="9:126" s="99" customFormat="1" x14ac:dyDescent="0.2"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3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06"/>
      <c r="AQ65" s="106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6"/>
      <c r="BC65" s="106"/>
      <c r="BD65" s="106"/>
      <c r="BE65" s="106"/>
      <c r="BF65" s="106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/>
      <c r="BW65" s="117"/>
      <c r="BX65" s="114"/>
      <c r="BY65" s="121"/>
      <c r="BZ65" s="121"/>
      <c r="CA65" s="121"/>
      <c r="CB65" s="121"/>
      <c r="CC65" s="121"/>
      <c r="CD65" s="121"/>
      <c r="CE65" s="121"/>
      <c r="CF65" s="121"/>
      <c r="CG65" s="121"/>
      <c r="CH65" s="121"/>
      <c r="CI65" s="121"/>
      <c r="CJ65" s="121"/>
      <c r="CK65" s="121"/>
      <c r="CL65" s="121"/>
      <c r="CM65" s="121"/>
      <c r="CN65" s="121"/>
      <c r="CP65" s="117"/>
      <c r="CQ65" s="117"/>
      <c r="CR65" s="117"/>
      <c r="CS65" s="117"/>
      <c r="CT65" s="117"/>
      <c r="CU65" s="117"/>
      <c r="CV65" s="117"/>
      <c r="CW65" s="117"/>
      <c r="CX65" s="117"/>
      <c r="CY65" s="117"/>
      <c r="CZ65" s="117"/>
      <c r="DA65" s="117"/>
      <c r="DB65" s="117"/>
      <c r="DC65" s="117"/>
      <c r="DD65" s="117"/>
      <c r="DE65" s="117"/>
      <c r="DF65" s="115"/>
      <c r="DG65" s="122"/>
      <c r="DH65" s="122"/>
      <c r="DI65" s="122"/>
      <c r="DJ65" s="122"/>
      <c r="DK65" s="122"/>
      <c r="DL65" s="122"/>
      <c r="DM65" s="122"/>
      <c r="DN65" s="122"/>
      <c r="DO65" s="122"/>
      <c r="DP65" s="122"/>
      <c r="DQ65" s="122"/>
      <c r="DR65" s="122"/>
      <c r="DS65" s="122"/>
      <c r="DT65" s="122"/>
      <c r="DU65" s="122"/>
      <c r="DV65" s="122"/>
    </row>
    <row r="66" spans="9:126" s="99" customFormat="1" x14ac:dyDescent="0.2"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3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20"/>
      <c r="AN66" s="120"/>
      <c r="AO66" s="120"/>
      <c r="AP66" s="106"/>
      <c r="AQ66" s="106"/>
      <c r="AR66" s="106"/>
      <c r="AS66" s="106"/>
      <c r="AT66" s="106"/>
      <c r="AU66" s="106"/>
      <c r="AV66" s="106"/>
      <c r="AW66" s="106"/>
      <c r="AX66" s="106"/>
      <c r="AY66" s="106"/>
      <c r="AZ66" s="106"/>
      <c r="BA66" s="106"/>
      <c r="BB66" s="106"/>
      <c r="BC66" s="106"/>
      <c r="BD66" s="106"/>
      <c r="BE66" s="106"/>
      <c r="BF66" s="106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4"/>
      <c r="BY66" s="121"/>
      <c r="BZ66" s="121"/>
      <c r="CA66" s="121"/>
      <c r="CB66" s="121"/>
      <c r="CC66" s="121"/>
      <c r="CD66" s="121"/>
      <c r="CE66" s="121"/>
      <c r="CF66" s="121"/>
      <c r="CG66" s="121"/>
      <c r="CH66" s="121"/>
      <c r="CI66" s="121"/>
      <c r="CJ66" s="121"/>
      <c r="CK66" s="121"/>
      <c r="CL66" s="121"/>
      <c r="CM66" s="121"/>
      <c r="CN66" s="121"/>
      <c r="CP66" s="117"/>
      <c r="CQ66" s="117"/>
      <c r="CR66" s="117"/>
      <c r="CS66" s="117"/>
      <c r="CT66" s="117"/>
      <c r="CU66" s="117"/>
      <c r="CV66" s="117"/>
      <c r="CW66" s="117"/>
      <c r="CX66" s="117"/>
      <c r="CY66" s="117"/>
      <c r="CZ66" s="117"/>
      <c r="DA66" s="117"/>
      <c r="DB66" s="117"/>
      <c r="DC66" s="117"/>
      <c r="DD66" s="117"/>
      <c r="DE66" s="117"/>
      <c r="DF66" s="115"/>
      <c r="DG66" s="122"/>
      <c r="DH66" s="122"/>
      <c r="DI66" s="122"/>
      <c r="DJ66" s="122"/>
      <c r="DK66" s="122"/>
      <c r="DL66" s="122"/>
      <c r="DM66" s="122"/>
      <c r="DN66" s="122"/>
      <c r="DO66" s="122"/>
      <c r="DP66" s="122"/>
      <c r="DQ66" s="122"/>
      <c r="DR66" s="122"/>
      <c r="DS66" s="122"/>
      <c r="DT66" s="122"/>
      <c r="DU66" s="122"/>
      <c r="DV66" s="122"/>
    </row>
    <row r="67" spans="9:126" s="99" customFormat="1" x14ac:dyDescent="0.2"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3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06"/>
      <c r="AQ67" s="106"/>
      <c r="AR67" s="106"/>
      <c r="AS67" s="106"/>
      <c r="AT67" s="106"/>
      <c r="AU67" s="106"/>
      <c r="AV67" s="106"/>
      <c r="AW67" s="106"/>
      <c r="AX67" s="106"/>
      <c r="AY67" s="106"/>
      <c r="AZ67" s="106"/>
      <c r="BA67" s="106"/>
      <c r="BB67" s="106"/>
      <c r="BC67" s="106"/>
      <c r="BD67" s="106"/>
      <c r="BE67" s="106"/>
      <c r="BF67" s="106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/>
      <c r="BS67" s="117"/>
      <c r="BT67" s="117"/>
      <c r="BU67" s="117"/>
      <c r="BV67" s="117"/>
      <c r="BW67" s="117"/>
      <c r="BX67" s="114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  <c r="CJ67" s="121"/>
      <c r="CK67" s="121"/>
      <c r="CL67" s="121"/>
      <c r="CM67" s="121"/>
      <c r="CN67" s="121"/>
      <c r="CP67" s="117"/>
      <c r="CQ67" s="117"/>
      <c r="CR67" s="117"/>
      <c r="CS67" s="117"/>
      <c r="CT67" s="117"/>
      <c r="CU67" s="117"/>
      <c r="CV67" s="117"/>
      <c r="CW67" s="117"/>
      <c r="CX67" s="117"/>
      <c r="CY67" s="117"/>
      <c r="CZ67" s="117"/>
      <c r="DA67" s="117"/>
      <c r="DB67" s="117"/>
      <c r="DC67" s="117"/>
      <c r="DD67" s="117"/>
      <c r="DE67" s="117"/>
      <c r="DF67" s="115"/>
      <c r="DG67" s="122"/>
      <c r="DH67" s="122"/>
      <c r="DI67" s="122"/>
      <c r="DJ67" s="122"/>
      <c r="DK67" s="122"/>
      <c r="DL67" s="122"/>
      <c r="DM67" s="122"/>
      <c r="DN67" s="122"/>
      <c r="DO67" s="122"/>
      <c r="DP67" s="122"/>
      <c r="DQ67" s="122"/>
      <c r="DR67" s="122"/>
      <c r="DS67" s="122"/>
      <c r="DT67" s="122"/>
      <c r="DU67" s="122"/>
      <c r="DV67" s="122"/>
    </row>
    <row r="68" spans="9:126" s="99" customFormat="1" x14ac:dyDescent="0.2"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3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06"/>
      <c r="AQ68" s="106"/>
      <c r="AR68" s="106"/>
      <c r="AS68" s="106"/>
      <c r="AT68" s="106"/>
      <c r="AU68" s="106"/>
      <c r="AV68" s="106"/>
      <c r="AW68" s="106"/>
      <c r="AX68" s="106"/>
      <c r="AY68" s="106"/>
      <c r="AZ68" s="106"/>
      <c r="BA68" s="106"/>
      <c r="BB68" s="106"/>
      <c r="BC68" s="106"/>
      <c r="BD68" s="106"/>
      <c r="BE68" s="106"/>
      <c r="BF68" s="106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4"/>
      <c r="BY68" s="121"/>
      <c r="BZ68" s="121"/>
      <c r="CA68" s="121"/>
      <c r="CB68" s="121"/>
      <c r="CC68" s="121"/>
      <c r="CD68" s="121"/>
      <c r="CE68" s="121"/>
      <c r="CF68" s="121"/>
      <c r="CG68" s="121"/>
      <c r="CH68" s="121"/>
      <c r="CI68" s="121"/>
      <c r="CJ68" s="121"/>
      <c r="CK68" s="121"/>
      <c r="CL68" s="121"/>
      <c r="CM68" s="121"/>
      <c r="CN68" s="121"/>
      <c r="CP68" s="117"/>
      <c r="CQ68" s="117"/>
      <c r="CR68" s="117"/>
      <c r="CS68" s="117"/>
      <c r="CT68" s="117"/>
      <c r="CU68" s="117"/>
      <c r="CV68" s="117"/>
      <c r="CW68" s="117"/>
      <c r="CX68" s="117"/>
      <c r="CY68" s="117"/>
      <c r="CZ68" s="117"/>
      <c r="DA68" s="117"/>
      <c r="DB68" s="117"/>
      <c r="DC68" s="117"/>
      <c r="DD68" s="117"/>
      <c r="DE68" s="117"/>
      <c r="DF68" s="115"/>
      <c r="DG68" s="122"/>
      <c r="DH68" s="122"/>
      <c r="DI68" s="122"/>
      <c r="DJ68" s="122"/>
      <c r="DK68" s="122"/>
      <c r="DL68" s="122"/>
      <c r="DM68" s="122"/>
      <c r="DN68" s="122"/>
      <c r="DO68" s="122"/>
      <c r="DP68" s="122"/>
      <c r="DQ68" s="122"/>
      <c r="DR68" s="122"/>
      <c r="DS68" s="122"/>
      <c r="DT68" s="122"/>
      <c r="DU68" s="122"/>
      <c r="DV68" s="122"/>
    </row>
    <row r="69" spans="9:126" s="99" customFormat="1" x14ac:dyDescent="0.2"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3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06"/>
      <c r="AQ69" s="106"/>
      <c r="AR69" s="106"/>
      <c r="AS69" s="106"/>
      <c r="AT69" s="106"/>
      <c r="AU69" s="106"/>
      <c r="AV69" s="106"/>
      <c r="AW69" s="106"/>
      <c r="AX69" s="106"/>
      <c r="AY69" s="106"/>
      <c r="AZ69" s="106"/>
      <c r="BA69" s="106"/>
      <c r="BB69" s="106"/>
      <c r="BC69" s="106"/>
      <c r="BD69" s="106"/>
      <c r="BE69" s="106"/>
      <c r="BF69" s="106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4"/>
      <c r="BY69" s="121"/>
      <c r="BZ69" s="121"/>
      <c r="CA69" s="121"/>
      <c r="CB69" s="121"/>
      <c r="CC69" s="121"/>
      <c r="CD69" s="121"/>
      <c r="CE69" s="121"/>
      <c r="CF69" s="121"/>
      <c r="CG69" s="121"/>
      <c r="CH69" s="121"/>
      <c r="CI69" s="121"/>
      <c r="CJ69" s="121"/>
      <c r="CK69" s="121"/>
      <c r="CL69" s="121"/>
      <c r="CM69" s="121"/>
      <c r="CN69" s="121"/>
      <c r="CP69" s="117"/>
      <c r="CQ69" s="117"/>
      <c r="CR69" s="117"/>
      <c r="CS69" s="117"/>
      <c r="CT69" s="117"/>
      <c r="CU69" s="117"/>
      <c r="CV69" s="117"/>
      <c r="CW69" s="117"/>
      <c r="CX69" s="117"/>
      <c r="CY69" s="117"/>
      <c r="CZ69" s="117"/>
      <c r="DA69" s="117"/>
      <c r="DB69" s="117"/>
      <c r="DC69" s="117"/>
      <c r="DD69" s="117"/>
      <c r="DE69" s="117"/>
      <c r="DF69" s="115"/>
      <c r="DG69" s="122"/>
      <c r="DH69" s="122"/>
      <c r="DI69" s="122"/>
      <c r="DJ69" s="122"/>
      <c r="DK69" s="122"/>
      <c r="DL69" s="122"/>
      <c r="DM69" s="122"/>
      <c r="DN69" s="122"/>
      <c r="DO69" s="122"/>
      <c r="DP69" s="122"/>
      <c r="DQ69" s="122"/>
      <c r="DR69" s="122"/>
      <c r="DS69" s="122"/>
      <c r="DT69" s="122"/>
      <c r="DU69" s="122"/>
      <c r="DV69" s="122"/>
    </row>
    <row r="70" spans="9:126" s="99" customFormat="1" x14ac:dyDescent="0.2"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3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06"/>
      <c r="AQ70" s="106"/>
      <c r="AR70" s="106"/>
      <c r="AS70" s="106"/>
      <c r="AT70" s="106"/>
      <c r="AU70" s="106"/>
      <c r="AV70" s="106"/>
      <c r="AW70" s="106"/>
      <c r="AX70" s="106"/>
      <c r="AY70" s="106"/>
      <c r="AZ70" s="106"/>
      <c r="BA70" s="106"/>
      <c r="BB70" s="106"/>
      <c r="BC70" s="106"/>
      <c r="BD70" s="106"/>
      <c r="BE70" s="106"/>
      <c r="BF70" s="106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4"/>
      <c r="BY70" s="121"/>
      <c r="BZ70" s="121"/>
      <c r="CA70" s="121"/>
      <c r="CB70" s="121"/>
      <c r="CC70" s="121"/>
      <c r="CD70" s="121"/>
      <c r="CE70" s="121"/>
      <c r="CF70" s="121"/>
      <c r="CG70" s="121"/>
      <c r="CH70" s="121"/>
      <c r="CI70" s="121"/>
      <c r="CJ70" s="121"/>
      <c r="CK70" s="121"/>
      <c r="CL70" s="121"/>
      <c r="CM70" s="121"/>
      <c r="CN70" s="121"/>
      <c r="CP70" s="117"/>
      <c r="CQ70" s="117"/>
      <c r="CR70" s="117"/>
      <c r="CS70" s="117"/>
      <c r="CT70" s="117"/>
      <c r="CU70" s="117"/>
      <c r="CV70" s="117"/>
      <c r="CW70" s="117"/>
      <c r="CX70" s="117"/>
      <c r="CY70" s="117"/>
      <c r="CZ70" s="117"/>
      <c r="DA70" s="117"/>
      <c r="DB70" s="117"/>
      <c r="DC70" s="117"/>
      <c r="DD70" s="117"/>
      <c r="DE70" s="117"/>
      <c r="DF70" s="115"/>
      <c r="DG70" s="122"/>
      <c r="DH70" s="122"/>
      <c r="DI70" s="122"/>
      <c r="DJ70" s="122"/>
      <c r="DK70" s="122"/>
      <c r="DL70" s="122"/>
      <c r="DM70" s="122"/>
      <c r="DN70" s="122"/>
      <c r="DO70" s="122"/>
      <c r="DP70" s="122"/>
      <c r="DQ70" s="122"/>
      <c r="DR70" s="122"/>
      <c r="DS70" s="122"/>
      <c r="DT70" s="122"/>
      <c r="DU70" s="122"/>
      <c r="DV70" s="122"/>
    </row>
    <row r="71" spans="9:126" s="99" customFormat="1" x14ac:dyDescent="0.2"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3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06"/>
      <c r="AQ71" s="106"/>
      <c r="AR71" s="106"/>
      <c r="AS71" s="106"/>
      <c r="AT71" s="106"/>
      <c r="AU71" s="106"/>
      <c r="AV71" s="106"/>
      <c r="AW71" s="106"/>
      <c r="AX71" s="106"/>
      <c r="AY71" s="106"/>
      <c r="AZ71" s="106"/>
      <c r="BA71" s="106"/>
      <c r="BB71" s="106"/>
      <c r="BC71" s="106"/>
      <c r="BD71" s="106"/>
      <c r="BE71" s="106"/>
      <c r="BF71" s="106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7"/>
      <c r="BT71" s="117"/>
      <c r="BU71" s="117"/>
      <c r="BV71" s="117"/>
      <c r="BW71" s="117"/>
      <c r="BX71" s="114"/>
      <c r="BY71" s="121"/>
      <c r="BZ71" s="121"/>
      <c r="CA71" s="121"/>
      <c r="CB71" s="121"/>
      <c r="CC71" s="121"/>
      <c r="CD71" s="121"/>
      <c r="CE71" s="121"/>
      <c r="CF71" s="121"/>
      <c r="CG71" s="121"/>
      <c r="CH71" s="121"/>
      <c r="CI71" s="121"/>
      <c r="CJ71" s="121"/>
      <c r="CK71" s="121"/>
      <c r="CL71" s="121"/>
      <c r="CM71" s="121"/>
      <c r="CN71" s="121"/>
      <c r="CP71" s="117"/>
      <c r="CQ71" s="117"/>
      <c r="CR71" s="117"/>
      <c r="CS71" s="117"/>
      <c r="CT71" s="117"/>
      <c r="CU71" s="117"/>
      <c r="CV71" s="117"/>
      <c r="CW71" s="117"/>
      <c r="CX71" s="117"/>
      <c r="CY71" s="117"/>
      <c r="CZ71" s="117"/>
      <c r="DA71" s="117"/>
      <c r="DB71" s="117"/>
      <c r="DC71" s="117"/>
      <c r="DD71" s="117"/>
      <c r="DE71" s="117"/>
      <c r="DF71" s="115"/>
      <c r="DG71" s="122"/>
      <c r="DH71" s="122"/>
      <c r="DI71" s="122"/>
      <c r="DJ71" s="122"/>
      <c r="DK71" s="122"/>
      <c r="DL71" s="122"/>
      <c r="DM71" s="122"/>
      <c r="DN71" s="122"/>
      <c r="DO71" s="122"/>
      <c r="DP71" s="122"/>
      <c r="DQ71" s="122"/>
      <c r="DR71" s="122"/>
      <c r="DS71" s="122"/>
      <c r="DT71" s="122"/>
      <c r="DU71" s="122"/>
      <c r="DV71" s="122"/>
    </row>
    <row r="72" spans="9:126" s="99" customFormat="1" x14ac:dyDescent="0.2"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3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06"/>
      <c r="AQ72" s="106"/>
      <c r="AR72" s="106"/>
      <c r="AS72" s="106"/>
      <c r="AT72" s="106"/>
      <c r="AU72" s="106"/>
      <c r="AV72" s="106"/>
      <c r="AW72" s="106"/>
      <c r="AX72" s="106"/>
      <c r="AY72" s="106"/>
      <c r="AZ72" s="106"/>
      <c r="BA72" s="106"/>
      <c r="BB72" s="106"/>
      <c r="BC72" s="106"/>
      <c r="BD72" s="106"/>
      <c r="BE72" s="106"/>
      <c r="BF72" s="106"/>
      <c r="BH72" s="117"/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  <c r="BU72" s="117"/>
      <c r="BV72" s="117"/>
      <c r="BW72" s="117"/>
      <c r="BX72" s="114"/>
      <c r="BY72" s="121"/>
      <c r="BZ72" s="121"/>
      <c r="CA72" s="121"/>
      <c r="CB72" s="121"/>
      <c r="CC72" s="121"/>
      <c r="CD72" s="121"/>
      <c r="CE72" s="121"/>
      <c r="CF72" s="121"/>
      <c r="CG72" s="121"/>
      <c r="CH72" s="121"/>
      <c r="CI72" s="121"/>
      <c r="CJ72" s="121"/>
      <c r="CK72" s="121"/>
      <c r="CL72" s="121"/>
      <c r="CM72" s="121"/>
      <c r="CN72" s="121"/>
      <c r="CP72" s="117"/>
      <c r="CQ72" s="117"/>
      <c r="CR72" s="117"/>
      <c r="CS72" s="117"/>
      <c r="CT72" s="117"/>
      <c r="CU72" s="117"/>
      <c r="CV72" s="117"/>
      <c r="CW72" s="117"/>
      <c r="CX72" s="117"/>
      <c r="CY72" s="117"/>
      <c r="CZ72" s="117"/>
      <c r="DA72" s="117"/>
      <c r="DB72" s="117"/>
      <c r="DC72" s="117"/>
      <c r="DD72" s="117"/>
      <c r="DE72" s="117"/>
      <c r="DF72" s="115"/>
      <c r="DG72" s="122"/>
      <c r="DH72" s="122"/>
      <c r="DI72" s="122"/>
      <c r="DJ72" s="122"/>
      <c r="DK72" s="122"/>
      <c r="DL72" s="122"/>
      <c r="DM72" s="122"/>
      <c r="DN72" s="122"/>
      <c r="DO72" s="122"/>
      <c r="DP72" s="122"/>
      <c r="DQ72" s="122"/>
      <c r="DR72" s="122"/>
      <c r="DS72" s="122"/>
      <c r="DT72" s="122"/>
      <c r="DU72" s="122"/>
      <c r="DV72" s="122"/>
    </row>
    <row r="73" spans="9:126" s="99" customFormat="1" x14ac:dyDescent="0.2"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3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06"/>
      <c r="AQ73" s="106"/>
      <c r="AR73" s="106"/>
      <c r="AS73" s="106"/>
      <c r="AT73" s="106"/>
      <c r="AU73" s="106"/>
      <c r="AV73" s="106"/>
      <c r="AW73" s="106"/>
      <c r="AX73" s="106"/>
      <c r="AY73" s="106"/>
      <c r="AZ73" s="106"/>
      <c r="BA73" s="106"/>
      <c r="BB73" s="106"/>
      <c r="BC73" s="106"/>
      <c r="BD73" s="106"/>
      <c r="BE73" s="106"/>
      <c r="BF73" s="106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/>
      <c r="BS73" s="117"/>
      <c r="BT73" s="117"/>
      <c r="BU73" s="117"/>
      <c r="BV73" s="117"/>
      <c r="BW73" s="117"/>
      <c r="BX73" s="114"/>
      <c r="BY73" s="121"/>
      <c r="BZ73" s="121"/>
      <c r="CA73" s="121"/>
      <c r="CB73" s="121"/>
      <c r="CC73" s="121"/>
      <c r="CD73" s="121"/>
      <c r="CE73" s="121"/>
      <c r="CF73" s="121"/>
      <c r="CG73" s="121"/>
      <c r="CH73" s="121"/>
      <c r="CI73" s="121"/>
      <c r="CJ73" s="121"/>
      <c r="CK73" s="121"/>
      <c r="CL73" s="121"/>
      <c r="CM73" s="121"/>
      <c r="CN73" s="121"/>
      <c r="CP73" s="117"/>
      <c r="CQ73" s="117"/>
      <c r="CR73" s="117"/>
      <c r="CS73" s="117"/>
      <c r="CT73" s="117"/>
      <c r="CU73" s="117"/>
      <c r="CV73" s="117"/>
      <c r="CW73" s="117"/>
      <c r="CX73" s="117"/>
      <c r="CY73" s="117"/>
      <c r="CZ73" s="117"/>
      <c r="DA73" s="117"/>
      <c r="DB73" s="117"/>
      <c r="DC73" s="117"/>
      <c r="DD73" s="117"/>
      <c r="DE73" s="117"/>
      <c r="DF73" s="115"/>
      <c r="DG73" s="122"/>
      <c r="DH73" s="122"/>
      <c r="DI73" s="122"/>
      <c r="DJ73" s="122"/>
      <c r="DK73" s="122"/>
      <c r="DL73" s="122"/>
      <c r="DM73" s="122"/>
      <c r="DN73" s="122"/>
      <c r="DO73" s="122"/>
      <c r="DP73" s="122"/>
      <c r="DQ73" s="122"/>
      <c r="DR73" s="122"/>
      <c r="DS73" s="122"/>
      <c r="DT73" s="122"/>
      <c r="DU73" s="122"/>
      <c r="DV73" s="122"/>
    </row>
    <row r="74" spans="9:126" s="99" customFormat="1" x14ac:dyDescent="0.2"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3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06"/>
      <c r="AQ74" s="106"/>
      <c r="AR74" s="106"/>
      <c r="AS74" s="106"/>
      <c r="AT74" s="106"/>
      <c r="AU74" s="106"/>
      <c r="AV74" s="106"/>
      <c r="AW74" s="106"/>
      <c r="AX74" s="106"/>
      <c r="AY74" s="106"/>
      <c r="AZ74" s="106"/>
      <c r="BA74" s="106"/>
      <c r="BB74" s="106"/>
      <c r="BC74" s="106"/>
      <c r="BD74" s="106"/>
      <c r="BE74" s="106"/>
      <c r="BF74" s="106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4"/>
      <c r="BY74" s="121"/>
      <c r="BZ74" s="121"/>
      <c r="CA74" s="121"/>
      <c r="CB74" s="121"/>
      <c r="CC74" s="121"/>
      <c r="CD74" s="121"/>
      <c r="CE74" s="121"/>
      <c r="CF74" s="121"/>
      <c r="CG74" s="121"/>
      <c r="CH74" s="121"/>
      <c r="CI74" s="121"/>
      <c r="CJ74" s="121"/>
      <c r="CK74" s="121"/>
      <c r="CL74" s="121"/>
      <c r="CM74" s="121"/>
      <c r="CN74" s="121"/>
      <c r="CP74" s="117"/>
      <c r="CQ74" s="117"/>
      <c r="CR74" s="117"/>
      <c r="CS74" s="117"/>
      <c r="CT74" s="117"/>
      <c r="CU74" s="117"/>
      <c r="CV74" s="117"/>
      <c r="CW74" s="117"/>
      <c r="CX74" s="117"/>
      <c r="CY74" s="117"/>
      <c r="CZ74" s="117"/>
      <c r="DA74" s="117"/>
      <c r="DB74" s="117"/>
      <c r="DC74" s="117"/>
      <c r="DD74" s="117"/>
      <c r="DE74" s="117"/>
      <c r="DF74" s="115"/>
      <c r="DG74" s="122"/>
      <c r="DH74" s="122"/>
      <c r="DI74" s="122"/>
      <c r="DJ74" s="122"/>
      <c r="DK74" s="122"/>
      <c r="DL74" s="122"/>
      <c r="DM74" s="122"/>
      <c r="DN74" s="122"/>
      <c r="DO74" s="122"/>
      <c r="DP74" s="122"/>
      <c r="DQ74" s="122"/>
      <c r="DR74" s="122"/>
      <c r="DS74" s="122"/>
      <c r="DT74" s="122"/>
      <c r="DU74" s="122"/>
      <c r="DV74" s="122"/>
    </row>
    <row r="75" spans="9:126" s="99" customFormat="1" x14ac:dyDescent="0.2"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3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06"/>
      <c r="AQ75" s="106"/>
      <c r="AR75" s="106"/>
      <c r="AS75" s="106"/>
      <c r="AT75" s="106"/>
      <c r="AU75" s="106"/>
      <c r="AV75" s="106"/>
      <c r="AW75" s="106"/>
      <c r="AX75" s="106"/>
      <c r="AY75" s="106"/>
      <c r="AZ75" s="106"/>
      <c r="BA75" s="106"/>
      <c r="BB75" s="106"/>
      <c r="BC75" s="106"/>
      <c r="BD75" s="106"/>
      <c r="BE75" s="106"/>
      <c r="BF75" s="106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4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  <c r="CJ75" s="121"/>
      <c r="CK75" s="121"/>
      <c r="CL75" s="121"/>
      <c r="CM75" s="121"/>
      <c r="CN75" s="121"/>
      <c r="CP75" s="117"/>
      <c r="CQ75" s="117"/>
      <c r="CR75" s="117"/>
      <c r="CS75" s="117"/>
      <c r="CT75" s="117"/>
      <c r="CU75" s="117"/>
      <c r="CV75" s="117"/>
      <c r="CW75" s="117"/>
      <c r="CX75" s="117"/>
      <c r="CY75" s="117"/>
      <c r="CZ75" s="117"/>
      <c r="DA75" s="117"/>
      <c r="DB75" s="117"/>
      <c r="DC75" s="117"/>
      <c r="DD75" s="117"/>
      <c r="DE75" s="117"/>
      <c r="DF75" s="115"/>
      <c r="DG75" s="122"/>
      <c r="DH75" s="122"/>
      <c r="DI75" s="122"/>
      <c r="DJ75" s="122"/>
      <c r="DK75" s="122"/>
      <c r="DL75" s="122"/>
      <c r="DM75" s="122"/>
      <c r="DN75" s="122"/>
      <c r="DO75" s="122"/>
      <c r="DP75" s="122"/>
      <c r="DQ75" s="122"/>
      <c r="DR75" s="122"/>
      <c r="DS75" s="122"/>
      <c r="DT75" s="122"/>
      <c r="DU75" s="122"/>
      <c r="DV75" s="122"/>
    </row>
    <row r="76" spans="9:126" s="99" customFormat="1" x14ac:dyDescent="0.2"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3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06"/>
      <c r="AQ76" s="106"/>
      <c r="AR76" s="106"/>
      <c r="AS76" s="106"/>
      <c r="AT76" s="106"/>
      <c r="AU76" s="106"/>
      <c r="AV76" s="106"/>
      <c r="AW76" s="106"/>
      <c r="AX76" s="106"/>
      <c r="AY76" s="106"/>
      <c r="AZ76" s="106"/>
      <c r="BA76" s="106"/>
      <c r="BB76" s="106"/>
      <c r="BC76" s="106"/>
      <c r="BD76" s="106"/>
      <c r="BE76" s="106"/>
      <c r="BF76" s="106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4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  <c r="CJ76" s="121"/>
      <c r="CK76" s="121"/>
      <c r="CL76" s="121"/>
      <c r="CM76" s="121"/>
      <c r="CN76" s="121"/>
      <c r="CP76" s="117"/>
      <c r="CQ76" s="117"/>
      <c r="CR76" s="117"/>
      <c r="CS76" s="117"/>
      <c r="CT76" s="117"/>
      <c r="CU76" s="117"/>
      <c r="CV76" s="117"/>
      <c r="CW76" s="117"/>
      <c r="CX76" s="117"/>
      <c r="CY76" s="117"/>
      <c r="CZ76" s="117"/>
      <c r="DA76" s="117"/>
      <c r="DB76" s="117"/>
      <c r="DC76" s="117"/>
      <c r="DD76" s="117"/>
      <c r="DE76" s="117"/>
      <c r="DF76" s="115"/>
      <c r="DG76" s="122"/>
      <c r="DH76" s="122"/>
      <c r="DI76" s="122"/>
      <c r="DJ76" s="122"/>
      <c r="DK76" s="122"/>
      <c r="DL76" s="122"/>
      <c r="DM76" s="122"/>
      <c r="DN76" s="122"/>
      <c r="DO76" s="122"/>
      <c r="DP76" s="122"/>
      <c r="DQ76" s="122"/>
      <c r="DR76" s="122"/>
      <c r="DS76" s="122"/>
      <c r="DT76" s="122"/>
      <c r="DU76" s="122"/>
      <c r="DV76" s="122"/>
    </row>
    <row r="77" spans="9:126" s="99" customFormat="1" x14ac:dyDescent="0.2"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3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06"/>
      <c r="AQ77" s="106"/>
      <c r="AR77" s="106"/>
      <c r="AS77" s="106"/>
      <c r="AT77" s="106"/>
      <c r="AU77" s="106"/>
      <c r="AV77" s="106"/>
      <c r="AW77" s="106"/>
      <c r="AX77" s="106"/>
      <c r="AY77" s="106"/>
      <c r="AZ77" s="106"/>
      <c r="BA77" s="106"/>
      <c r="BB77" s="106"/>
      <c r="BC77" s="106"/>
      <c r="BD77" s="106"/>
      <c r="BE77" s="106"/>
      <c r="BF77" s="106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14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  <c r="CJ77" s="121"/>
      <c r="CK77" s="121"/>
      <c r="CL77" s="121"/>
      <c r="CM77" s="121"/>
      <c r="CN77" s="121"/>
      <c r="CP77" s="117"/>
      <c r="CQ77" s="117"/>
      <c r="CR77" s="117"/>
      <c r="CS77" s="117"/>
      <c r="CT77" s="117"/>
      <c r="CU77" s="117"/>
      <c r="CV77" s="117"/>
      <c r="CW77" s="117"/>
      <c r="CX77" s="117"/>
      <c r="CY77" s="117"/>
      <c r="CZ77" s="117"/>
      <c r="DA77" s="117"/>
      <c r="DB77" s="117"/>
      <c r="DC77" s="117"/>
      <c r="DD77" s="117"/>
      <c r="DE77" s="117"/>
      <c r="DF77" s="115"/>
      <c r="DG77" s="122"/>
      <c r="DH77" s="122"/>
      <c r="DI77" s="122"/>
      <c r="DJ77" s="122"/>
      <c r="DK77" s="122"/>
      <c r="DL77" s="122"/>
      <c r="DM77" s="122"/>
      <c r="DN77" s="122"/>
      <c r="DO77" s="122"/>
      <c r="DP77" s="122"/>
      <c r="DQ77" s="122"/>
      <c r="DR77" s="122"/>
      <c r="DS77" s="122"/>
      <c r="DT77" s="122"/>
      <c r="DU77" s="122"/>
      <c r="DV77" s="122"/>
    </row>
    <row r="78" spans="9:126" s="99" customFormat="1" x14ac:dyDescent="0.2"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3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  <c r="AO78" s="120"/>
      <c r="AP78" s="106"/>
      <c r="AQ78" s="106"/>
      <c r="AR78" s="106"/>
      <c r="AS78" s="106"/>
      <c r="AT78" s="106"/>
      <c r="AU78" s="106"/>
      <c r="AV78" s="106"/>
      <c r="AW78" s="106"/>
      <c r="AX78" s="106"/>
      <c r="AY78" s="106"/>
      <c r="AZ78" s="106"/>
      <c r="BA78" s="106"/>
      <c r="BB78" s="106"/>
      <c r="BC78" s="106"/>
      <c r="BD78" s="106"/>
      <c r="BE78" s="106"/>
      <c r="BF78" s="106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4"/>
      <c r="BY78" s="121"/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  <c r="CJ78" s="121"/>
      <c r="CK78" s="121"/>
      <c r="CL78" s="121"/>
      <c r="CM78" s="121"/>
      <c r="CN78" s="121"/>
      <c r="CP78" s="117"/>
      <c r="CQ78" s="117"/>
      <c r="CR78" s="117"/>
      <c r="CS78" s="117"/>
      <c r="CT78" s="117"/>
      <c r="CU78" s="117"/>
      <c r="CV78" s="117"/>
      <c r="CW78" s="117"/>
      <c r="CX78" s="117"/>
      <c r="CY78" s="117"/>
      <c r="CZ78" s="117"/>
      <c r="DA78" s="117"/>
      <c r="DB78" s="117"/>
      <c r="DC78" s="117"/>
      <c r="DD78" s="117"/>
      <c r="DE78" s="117"/>
      <c r="DF78" s="115"/>
      <c r="DG78" s="122"/>
      <c r="DH78" s="122"/>
      <c r="DI78" s="122"/>
      <c r="DJ78" s="122"/>
      <c r="DK78" s="122"/>
      <c r="DL78" s="122"/>
      <c r="DM78" s="122"/>
      <c r="DN78" s="122"/>
      <c r="DO78" s="122"/>
      <c r="DP78" s="122"/>
      <c r="DQ78" s="122"/>
      <c r="DR78" s="122"/>
      <c r="DS78" s="122"/>
      <c r="DT78" s="122"/>
      <c r="DU78" s="122"/>
      <c r="DV78" s="122"/>
    </row>
    <row r="79" spans="9:126" s="99" customFormat="1" x14ac:dyDescent="0.2"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3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06"/>
      <c r="AQ79" s="106"/>
      <c r="AR79" s="106"/>
      <c r="AS79" s="106"/>
      <c r="AT79" s="106"/>
      <c r="AU79" s="106"/>
      <c r="AV79" s="106"/>
      <c r="AW79" s="106"/>
      <c r="AX79" s="106"/>
      <c r="AY79" s="106"/>
      <c r="AZ79" s="106"/>
      <c r="BA79" s="106"/>
      <c r="BB79" s="106"/>
      <c r="BC79" s="106"/>
      <c r="BD79" s="106"/>
      <c r="BE79" s="106"/>
      <c r="BF79" s="106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4"/>
      <c r="BY79" s="121"/>
      <c r="BZ79" s="121"/>
      <c r="CA79" s="121"/>
      <c r="CB79" s="121"/>
      <c r="CC79" s="121"/>
      <c r="CD79" s="121"/>
      <c r="CE79" s="121"/>
      <c r="CF79" s="121"/>
      <c r="CG79" s="121"/>
      <c r="CH79" s="121"/>
      <c r="CI79" s="121"/>
      <c r="CJ79" s="121"/>
      <c r="CK79" s="121"/>
      <c r="CL79" s="121"/>
      <c r="CM79" s="121"/>
      <c r="CN79" s="121"/>
      <c r="CP79" s="117"/>
      <c r="CQ79" s="117"/>
      <c r="CR79" s="117"/>
      <c r="CS79" s="117"/>
      <c r="CT79" s="117"/>
      <c r="CU79" s="117"/>
      <c r="CV79" s="117"/>
      <c r="CW79" s="117"/>
      <c r="CX79" s="117"/>
      <c r="CY79" s="117"/>
      <c r="CZ79" s="117"/>
      <c r="DA79" s="117"/>
      <c r="DB79" s="117"/>
      <c r="DC79" s="117"/>
      <c r="DD79" s="117"/>
      <c r="DE79" s="117"/>
      <c r="DF79" s="115"/>
      <c r="DG79" s="122"/>
      <c r="DH79" s="122"/>
      <c r="DI79" s="122"/>
      <c r="DJ79" s="122"/>
      <c r="DK79" s="122"/>
      <c r="DL79" s="122"/>
      <c r="DM79" s="122"/>
      <c r="DN79" s="122"/>
      <c r="DO79" s="122"/>
      <c r="DP79" s="122"/>
      <c r="DQ79" s="122"/>
      <c r="DR79" s="122"/>
      <c r="DS79" s="122"/>
      <c r="DT79" s="122"/>
      <c r="DU79" s="122"/>
      <c r="DV79" s="122"/>
    </row>
    <row r="80" spans="9:126" s="99" customFormat="1" x14ac:dyDescent="0.2"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3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0"/>
      <c r="AN80" s="120"/>
      <c r="AO80" s="120"/>
      <c r="AP80" s="106"/>
      <c r="AQ80" s="106"/>
      <c r="AR80" s="106"/>
      <c r="AS80" s="106"/>
      <c r="AT80" s="106"/>
      <c r="AU80" s="106"/>
      <c r="AV80" s="106"/>
      <c r="AW80" s="106"/>
      <c r="AX80" s="106"/>
      <c r="AY80" s="106"/>
      <c r="AZ80" s="106"/>
      <c r="BA80" s="106"/>
      <c r="BB80" s="106"/>
      <c r="BC80" s="106"/>
      <c r="BD80" s="106"/>
      <c r="BE80" s="106"/>
      <c r="BF80" s="106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14"/>
      <c r="BY80" s="121"/>
      <c r="BZ80" s="121"/>
      <c r="CA80" s="121"/>
      <c r="CB80" s="121"/>
      <c r="CC80" s="121"/>
      <c r="CD80" s="121"/>
      <c r="CE80" s="121"/>
      <c r="CF80" s="121"/>
      <c r="CG80" s="121"/>
      <c r="CH80" s="121"/>
      <c r="CI80" s="121"/>
      <c r="CJ80" s="121"/>
      <c r="CK80" s="121"/>
      <c r="CL80" s="121"/>
      <c r="CM80" s="121"/>
      <c r="CN80" s="121"/>
      <c r="CP80" s="117"/>
      <c r="CQ80" s="117"/>
      <c r="CR80" s="117"/>
      <c r="CS80" s="117"/>
      <c r="CT80" s="117"/>
      <c r="CU80" s="117"/>
      <c r="CV80" s="117"/>
      <c r="CW80" s="117"/>
      <c r="CX80" s="117"/>
      <c r="CY80" s="117"/>
      <c r="CZ80" s="117"/>
      <c r="DA80" s="117"/>
      <c r="DB80" s="117"/>
      <c r="DC80" s="117"/>
      <c r="DD80" s="117"/>
      <c r="DE80" s="117"/>
      <c r="DF80" s="115"/>
      <c r="DG80" s="122"/>
      <c r="DH80" s="122"/>
      <c r="DI80" s="122"/>
      <c r="DJ80" s="122"/>
      <c r="DK80" s="122"/>
      <c r="DL80" s="122"/>
      <c r="DM80" s="122"/>
      <c r="DN80" s="122"/>
      <c r="DO80" s="122"/>
      <c r="DP80" s="122"/>
      <c r="DQ80" s="122"/>
      <c r="DR80" s="122"/>
      <c r="DS80" s="122"/>
      <c r="DT80" s="122"/>
      <c r="DU80" s="122"/>
      <c r="DV80" s="122"/>
    </row>
    <row r="81" spans="9:126" s="99" customFormat="1" x14ac:dyDescent="0.2"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3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06"/>
      <c r="AQ81" s="106"/>
      <c r="AR81" s="106"/>
      <c r="AS81" s="106"/>
      <c r="AT81" s="106"/>
      <c r="AU81" s="106"/>
      <c r="AV81" s="106"/>
      <c r="AW81" s="106"/>
      <c r="AX81" s="106"/>
      <c r="AY81" s="106"/>
      <c r="AZ81" s="106"/>
      <c r="BA81" s="106"/>
      <c r="BB81" s="106"/>
      <c r="BC81" s="106"/>
      <c r="BD81" s="106"/>
      <c r="BE81" s="106"/>
      <c r="BF81" s="106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4"/>
      <c r="BY81" s="121"/>
      <c r="BZ81" s="121"/>
      <c r="CA81" s="121"/>
      <c r="CB81" s="121"/>
      <c r="CC81" s="121"/>
      <c r="CD81" s="121"/>
      <c r="CE81" s="121"/>
      <c r="CF81" s="121"/>
      <c r="CG81" s="121"/>
      <c r="CH81" s="121"/>
      <c r="CI81" s="121"/>
      <c r="CJ81" s="121"/>
      <c r="CK81" s="121"/>
      <c r="CL81" s="121"/>
      <c r="CM81" s="121"/>
      <c r="CN81" s="121"/>
      <c r="CP81" s="117"/>
      <c r="CQ81" s="117"/>
      <c r="CR81" s="117"/>
      <c r="CS81" s="117"/>
      <c r="CT81" s="117"/>
      <c r="CU81" s="117"/>
      <c r="CV81" s="117"/>
      <c r="CW81" s="117"/>
      <c r="CX81" s="117"/>
      <c r="CY81" s="117"/>
      <c r="CZ81" s="117"/>
      <c r="DA81" s="117"/>
      <c r="DB81" s="117"/>
      <c r="DC81" s="117"/>
      <c r="DD81" s="117"/>
      <c r="DE81" s="117"/>
      <c r="DF81" s="115"/>
      <c r="DG81" s="122"/>
      <c r="DH81" s="122"/>
      <c r="DI81" s="122"/>
      <c r="DJ81" s="122"/>
      <c r="DK81" s="122"/>
      <c r="DL81" s="122"/>
      <c r="DM81" s="122"/>
      <c r="DN81" s="122"/>
      <c r="DO81" s="122"/>
      <c r="DP81" s="122"/>
      <c r="DQ81" s="122"/>
      <c r="DR81" s="122"/>
      <c r="DS81" s="122"/>
      <c r="DT81" s="122"/>
      <c r="DU81" s="122"/>
      <c r="DV81" s="122"/>
    </row>
    <row r="82" spans="9:126" s="99" customFormat="1" x14ac:dyDescent="0.2"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3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06"/>
      <c r="AQ82" s="106"/>
      <c r="AR82" s="106"/>
      <c r="AS82" s="106"/>
      <c r="AT82" s="106"/>
      <c r="AU82" s="106"/>
      <c r="AV82" s="106"/>
      <c r="AW82" s="106"/>
      <c r="AX82" s="106"/>
      <c r="AY82" s="106"/>
      <c r="AZ82" s="106"/>
      <c r="BA82" s="106"/>
      <c r="BB82" s="106"/>
      <c r="BC82" s="106"/>
      <c r="BD82" s="106"/>
      <c r="BE82" s="106"/>
      <c r="BF82" s="106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4"/>
      <c r="BY82" s="121"/>
      <c r="BZ82" s="121"/>
      <c r="CA82" s="121"/>
      <c r="CB82" s="121"/>
      <c r="CC82" s="121"/>
      <c r="CD82" s="121"/>
      <c r="CE82" s="121"/>
      <c r="CF82" s="121"/>
      <c r="CG82" s="121"/>
      <c r="CH82" s="121"/>
      <c r="CI82" s="121"/>
      <c r="CJ82" s="121"/>
      <c r="CK82" s="121"/>
      <c r="CL82" s="121"/>
      <c r="CM82" s="121"/>
      <c r="CN82" s="121"/>
      <c r="CP82" s="117"/>
      <c r="CQ82" s="117"/>
      <c r="CR82" s="117"/>
      <c r="CS82" s="117"/>
      <c r="CT82" s="117"/>
      <c r="CU82" s="117"/>
      <c r="CV82" s="117"/>
      <c r="CW82" s="117"/>
      <c r="CX82" s="117"/>
      <c r="CY82" s="117"/>
      <c r="CZ82" s="117"/>
      <c r="DA82" s="117"/>
      <c r="DB82" s="117"/>
      <c r="DC82" s="117"/>
      <c r="DD82" s="117"/>
      <c r="DE82" s="117"/>
      <c r="DF82" s="115"/>
      <c r="DG82" s="122"/>
      <c r="DH82" s="122"/>
      <c r="DI82" s="122"/>
      <c r="DJ82" s="122"/>
      <c r="DK82" s="122"/>
      <c r="DL82" s="122"/>
      <c r="DM82" s="122"/>
      <c r="DN82" s="122"/>
      <c r="DO82" s="122"/>
      <c r="DP82" s="122"/>
      <c r="DQ82" s="122"/>
      <c r="DR82" s="122"/>
      <c r="DS82" s="122"/>
      <c r="DT82" s="122"/>
      <c r="DU82" s="122"/>
      <c r="DV82" s="122"/>
    </row>
    <row r="83" spans="9:126" s="99" customFormat="1" x14ac:dyDescent="0.2"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3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06"/>
      <c r="AQ83" s="106"/>
      <c r="AR83" s="106"/>
      <c r="AS83" s="106"/>
      <c r="AT83" s="106"/>
      <c r="AU83" s="106"/>
      <c r="AV83" s="106"/>
      <c r="AW83" s="106"/>
      <c r="AX83" s="106"/>
      <c r="AY83" s="106"/>
      <c r="AZ83" s="106"/>
      <c r="BA83" s="106"/>
      <c r="BB83" s="106"/>
      <c r="BC83" s="106"/>
      <c r="BD83" s="106"/>
      <c r="BE83" s="106"/>
      <c r="BF83" s="106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4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  <c r="CJ83" s="121"/>
      <c r="CK83" s="121"/>
      <c r="CL83" s="121"/>
      <c r="CM83" s="121"/>
      <c r="CN83" s="121"/>
      <c r="CP83" s="117"/>
      <c r="CQ83" s="117"/>
      <c r="CR83" s="117"/>
      <c r="CS83" s="117"/>
      <c r="CT83" s="117"/>
      <c r="CU83" s="117"/>
      <c r="CV83" s="117"/>
      <c r="CW83" s="117"/>
      <c r="CX83" s="117"/>
      <c r="CY83" s="117"/>
      <c r="CZ83" s="117"/>
      <c r="DA83" s="117"/>
      <c r="DB83" s="117"/>
      <c r="DC83" s="117"/>
      <c r="DD83" s="117"/>
      <c r="DE83" s="117"/>
      <c r="DF83" s="115"/>
      <c r="DG83" s="122"/>
      <c r="DH83" s="122"/>
      <c r="DI83" s="122"/>
      <c r="DJ83" s="122"/>
      <c r="DK83" s="122"/>
      <c r="DL83" s="122"/>
      <c r="DM83" s="122"/>
      <c r="DN83" s="122"/>
      <c r="DO83" s="122"/>
      <c r="DP83" s="122"/>
      <c r="DQ83" s="122"/>
      <c r="DR83" s="122"/>
      <c r="DS83" s="122"/>
      <c r="DT83" s="122"/>
      <c r="DU83" s="122"/>
      <c r="DV83" s="122"/>
    </row>
    <row r="84" spans="9:126" s="99" customFormat="1" x14ac:dyDescent="0.2"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3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06"/>
      <c r="AQ84" s="106"/>
      <c r="AR84" s="106"/>
      <c r="AS84" s="106"/>
      <c r="AT84" s="106"/>
      <c r="AU84" s="106"/>
      <c r="AV84" s="106"/>
      <c r="AW84" s="106"/>
      <c r="AX84" s="106"/>
      <c r="AY84" s="106"/>
      <c r="AZ84" s="106"/>
      <c r="BA84" s="106"/>
      <c r="BB84" s="106"/>
      <c r="BC84" s="106"/>
      <c r="BD84" s="106"/>
      <c r="BE84" s="106"/>
      <c r="BF84" s="106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4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  <c r="CJ84" s="121"/>
      <c r="CK84" s="121"/>
      <c r="CL84" s="121"/>
      <c r="CM84" s="121"/>
      <c r="CN84" s="121"/>
      <c r="CP84" s="117"/>
      <c r="CQ84" s="117"/>
      <c r="CR84" s="117"/>
      <c r="CS84" s="117"/>
      <c r="CT84" s="117"/>
      <c r="CU84" s="117"/>
      <c r="CV84" s="117"/>
      <c r="CW84" s="117"/>
      <c r="CX84" s="117"/>
      <c r="CY84" s="117"/>
      <c r="CZ84" s="117"/>
      <c r="DA84" s="117"/>
      <c r="DB84" s="117"/>
      <c r="DC84" s="117"/>
      <c r="DD84" s="117"/>
      <c r="DE84" s="117"/>
      <c r="DF84" s="115"/>
      <c r="DG84" s="122"/>
      <c r="DH84" s="122"/>
      <c r="DI84" s="122"/>
      <c r="DJ84" s="122"/>
      <c r="DK84" s="122"/>
      <c r="DL84" s="122"/>
      <c r="DM84" s="122"/>
      <c r="DN84" s="122"/>
      <c r="DO84" s="122"/>
      <c r="DP84" s="122"/>
      <c r="DQ84" s="122"/>
      <c r="DR84" s="122"/>
      <c r="DS84" s="122"/>
      <c r="DT84" s="122"/>
      <c r="DU84" s="122"/>
      <c r="DV84" s="122"/>
    </row>
    <row r="85" spans="9:126" s="99" customFormat="1" x14ac:dyDescent="0.2"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3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06"/>
      <c r="AQ85" s="106"/>
      <c r="AR85" s="106"/>
      <c r="AS85" s="106"/>
      <c r="AT85" s="106"/>
      <c r="AU85" s="106"/>
      <c r="AV85" s="106"/>
      <c r="AW85" s="106"/>
      <c r="AX85" s="106"/>
      <c r="AY85" s="106"/>
      <c r="AZ85" s="106"/>
      <c r="BA85" s="106"/>
      <c r="BB85" s="106"/>
      <c r="BC85" s="106"/>
      <c r="BD85" s="106"/>
      <c r="BE85" s="106"/>
      <c r="BF85" s="106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14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  <c r="CL85" s="121"/>
      <c r="CM85" s="121"/>
      <c r="CN85" s="121"/>
      <c r="CP85" s="117"/>
      <c r="CQ85" s="117"/>
      <c r="CR85" s="117"/>
      <c r="CS85" s="117"/>
      <c r="CT85" s="117"/>
      <c r="CU85" s="117"/>
      <c r="CV85" s="117"/>
      <c r="CW85" s="117"/>
      <c r="CX85" s="117"/>
      <c r="CY85" s="117"/>
      <c r="CZ85" s="117"/>
      <c r="DA85" s="117"/>
      <c r="DB85" s="117"/>
      <c r="DC85" s="117"/>
      <c r="DD85" s="117"/>
      <c r="DE85" s="117"/>
      <c r="DF85" s="115"/>
      <c r="DG85" s="122"/>
      <c r="DH85" s="122"/>
      <c r="DI85" s="122"/>
      <c r="DJ85" s="122"/>
      <c r="DK85" s="122"/>
      <c r="DL85" s="122"/>
      <c r="DM85" s="122"/>
      <c r="DN85" s="122"/>
      <c r="DO85" s="122"/>
      <c r="DP85" s="122"/>
      <c r="DQ85" s="122"/>
      <c r="DR85" s="122"/>
      <c r="DS85" s="122"/>
      <c r="DT85" s="122"/>
      <c r="DU85" s="122"/>
      <c r="DV85" s="122"/>
    </row>
    <row r="86" spans="9:126" s="99" customFormat="1" x14ac:dyDescent="0.2"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3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06"/>
      <c r="AQ86" s="106"/>
      <c r="AR86" s="106"/>
      <c r="AS86" s="106"/>
      <c r="AT86" s="106"/>
      <c r="AU86" s="106"/>
      <c r="AV86" s="106"/>
      <c r="AW86" s="106"/>
      <c r="AX86" s="106"/>
      <c r="AY86" s="106"/>
      <c r="AZ86" s="106"/>
      <c r="BA86" s="106"/>
      <c r="BB86" s="106"/>
      <c r="BC86" s="106"/>
      <c r="BD86" s="106"/>
      <c r="BE86" s="106"/>
      <c r="BF86" s="106"/>
      <c r="BH86" s="117"/>
      <c r="BI86" s="117"/>
      <c r="BJ86" s="117"/>
      <c r="BK86" s="117"/>
      <c r="BL86" s="117"/>
      <c r="BM86" s="117"/>
      <c r="BN86" s="117"/>
      <c r="BO86" s="117"/>
      <c r="BP86" s="117"/>
      <c r="BQ86" s="117"/>
      <c r="BR86" s="117"/>
      <c r="BS86" s="117"/>
      <c r="BT86" s="117"/>
      <c r="BU86" s="117"/>
      <c r="BV86" s="117"/>
      <c r="BW86" s="117"/>
      <c r="BX86" s="114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  <c r="CJ86" s="121"/>
      <c r="CK86" s="121"/>
      <c r="CL86" s="121"/>
      <c r="CM86" s="121"/>
      <c r="CN86" s="121"/>
      <c r="CP86" s="117"/>
      <c r="CQ86" s="117"/>
      <c r="CR86" s="117"/>
      <c r="CS86" s="117"/>
      <c r="CT86" s="117"/>
      <c r="CU86" s="117"/>
      <c r="CV86" s="117"/>
      <c r="CW86" s="117"/>
      <c r="CX86" s="117"/>
      <c r="CY86" s="117"/>
      <c r="CZ86" s="117"/>
      <c r="DA86" s="117"/>
      <c r="DB86" s="117"/>
      <c r="DC86" s="117"/>
      <c r="DD86" s="117"/>
      <c r="DE86" s="117"/>
      <c r="DF86" s="115"/>
      <c r="DG86" s="122"/>
      <c r="DH86" s="122"/>
      <c r="DI86" s="122"/>
      <c r="DJ86" s="122"/>
      <c r="DK86" s="122"/>
      <c r="DL86" s="122"/>
      <c r="DM86" s="122"/>
      <c r="DN86" s="122"/>
      <c r="DO86" s="122"/>
      <c r="DP86" s="122"/>
      <c r="DQ86" s="122"/>
      <c r="DR86" s="122"/>
      <c r="DS86" s="122"/>
      <c r="DT86" s="122"/>
      <c r="DU86" s="122"/>
      <c r="DV86" s="122"/>
    </row>
    <row r="87" spans="9:126" s="99" customFormat="1" x14ac:dyDescent="0.2"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3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06"/>
      <c r="AQ87" s="106"/>
      <c r="AR87" s="106"/>
      <c r="AS87" s="106"/>
      <c r="AT87" s="106"/>
      <c r="AU87" s="106"/>
      <c r="AV87" s="106"/>
      <c r="AW87" s="106"/>
      <c r="AX87" s="106"/>
      <c r="AY87" s="106"/>
      <c r="AZ87" s="106"/>
      <c r="BA87" s="106"/>
      <c r="BB87" s="106"/>
      <c r="BC87" s="106"/>
      <c r="BD87" s="106"/>
      <c r="BE87" s="106"/>
      <c r="BF87" s="106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4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  <c r="CJ87" s="121"/>
      <c r="CK87" s="121"/>
      <c r="CL87" s="121"/>
      <c r="CM87" s="121"/>
      <c r="CN87" s="121"/>
      <c r="CP87" s="117"/>
      <c r="CQ87" s="117"/>
      <c r="CR87" s="117"/>
      <c r="CS87" s="117"/>
      <c r="CT87" s="117"/>
      <c r="CU87" s="117"/>
      <c r="CV87" s="117"/>
      <c r="CW87" s="117"/>
      <c r="CX87" s="117"/>
      <c r="CY87" s="117"/>
      <c r="CZ87" s="117"/>
      <c r="DA87" s="117"/>
      <c r="DB87" s="117"/>
      <c r="DC87" s="117"/>
      <c r="DD87" s="117"/>
      <c r="DE87" s="117"/>
      <c r="DF87" s="115"/>
      <c r="DG87" s="122"/>
      <c r="DH87" s="122"/>
      <c r="DI87" s="122"/>
      <c r="DJ87" s="122"/>
      <c r="DK87" s="122"/>
      <c r="DL87" s="122"/>
      <c r="DM87" s="122"/>
      <c r="DN87" s="122"/>
      <c r="DO87" s="122"/>
      <c r="DP87" s="122"/>
      <c r="DQ87" s="122"/>
      <c r="DR87" s="122"/>
      <c r="DS87" s="122"/>
      <c r="DT87" s="122"/>
      <c r="DU87" s="122"/>
      <c r="DV87" s="122"/>
    </row>
    <row r="88" spans="9:126" s="99" customFormat="1" x14ac:dyDescent="0.2"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3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06"/>
      <c r="AQ88" s="106"/>
      <c r="AR88" s="106"/>
      <c r="AS88" s="106"/>
      <c r="AT88" s="106"/>
      <c r="AU88" s="106"/>
      <c r="AV88" s="106"/>
      <c r="AW88" s="106"/>
      <c r="AX88" s="106"/>
      <c r="AY88" s="106"/>
      <c r="AZ88" s="106"/>
      <c r="BA88" s="106"/>
      <c r="BB88" s="106"/>
      <c r="BC88" s="106"/>
      <c r="BD88" s="106"/>
      <c r="BE88" s="106"/>
      <c r="BF88" s="106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14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  <c r="CJ88" s="121"/>
      <c r="CK88" s="121"/>
      <c r="CL88" s="121"/>
      <c r="CM88" s="121"/>
      <c r="CN88" s="121"/>
      <c r="CP88" s="117"/>
      <c r="CQ88" s="117"/>
      <c r="CR88" s="117"/>
      <c r="CS88" s="117"/>
      <c r="CT88" s="117"/>
      <c r="CU88" s="117"/>
      <c r="CV88" s="117"/>
      <c r="CW88" s="117"/>
      <c r="CX88" s="117"/>
      <c r="CY88" s="117"/>
      <c r="CZ88" s="117"/>
      <c r="DA88" s="117"/>
      <c r="DB88" s="117"/>
      <c r="DC88" s="117"/>
      <c r="DD88" s="117"/>
      <c r="DE88" s="117"/>
      <c r="DF88" s="115"/>
      <c r="DG88" s="122"/>
      <c r="DH88" s="122"/>
      <c r="DI88" s="122"/>
      <c r="DJ88" s="122"/>
      <c r="DK88" s="122"/>
      <c r="DL88" s="122"/>
      <c r="DM88" s="122"/>
      <c r="DN88" s="122"/>
      <c r="DO88" s="122"/>
      <c r="DP88" s="122"/>
      <c r="DQ88" s="122"/>
      <c r="DR88" s="122"/>
      <c r="DS88" s="122"/>
      <c r="DT88" s="122"/>
      <c r="DU88" s="122"/>
      <c r="DV88" s="122"/>
    </row>
    <row r="89" spans="9:126" s="99" customFormat="1" x14ac:dyDescent="0.2"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3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06"/>
      <c r="AQ89" s="106"/>
      <c r="AR89" s="106"/>
      <c r="AS89" s="106"/>
      <c r="AT89" s="106"/>
      <c r="AU89" s="106"/>
      <c r="AV89" s="106"/>
      <c r="AW89" s="106"/>
      <c r="AX89" s="106"/>
      <c r="AY89" s="106"/>
      <c r="AZ89" s="106"/>
      <c r="BA89" s="106"/>
      <c r="BB89" s="106"/>
      <c r="BC89" s="106"/>
      <c r="BD89" s="106"/>
      <c r="BE89" s="106"/>
      <c r="BF89" s="106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14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  <c r="CJ89" s="121"/>
      <c r="CK89" s="121"/>
      <c r="CL89" s="121"/>
      <c r="CM89" s="121"/>
      <c r="CN89" s="121"/>
      <c r="CP89" s="117"/>
      <c r="CQ89" s="117"/>
      <c r="CR89" s="117"/>
      <c r="CS89" s="117"/>
      <c r="CT89" s="117"/>
      <c r="CU89" s="117"/>
      <c r="CV89" s="117"/>
      <c r="CW89" s="117"/>
      <c r="CX89" s="117"/>
      <c r="CY89" s="117"/>
      <c r="CZ89" s="117"/>
      <c r="DA89" s="117"/>
      <c r="DB89" s="117"/>
      <c r="DC89" s="117"/>
      <c r="DD89" s="117"/>
      <c r="DE89" s="117"/>
      <c r="DF89" s="115"/>
      <c r="DG89" s="122"/>
      <c r="DH89" s="122"/>
      <c r="DI89" s="122"/>
      <c r="DJ89" s="122"/>
      <c r="DK89" s="122"/>
      <c r="DL89" s="122"/>
      <c r="DM89" s="122"/>
      <c r="DN89" s="122"/>
      <c r="DO89" s="122"/>
      <c r="DP89" s="122"/>
      <c r="DQ89" s="122"/>
      <c r="DR89" s="122"/>
      <c r="DS89" s="122"/>
      <c r="DT89" s="122"/>
      <c r="DU89" s="122"/>
      <c r="DV89" s="122"/>
    </row>
    <row r="90" spans="9:126" s="99" customFormat="1" x14ac:dyDescent="0.2"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3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06"/>
      <c r="AQ90" s="106"/>
      <c r="AR90" s="106"/>
      <c r="AS90" s="106"/>
      <c r="AT90" s="106"/>
      <c r="AU90" s="106"/>
      <c r="AV90" s="106"/>
      <c r="AW90" s="106"/>
      <c r="AX90" s="106"/>
      <c r="AY90" s="106"/>
      <c r="AZ90" s="106"/>
      <c r="BA90" s="106"/>
      <c r="BB90" s="106"/>
      <c r="BC90" s="106"/>
      <c r="BD90" s="106"/>
      <c r="BE90" s="106"/>
      <c r="BF90" s="106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14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  <c r="CJ90" s="121"/>
      <c r="CK90" s="121"/>
      <c r="CL90" s="121"/>
      <c r="CM90" s="121"/>
      <c r="CN90" s="121"/>
      <c r="CP90" s="117"/>
      <c r="CQ90" s="117"/>
      <c r="CR90" s="117"/>
      <c r="CS90" s="117"/>
      <c r="CT90" s="117"/>
      <c r="CU90" s="117"/>
      <c r="CV90" s="117"/>
      <c r="CW90" s="117"/>
      <c r="CX90" s="117"/>
      <c r="CY90" s="117"/>
      <c r="CZ90" s="117"/>
      <c r="DA90" s="117"/>
      <c r="DB90" s="117"/>
      <c r="DC90" s="117"/>
      <c r="DD90" s="117"/>
      <c r="DE90" s="117"/>
      <c r="DF90" s="115"/>
      <c r="DG90" s="122"/>
      <c r="DH90" s="122"/>
      <c r="DI90" s="122"/>
      <c r="DJ90" s="122"/>
      <c r="DK90" s="122"/>
      <c r="DL90" s="122"/>
      <c r="DM90" s="122"/>
      <c r="DN90" s="122"/>
      <c r="DO90" s="122"/>
      <c r="DP90" s="122"/>
      <c r="DQ90" s="122"/>
      <c r="DR90" s="122"/>
      <c r="DS90" s="122"/>
      <c r="DT90" s="122"/>
      <c r="DU90" s="122"/>
      <c r="DV90" s="122"/>
    </row>
    <row r="91" spans="9:126" s="99" customFormat="1" x14ac:dyDescent="0.2"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3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06"/>
      <c r="AQ91" s="106"/>
      <c r="AR91" s="106"/>
      <c r="AS91" s="106"/>
      <c r="AT91" s="106"/>
      <c r="AU91" s="106"/>
      <c r="AV91" s="106"/>
      <c r="AW91" s="106"/>
      <c r="AX91" s="106"/>
      <c r="AY91" s="106"/>
      <c r="AZ91" s="106"/>
      <c r="BA91" s="106"/>
      <c r="BB91" s="106"/>
      <c r="BC91" s="106"/>
      <c r="BD91" s="106"/>
      <c r="BE91" s="106"/>
      <c r="BF91" s="106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7"/>
      <c r="BT91" s="117"/>
      <c r="BU91" s="117"/>
      <c r="BV91" s="117"/>
      <c r="BW91" s="117"/>
      <c r="BX91" s="114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  <c r="CJ91" s="121"/>
      <c r="CK91" s="121"/>
      <c r="CL91" s="121"/>
      <c r="CM91" s="121"/>
      <c r="CN91" s="121"/>
      <c r="CP91" s="117"/>
      <c r="CQ91" s="117"/>
      <c r="CR91" s="117"/>
      <c r="CS91" s="117"/>
      <c r="CT91" s="117"/>
      <c r="CU91" s="117"/>
      <c r="CV91" s="117"/>
      <c r="CW91" s="117"/>
      <c r="CX91" s="117"/>
      <c r="CY91" s="117"/>
      <c r="CZ91" s="117"/>
      <c r="DA91" s="117"/>
      <c r="DB91" s="117"/>
      <c r="DC91" s="117"/>
      <c r="DD91" s="117"/>
      <c r="DE91" s="117"/>
      <c r="DF91" s="115"/>
      <c r="DG91" s="122"/>
      <c r="DH91" s="122"/>
      <c r="DI91" s="122"/>
      <c r="DJ91" s="122"/>
      <c r="DK91" s="122"/>
      <c r="DL91" s="122"/>
      <c r="DM91" s="122"/>
      <c r="DN91" s="122"/>
      <c r="DO91" s="122"/>
      <c r="DP91" s="122"/>
      <c r="DQ91" s="122"/>
      <c r="DR91" s="122"/>
      <c r="DS91" s="122"/>
      <c r="DT91" s="122"/>
      <c r="DU91" s="122"/>
      <c r="DV91" s="122"/>
    </row>
    <row r="92" spans="9:126" s="99" customFormat="1" x14ac:dyDescent="0.2"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3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06"/>
      <c r="AQ92" s="106"/>
      <c r="AR92" s="106"/>
      <c r="AS92" s="106"/>
      <c r="AT92" s="106"/>
      <c r="AU92" s="106"/>
      <c r="AV92" s="106"/>
      <c r="AW92" s="106"/>
      <c r="AX92" s="106"/>
      <c r="AY92" s="106"/>
      <c r="AZ92" s="106"/>
      <c r="BA92" s="106"/>
      <c r="BB92" s="106"/>
      <c r="BC92" s="106"/>
      <c r="BD92" s="106"/>
      <c r="BE92" s="106"/>
      <c r="BF92" s="106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4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  <c r="CJ92" s="121"/>
      <c r="CK92" s="121"/>
      <c r="CL92" s="121"/>
      <c r="CM92" s="121"/>
      <c r="CN92" s="121"/>
      <c r="CP92" s="117"/>
      <c r="CQ92" s="117"/>
      <c r="CR92" s="117"/>
      <c r="CS92" s="117"/>
      <c r="CT92" s="117"/>
      <c r="CU92" s="117"/>
      <c r="CV92" s="117"/>
      <c r="CW92" s="117"/>
      <c r="CX92" s="117"/>
      <c r="CY92" s="117"/>
      <c r="CZ92" s="117"/>
      <c r="DA92" s="117"/>
      <c r="DB92" s="117"/>
      <c r="DC92" s="117"/>
      <c r="DD92" s="117"/>
      <c r="DE92" s="117"/>
      <c r="DF92" s="115"/>
      <c r="DG92" s="122"/>
      <c r="DH92" s="122"/>
      <c r="DI92" s="122"/>
      <c r="DJ92" s="122"/>
      <c r="DK92" s="122"/>
      <c r="DL92" s="122"/>
      <c r="DM92" s="122"/>
      <c r="DN92" s="122"/>
      <c r="DO92" s="122"/>
      <c r="DP92" s="122"/>
      <c r="DQ92" s="122"/>
      <c r="DR92" s="122"/>
      <c r="DS92" s="122"/>
      <c r="DT92" s="122"/>
      <c r="DU92" s="122"/>
      <c r="DV92" s="122"/>
    </row>
    <row r="93" spans="9:126" s="99" customFormat="1" x14ac:dyDescent="0.2"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3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120"/>
      <c r="AN93" s="120"/>
      <c r="AO93" s="120"/>
      <c r="AP93" s="106"/>
      <c r="AQ93" s="106"/>
      <c r="AR93" s="106"/>
      <c r="AS93" s="106"/>
      <c r="AT93" s="106"/>
      <c r="AU93" s="106"/>
      <c r="AV93" s="106"/>
      <c r="AW93" s="106"/>
      <c r="AX93" s="106"/>
      <c r="AY93" s="106"/>
      <c r="AZ93" s="106"/>
      <c r="BA93" s="106"/>
      <c r="BB93" s="106"/>
      <c r="BC93" s="106"/>
      <c r="BD93" s="106"/>
      <c r="BE93" s="106"/>
      <c r="BF93" s="106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4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  <c r="CJ93" s="121"/>
      <c r="CK93" s="121"/>
      <c r="CL93" s="121"/>
      <c r="CM93" s="121"/>
      <c r="CN93" s="121"/>
      <c r="CP93" s="117"/>
      <c r="CQ93" s="117"/>
      <c r="CR93" s="117"/>
      <c r="CS93" s="117"/>
      <c r="CT93" s="117"/>
      <c r="CU93" s="117"/>
      <c r="CV93" s="117"/>
      <c r="CW93" s="117"/>
      <c r="CX93" s="117"/>
      <c r="CY93" s="117"/>
      <c r="CZ93" s="117"/>
      <c r="DA93" s="117"/>
      <c r="DB93" s="117"/>
      <c r="DC93" s="117"/>
      <c r="DD93" s="117"/>
      <c r="DE93" s="117"/>
      <c r="DF93" s="115"/>
      <c r="DG93" s="122"/>
      <c r="DH93" s="122"/>
      <c r="DI93" s="122"/>
      <c r="DJ93" s="122"/>
      <c r="DK93" s="122"/>
      <c r="DL93" s="122"/>
      <c r="DM93" s="122"/>
      <c r="DN93" s="122"/>
      <c r="DO93" s="122"/>
      <c r="DP93" s="122"/>
      <c r="DQ93" s="122"/>
      <c r="DR93" s="122"/>
      <c r="DS93" s="122"/>
      <c r="DT93" s="122"/>
      <c r="DU93" s="122"/>
      <c r="DV93" s="122"/>
    </row>
    <row r="94" spans="9:126" s="99" customFormat="1" x14ac:dyDescent="0.2"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3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06"/>
      <c r="AQ94" s="106"/>
      <c r="AR94" s="106"/>
      <c r="AS94" s="106"/>
      <c r="AT94" s="106"/>
      <c r="AU94" s="106"/>
      <c r="AV94" s="106"/>
      <c r="AW94" s="106"/>
      <c r="AX94" s="106"/>
      <c r="AY94" s="106"/>
      <c r="AZ94" s="106"/>
      <c r="BA94" s="106"/>
      <c r="BB94" s="106"/>
      <c r="BC94" s="106"/>
      <c r="BD94" s="106"/>
      <c r="BE94" s="106"/>
      <c r="BF94" s="106"/>
      <c r="BH94" s="117"/>
      <c r="BI94" s="117"/>
      <c r="BJ94" s="117"/>
      <c r="BK94" s="117"/>
      <c r="BL94" s="117"/>
      <c r="BM94" s="117"/>
      <c r="BN94" s="117"/>
      <c r="BO94" s="117"/>
      <c r="BP94" s="117"/>
      <c r="BQ94" s="117"/>
      <c r="BR94" s="117"/>
      <c r="BS94" s="117"/>
      <c r="BT94" s="117"/>
      <c r="BU94" s="117"/>
      <c r="BV94" s="117"/>
      <c r="BW94" s="117"/>
      <c r="BX94" s="114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P94" s="117"/>
      <c r="CQ94" s="117"/>
      <c r="CR94" s="117"/>
      <c r="CS94" s="117"/>
      <c r="CT94" s="117"/>
      <c r="CU94" s="117"/>
      <c r="CV94" s="117"/>
      <c r="CW94" s="117"/>
      <c r="CX94" s="117"/>
      <c r="CY94" s="117"/>
      <c r="CZ94" s="117"/>
      <c r="DA94" s="117"/>
      <c r="DB94" s="117"/>
      <c r="DC94" s="117"/>
      <c r="DD94" s="117"/>
      <c r="DE94" s="117"/>
      <c r="DF94" s="115"/>
      <c r="DG94" s="122"/>
      <c r="DH94" s="122"/>
      <c r="DI94" s="122"/>
      <c r="DJ94" s="122"/>
      <c r="DK94" s="122"/>
      <c r="DL94" s="122"/>
      <c r="DM94" s="122"/>
      <c r="DN94" s="122"/>
      <c r="DO94" s="122"/>
      <c r="DP94" s="122"/>
      <c r="DQ94" s="122"/>
      <c r="DR94" s="122"/>
      <c r="DS94" s="122"/>
      <c r="DT94" s="122"/>
      <c r="DU94" s="122"/>
      <c r="DV94" s="122"/>
    </row>
    <row r="95" spans="9:126" s="99" customFormat="1" x14ac:dyDescent="0.2"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3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06"/>
      <c r="AQ95" s="106"/>
      <c r="AR95" s="106"/>
      <c r="AS95" s="106"/>
      <c r="AT95" s="106"/>
      <c r="AU95" s="106"/>
      <c r="AV95" s="106"/>
      <c r="AW95" s="106"/>
      <c r="AX95" s="106"/>
      <c r="AY95" s="106"/>
      <c r="AZ95" s="106"/>
      <c r="BA95" s="106"/>
      <c r="BB95" s="106"/>
      <c r="BC95" s="106"/>
      <c r="BD95" s="106"/>
      <c r="BE95" s="106"/>
      <c r="BF95" s="106"/>
      <c r="BH95" s="117"/>
      <c r="BI95" s="117"/>
      <c r="BJ95" s="117"/>
      <c r="BK95" s="117"/>
      <c r="BL95" s="117"/>
      <c r="BM95" s="117"/>
      <c r="BN95" s="117"/>
      <c r="BO95" s="117"/>
      <c r="BP95" s="117"/>
      <c r="BQ95" s="117"/>
      <c r="BR95" s="117"/>
      <c r="BS95" s="117"/>
      <c r="BT95" s="117"/>
      <c r="BU95" s="117"/>
      <c r="BV95" s="117"/>
      <c r="BW95" s="117"/>
      <c r="BX95" s="114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P95" s="117"/>
      <c r="CQ95" s="117"/>
      <c r="CR95" s="117"/>
      <c r="CS95" s="117"/>
      <c r="CT95" s="117"/>
      <c r="CU95" s="117"/>
      <c r="CV95" s="117"/>
      <c r="CW95" s="117"/>
      <c r="CX95" s="117"/>
      <c r="CY95" s="117"/>
      <c r="CZ95" s="117"/>
      <c r="DA95" s="117"/>
      <c r="DB95" s="117"/>
      <c r="DC95" s="117"/>
      <c r="DD95" s="117"/>
      <c r="DE95" s="117"/>
      <c r="DF95" s="115"/>
      <c r="DG95" s="122"/>
      <c r="DH95" s="122"/>
      <c r="DI95" s="122"/>
      <c r="DJ95" s="122"/>
      <c r="DK95" s="122"/>
      <c r="DL95" s="122"/>
      <c r="DM95" s="122"/>
      <c r="DN95" s="122"/>
      <c r="DO95" s="122"/>
      <c r="DP95" s="122"/>
      <c r="DQ95" s="122"/>
      <c r="DR95" s="122"/>
      <c r="DS95" s="122"/>
      <c r="DT95" s="122"/>
      <c r="DU95" s="122"/>
      <c r="DV95" s="122"/>
    </row>
    <row r="96" spans="9:126" s="99" customFormat="1" x14ac:dyDescent="0.2"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3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06"/>
      <c r="AQ96" s="106"/>
      <c r="AR96" s="106"/>
      <c r="AS96" s="106"/>
      <c r="AT96" s="106"/>
      <c r="AU96" s="106"/>
      <c r="AV96" s="106"/>
      <c r="AW96" s="106"/>
      <c r="AX96" s="106"/>
      <c r="AY96" s="106"/>
      <c r="AZ96" s="106"/>
      <c r="BA96" s="106"/>
      <c r="BB96" s="106"/>
      <c r="BC96" s="106"/>
      <c r="BD96" s="106"/>
      <c r="BE96" s="106"/>
      <c r="BF96" s="106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14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P96" s="117"/>
      <c r="CQ96" s="117"/>
      <c r="CR96" s="117"/>
      <c r="CS96" s="117"/>
      <c r="CT96" s="117"/>
      <c r="CU96" s="117"/>
      <c r="CV96" s="117"/>
      <c r="CW96" s="117"/>
      <c r="CX96" s="117"/>
      <c r="CY96" s="117"/>
      <c r="CZ96" s="117"/>
      <c r="DA96" s="117"/>
      <c r="DB96" s="117"/>
      <c r="DC96" s="117"/>
      <c r="DD96" s="117"/>
      <c r="DE96" s="117"/>
      <c r="DF96" s="115"/>
      <c r="DG96" s="122"/>
      <c r="DH96" s="122"/>
      <c r="DI96" s="122"/>
      <c r="DJ96" s="122"/>
      <c r="DK96" s="122"/>
      <c r="DL96" s="122"/>
      <c r="DM96" s="122"/>
      <c r="DN96" s="122"/>
      <c r="DO96" s="122"/>
      <c r="DP96" s="122"/>
      <c r="DQ96" s="122"/>
      <c r="DR96" s="122"/>
      <c r="DS96" s="122"/>
      <c r="DT96" s="122"/>
      <c r="DU96" s="122"/>
      <c r="DV96" s="122"/>
    </row>
    <row r="97" spans="9:126" s="99" customFormat="1" x14ac:dyDescent="0.2"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3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120"/>
      <c r="AO97" s="120"/>
      <c r="AP97" s="106"/>
      <c r="AQ97" s="106"/>
      <c r="AR97" s="106"/>
      <c r="AS97" s="106"/>
      <c r="AT97" s="106"/>
      <c r="AU97" s="106"/>
      <c r="AV97" s="106"/>
      <c r="AW97" s="106"/>
      <c r="AX97" s="106"/>
      <c r="AY97" s="106"/>
      <c r="AZ97" s="106"/>
      <c r="BA97" s="106"/>
      <c r="BB97" s="106"/>
      <c r="BC97" s="106"/>
      <c r="BD97" s="106"/>
      <c r="BE97" s="106"/>
      <c r="BF97" s="106"/>
      <c r="BH97" s="117"/>
      <c r="BI97" s="117"/>
      <c r="BJ97" s="117"/>
      <c r="BK97" s="117"/>
      <c r="BL97" s="117"/>
      <c r="BM97" s="117"/>
      <c r="BN97" s="117"/>
      <c r="BO97" s="117"/>
      <c r="BP97" s="117"/>
      <c r="BQ97" s="117"/>
      <c r="BR97" s="117"/>
      <c r="BS97" s="117"/>
      <c r="BT97" s="117"/>
      <c r="BU97" s="117"/>
      <c r="BV97" s="117"/>
      <c r="BW97" s="117"/>
      <c r="BX97" s="114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  <c r="CJ97" s="121"/>
      <c r="CK97" s="121"/>
      <c r="CL97" s="121"/>
      <c r="CM97" s="121"/>
      <c r="CN97" s="121"/>
      <c r="CP97" s="117"/>
      <c r="CQ97" s="117"/>
      <c r="CR97" s="117"/>
      <c r="CS97" s="117"/>
      <c r="CT97" s="117"/>
      <c r="CU97" s="117"/>
      <c r="CV97" s="117"/>
      <c r="CW97" s="117"/>
      <c r="CX97" s="117"/>
      <c r="CY97" s="117"/>
      <c r="CZ97" s="117"/>
      <c r="DA97" s="117"/>
      <c r="DB97" s="117"/>
      <c r="DC97" s="117"/>
      <c r="DD97" s="117"/>
      <c r="DE97" s="117"/>
      <c r="DF97" s="115"/>
      <c r="DG97" s="122"/>
      <c r="DH97" s="122"/>
      <c r="DI97" s="122"/>
      <c r="DJ97" s="122"/>
      <c r="DK97" s="122"/>
      <c r="DL97" s="122"/>
      <c r="DM97" s="122"/>
      <c r="DN97" s="122"/>
      <c r="DO97" s="122"/>
      <c r="DP97" s="122"/>
      <c r="DQ97" s="122"/>
      <c r="DR97" s="122"/>
      <c r="DS97" s="122"/>
      <c r="DT97" s="122"/>
      <c r="DU97" s="122"/>
      <c r="DV97" s="122"/>
    </row>
    <row r="98" spans="9:126" s="99" customFormat="1" x14ac:dyDescent="0.2"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3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  <c r="AO98" s="120"/>
      <c r="AP98" s="106"/>
      <c r="AQ98" s="106"/>
      <c r="AR98" s="106"/>
      <c r="AS98" s="106"/>
      <c r="AT98" s="106"/>
      <c r="AU98" s="106"/>
      <c r="AV98" s="106"/>
      <c r="AW98" s="106"/>
      <c r="AX98" s="106"/>
      <c r="AY98" s="106"/>
      <c r="AZ98" s="106"/>
      <c r="BA98" s="106"/>
      <c r="BB98" s="106"/>
      <c r="BC98" s="106"/>
      <c r="BD98" s="106"/>
      <c r="BE98" s="106"/>
      <c r="BF98" s="106"/>
      <c r="BH98" s="117"/>
      <c r="BI98" s="117"/>
      <c r="BJ98" s="117"/>
      <c r="BK98" s="117"/>
      <c r="BL98" s="117"/>
      <c r="BM98" s="117"/>
      <c r="BN98" s="117"/>
      <c r="BO98" s="117"/>
      <c r="BP98" s="117"/>
      <c r="BQ98" s="117"/>
      <c r="BR98" s="117"/>
      <c r="BS98" s="117"/>
      <c r="BT98" s="117"/>
      <c r="BU98" s="117"/>
      <c r="BV98" s="117"/>
      <c r="BW98" s="117"/>
      <c r="BX98" s="114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P98" s="117"/>
      <c r="CQ98" s="117"/>
      <c r="CR98" s="117"/>
      <c r="CS98" s="117"/>
      <c r="CT98" s="117"/>
      <c r="CU98" s="117"/>
      <c r="CV98" s="117"/>
      <c r="CW98" s="117"/>
      <c r="CX98" s="117"/>
      <c r="CY98" s="117"/>
      <c r="CZ98" s="117"/>
      <c r="DA98" s="117"/>
      <c r="DB98" s="117"/>
      <c r="DC98" s="117"/>
      <c r="DD98" s="117"/>
      <c r="DE98" s="117"/>
      <c r="DF98" s="115"/>
      <c r="DG98" s="122"/>
      <c r="DH98" s="122"/>
      <c r="DI98" s="122"/>
      <c r="DJ98" s="122"/>
      <c r="DK98" s="122"/>
      <c r="DL98" s="122"/>
      <c r="DM98" s="122"/>
      <c r="DN98" s="122"/>
      <c r="DO98" s="122"/>
      <c r="DP98" s="122"/>
      <c r="DQ98" s="122"/>
      <c r="DR98" s="122"/>
      <c r="DS98" s="122"/>
      <c r="DT98" s="122"/>
      <c r="DU98" s="122"/>
      <c r="DV98" s="12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A5A5-6F78-5D43-B8E4-499E288E3D40}">
  <sheetPr codeName="Sheet15">
    <tabColor theme="9" tint="-0.499984740745262"/>
  </sheetPr>
  <dimension ref="A1:DV98"/>
  <sheetViews>
    <sheetView topLeftCell="DO1" zoomScale="150" workbookViewId="0">
      <selection activeCell="DX11" sqref="DX11"/>
    </sheetView>
  </sheetViews>
  <sheetFormatPr baseColWidth="10" defaultColWidth="8.83203125" defaultRowHeight="16" x14ac:dyDescent="0.2"/>
  <cols>
    <col min="1" max="1" width="8.83203125" style="129"/>
    <col min="2" max="3" width="16.83203125" style="129" bestFit="1" customWidth="1"/>
    <col min="4" max="4" width="13.33203125" style="129" bestFit="1" customWidth="1"/>
    <col min="5" max="5" width="13.83203125" style="129" bestFit="1" customWidth="1"/>
    <col min="6" max="8" width="8.83203125" style="129"/>
    <col min="9" max="24" width="8.83203125" style="117"/>
    <col min="25" max="25" width="8.83203125" style="132"/>
    <col min="26" max="41" width="8.83203125" style="120"/>
    <col min="42" max="58" width="8.83203125" style="116"/>
    <col min="59" max="59" width="8.83203125" style="129"/>
    <col min="60" max="75" width="8.83203125" style="117"/>
    <col min="76" max="76" width="8.83203125" style="133"/>
    <col min="77" max="92" width="8.83203125" style="121"/>
    <col min="93" max="93" width="8.83203125" style="129"/>
    <col min="94" max="109" width="8.83203125" style="117"/>
    <col min="110" max="110" width="8.83203125" style="134"/>
    <col min="111" max="126" width="8.83203125" style="122"/>
    <col min="127" max="16384" width="8.83203125" style="129"/>
  </cols>
  <sheetData>
    <row r="1" spans="1:126" s="99" customFormat="1" ht="68" x14ac:dyDescent="0.2">
      <c r="A1" s="99" t="s">
        <v>88</v>
      </c>
      <c r="B1" s="93" t="s">
        <v>168</v>
      </c>
      <c r="C1" s="93" t="s">
        <v>15</v>
      </c>
      <c r="D1" s="93" t="s">
        <v>106</v>
      </c>
      <c r="E1" s="93" t="s">
        <v>107</v>
      </c>
      <c r="F1" s="93" t="s">
        <v>108</v>
      </c>
      <c r="G1" s="93" t="s">
        <v>109</v>
      </c>
      <c r="H1" s="93" t="s">
        <v>16</v>
      </c>
      <c r="I1" s="93" t="s">
        <v>22</v>
      </c>
      <c r="J1" s="93" t="s">
        <v>23</v>
      </c>
      <c r="K1" s="93" t="s">
        <v>24</v>
      </c>
      <c r="L1" s="93" t="s">
        <v>25</v>
      </c>
      <c r="M1" s="93" t="s">
        <v>26</v>
      </c>
      <c r="N1" s="93" t="s">
        <v>27</v>
      </c>
      <c r="O1" s="93" t="s">
        <v>28</v>
      </c>
      <c r="P1" s="93" t="s">
        <v>29</v>
      </c>
      <c r="Q1" s="93" t="s">
        <v>30</v>
      </c>
      <c r="R1" s="93" t="s">
        <v>31</v>
      </c>
      <c r="S1" s="93" t="s">
        <v>32</v>
      </c>
      <c r="T1" s="93" t="s">
        <v>111</v>
      </c>
      <c r="U1" s="93" t="s">
        <v>118</v>
      </c>
      <c r="V1" s="93" t="s">
        <v>125</v>
      </c>
      <c r="W1" s="93" t="s">
        <v>132</v>
      </c>
      <c r="X1" s="93" t="s">
        <v>139</v>
      </c>
      <c r="Y1" s="94" t="s">
        <v>17</v>
      </c>
      <c r="Z1" s="94" t="s">
        <v>33</v>
      </c>
      <c r="AA1" s="94" t="s">
        <v>34</v>
      </c>
      <c r="AB1" s="94" t="s">
        <v>35</v>
      </c>
      <c r="AC1" s="94" t="s">
        <v>36</v>
      </c>
      <c r="AD1" s="94" t="s">
        <v>37</v>
      </c>
      <c r="AE1" s="94" t="s">
        <v>38</v>
      </c>
      <c r="AF1" s="94" t="s">
        <v>39</v>
      </c>
      <c r="AG1" s="94" t="s">
        <v>40</v>
      </c>
      <c r="AH1" s="94" t="s">
        <v>41</v>
      </c>
      <c r="AI1" s="94" t="s">
        <v>42</v>
      </c>
      <c r="AJ1" s="94" t="s">
        <v>43</v>
      </c>
      <c r="AK1" s="94" t="s">
        <v>112</v>
      </c>
      <c r="AL1" s="94" t="s">
        <v>119</v>
      </c>
      <c r="AM1" s="94" t="s">
        <v>126</v>
      </c>
      <c r="AN1" s="94" t="s">
        <v>133</v>
      </c>
      <c r="AO1" s="94" t="s">
        <v>140</v>
      </c>
      <c r="AP1" s="95" t="s">
        <v>145</v>
      </c>
      <c r="AQ1" s="95" t="s">
        <v>146</v>
      </c>
      <c r="AR1" s="95" t="s">
        <v>147</v>
      </c>
      <c r="AS1" s="95" t="s">
        <v>148</v>
      </c>
      <c r="AT1" s="95" t="s">
        <v>149</v>
      </c>
      <c r="AU1" s="95" t="s">
        <v>150</v>
      </c>
      <c r="AV1" s="95" t="s">
        <v>151</v>
      </c>
      <c r="AW1" s="95" t="s">
        <v>152</v>
      </c>
      <c r="AX1" s="95" t="s">
        <v>153</v>
      </c>
      <c r="AY1" s="95" t="s">
        <v>154</v>
      </c>
      <c r="AZ1" s="95" t="s">
        <v>155</v>
      </c>
      <c r="BA1" s="95" t="s">
        <v>156</v>
      </c>
      <c r="BB1" s="95" t="s">
        <v>157</v>
      </c>
      <c r="BC1" s="95" t="s">
        <v>158</v>
      </c>
      <c r="BD1" s="95" t="s">
        <v>159</v>
      </c>
      <c r="BE1" s="95" t="s">
        <v>160</v>
      </c>
      <c r="BF1" s="95" t="s">
        <v>161</v>
      </c>
      <c r="BG1" s="93" t="s">
        <v>18</v>
      </c>
      <c r="BH1" s="93" t="s">
        <v>44</v>
      </c>
      <c r="BI1" s="93" t="s">
        <v>45</v>
      </c>
      <c r="BJ1" s="93" t="s">
        <v>46</v>
      </c>
      <c r="BK1" s="93" t="s">
        <v>47</v>
      </c>
      <c r="BL1" s="93" t="s">
        <v>48</v>
      </c>
      <c r="BM1" s="93" t="s">
        <v>49</v>
      </c>
      <c r="BN1" s="93" t="s">
        <v>50</v>
      </c>
      <c r="BO1" s="93" t="s">
        <v>51</v>
      </c>
      <c r="BP1" s="93" t="s">
        <v>52</v>
      </c>
      <c r="BQ1" s="93" t="s">
        <v>53</v>
      </c>
      <c r="BR1" s="93" t="s">
        <v>54</v>
      </c>
      <c r="BS1" s="93" t="s">
        <v>113</v>
      </c>
      <c r="BT1" s="93" t="s">
        <v>120</v>
      </c>
      <c r="BU1" s="93" t="s">
        <v>127</v>
      </c>
      <c r="BV1" s="93" t="s">
        <v>134</v>
      </c>
      <c r="BW1" s="93" t="s">
        <v>141</v>
      </c>
      <c r="BX1" s="96" t="s">
        <v>19</v>
      </c>
      <c r="BY1" s="96" t="s">
        <v>55</v>
      </c>
      <c r="BZ1" s="96" t="s">
        <v>56</v>
      </c>
      <c r="CA1" s="96" t="s">
        <v>57</v>
      </c>
      <c r="CB1" s="96" t="s">
        <v>58</v>
      </c>
      <c r="CC1" s="96" t="s">
        <v>59</v>
      </c>
      <c r="CD1" s="96" t="s">
        <v>60</v>
      </c>
      <c r="CE1" s="96" t="s">
        <v>61</v>
      </c>
      <c r="CF1" s="96" t="s">
        <v>62</v>
      </c>
      <c r="CG1" s="96" t="s">
        <v>63</v>
      </c>
      <c r="CH1" s="96" t="s">
        <v>64</v>
      </c>
      <c r="CI1" s="96" t="s">
        <v>65</v>
      </c>
      <c r="CJ1" s="96" t="s">
        <v>114</v>
      </c>
      <c r="CK1" s="96" t="s">
        <v>121</v>
      </c>
      <c r="CL1" s="96" t="s">
        <v>128</v>
      </c>
      <c r="CM1" s="96" t="s">
        <v>135</v>
      </c>
      <c r="CN1" s="96" t="s">
        <v>142</v>
      </c>
      <c r="CO1" s="97" t="s">
        <v>20</v>
      </c>
      <c r="CP1" s="97" t="s">
        <v>66</v>
      </c>
      <c r="CQ1" s="97" t="s">
        <v>67</v>
      </c>
      <c r="CR1" s="97" t="s">
        <v>68</v>
      </c>
      <c r="CS1" s="97" t="s">
        <v>69</v>
      </c>
      <c r="CT1" s="97" t="s">
        <v>70</v>
      </c>
      <c r="CU1" s="97" t="s">
        <v>71</v>
      </c>
      <c r="CV1" s="97" t="s">
        <v>72</v>
      </c>
      <c r="CW1" s="97" t="s">
        <v>73</v>
      </c>
      <c r="CX1" s="97" t="s">
        <v>74</v>
      </c>
      <c r="CY1" s="97" t="s">
        <v>75</v>
      </c>
      <c r="CZ1" s="97" t="s">
        <v>76</v>
      </c>
      <c r="DA1" s="97" t="s">
        <v>115</v>
      </c>
      <c r="DB1" s="97" t="s">
        <v>122</v>
      </c>
      <c r="DC1" s="97" t="s">
        <v>129</v>
      </c>
      <c r="DD1" s="97" t="s">
        <v>136</v>
      </c>
      <c r="DE1" s="97" t="s">
        <v>143</v>
      </c>
      <c r="DF1" s="98" t="s">
        <v>21</v>
      </c>
      <c r="DG1" s="98" t="s">
        <v>77</v>
      </c>
      <c r="DH1" s="98" t="s">
        <v>78</v>
      </c>
      <c r="DI1" s="98" t="s">
        <v>79</v>
      </c>
      <c r="DJ1" s="98" t="s">
        <v>80</v>
      </c>
      <c r="DK1" s="98" t="s">
        <v>81</v>
      </c>
      <c r="DL1" s="98" t="s">
        <v>82</v>
      </c>
      <c r="DM1" s="98" t="s">
        <v>83</v>
      </c>
      <c r="DN1" s="98" t="s">
        <v>84</v>
      </c>
      <c r="DO1" s="98" t="s">
        <v>85</v>
      </c>
      <c r="DP1" s="98" t="s">
        <v>86</v>
      </c>
      <c r="DQ1" s="98" t="s">
        <v>87</v>
      </c>
      <c r="DR1" s="98" t="s">
        <v>116</v>
      </c>
      <c r="DS1" s="98" t="s">
        <v>123</v>
      </c>
      <c r="DT1" s="98" t="s">
        <v>130</v>
      </c>
      <c r="DU1" s="98" t="s">
        <v>137</v>
      </c>
      <c r="DV1" s="98" t="s">
        <v>144</v>
      </c>
    </row>
    <row r="2" spans="1:126" s="129" customFormat="1" x14ac:dyDescent="0.2">
      <c r="A2" s="129" t="s">
        <v>93</v>
      </c>
      <c r="B2" s="131">
        <f>'Data Final'!C210</f>
        <v>44518.520833333336</v>
      </c>
      <c r="C2" s="131">
        <v>44518.5</v>
      </c>
      <c r="D2" s="99">
        <v>8.4499999999999993</v>
      </c>
      <c r="E2" s="102">
        <f>D2*0.02831</f>
        <v>0.23921949999999997</v>
      </c>
      <c r="F2" s="102">
        <f>(E2-MIN($E$2:$E$51))*15*60</f>
        <v>0</v>
      </c>
      <c r="G2" s="103">
        <f>F2/$F$82</f>
        <v>0</v>
      </c>
      <c r="H2" s="130">
        <f>'Data Final'!F210</f>
        <v>0</v>
      </c>
      <c r="I2" s="104">
        <v>0</v>
      </c>
      <c r="J2" s="104">
        <v>0</v>
      </c>
      <c r="K2" s="104">
        <v>0</v>
      </c>
      <c r="L2" s="104">
        <v>0</v>
      </c>
      <c r="M2" s="104">
        <v>0</v>
      </c>
      <c r="N2" s="130">
        <f>'Data Final'!L210</f>
        <v>0</v>
      </c>
      <c r="O2" s="130">
        <f>'Data Final'!M210</f>
        <v>0</v>
      </c>
      <c r="P2" s="104">
        <v>0</v>
      </c>
      <c r="Q2" s="104">
        <v>0</v>
      </c>
      <c r="R2" s="104">
        <v>0</v>
      </c>
      <c r="S2" s="130">
        <f>'Data Final'!Q210</f>
        <v>0</v>
      </c>
      <c r="T2" s="130">
        <f>'Data Final'!R210</f>
        <v>59.948295052331403</v>
      </c>
      <c r="U2" s="130">
        <f>'Data Final'!S210</f>
        <v>0</v>
      </c>
      <c r="V2" s="104">
        <v>0</v>
      </c>
      <c r="W2" s="130">
        <f>'Data Final'!U210</f>
        <v>0.92542306791321494</v>
      </c>
      <c r="X2" s="104">
        <v>0</v>
      </c>
      <c r="Y2" s="105">
        <f>H2</f>
        <v>0</v>
      </c>
      <c r="Z2" s="105">
        <f t="shared" ref="Z2:AN2" si="0">I2</f>
        <v>0</v>
      </c>
      <c r="AA2" s="105">
        <f t="shared" si="0"/>
        <v>0</v>
      </c>
      <c r="AB2" s="105">
        <f t="shared" si="0"/>
        <v>0</v>
      </c>
      <c r="AC2" s="105">
        <f t="shared" si="0"/>
        <v>0</v>
      </c>
      <c r="AD2" s="105">
        <f t="shared" si="0"/>
        <v>0</v>
      </c>
      <c r="AE2" s="105">
        <f t="shared" si="0"/>
        <v>0</v>
      </c>
      <c r="AF2" s="105">
        <f t="shared" si="0"/>
        <v>0</v>
      </c>
      <c r="AG2" s="105">
        <f t="shared" si="0"/>
        <v>0</v>
      </c>
      <c r="AH2" s="105">
        <f t="shared" si="0"/>
        <v>0</v>
      </c>
      <c r="AI2" s="105">
        <f t="shared" si="0"/>
        <v>0</v>
      </c>
      <c r="AJ2" s="105">
        <f t="shared" si="0"/>
        <v>0</v>
      </c>
      <c r="AK2" s="105">
        <f t="shared" si="0"/>
        <v>59.948295052331403</v>
      </c>
      <c r="AL2" s="105">
        <f t="shared" si="0"/>
        <v>0</v>
      </c>
      <c r="AM2" s="105">
        <f t="shared" si="0"/>
        <v>0</v>
      </c>
      <c r="AN2" s="105">
        <f t="shared" si="0"/>
        <v>0.92542306791321494</v>
      </c>
      <c r="AO2" s="105">
        <f>X2</f>
        <v>0</v>
      </c>
      <c r="AP2" s="106">
        <f>Y2/MAX(Y$2:Y$98)</f>
        <v>0</v>
      </c>
      <c r="AQ2" s="106">
        <f t="shared" ref="AQ2:BF17" si="1">Z2/MAX(Z$2:Z$98)</f>
        <v>0</v>
      </c>
      <c r="AR2" s="106" t="e">
        <f t="shared" si="1"/>
        <v>#DIV/0!</v>
      </c>
      <c r="AS2" s="106" t="e">
        <f t="shared" si="1"/>
        <v>#DIV/0!</v>
      </c>
      <c r="AT2" s="106">
        <f t="shared" si="1"/>
        <v>0</v>
      </c>
      <c r="AU2" s="106" t="e">
        <f t="shared" si="1"/>
        <v>#DIV/0!</v>
      </c>
      <c r="AV2" s="106">
        <f t="shared" si="1"/>
        <v>0</v>
      </c>
      <c r="AW2" s="106">
        <f t="shared" si="1"/>
        <v>0</v>
      </c>
      <c r="AX2" s="106" t="e">
        <f t="shared" si="1"/>
        <v>#DIV/0!</v>
      </c>
      <c r="AY2" s="106" t="e">
        <f t="shared" si="1"/>
        <v>#DIV/0!</v>
      </c>
      <c r="AZ2" s="106" t="e">
        <f t="shared" si="1"/>
        <v>#DIV/0!</v>
      </c>
      <c r="BA2" s="106">
        <f t="shared" si="1"/>
        <v>0</v>
      </c>
      <c r="BB2" s="106">
        <f t="shared" si="1"/>
        <v>1.245092507351207E-2</v>
      </c>
      <c r="BC2" s="106" t="e">
        <f t="shared" si="1"/>
        <v>#DIV/0!</v>
      </c>
      <c r="BD2" s="106" t="e">
        <f t="shared" si="1"/>
        <v>#DIV/0!</v>
      </c>
      <c r="BE2" s="106">
        <f t="shared" si="1"/>
        <v>4.9509139285901567E-2</v>
      </c>
      <c r="BF2" s="106">
        <f t="shared" si="1"/>
        <v>0</v>
      </c>
      <c r="BG2" s="107">
        <f t="shared" ref="BG2:BW2" si="2">Y2*$E2*1000*60/(1000*1000)</f>
        <v>0</v>
      </c>
      <c r="BH2" s="107">
        <f t="shared" si="2"/>
        <v>0</v>
      </c>
      <c r="BI2" s="107">
        <f t="shared" si="2"/>
        <v>0</v>
      </c>
      <c r="BJ2" s="107">
        <f t="shared" si="2"/>
        <v>0</v>
      </c>
      <c r="BK2" s="107">
        <f t="shared" si="2"/>
        <v>0</v>
      </c>
      <c r="BL2" s="107">
        <f t="shared" si="2"/>
        <v>0</v>
      </c>
      <c r="BM2" s="107">
        <f t="shared" si="2"/>
        <v>0</v>
      </c>
      <c r="BN2" s="107">
        <f t="shared" si="2"/>
        <v>0</v>
      </c>
      <c r="BO2" s="107">
        <f t="shared" si="2"/>
        <v>0</v>
      </c>
      <c r="BP2" s="107">
        <f t="shared" si="2"/>
        <v>0</v>
      </c>
      <c r="BQ2" s="107">
        <f t="shared" si="2"/>
        <v>0</v>
      </c>
      <c r="BR2" s="107">
        <f t="shared" si="2"/>
        <v>0</v>
      </c>
      <c r="BS2" s="107">
        <f t="shared" si="2"/>
        <v>0.86044807009627133</v>
      </c>
      <c r="BT2" s="107">
        <f t="shared" si="2"/>
        <v>0</v>
      </c>
      <c r="BU2" s="107">
        <f t="shared" si="2"/>
        <v>0</v>
      </c>
      <c r="BV2" s="107">
        <f t="shared" si="2"/>
        <v>1.3282754615679918E-2</v>
      </c>
      <c r="BW2" s="107">
        <f t="shared" si="2"/>
        <v>0</v>
      </c>
      <c r="BX2" s="108">
        <f>BG2*15</f>
        <v>0</v>
      </c>
      <c r="BY2" s="108">
        <f t="shared" ref="BY2:CN17" si="3">BH2*15</f>
        <v>0</v>
      </c>
      <c r="BZ2" s="108">
        <f t="shared" si="3"/>
        <v>0</v>
      </c>
      <c r="CA2" s="108">
        <f t="shared" si="3"/>
        <v>0</v>
      </c>
      <c r="CB2" s="108">
        <f t="shared" si="3"/>
        <v>0</v>
      </c>
      <c r="CC2" s="108">
        <f t="shared" si="3"/>
        <v>0</v>
      </c>
      <c r="CD2" s="108">
        <f t="shared" si="3"/>
        <v>0</v>
      </c>
      <c r="CE2" s="108">
        <f t="shared" si="3"/>
        <v>0</v>
      </c>
      <c r="CF2" s="108">
        <f t="shared" si="3"/>
        <v>0</v>
      </c>
      <c r="CG2" s="108">
        <f t="shared" si="3"/>
        <v>0</v>
      </c>
      <c r="CH2" s="108">
        <f t="shared" si="3"/>
        <v>0</v>
      </c>
      <c r="CI2" s="108">
        <f t="shared" si="3"/>
        <v>0</v>
      </c>
      <c r="CJ2" s="108">
        <f t="shared" si="3"/>
        <v>12.90672105144407</v>
      </c>
      <c r="CK2" s="108">
        <f t="shared" si="3"/>
        <v>0</v>
      </c>
      <c r="CL2" s="108">
        <f t="shared" si="3"/>
        <v>0</v>
      </c>
      <c r="CM2" s="108">
        <f t="shared" si="3"/>
        <v>0.19924131923519878</v>
      </c>
      <c r="CN2" s="108">
        <f t="shared" si="3"/>
        <v>0</v>
      </c>
      <c r="CO2" s="109">
        <f>BX2</f>
        <v>0</v>
      </c>
      <c r="CP2" s="109">
        <f t="shared" ref="CP2:DE2" si="4">BY2</f>
        <v>0</v>
      </c>
      <c r="CQ2" s="109">
        <f t="shared" si="4"/>
        <v>0</v>
      </c>
      <c r="CR2" s="109">
        <f t="shared" si="4"/>
        <v>0</v>
      </c>
      <c r="CS2" s="109">
        <f t="shared" si="4"/>
        <v>0</v>
      </c>
      <c r="CT2" s="109">
        <f t="shared" si="4"/>
        <v>0</v>
      </c>
      <c r="CU2" s="109">
        <f t="shared" si="4"/>
        <v>0</v>
      </c>
      <c r="CV2" s="109">
        <f t="shared" si="4"/>
        <v>0</v>
      </c>
      <c r="CW2" s="109">
        <f t="shared" si="4"/>
        <v>0</v>
      </c>
      <c r="CX2" s="109">
        <f t="shared" si="4"/>
        <v>0</v>
      </c>
      <c r="CY2" s="109">
        <f t="shared" si="4"/>
        <v>0</v>
      </c>
      <c r="CZ2" s="109">
        <f t="shared" si="4"/>
        <v>0</v>
      </c>
      <c r="DA2" s="109">
        <f t="shared" si="4"/>
        <v>12.90672105144407</v>
      </c>
      <c r="DB2" s="109">
        <f t="shared" si="4"/>
        <v>0</v>
      </c>
      <c r="DC2" s="109">
        <f t="shared" si="4"/>
        <v>0</v>
      </c>
      <c r="DD2" s="109">
        <f t="shared" si="4"/>
        <v>0.19924131923519878</v>
      </c>
      <c r="DE2" s="109">
        <f t="shared" si="4"/>
        <v>0</v>
      </c>
      <c r="DF2" s="110">
        <f>CO2/CO$82</f>
        <v>0</v>
      </c>
      <c r="DG2" s="110">
        <f t="shared" ref="DG2:DV17" si="5">CP2/CP$82</f>
        <v>0</v>
      </c>
      <c r="DH2" s="110" t="e">
        <f t="shared" si="5"/>
        <v>#DIV/0!</v>
      </c>
      <c r="DI2" s="110" t="e">
        <f t="shared" si="5"/>
        <v>#DIV/0!</v>
      </c>
      <c r="DJ2" s="110">
        <f t="shared" si="5"/>
        <v>0</v>
      </c>
      <c r="DK2" s="110" t="e">
        <f t="shared" si="5"/>
        <v>#DIV/0!</v>
      </c>
      <c r="DL2" s="110">
        <f t="shared" si="5"/>
        <v>0</v>
      </c>
      <c r="DM2" s="110">
        <f t="shared" si="5"/>
        <v>0</v>
      </c>
      <c r="DN2" s="110" t="e">
        <f t="shared" si="5"/>
        <v>#DIV/0!</v>
      </c>
      <c r="DO2" s="110" t="e">
        <f t="shared" si="5"/>
        <v>#DIV/0!</v>
      </c>
      <c r="DP2" s="110" t="e">
        <f t="shared" si="5"/>
        <v>#DIV/0!</v>
      </c>
      <c r="DQ2" s="110">
        <f t="shared" si="5"/>
        <v>0</v>
      </c>
      <c r="DR2" s="110">
        <f t="shared" si="5"/>
        <v>2.0775092877271082E-4</v>
      </c>
      <c r="DS2" s="110" t="e">
        <f t="shared" si="5"/>
        <v>#DIV/0!</v>
      </c>
      <c r="DT2" s="110" t="e">
        <f t="shared" si="5"/>
        <v>#DIV/0!</v>
      </c>
      <c r="DU2" s="110">
        <f t="shared" si="5"/>
        <v>5.3190994786937718E-4</v>
      </c>
      <c r="DV2" s="110">
        <f t="shared" si="5"/>
        <v>0</v>
      </c>
    </row>
    <row r="3" spans="1:126" s="129" customFormat="1" x14ac:dyDescent="0.2">
      <c r="A3" s="129" t="s">
        <v>93</v>
      </c>
      <c r="B3" s="131"/>
      <c r="C3" s="131">
        <v>44518.510416666664</v>
      </c>
      <c r="D3" s="99">
        <v>8.4499999999999993</v>
      </c>
      <c r="E3" s="102">
        <f t="shared" ref="E3:E66" si="6">D3*0.02831</f>
        <v>0.23921949999999997</v>
      </c>
      <c r="F3" s="102">
        <f>(E3-MIN($E$2:$E$51))*15*60+F2</f>
        <v>0</v>
      </c>
      <c r="G3" s="103">
        <f t="shared" ref="G3:G66" si="7">F3/$F$82</f>
        <v>0</v>
      </c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105">
        <f>H2</f>
        <v>0</v>
      </c>
      <c r="Z3" s="105">
        <f t="shared" ref="Z3:AN3" si="8">I2</f>
        <v>0</v>
      </c>
      <c r="AA3" s="105">
        <f t="shared" si="8"/>
        <v>0</v>
      </c>
      <c r="AB3" s="105">
        <f t="shared" si="8"/>
        <v>0</v>
      </c>
      <c r="AC3" s="105">
        <f t="shared" si="8"/>
        <v>0</v>
      </c>
      <c r="AD3" s="105">
        <f t="shared" si="8"/>
        <v>0</v>
      </c>
      <c r="AE3" s="105">
        <f t="shared" si="8"/>
        <v>0</v>
      </c>
      <c r="AF3" s="105">
        <f t="shared" si="8"/>
        <v>0</v>
      </c>
      <c r="AG3" s="105">
        <f t="shared" si="8"/>
        <v>0</v>
      </c>
      <c r="AH3" s="105">
        <f t="shared" si="8"/>
        <v>0</v>
      </c>
      <c r="AI3" s="105">
        <f t="shared" si="8"/>
        <v>0</v>
      </c>
      <c r="AJ3" s="105">
        <f t="shared" si="8"/>
        <v>0</v>
      </c>
      <c r="AK3" s="105">
        <f t="shared" si="8"/>
        <v>59.948295052331403</v>
      </c>
      <c r="AL3" s="105">
        <f t="shared" si="8"/>
        <v>0</v>
      </c>
      <c r="AM3" s="105">
        <f t="shared" si="8"/>
        <v>0</v>
      </c>
      <c r="AN3" s="105">
        <f t="shared" si="8"/>
        <v>0.92542306791321494</v>
      </c>
      <c r="AO3" s="105">
        <f>X2</f>
        <v>0</v>
      </c>
      <c r="AP3" s="106">
        <f t="shared" ref="AP3:BE33" si="9">Y3/MAX(Y$2:Y$98)</f>
        <v>0</v>
      </c>
      <c r="AQ3" s="106">
        <f t="shared" si="1"/>
        <v>0</v>
      </c>
      <c r="AR3" s="106" t="e">
        <f t="shared" si="1"/>
        <v>#DIV/0!</v>
      </c>
      <c r="AS3" s="106" t="e">
        <f t="shared" si="1"/>
        <v>#DIV/0!</v>
      </c>
      <c r="AT3" s="106">
        <f t="shared" si="1"/>
        <v>0</v>
      </c>
      <c r="AU3" s="106" t="e">
        <f t="shared" si="1"/>
        <v>#DIV/0!</v>
      </c>
      <c r="AV3" s="106">
        <f t="shared" si="1"/>
        <v>0</v>
      </c>
      <c r="AW3" s="106">
        <f t="shared" si="1"/>
        <v>0</v>
      </c>
      <c r="AX3" s="106" t="e">
        <f t="shared" si="1"/>
        <v>#DIV/0!</v>
      </c>
      <c r="AY3" s="106" t="e">
        <f t="shared" si="1"/>
        <v>#DIV/0!</v>
      </c>
      <c r="AZ3" s="106" t="e">
        <f t="shared" si="1"/>
        <v>#DIV/0!</v>
      </c>
      <c r="BA3" s="106">
        <f t="shared" si="1"/>
        <v>0</v>
      </c>
      <c r="BB3" s="106">
        <f t="shared" si="1"/>
        <v>1.245092507351207E-2</v>
      </c>
      <c r="BC3" s="106" t="e">
        <f t="shared" si="1"/>
        <v>#DIV/0!</v>
      </c>
      <c r="BD3" s="106" t="e">
        <f t="shared" si="1"/>
        <v>#DIV/0!</v>
      </c>
      <c r="BE3" s="106">
        <f t="shared" si="1"/>
        <v>4.9509139285901567E-2</v>
      </c>
      <c r="BF3" s="106">
        <f t="shared" si="1"/>
        <v>0</v>
      </c>
      <c r="BG3" s="107">
        <f t="shared" ref="BG3:BG66" si="10">Y3*$E3*1000*60/(1000*1000)</f>
        <v>0</v>
      </c>
      <c r="BH3" s="107">
        <f t="shared" ref="BH3:BH66" si="11">Z3*$E3*1000*60/(1000*1000)</f>
        <v>0</v>
      </c>
      <c r="BI3" s="107">
        <f t="shared" ref="BI3:BI66" si="12">AA3*$E3*1000*60/(1000*1000)</f>
        <v>0</v>
      </c>
      <c r="BJ3" s="107">
        <f t="shared" ref="BJ3:BJ66" si="13">AB3*$E3*1000*60/(1000*1000)</f>
        <v>0</v>
      </c>
      <c r="BK3" s="107">
        <f t="shared" ref="BK3:BK66" si="14">AC3*$E3*1000*60/(1000*1000)</f>
        <v>0</v>
      </c>
      <c r="BL3" s="107">
        <f t="shared" ref="BL3:BL66" si="15">AD3*$E3*1000*60/(1000*1000)</f>
        <v>0</v>
      </c>
      <c r="BM3" s="107">
        <f t="shared" ref="BM3:BM66" si="16">AE3*$E3*1000*60/(1000*1000)</f>
        <v>0</v>
      </c>
      <c r="BN3" s="107">
        <f t="shared" ref="BN3:BN66" si="17">AF3*$E3*1000*60/(1000*1000)</f>
        <v>0</v>
      </c>
      <c r="BO3" s="107">
        <f t="shared" ref="BO3:BO66" si="18">AG3*$E3*1000*60/(1000*1000)</f>
        <v>0</v>
      </c>
      <c r="BP3" s="107">
        <f t="shared" ref="BP3:BP66" si="19">AH3*$E3*1000*60/(1000*1000)</f>
        <v>0</v>
      </c>
      <c r="BQ3" s="107">
        <f t="shared" ref="BQ3:BQ66" si="20">AI3*$E3*1000*60/(1000*1000)</f>
        <v>0</v>
      </c>
      <c r="BR3" s="107">
        <f t="shared" ref="BR3:BR66" si="21">AJ3*$E3*1000*60/(1000*1000)</f>
        <v>0</v>
      </c>
      <c r="BS3" s="107">
        <f t="shared" ref="BS3:BS66" si="22">AK3*$E3*1000*60/(1000*1000)</f>
        <v>0.86044807009627133</v>
      </c>
      <c r="BT3" s="107">
        <f t="shared" ref="BT3:BT66" si="23">AL3*$E3*1000*60/(1000*1000)</f>
        <v>0</v>
      </c>
      <c r="BU3" s="107">
        <f t="shared" ref="BU3:BU66" si="24">AM3*$E3*1000*60/(1000*1000)</f>
        <v>0</v>
      </c>
      <c r="BV3" s="107">
        <f t="shared" ref="BV3:BV66" si="25">AN3*$E3*1000*60/(1000*1000)</f>
        <v>1.3282754615679918E-2</v>
      </c>
      <c r="BW3" s="107">
        <f t="shared" ref="BW3:BW66" si="26">AO3*$E3*1000*60/(1000*1000)</f>
        <v>0</v>
      </c>
      <c r="BX3" s="108">
        <f t="shared" ref="BX3:BX5" si="27">BG3*15</f>
        <v>0</v>
      </c>
      <c r="BY3" s="108">
        <f t="shared" si="3"/>
        <v>0</v>
      </c>
      <c r="BZ3" s="108">
        <f t="shared" si="3"/>
        <v>0</v>
      </c>
      <c r="CA3" s="108">
        <f t="shared" si="3"/>
        <v>0</v>
      </c>
      <c r="CB3" s="108">
        <f t="shared" si="3"/>
        <v>0</v>
      </c>
      <c r="CC3" s="108">
        <f t="shared" si="3"/>
        <v>0</v>
      </c>
      <c r="CD3" s="108">
        <f t="shared" si="3"/>
        <v>0</v>
      </c>
      <c r="CE3" s="108">
        <f t="shared" si="3"/>
        <v>0</v>
      </c>
      <c r="CF3" s="108">
        <f t="shared" si="3"/>
        <v>0</v>
      </c>
      <c r="CG3" s="108">
        <f t="shared" si="3"/>
        <v>0</v>
      </c>
      <c r="CH3" s="108">
        <f t="shared" si="3"/>
        <v>0</v>
      </c>
      <c r="CI3" s="108">
        <f t="shared" si="3"/>
        <v>0</v>
      </c>
      <c r="CJ3" s="108">
        <f t="shared" si="3"/>
        <v>12.90672105144407</v>
      </c>
      <c r="CK3" s="108">
        <f t="shared" si="3"/>
        <v>0</v>
      </c>
      <c r="CL3" s="108">
        <f t="shared" si="3"/>
        <v>0</v>
      </c>
      <c r="CM3" s="108">
        <f t="shared" si="3"/>
        <v>0.19924131923519878</v>
      </c>
      <c r="CN3" s="108">
        <f t="shared" si="3"/>
        <v>0</v>
      </c>
      <c r="CO3" s="109">
        <f>CO2+BX3</f>
        <v>0</v>
      </c>
      <c r="CP3" s="109">
        <f t="shared" ref="CP3:DE18" si="28">CP2+BY3</f>
        <v>0</v>
      </c>
      <c r="CQ3" s="109">
        <f t="shared" si="28"/>
        <v>0</v>
      </c>
      <c r="CR3" s="109">
        <f t="shared" si="28"/>
        <v>0</v>
      </c>
      <c r="CS3" s="109">
        <f t="shared" si="28"/>
        <v>0</v>
      </c>
      <c r="CT3" s="109">
        <f t="shared" si="28"/>
        <v>0</v>
      </c>
      <c r="CU3" s="109">
        <f t="shared" si="28"/>
        <v>0</v>
      </c>
      <c r="CV3" s="109">
        <f t="shared" si="28"/>
        <v>0</v>
      </c>
      <c r="CW3" s="109">
        <f t="shared" si="28"/>
        <v>0</v>
      </c>
      <c r="CX3" s="109">
        <f t="shared" si="28"/>
        <v>0</v>
      </c>
      <c r="CY3" s="109">
        <f t="shared" si="28"/>
        <v>0</v>
      </c>
      <c r="CZ3" s="109">
        <f t="shared" si="28"/>
        <v>0</v>
      </c>
      <c r="DA3" s="109">
        <f t="shared" si="28"/>
        <v>25.813442102888139</v>
      </c>
      <c r="DB3" s="109">
        <f t="shared" si="28"/>
        <v>0</v>
      </c>
      <c r="DC3" s="109">
        <f t="shared" si="28"/>
        <v>0</v>
      </c>
      <c r="DD3" s="109">
        <f t="shared" si="28"/>
        <v>0.39848263847039755</v>
      </c>
      <c r="DE3" s="109">
        <f t="shared" si="28"/>
        <v>0</v>
      </c>
      <c r="DF3" s="110">
        <f t="shared" ref="DF3:DF66" si="29">CO3/CO$82</f>
        <v>0</v>
      </c>
      <c r="DG3" s="110">
        <f t="shared" si="5"/>
        <v>0</v>
      </c>
      <c r="DH3" s="110" t="e">
        <f t="shared" si="5"/>
        <v>#DIV/0!</v>
      </c>
      <c r="DI3" s="110" t="e">
        <f t="shared" si="5"/>
        <v>#DIV/0!</v>
      </c>
      <c r="DJ3" s="110">
        <f t="shared" si="5"/>
        <v>0</v>
      </c>
      <c r="DK3" s="110" t="e">
        <f t="shared" si="5"/>
        <v>#DIV/0!</v>
      </c>
      <c r="DL3" s="110">
        <f t="shared" si="5"/>
        <v>0</v>
      </c>
      <c r="DM3" s="110">
        <f t="shared" si="5"/>
        <v>0</v>
      </c>
      <c r="DN3" s="110" t="e">
        <f t="shared" si="5"/>
        <v>#DIV/0!</v>
      </c>
      <c r="DO3" s="110" t="e">
        <f t="shared" si="5"/>
        <v>#DIV/0!</v>
      </c>
      <c r="DP3" s="110" t="e">
        <f t="shared" si="5"/>
        <v>#DIV/0!</v>
      </c>
      <c r="DQ3" s="110">
        <f t="shared" si="5"/>
        <v>0</v>
      </c>
      <c r="DR3" s="110">
        <f t="shared" si="5"/>
        <v>4.1550185754542164E-4</v>
      </c>
      <c r="DS3" s="110" t="e">
        <f t="shared" si="5"/>
        <v>#DIV/0!</v>
      </c>
      <c r="DT3" s="110" t="e">
        <f t="shared" si="5"/>
        <v>#DIV/0!</v>
      </c>
      <c r="DU3" s="110">
        <f t="shared" si="5"/>
        <v>1.0638198957387544E-3</v>
      </c>
      <c r="DV3" s="110">
        <f t="shared" si="5"/>
        <v>0</v>
      </c>
    </row>
    <row r="4" spans="1:126" s="129" customFormat="1" x14ac:dyDescent="0.2">
      <c r="A4" s="129" t="s">
        <v>93</v>
      </c>
      <c r="B4" s="131"/>
      <c r="C4" s="131">
        <v>44518.520833333336</v>
      </c>
      <c r="D4" s="99">
        <v>8.4499999999999993</v>
      </c>
      <c r="E4" s="102">
        <f t="shared" si="6"/>
        <v>0.23921949999999997</v>
      </c>
      <c r="F4" s="102">
        <f t="shared" ref="F4:F67" si="30">(E4-MIN($E$2:$E$51))*15*60+F3</f>
        <v>0</v>
      </c>
      <c r="G4" s="103">
        <f t="shared" si="7"/>
        <v>0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105">
        <f>H2</f>
        <v>0</v>
      </c>
      <c r="Z4" s="105">
        <f t="shared" ref="Z4:AN4" si="31">I2</f>
        <v>0</v>
      </c>
      <c r="AA4" s="105">
        <f t="shared" si="31"/>
        <v>0</v>
      </c>
      <c r="AB4" s="105">
        <f t="shared" si="31"/>
        <v>0</v>
      </c>
      <c r="AC4" s="105">
        <f t="shared" si="31"/>
        <v>0</v>
      </c>
      <c r="AD4" s="105">
        <f t="shared" si="31"/>
        <v>0</v>
      </c>
      <c r="AE4" s="105">
        <f t="shared" si="31"/>
        <v>0</v>
      </c>
      <c r="AF4" s="105">
        <f t="shared" si="31"/>
        <v>0</v>
      </c>
      <c r="AG4" s="105">
        <f t="shared" si="31"/>
        <v>0</v>
      </c>
      <c r="AH4" s="105">
        <f t="shared" si="31"/>
        <v>0</v>
      </c>
      <c r="AI4" s="105">
        <f t="shared" si="31"/>
        <v>0</v>
      </c>
      <c r="AJ4" s="105">
        <f t="shared" si="31"/>
        <v>0</v>
      </c>
      <c r="AK4" s="105">
        <f t="shared" si="31"/>
        <v>59.948295052331403</v>
      </c>
      <c r="AL4" s="105">
        <f t="shared" si="31"/>
        <v>0</v>
      </c>
      <c r="AM4" s="105">
        <f t="shared" si="31"/>
        <v>0</v>
      </c>
      <c r="AN4" s="105">
        <f t="shared" si="31"/>
        <v>0.92542306791321494</v>
      </c>
      <c r="AO4" s="105">
        <f>X2</f>
        <v>0</v>
      </c>
      <c r="AP4" s="106">
        <f t="shared" si="9"/>
        <v>0</v>
      </c>
      <c r="AQ4" s="106">
        <f t="shared" si="1"/>
        <v>0</v>
      </c>
      <c r="AR4" s="106" t="e">
        <f t="shared" si="1"/>
        <v>#DIV/0!</v>
      </c>
      <c r="AS4" s="106" t="e">
        <f t="shared" si="1"/>
        <v>#DIV/0!</v>
      </c>
      <c r="AT4" s="106">
        <f t="shared" si="1"/>
        <v>0</v>
      </c>
      <c r="AU4" s="106" t="e">
        <f t="shared" si="1"/>
        <v>#DIV/0!</v>
      </c>
      <c r="AV4" s="106">
        <f t="shared" si="1"/>
        <v>0</v>
      </c>
      <c r="AW4" s="106">
        <f t="shared" si="1"/>
        <v>0</v>
      </c>
      <c r="AX4" s="106" t="e">
        <f t="shared" si="1"/>
        <v>#DIV/0!</v>
      </c>
      <c r="AY4" s="106" t="e">
        <f t="shared" si="1"/>
        <v>#DIV/0!</v>
      </c>
      <c r="AZ4" s="106" t="e">
        <f t="shared" si="1"/>
        <v>#DIV/0!</v>
      </c>
      <c r="BA4" s="106">
        <f t="shared" si="1"/>
        <v>0</v>
      </c>
      <c r="BB4" s="106">
        <f t="shared" si="1"/>
        <v>1.245092507351207E-2</v>
      </c>
      <c r="BC4" s="106" t="e">
        <f t="shared" si="1"/>
        <v>#DIV/0!</v>
      </c>
      <c r="BD4" s="106" t="e">
        <f t="shared" si="1"/>
        <v>#DIV/0!</v>
      </c>
      <c r="BE4" s="106">
        <f t="shared" si="1"/>
        <v>4.9509139285901567E-2</v>
      </c>
      <c r="BF4" s="106">
        <f t="shared" si="1"/>
        <v>0</v>
      </c>
      <c r="BG4" s="107">
        <f t="shared" si="10"/>
        <v>0</v>
      </c>
      <c r="BH4" s="107">
        <f t="shared" si="11"/>
        <v>0</v>
      </c>
      <c r="BI4" s="107">
        <f t="shared" si="12"/>
        <v>0</v>
      </c>
      <c r="BJ4" s="107">
        <f t="shared" si="13"/>
        <v>0</v>
      </c>
      <c r="BK4" s="107">
        <f t="shared" si="14"/>
        <v>0</v>
      </c>
      <c r="BL4" s="107">
        <f t="shared" si="15"/>
        <v>0</v>
      </c>
      <c r="BM4" s="107">
        <f t="shared" si="16"/>
        <v>0</v>
      </c>
      <c r="BN4" s="107">
        <f t="shared" si="17"/>
        <v>0</v>
      </c>
      <c r="BO4" s="107">
        <f t="shared" si="18"/>
        <v>0</v>
      </c>
      <c r="BP4" s="107">
        <f t="shared" si="19"/>
        <v>0</v>
      </c>
      <c r="BQ4" s="107">
        <f t="shared" si="20"/>
        <v>0</v>
      </c>
      <c r="BR4" s="107">
        <f t="shared" si="21"/>
        <v>0</v>
      </c>
      <c r="BS4" s="107">
        <f t="shared" si="22"/>
        <v>0.86044807009627133</v>
      </c>
      <c r="BT4" s="107">
        <f t="shared" si="23"/>
        <v>0</v>
      </c>
      <c r="BU4" s="107">
        <f t="shared" si="24"/>
        <v>0</v>
      </c>
      <c r="BV4" s="107">
        <f t="shared" si="25"/>
        <v>1.3282754615679918E-2</v>
      </c>
      <c r="BW4" s="107">
        <f t="shared" si="26"/>
        <v>0</v>
      </c>
      <c r="BX4" s="108">
        <f t="shared" si="27"/>
        <v>0</v>
      </c>
      <c r="BY4" s="108">
        <f t="shared" si="3"/>
        <v>0</v>
      </c>
      <c r="BZ4" s="108">
        <f t="shared" si="3"/>
        <v>0</v>
      </c>
      <c r="CA4" s="108">
        <f t="shared" si="3"/>
        <v>0</v>
      </c>
      <c r="CB4" s="108">
        <f t="shared" si="3"/>
        <v>0</v>
      </c>
      <c r="CC4" s="108">
        <f t="shared" si="3"/>
        <v>0</v>
      </c>
      <c r="CD4" s="108">
        <f t="shared" si="3"/>
        <v>0</v>
      </c>
      <c r="CE4" s="108">
        <f t="shared" si="3"/>
        <v>0</v>
      </c>
      <c r="CF4" s="108">
        <f t="shared" si="3"/>
        <v>0</v>
      </c>
      <c r="CG4" s="108">
        <f t="shared" si="3"/>
        <v>0</v>
      </c>
      <c r="CH4" s="108">
        <f t="shared" si="3"/>
        <v>0</v>
      </c>
      <c r="CI4" s="108">
        <f t="shared" si="3"/>
        <v>0</v>
      </c>
      <c r="CJ4" s="108">
        <f t="shared" si="3"/>
        <v>12.90672105144407</v>
      </c>
      <c r="CK4" s="108">
        <f t="shared" si="3"/>
        <v>0</v>
      </c>
      <c r="CL4" s="108">
        <f t="shared" si="3"/>
        <v>0</v>
      </c>
      <c r="CM4" s="108">
        <f t="shared" si="3"/>
        <v>0.19924131923519878</v>
      </c>
      <c r="CN4" s="108">
        <f t="shared" si="3"/>
        <v>0</v>
      </c>
      <c r="CO4" s="109">
        <f t="shared" ref="CO4:CO5" si="32">CO3+BX4</f>
        <v>0</v>
      </c>
      <c r="CP4" s="109">
        <f t="shared" si="28"/>
        <v>0</v>
      </c>
      <c r="CQ4" s="109">
        <f t="shared" si="28"/>
        <v>0</v>
      </c>
      <c r="CR4" s="109">
        <f t="shared" si="28"/>
        <v>0</v>
      </c>
      <c r="CS4" s="109">
        <f t="shared" si="28"/>
        <v>0</v>
      </c>
      <c r="CT4" s="109">
        <f t="shared" si="28"/>
        <v>0</v>
      </c>
      <c r="CU4" s="109">
        <f t="shared" si="28"/>
        <v>0</v>
      </c>
      <c r="CV4" s="109">
        <f t="shared" si="28"/>
        <v>0</v>
      </c>
      <c r="CW4" s="109">
        <f t="shared" si="28"/>
        <v>0</v>
      </c>
      <c r="CX4" s="109">
        <f t="shared" si="28"/>
        <v>0</v>
      </c>
      <c r="CY4" s="109">
        <f t="shared" si="28"/>
        <v>0</v>
      </c>
      <c r="CZ4" s="109">
        <f t="shared" si="28"/>
        <v>0</v>
      </c>
      <c r="DA4" s="109">
        <f t="shared" si="28"/>
        <v>38.720163154332212</v>
      </c>
      <c r="DB4" s="109">
        <f t="shared" si="28"/>
        <v>0</v>
      </c>
      <c r="DC4" s="109">
        <f t="shared" si="28"/>
        <v>0</v>
      </c>
      <c r="DD4" s="109">
        <f t="shared" si="28"/>
        <v>0.59772395770559639</v>
      </c>
      <c r="DE4" s="109">
        <f t="shared" si="28"/>
        <v>0</v>
      </c>
      <c r="DF4" s="110">
        <f t="shared" si="29"/>
        <v>0</v>
      </c>
      <c r="DG4" s="110">
        <f t="shared" si="5"/>
        <v>0</v>
      </c>
      <c r="DH4" s="110" t="e">
        <f t="shared" si="5"/>
        <v>#DIV/0!</v>
      </c>
      <c r="DI4" s="110" t="e">
        <f t="shared" si="5"/>
        <v>#DIV/0!</v>
      </c>
      <c r="DJ4" s="110">
        <f t="shared" si="5"/>
        <v>0</v>
      </c>
      <c r="DK4" s="110" t="e">
        <f t="shared" si="5"/>
        <v>#DIV/0!</v>
      </c>
      <c r="DL4" s="110">
        <f t="shared" si="5"/>
        <v>0</v>
      </c>
      <c r="DM4" s="110">
        <f t="shared" si="5"/>
        <v>0</v>
      </c>
      <c r="DN4" s="110" t="e">
        <f t="shared" si="5"/>
        <v>#DIV/0!</v>
      </c>
      <c r="DO4" s="110" t="e">
        <f t="shared" si="5"/>
        <v>#DIV/0!</v>
      </c>
      <c r="DP4" s="110" t="e">
        <f t="shared" si="5"/>
        <v>#DIV/0!</v>
      </c>
      <c r="DQ4" s="110">
        <f t="shared" si="5"/>
        <v>0</v>
      </c>
      <c r="DR4" s="110">
        <f t="shared" si="5"/>
        <v>6.2325278631813249E-4</v>
      </c>
      <c r="DS4" s="110" t="e">
        <f t="shared" si="5"/>
        <v>#DIV/0!</v>
      </c>
      <c r="DT4" s="110" t="e">
        <f t="shared" si="5"/>
        <v>#DIV/0!</v>
      </c>
      <c r="DU4" s="110">
        <f t="shared" si="5"/>
        <v>1.5957298436081316E-3</v>
      </c>
      <c r="DV4" s="110">
        <f t="shared" si="5"/>
        <v>0</v>
      </c>
    </row>
    <row r="5" spans="1:126" s="129" customFormat="1" x14ac:dyDescent="0.2">
      <c r="A5" s="129" t="s">
        <v>93</v>
      </c>
      <c r="B5" s="131"/>
      <c r="C5" s="131">
        <v>44518.53125</v>
      </c>
      <c r="D5" s="99">
        <v>8.4499999999999993</v>
      </c>
      <c r="E5" s="102">
        <f t="shared" si="6"/>
        <v>0.23921949999999997</v>
      </c>
      <c r="F5" s="102">
        <f t="shared" si="30"/>
        <v>0</v>
      </c>
      <c r="G5" s="103">
        <f t="shared" si="7"/>
        <v>0</v>
      </c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105">
        <f>H2</f>
        <v>0</v>
      </c>
      <c r="Z5" s="105">
        <f t="shared" ref="Z5:AN5" si="33">I2</f>
        <v>0</v>
      </c>
      <c r="AA5" s="105">
        <f t="shared" si="33"/>
        <v>0</v>
      </c>
      <c r="AB5" s="105">
        <f t="shared" si="33"/>
        <v>0</v>
      </c>
      <c r="AC5" s="105">
        <f t="shared" si="33"/>
        <v>0</v>
      </c>
      <c r="AD5" s="105">
        <f t="shared" si="33"/>
        <v>0</v>
      </c>
      <c r="AE5" s="105">
        <f t="shared" si="33"/>
        <v>0</v>
      </c>
      <c r="AF5" s="105">
        <f t="shared" si="33"/>
        <v>0</v>
      </c>
      <c r="AG5" s="105">
        <f t="shared" si="33"/>
        <v>0</v>
      </c>
      <c r="AH5" s="105">
        <f t="shared" si="33"/>
        <v>0</v>
      </c>
      <c r="AI5" s="105">
        <f t="shared" si="33"/>
        <v>0</v>
      </c>
      <c r="AJ5" s="105">
        <f t="shared" si="33"/>
        <v>0</v>
      </c>
      <c r="AK5" s="105">
        <f t="shared" si="33"/>
        <v>59.948295052331403</v>
      </c>
      <c r="AL5" s="105">
        <f t="shared" si="33"/>
        <v>0</v>
      </c>
      <c r="AM5" s="105">
        <f t="shared" si="33"/>
        <v>0</v>
      </c>
      <c r="AN5" s="105">
        <f t="shared" si="33"/>
        <v>0.92542306791321494</v>
      </c>
      <c r="AO5" s="105">
        <f>X2</f>
        <v>0</v>
      </c>
      <c r="AP5" s="106">
        <f t="shared" si="9"/>
        <v>0</v>
      </c>
      <c r="AQ5" s="106">
        <f t="shared" si="1"/>
        <v>0</v>
      </c>
      <c r="AR5" s="106" t="e">
        <f t="shared" si="1"/>
        <v>#DIV/0!</v>
      </c>
      <c r="AS5" s="106" t="e">
        <f t="shared" si="1"/>
        <v>#DIV/0!</v>
      </c>
      <c r="AT5" s="106">
        <f t="shared" si="1"/>
        <v>0</v>
      </c>
      <c r="AU5" s="106" t="e">
        <f t="shared" si="1"/>
        <v>#DIV/0!</v>
      </c>
      <c r="AV5" s="106">
        <f t="shared" si="1"/>
        <v>0</v>
      </c>
      <c r="AW5" s="106">
        <f t="shared" si="1"/>
        <v>0</v>
      </c>
      <c r="AX5" s="106" t="e">
        <f t="shared" si="1"/>
        <v>#DIV/0!</v>
      </c>
      <c r="AY5" s="106" t="e">
        <f t="shared" si="1"/>
        <v>#DIV/0!</v>
      </c>
      <c r="AZ5" s="106" t="e">
        <f t="shared" si="1"/>
        <v>#DIV/0!</v>
      </c>
      <c r="BA5" s="106">
        <f t="shared" si="1"/>
        <v>0</v>
      </c>
      <c r="BB5" s="106">
        <f t="shared" si="1"/>
        <v>1.245092507351207E-2</v>
      </c>
      <c r="BC5" s="106" t="e">
        <f t="shared" si="1"/>
        <v>#DIV/0!</v>
      </c>
      <c r="BD5" s="106" t="e">
        <f t="shared" si="1"/>
        <v>#DIV/0!</v>
      </c>
      <c r="BE5" s="106">
        <f t="shared" si="1"/>
        <v>4.9509139285901567E-2</v>
      </c>
      <c r="BF5" s="106">
        <f t="shared" si="1"/>
        <v>0</v>
      </c>
      <c r="BG5" s="107">
        <f t="shared" si="10"/>
        <v>0</v>
      </c>
      <c r="BH5" s="107">
        <f t="shared" si="11"/>
        <v>0</v>
      </c>
      <c r="BI5" s="107">
        <f t="shared" si="12"/>
        <v>0</v>
      </c>
      <c r="BJ5" s="107">
        <f t="shared" si="13"/>
        <v>0</v>
      </c>
      <c r="BK5" s="107">
        <f t="shared" si="14"/>
        <v>0</v>
      </c>
      <c r="BL5" s="107">
        <f t="shared" si="15"/>
        <v>0</v>
      </c>
      <c r="BM5" s="107">
        <f t="shared" si="16"/>
        <v>0</v>
      </c>
      <c r="BN5" s="107">
        <f t="shared" si="17"/>
        <v>0</v>
      </c>
      <c r="BO5" s="107">
        <f t="shared" si="18"/>
        <v>0</v>
      </c>
      <c r="BP5" s="107">
        <f t="shared" si="19"/>
        <v>0</v>
      </c>
      <c r="BQ5" s="107">
        <f t="shared" si="20"/>
        <v>0</v>
      </c>
      <c r="BR5" s="107">
        <f t="shared" si="21"/>
        <v>0</v>
      </c>
      <c r="BS5" s="107">
        <f t="shared" si="22"/>
        <v>0.86044807009627133</v>
      </c>
      <c r="BT5" s="107">
        <f t="shared" si="23"/>
        <v>0</v>
      </c>
      <c r="BU5" s="107">
        <f t="shared" si="24"/>
        <v>0</v>
      </c>
      <c r="BV5" s="107">
        <f t="shared" si="25"/>
        <v>1.3282754615679918E-2</v>
      </c>
      <c r="BW5" s="107">
        <f t="shared" si="26"/>
        <v>0</v>
      </c>
      <c r="BX5" s="108">
        <f t="shared" si="27"/>
        <v>0</v>
      </c>
      <c r="BY5" s="108">
        <f t="shared" si="3"/>
        <v>0</v>
      </c>
      <c r="BZ5" s="108">
        <f t="shared" si="3"/>
        <v>0</v>
      </c>
      <c r="CA5" s="108">
        <f t="shared" si="3"/>
        <v>0</v>
      </c>
      <c r="CB5" s="108">
        <f t="shared" si="3"/>
        <v>0</v>
      </c>
      <c r="CC5" s="108">
        <f t="shared" si="3"/>
        <v>0</v>
      </c>
      <c r="CD5" s="108">
        <f t="shared" si="3"/>
        <v>0</v>
      </c>
      <c r="CE5" s="108">
        <f t="shared" si="3"/>
        <v>0</v>
      </c>
      <c r="CF5" s="108">
        <f t="shared" si="3"/>
        <v>0</v>
      </c>
      <c r="CG5" s="108">
        <f t="shared" si="3"/>
        <v>0</v>
      </c>
      <c r="CH5" s="108">
        <f t="shared" si="3"/>
        <v>0</v>
      </c>
      <c r="CI5" s="108">
        <f t="shared" si="3"/>
        <v>0</v>
      </c>
      <c r="CJ5" s="108">
        <f t="shared" si="3"/>
        <v>12.90672105144407</v>
      </c>
      <c r="CK5" s="108">
        <f t="shared" si="3"/>
        <v>0</v>
      </c>
      <c r="CL5" s="108">
        <f t="shared" si="3"/>
        <v>0</v>
      </c>
      <c r="CM5" s="108">
        <f t="shared" si="3"/>
        <v>0.19924131923519878</v>
      </c>
      <c r="CN5" s="108">
        <f t="shared" si="3"/>
        <v>0</v>
      </c>
      <c r="CO5" s="109">
        <f t="shared" si="32"/>
        <v>0</v>
      </c>
      <c r="CP5" s="109">
        <f t="shared" si="28"/>
        <v>0</v>
      </c>
      <c r="CQ5" s="109">
        <f t="shared" si="28"/>
        <v>0</v>
      </c>
      <c r="CR5" s="109">
        <f t="shared" si="28"/>
        <v>0</v>
      </c>
      <c r="CS5" s="109">
        <f t="shared" si="28"/>
        <v>0</v>
      </c>
      <c r="CT5" s="109">
        <f t="shared" si="28"/>
        <v>0</v>
      </c>
      <c r="CU5" s="109">
        <f t="shared" si="28"/>
        <v>0</v>
      </c>
      <c r="CV5" s="109">
        <f t="shared" si="28"/>
        <v>0</v>
      </c>
      <c r="CW5" s="109">
        <f t="shared" si="28"/>
        <v>0</v>
      </c>
      <c r="CX5" s="109">
        <f t="shared" si="28"/>
        <v>0</v>
      </c>
      <c r="CY5" s="109">
        <f t="shared" si="28"/>
        <v>0</v>
      </c>
      <c r="CZ5" s="109">
        <f t="shared" si="28"/>
        <v>0</v>
      </c>
      <c r="DA5" s="109">
        <f t="shared" si="28"/>
        <v>51.626884205776278</v>
      </c>
      <c r="DB5" s="109">
        <f t="shared" si="28"/>
        <v>0</v>
      </c>
      <c r="DC5" s="109">
        <f t="shared" si="28"/>
        <v>0</v>
      </c>
      <c r="DD5" s="109">
        <f t="shared" si="28"/>
        <v>0.79696527694079511</v>
      </c>
      <c r="DE5" s="109">
        <f t="shared" si="28"/>
        <v>0</v>
      </c>
      <c r="DF5" s="110">
        <f t="shared" si="29"/>
        <v>0</v>
      </c>
      <c r="DG5" s="110">
        <f t="shared" si="5"/>
        <v>0</v>
      </c>
      <c r="DH5" s="110" t="e">
        <f t="shared" si="5"/>
        <v>#DIV/0!</v>
      </c>
      <c r="DI5" s="110" t="e">
        <f t="shared" si="5"/>
        <v>#DIV/0!</v>
      </c>
      <c r="DJ5" s="110">
        <f t="shared" si="5"/>
        <v>0</v>
      </c>
      <c r="DK5" s="110" t="e">
        <f t="shared" si="5"/>
        <v>#DIV/0!</v>
      </c>
      <c r="DL5" s="110">
        <f t="shared" si="5"/>
        <v>0</v>
      </c>
      <c r="DM5" s="110">
        <f t="shared" si="5"/>
        <v>0</v>
      </c>
      <c r="DN5" s="110" t="e">
        <f t="shared" si="5"/>
        <v>#DIV/0!</v>
      </c>
      <c r="DO5" s="110" t="e">
        <f t="shared" si="5"/>
        <v>#DIV/0!</v>
      </c>
      <c r="DP5" s="110" t="e">
        <f t="shared" si="5"/>
        <v>#DIV/0!</v>
      </c>
      <c r="DQ5" s="110">
        <f t="shared" si="5"/>
        <v>0</v>
      </c>
      <c r="DR5" s="110">
        <f t="shared" si="5"/>
        <v>8.3100371509084328E-4</v>
      </c>
      <c r="DS5" s="110" t="e">
        <f t="shared" si="5"/>
        <v>#DIV/0!</v>
      </c>
      <c r="DT5" s="110" t="e">
        <f t="shared" si="5"/>
        <v>#DIV/0!</v>
      </c>
      <c r="DU5" s="110">
        <f t="shared" si="5"/>
        <v>2.1276397914775087E-3</v>
      </c>
      <c r="DV5" s="110">
        <f t="shared" si="5"/>
        <v>0</v>
      </c>
    </row>
    <row r="6" spans="1:126" s="129" customFormat="1" x14ac:dyDescent="0.2">
      <c r="A6" s="129" t="s">
        <v>93</v>
      </c>
      <c r="B6" s="131">
        <f>'Data Final'!C211</f>
        <v>44518.5625</v>
      </c>
      <c r="C6" s="131">
        <v>44518.541666666664</v>
      </c>
      <c r="D6" s="99">
        <v>8.4499999999999993</v>
      </c>
      <c r="E6" s="102">
        <f t="shared" si="6"/>
        <v>0.23921949999999997</v>
      </c>
      <c r="F6" s="102">
        <f t="shared" si="30"/>
        <v>0</v>
      </c>
      <c r="G6" s="103">
        <f t="shared" si="7"/>
        <v>0</v>
      </c>
      <c r="H6" s="129">
        <v>0</v>
      </c>
      <c r="I6" s="104">
        <v>0</v>
      </c>
      <c r="J6" s="104">
        <v>0</v>
      </c>
      <c r="K6" s="104">
        <v>0</v>
      </c>
      <c r="L6" s="104">
        <v>0</v>
      </c>
      <c r="M6" s="104">
        <v>0</v>
      </c>
      <c r="N6" s="104">
        <v>0</v>
      </c>
      <c r="O6" s="129">
        <f>'Data Final'!M211</f>
        <v>0</v>
      </c>
      <c r="P6" s="104">
        <v>0</v>
      </c>
      <c r="Q6" s="104">
        <v>0</v>
      </c>
      <c r="R6" s="104">
        <v>0</v>
      </c>
      <c r="S6" s="129">
        <f>'Data Final'!Q211</f>
        <v>0</v>
      </c>
      <c r="T6" s="129">
        <f>'Data Final'!R211</f>
        <v>60.81892781919089</v>
      </c>
      <c r="U6" s="129">
        <f>'Data Final'!S211</f>
        <v>0</v>
      </c>
      <c r="V6" s="104">
        <v>0</v>
      </c>
      <c r="W6" s="129">
        <f>'Data Final'!U211</f>
        <v>0.91345526769269003</v>
      </c>
      <c r="X6" s="104">
        <v>0</v>
      </c>
      <c r="Y6" s="105">
        <f t="shared" ref="Y6" si="34">H6</f>
        <v>0</v>
      </c>
      <c r="Z6" s="105">
        <f t="shared" ref="Z6" si="35">I6</f>
        <v>0</v>
      </c>
      <c r="AA6" s="105">
        <f t="shared" ref="AA6" si="36">J6</f>
        <v>0</v>
      </c>
      <c r="AB6" s="105">
        <f t="shared" ref="AB6" si="37">K6</f>
        <v>0</v>
      </c>
      <c r="AC6" s="105">
        <f t="shared" ref="AC6" si="38">L6</f>
        <v>0</v>
      </c>
      <c r="AD6" s="105">
        <f t="shared" ref="AD6" si="39">M6</f>
        <v>0</v>
      </c>
      <c r="AE6" s="105">
        <f t="shared" ref="AE6" si="40">N6</f>
        <v>0</v>
      </c>
      <c r="AF6" s="105">
        <f t="shared" ref="AF6" si="41">O6</f>
        <v>0</v>
      </c>
      <c r="AG6" s="105">
        <f t="shared" ref="AG6" si="42">P6</f>
        <v>0</v>
      </c>
      <c r="AH6" s="105">
        <f t="shared" ref="AH6" si="43">Q6</f>
        <v>0</v>
      </c>
      <c r="AI6" s="105">
        <f t="shared" ref="AI6" si="44">R6</f>
        <v>0</v>
      </c>
      <c r="AJ6" s="105">
        <f t="shared" ref="AJ6" si="45">S6</f>
        <v>0</v>
      </c>
      <c r="AK6" s="105">
        <f t="shared" ref="AK6" si="46">T6</f>
        <v>60.81892781919089</v>
      </c>
      <c r="AL6" s="105">
        <f t="shared" ref="AL6" si="47">U6</f>
        <v>0</v>
      </c>
      <c r="AM6" s="105">
        <f t="shared" ref="AM6" si="48">V6</f>
        <v>0</v>
      </c>
      <c r="AN6" s="105">
        <f t="shared" ref="AN6:AO6" si="49">W6</f>
        <v>0.91345526769269003</v>
      </c>
      <c r="AO6" s="105">
        <f t="shared" si="49"/>
        <v>0</v>
      </c>
      <c r="AP6" s="106">
        <f t="shared" si="9"/>
        <v>0</v>
      </c>
      <c r="AQ6" s="106">
        <f t="shared" si="1"/>
        <v>0</v>
      </c>
      <c r="AR6" s="106" t="e">
        <f t="shared" si="1"/>
        <v>#DIV/0!</v>
      </c>
      <c r="AS6" s="106" t="e">
        <f t="shared" si="1"/>
        <v>#DIV/0!</v>
      </c>
      <c r="AT6" s="106">
        <f t="shared" si="1"/>
        <v>0</v>
      </c>
      <c r="AU6" s="106" t="e">
        <f t="shared" si="1"/>
        <v>#DIV/0!</v>
      </c>
      <c r="AV6" s="106">
        <f t="shared" si="1"/>
        <v>0</v>
      </c>
      <c r="AW6" s="106">
        <f t="shared" si="1"/>
        <v>0</v>
      </c>
      <c r="AX6" s="106" t="e">
        <f t="shared" si="1"/>
        <v>#DIV/0!</v>
      </c>
      <c r="AY6" s="106" t="e">
        <f t="shared" si="1"/>
        <v>#DIV/0!</v>
      </c>
      <c r="AZ6" s="106" t="e">
        <f t="shared" si="1"/>
        <v>#DIV/0!</v>
      </c>
      <c r="BA6" s="106">
        <f t="shared" si="1"/>
        <v>0</v>
      </c>
      <c r="BB6" s="106">
        <f t="shared" si="1"/>
        <v>1.2631750622216151E-2</v>
      </c>
      <c r="BC6" s="106" t="e">
        <f t="shared" si="1"/>
        <v>#DIV/0!</v>
      </c>
      <c r="BD6" s="106" t="e">
        <f t="shared" si="1"/>
        <v>#DIV/0!</v>
      </c>
      <c r="BE6" s="106">
        <f t="shared" si="1"/>
        <v>4.8868874839717073E-2</v>
      </c>
      <c r="BF6" s="106">
        <f t="shared" si="1"/>
        <v>0</v>
      </c>
      <c r="BG6" s="107">
        <f t="shared" si="10"/>
        <v>0</v>
      </c>
      <c r="BH6" s="107">
        <f t="shared" si="11"/>
        <v>0</v>
      </c>
      <c r="BI6" s="107">
        <f t="shared" si="12"/>
        <v>0</v>
      </c>
      <c r="BJ6" s="107">
        <f t="shared" si="13"/>
        <v>0</v>
      </c>
      <c r="BK6" s="107">
        <f t="shared" si="14"/>
        <v>0</v>
      </c>
      <c r="BL6" s="107">
        <f t="shared" si="15"/>
        <v>0</v>
      </c>
      <c r="BM6" s="107">
        <f t="shared" si="16"/>
        <v>0</v>
      </c>
      <c r="BN6" s="107">
        <f t="shared" si="17"/>
        <v>0</v>
      </c>
      <c r="BO6" s="107">
        <f t="shared" si="18"/>
        <v>0</v>
      </c>
      <c r="BP6" s="107">
        <f t="shared" si="19"/>
        <v>0</v>
      </c>
      <c r="BQ6" s="107">
        <f t="shared" si="20"/>
        <v>0</v>
      </c>
      <c r="BR6" s="107">
        <f t="shared" si="21"/>
        <v>0</v>
      </c>
      <c r="BS6" s="107">
        <f t="shared" si="22"/>
        <v>0.87294441020657598</v>
      </c>
      <c r="BT6" s="107">
        <f t="shared" si="23"/>
        <v>0</v>
      </c>
      <c r="BU6" s="107">
        <f t="shared" si="24"/>
        <v>0</v>
      </c>
      <c r="BV6" s="107">
        <f t="shared" si="25"/>
        <v>1.3110978744588686E-2</v>
      </c>
      <c r="BW6" s="107">
        <f t="shared" si="26"/>
        <v>0</v>
      </c>
      <c r="BX6" s="108">
        <f t="shared" ref="BX6:BX69" si="50">BG6*15</f>
        <v>0</v>
      </c>
      <c r="BY6" s="108">
        <f t="shared" si="3"/>
        <v>0</v>
      </c>
      <c r="BZ6" s="108">
        <f t="shared" si="3"/>
        <v>0</v>
      </c>
      <c r="CA6" s="108">
        <f t="shared" si="3"/>
        <v>0</v>
      </c>
      <c r="CB6" s="108">
        <f t="shared" si="3"/>
        <v>0</v>
      </c>
      <c r="CC6" s="108">
        <f t="shared" si="3"/>
        <v>0</v>
      </c>
      <c r="CD6" s="108">
        <f t="shared" si="3"/>
        <v>0</v>
      </c>
      <c r="CE6" s="108">
        <f t="shared" si="3"/>
        <v>0</v>
      </c>
      <c r="CF6" s="108">
        <f t="shared" si="3"/>
        <v>0</v>
      </c>
      <c r="CG6" s="108">
        <f t="shared" si="3"/>
        <v>0</v>
      </c>
      <c r="CH6" s="108">
        <f t="shared" si="3"/>
        <v>0</v>
      </c>
      <c r="CI6" s="108">
        <f t="shared" si="3"/>
        <v>0</v>
      </c>
      <c r="CJ6" s="108">
        <f t="shared" si="3"/>
        <v>13.094166153098639</v>
      </c>
      <c r="CK6" s="108">
        <f t="shared" si="3"/>
        <v>0</v>
      </c>
      <c r="CL6" s="108">
        <f t="shared" si="3"/>
        <v>0</v>
      </c>
      <c r="CM6" s="108">
        <f t="shared" si="3"/>
        <v>0.19666468116883029</v>
      </c>
      <c r="CN6" s="108">
        <f t="shared" si="3"/>
        <v>0</v>
      </c>
      <c r="CO6" s="109">
        <f t="shared" ref="CO6:CO69" si="51">CO5+BX6</f>
        <v>0</v>
      </c>
      <c r="CP6" s="109">
        <f t="shared" si="28"/>
        <v>0</v>
      </c>
      <c r="CQ6" s="109">
        <f t="shared" si="28"/>
        <v>0</v>
      </c>
      <c r="CR6" s="109">
        <f t="shared" si="28"/>
        <v>0</v>
      </c>
      <c r="CS6" s="109">
        <f t="shared" si="28"/>
        <v>0</v>
      </c>
      <c r="CT6" s="109">
        <f t="shared" si="28"/>
        <v>0</v>
      </c>
      <c r="CU6" s="109">
        <f t="shared" si="28"/>
        <v>0</v>
      </c>
      <c r="CV6" s="109">
        <f t="shared" si="28"/>
        <v>0</v>
      </c>
      <c r="CW6" s="109">
        <f t="shared" si="28"/>
        <v>0</v>
      </c>
      <c r="CX6" s="109">
        <f t="shared" si="28"/>
        <v>0</v>
      </c>
      <c r="CY6" s="109">
        <f t="shared" si="28"/>
        <v>0</v>
      </c>
      <c r="CZ6" s="109">
        <f t="shared" si="28"/>
        <v>0</v>
      </c>
      <c r="DA6" s="109">
        <f t="shared" si="28"/>
        <v>64.721050358874919</v>
      </c>
      <c r="DB6" s="109">
        <f t="shared" si="28"/>
        <v>0</v>
      </c>
      <c r="DC6" s="109">
        <f t="shared" si="28"/>
        <v>0</v>
      </c>
      <c r="DD6" s="109">
        <f t="shared" si="28"/>
        <v>0.9936299581096254</v>
      </c>
      <c r="DE6" s="109">
        <f t="shared" si="28"/>
        <v>0</v>
      </c>
      <c r="DF6" s="110">
        <f t="shared" si="29"/>
        <v>0</v>
      </c>
      <c r="DG6" s="110">
        <f t="shared" si="5"/>
        <v>0</v>
      </c>
      <c r="DH6" s="110" t="e">
        <f t="shared" si="5"/>
        <v>#DIV/0!</v>
      </c>
      <c r="DI6" s="110" t="e">
        <f t="shared" si="5"/>
        <v>#DIV/0!</v>
      </c>
      <c r="DJ6" s="110">
        <f t="shared" si="5"/>
        <v>0</v>
      </c>
      <c r="DK6" s="110" t="e">
        <f t="shared" si="5"/>
        <v>#DIV/0!</v>
      </c>
      <c r="DL6" s="110">
        <f t="shared" si="5"/>
        <v>0</v>
      </c>
      <c r="DM6" s="110">
        <f t="shared" si="5"/>
        <v>0</v>
      </c>
      <c r="DN6" s="110" t="e">
        <f t="shared" si="5"/>
        <v>#DIV/0!</v>
      </c>
      <c r="DO6" s="110" t="e">
        <f t="shared" si="5"/>
        <v>#DIV/0!</v>
      </c>
      <c r="DP6" s="110" t="e">
        <f t="shared" si="5"/>
        <v>#DIV/0!</v>
      </c>
      <c r="DQ6" s="110">
        <f t="shared" si="5"/>
        <v>0</v>
      </c>
      <c r="DR6" s="110">
        <f t="shared" si="5"/>
        <v>1.0417718233475932E-3</v>
      </c>
      <c r="DS6" s="110" t="e">
        <f t="shared" si="5"/>
        <v>#DIV/0!</v>
      </c>
      <c r="DT6" s="110" t="e">
        <f t="shared" si="5"/>
        <v>#DIV/0!</v>
      </c>
      <c r="DU6" s="110">
        <f t="shared" si="5"/>
        <v>2.6526709482165055E-3</v>
      </c>
      <c r="DV6" s="110">
        <f t="shared" si="5"/>
        <v>0</v>
      </c>
    </row>
    <row r="7" spans="1:126" s="129" customFormat="1" x14ac:dyDescent="0.2">
      <c r="A7" s="129" t="s">
        <v>93</v>
      </c>
      <c r="B7" s="131"/>
      <c r="C7" s="131">
        <v>44518.552083333336</v>
      </c>
      <c r="D7" s="99">
        <v>8.4499999999999993</v>
      </c>
      <c r="E7" s="102">
        <f t="shared" si="6"/>
        <v>0.23921949999999997</v>
      </c>
      <c r="F7" s="102">
        <f t="shared" si="30"/>
        <v>0</v>
      </c>
      <c r="G7" s="103">
        <f t="shared" si="7"/>
        <v>0</v>
      </c>
      <c r="Y7" s="105">
        <f t="shared" ref="Y7" si="52">H6</f>
        <v>0</v>
      </c>
      <c r="Z7" s="105">
        <f t="shared" ref="Z7" si="53">I6</f>
        <v>0</v>
      </c>
      <c r="AA7" s="105">
        <f t="shared" ref="AA7" si="54">J6</f>
        <v>0</v>
      </c>
      <c r="AB7" s="105">
        <f t="shared" ref="AB7" si="55">K6</f>
        <v>0</v>
      </c>
      <c r="AC7" s="105">
        <f t="shared" ref="AC7" si="56">L6</f>
        <v>0</v>
      </c>
      <c r="AD7" s="105">
        <f t="shared" ref="AD7" si="57">M6</f>
        <v>0</v>
      </c>
      <c r="AE7" s="105">
        <f t="shared" ref="AE7" si="58">N6</f>
        <v>0</v>
      </c>
      <c r="AF7" s="105">
        <f t="shared" ref="AF7" si="59">O6</f>
        <v>0</v>
      </c>
      <c r="AG7" s="105">
        <f t="shared" ref="AG7" si="60">P6</f>
        <v>0</v>
      </c>
      <c r="AH7" s="105">
        <f t="shared" ref="AH7" si="61">Q6</f>
        <v>0</v>
      </c>
      <c r="AI7" s="105">
        <f t="shared" ref="AI7" si="62">R6</f>
        <v>0</v>
      </c>
      <c r="AJ7" s="105">
        <f t="shared" ref="AJ7" si="63">S6</f>
        <v>0</v>
      </c>
      <c r="AK7" s="105">
        <f t="shared" ref="AK7" si="64">T6</f>
        <v>60.81892781919089</v>
      </c>
      <c r="AL7" s="105">
        <f t="shared" ref="AL7" si="65">U6</f>
        <v>0</v>
      </c>
      <c r="AM7" s="105">
        <f t="shared" ref="AM7" si="66">V6</f>
        <v>0</v>
      </c>
      <c r="AN7" s="105">
        <f t="shared" ref="AN7:AO7" si="67">W6</f>
        <v>0.91345526769269003</v>
      </c>
      <c r="AO7" s="105">
        <f t="shared" si="67"/>
        <v>0</v>
      </c>
      <c r="AP7" s="106">
        <f t="shared" si="9"/>
        <v>0</v>
      </c>
      <c r="AQ7" s="106">
        <f t="shared" si="1"/>
        <v>0</v>
      </c>
      <c r="AR7" s="106" t="e">
        <f t="shared" si="1"/>
        <v>#DIV/0!</v>
      </c>
      <c r="AS7" s="106" t="e">
        <f t="shared" si="1"/>
        <v>#DIV/0!</v>
      </c>
      <c r="AT7" s="106">
        <f t="shared" si="1"/>
        <v>0</v>
      </c>
      <c r="AU7" s="106" t="e">
        <f t="shared" si="1"/>
        <v>#DIV/0!</v>
      </c>
      <c r="AV7" s="106">
        <f t="shared" si="1"/>
        <v>0</v>
      </c>
      <c r="AW7" s="106">
        <f t="shared" si="1"/>
        <v>0</v>
      </c>
      <c r="AX7" s="106" t="e">
        <f t="shared" si="1"/>
        <v>#DIV/0!</v>
      </c>
      <c r="AY7" s="106" t="e">
        <f t="shared" si="1"/>
        <v>#DIV/0!</v>
      </c>
      <c r="AZ7" s="106" t="e">
        <f t="shared" si="1"/>
        <v>#DIV/0!</v>
      </c>
      <c r="BA7" s="106">
        <f t="shared" si="1"/>
        <v>0</v>
      </c>
      <c r="BB7" s="106">
        <f t="shared" si="1"/>
        <v>1.2631750622216151E-2</v>
      </c>
      <c r="BC7" s="106" t="e">
        <f t="shared" si="1"/>
        <v>#DIV/0!</v>
      </c>
      <c r="BD7" s="106" t="e">
        <f t="shared" si="1"/>
        <v>#DIV/0!</v>
      </c>
      <c r="BE7" s="106">
        <f t="shared" si="1"/>
        <v>4.8868874839717073E-2</v>
      </c>
      <c r="BF7" s="106">
        <f t="shared" si="1"/>
        <v>0</v>
      </c>
      <c r="BG7" s="107">
        <f t="shared" si="10"/>
        <v>0</v>
      </c>
      <c r="BH7" s="107">
        <f t="shared" si="11"/>
        <v>0</v>
      </c>
      <c r="BI7" s="107">
        <f t="shared" si="12"/>
        <v>0</v>
      </c>
      <c r="BJ7" s="107">
        <f t="shared" si="13"/>
        <v>0</v>
      </c>
      <c r="BK7" s="107">
        <f t="shared" si="14"/>
        <v>0</v>
      </c>
      <c r="BL7" s="107">
        <f t="shared" si="15"/>
        <v>0</v>
      </c>
      <c r="BM7" s="107">
        <f t="shared" si="16"/>
        <v>0</v>
      </c>
      <c r="BN7" s="107">
        <f t="shared" si="17"/>
        <v>0</v>
      </c>
      <c r="BO7" s="107">
        <f t="shared" si="18"/>
        <v>0</v>
      </c>
      <c r="BP7" s="107">
        <f t="shared" si="19"/>
        <v>0</v>
      </c>
      <c r="BQ7" s="107">
        <f t="shared" si="20"/>
        <v>0</v>
      </c>
      <c r="BR7" s="107">
        <f t="shared" si="21"/>
        <v>0</v>
      </c>
      <c r="BS7" s="107">
        <f t="shared" si="22"/>
        <v>0.87294441020657598</v>
      </c>
      <c r="BT7" s="107">
        <f t="shared" si="23"/>
        <v>0</v>
      </c>
      <c r="BU7" s="107">
        <f t="shared" si="24"/>
        <v>0</v>
      </c>
      <c r="BV7" s="107">
        <f t="shared" si="25"/>
        <v>1.3110978744588686E-2</v>
      </c>
      <c r="BW7" s="107">
        <f t="shared" si="26"/>
        <v>0</v>
      </c>
      <c r="BX7" s="108">
        <f t="shared" si="50"/>
        <v>0</v>
      </c>
      <c r="BY7" s="108">
        <f t="shared" si="3"/>
        <v>0</v>
      </c>
      <c r="BZ7" s="108">
        <f t="shared" si="3"/>
        <v>0</v>
      </c>
      <c r="CA7" s="108">
        <f t="shared" si="3"/>
        <v>0</v>
      </c>
      <c r="CB7" s="108">
        <f t="shared" si="3"/>
        <v>0</v>
      </c>
      <c r="CC7" s="108">
        <f t="shared" si="3"/>
        <v>0</v>
      </c>
      <c r="CD7" s="108">
        <f t="shared" si="3"/>
        <v>0</v>
      </c>
      <c r="CE7" s="108">
        <f t="shared" si="3"/>
        <v>0</v>
      </c>
      <c r="CF7" s="108">
        <f t="shared" si="3"/>
        <v>0</v>
      </c>
      <c r="CG7" s="108">
        <f t="shared" si="3"/>
        <v>0</v>
      </c>
      <c r="CH7" s="108">
        <f t="shared" si="3"/>
        <v>0</v>
      </c>
      <c r="CI7" s="108">
        <f t="shared" si="3"/>
        <v>0</v>
      </c>
      <c r="CJ7" s="108">
        <f t="shared" si="3"/>
        <v>13.094166153098639</v>
      </c>
      <c r="CK7" s="108">
        <f t="shared" si="3"/>
        <v>0</v>
      </c>
      <c r="CL7" s="108">
        <f t="shared" si="3"/>
        <v>0</v>
      </c>
      <c r="CM7" s="108">
        <f t="shared" si="3"/>
        <v>0.19666468116883029</v>
      </c>
      <c r="CN7" s="108">
        <f t="shared" si="3"/>
        <v>0</v>
      </c>
      <c r="CO7" s="109">
        <f t="shared" si="51"/>
        <v>0</v>
      </c>
      <c r="CP7" s="109">
        <f t="shared" si="28"/>
        <v>0</v>
      </c>
      <c r="CQ7" s="109">
        <f t="shared" si="28"/>
        <v>0</v>
      </c>
      <c r="CR7" s="109">
        <f t="shared" si="28"/>
        <v>0</v>
      </c>
      <c r="CS7" s="109">
        <f t="shared" si="28"/>
        <v>0</v>
      </c>
      <c r="CT7" s="109">
        <f t="shared" si="28"/>
        <v>0</v>
      </c>
      <c r="CU7" s="109">
        <f t="shared" si="28"/>
        <v>0</v>
      </c>
      <c r="CV7" s="109">
        <f t="shared" si="28"/>
        <v>0</v>
      </c>
      <c r="CW7" s="109">
        <f t="shared" si="28"/>
        <v>0</v>
      </c>
      <c r="CX7" s="109">
        <f t="shared" si="28"/>
        <v>0</v>
      </c>
      <c r="CY7" s="109">
        <f t="shared" si="28"/>
        <v>0</v>
      </c>
      <c r="CZ7" s="109">
        <f t="shared" si="28"/>
        <v>0</v>
      </c>
      <c r="DA7" s="109">
        <f t="shared" si="28"/>
        <v>77.81521651197356</v>
      </c>
      <c r="DB7" s="109">
        <f t="shared" si="28"/>
        <v>0</v>
      </c>
      <c r="DC7" s="109">
        <f t="shared" si="28"/>
        <v>0</v>
      </c>
      <c r="DD7" s="109">
        <f t="shared" si="28"/>
        <v>1.1902946392784557</v>
      </c>
      <c r="DE7" s="109">
        <f t="shared" si="28"/>
        <v>0</v>
      </c>
      <c r="DF7" s="110">
        <f t="shared" si="29"/>
        <v>0</v>
      </c>
      <c r="DG7" s="110">
        <f t="shared" si="5"/>
        <v>0</v>
      </c>
      <c r="DH7" s="110" t="e">
        <f t="shared" si="5"/>
        <v>#DIV/0!</v>
      </c>
      <c r="DI7" s="110" t="e">
        <f t="shared" si="5"/>
        <v>#DIV/0!</v>
      </c>
      <c r="DJ7" s="110">
        <f t="shared" si="5"/>
        <v>0</v>
      </c>
      <c r="DK7" s="110" t="e">
        <f t="shared" si="5"/>
        <v>#DIV/0!</v>
      </c>
      <c r="DL7" s="110">
        <f t="shared" si="5"/>
        <v>0</v>
      </c>
      <c r="DM7" s="110">
        <f t="shared" si="5"/>
        <v>0</v>
      </c>
      <c r="DN7" s="110" t="e">
        <f t="shared" si="5"/>
        <v>#DIV/0!</v>
      </c>
      <c r="DO7" s="110" t="e">
        <f t="shared" si="5"/>
        <v>#DIV/0!</v>
      </c>
      <c r="DP7" s="110" t="e">
        <f t="shared" si="5"/>
        <v>#DIV/0!</v>
      </c>
      <c r="DQ7" s="110">
        <f t="shared" si="5"/>
        <v>0</v>
      </c>
      <c r="DR7" s="110">
        <f t="shared" si="5"/>
        <v>1.2525399316043431E-3</v>
      </c>
      <c r="DS7" s="110" t="e">
        <f t="shared" si="5"/>
        <v>#DIV/0!</v>
      </c>
      <c r="DT7" s="110" t="e">
        <f t="shared" si="5"/>
        <v>#DIV/0!</v>
      </c>
      <c r="DU7" s="110">
        <f t="shared" si="5"/>
        <v>3.1777021049555028E-3</v>
      </c>
      <c r="DV7" s="110">
        <f t="shared" si="5"/>
        <v>0</v>
      </c>
    </row>
    <row r="8" spans="1:126" s="129" customFormat="1" x14ac:dyDescent="0.2">
      <c r="A8" s="129" t="s">
        <v>93</v>
      </c>
      <c r="B8" s="131"/>
      <c r="C8" s="131">
        <v>44518.5625</v>
      </c>
      <c r="D8" s="99">
        <v>8.4499999999999993</v>
      </c>
      <c r="E8" s="102">
        <f t="shared" si="6"/>
        <v>0.23921949999999997</v>
      </c>
      <c r="F8" s="102">
        <f t="shared" si="30"/>
        <v>0</v>
      </c>
      <c r="G8" s="103">
        <f t="shared" si="7"/>
        <v>0</v>
      </c>
      <c r="Y8" s="105">
        <f t="shared" ref="Y8" si="68">H6</f>
        <v>0</v>
      </c>
      <c r="Z8" s="105">
        <f t="shared" ref="Z8" si="69">I6</f>
        <v>0</v>
      </c>
      <c r="AA8" s="105">
        <f t="shared" ref="AA8" si="70">J6</f>
        <v>0</v>
      </c>
      <c r="AB8" s="105">
        <f t="shared" ref="AB8" si="71">K6</f>
        <v>0</v>
      </c>
      <c r="AC8" s="105">
        <f t="shared" ref="AC8" si="72">L6</f>
        <v>0</v>
      </c>
      <c r="AD8" s="105">
        <f t="shared" ref="AD8" si="73">M6</f>
        <v>0</v>
      </c>
      <c r="AE8" s="105">
        <f t="shared" ref="AE8" si="74">N6</f>
        <v>0</v>
      </c>
      <c r="AF8" s="105">
        <f t="shared" ref="AF8" si="75">O6</f>
        <v>0</v>
      </c>
      <c r="AG8" s="105">
        <f t="shared" ref="AG8" si="76">P6</f>
        <v>0</v>
      </c>
      <c r="AH8" s="105">
        <f t="shared" ref="AH8" si="77">Q6</f>
        <v>0</v>
      </c>
      <c r="AI8" s="105">
        <f t="shared" ref="AI8" si="78">R6</f>
        <v>0</v>
      </c>
      <c r="AJ8" s="105">
        <f t="shared" ref="AJ8" si="79">S6</f>
        <v>0</v>
      </c>
      <c r="AK8" s="105">
        <f t="shared" ref="AK8" si="80">T6</f>
        <v>60.81892781919089</v>
      </c>
      <c r="AL8" s="105">
        <f t="shared" ref="AL8" si="81">U6</f>
        <v>0</v>
      </c>
      <c r="AM8" s="105">
        <f t="shared" ref="AM8" si="82">V6</f>
        <v>0</v>
      </c>
      <c r="AN8" s="105">
        <f t="shared" ref="AN8:AO8" si="83">W6</f>
        <v>0.91345526769269003</v>
      </c>
      <c r="AO8" s="105">
        <f t="shared" si="83"/>
        <v>0</v>
      </c>
      <c r="AP8" s="106">
        <f t="shared" si="9"/>
        <v>0</v>
      </c>
      <c r="AQ8" s="106">
        <f t="shared" si="1"/>
        <v>0</v>
      </c>
      <c r="AR8" s="106" t="e">
        <f t="shared" si="1"/>
        <v>#DIV/0!</v>
      </c>
      <c r="AS8" s="106" t="e">
        <f t="shared" si="1"/>
        <v>#DIV/0!</v>
      </c>
      <c r="AT8" s="106">
        <f t="shared" si="1"/>
        <v>0</v>
      </c>
      <c r="AU8" s="106" t="e">
        <f t="shared" si="1"/>
        <v>#DIV/0!</v>
      </c>
      <c r="AV8" s="106">
        <f t="shared" si="1"/>
        <v>0</v>
      </c>
      <c r="AW8" s="106">
        <f t="shared" si="1"/>
        <v>0</v>
      </c>
      <c r="AX8" s="106" t="e">
        <f t="shared" si="1"/>
        <v>#DIV/0!</v>
      </c>
      <c r="AY8" s="106" t="e">
        <f t="shared" si="1"/>
        <v>#DIV/0!</v>
      </c>
      <c r="AZ8" s="106" t="e">
        <f t="shared" si="1"/>
        <v>#DIV/0!</v>
      </c>
      <c r="BA8" s="106">
        <f t="shared" si="1"/>
        <v>0</v>
      </c>
      <c r="BB8" s="106">
        <f t="shared" si="1"/>
        <v>1.2631750622216151E-2</v>
      </c>
      <c r="BC8" s="106" t="e">
        <f t="shared" si="1"/>
        <v>#DIV/0!</v>
      </c>
      <c r="BD8" s="106" t="e">
        <f t="shared" si="1"/>
        <v>#DIV/0!</v>
      </c>
      <c r="BE8" s="106">
        <f t="shared" si="1"/>
        <v>4.8868874839717073E-2</v>
      </c>
      <c r="BF8" s="106">
        <f t="shared" si="1"/>
        <v>0</v>
      </c>
      <c r="BG8" s="107">
        <f t="shared" si="10"/>
        <v>0</v>
      </c>
      <c r="BH8" s="107">
        <f t="shared" si="11"/>
        <v>0</v>
      </c>
      <c r="BI8" s="107">
        <f t="shared" si="12"/>
        <v>0</v>
      </c>
      <c r="BJ8" s="107">
        <f t="shared" si="13"/>
        <v>0</v>
      </c>
      <c r="BK8" s="107">
        <f t="shared" si="14"/>
        <v>0</v>
      </c>
      <c r="BL8" s="107">
        <f t="shared" si="15"/>
        <v>0</v>
      </c>
      <c r="BM8" s="107">
        <f t="shared" si="16"/>
        <v>0</v>
      </c>
      <c r="BN8" s="107">
        <f t="shared" si="17"/>
        <v>0</v>
      </c>
      <c r="BO8" s="107">
        <f t="shared" si="18"/>
        <v>0</v>
      </c>
      <c r="BP8" s="107">
        <f t="shared" si="19"/>
        <v>0</v>
      </c>
      <c r="BQ8" s="107">
        <f t="shared" si="20"/>
        <v>0</v>
      </c>
      <c r="BR8" s="107">
        <f t="shared" si="21"/>
        <v>0</v>
      </c>
      <c r="BS8" s="107">
        <f t="shared" si="22"/>
        <v>0.87294441020657598</v>
      </c>
      <c r="BT8" s="107">
        <f t="shared" si="23"/>
        <v>0</v>
      </c>
      <c r="BU8" s="107">
        <f t="shared" si="24"/>
        <v>0</v>
      </c>
      <c r="BV8" s="107">
        <f t="shared" si="25"/>
        <v>1.3110978744588686E-2</v>
      </c>
      <c r="BW8" s="107">
        <f t="shared" si="26"/>
        <v>0</v>
      </c>
      <c r="BX8" s="108">
        <f t="shared" si="50"/>
        <v>0</v>
      </c>
      <c r="BY8" s="108">
        <f t="shared" si="3"/>
        <v>0</v>
      </c>
      <c r="BZ8" s="108">
        <f t="shared" si="3"/>
        <v>0</v>
      </c>
      <c r="CA8" s="108">
        <f t="shared" si="3"/>
        <v>0</v>
      </c>
      <c r="CB8" s="108">
        <f t="shared" si="3"/>
        <v>0</v>
      </c>
      <c r="CC8" s="108">
        <f t="shared" si="3"/>
        <v>0</v>
      </c>
      <c r="CD8" s="108">
        <f t="shared" si="3"/>
        <v>0</v>
      </c>
      <c r="CE8" s="108">
        <f t="shared" si="3"/>
        <v>0</v>
      </c>
      <c r="CF8" s="108">
        <f t="shared" si="3"/>
        <v>0</v>
      </c>
      <c r="CG8" s="108">
        <f t="shared" si="3"/>
        <v>0</v>
      </c>
      <c r="CH8" s="108">
        <f t="shared" si="3"/>
        <v>0</v>
      </c>
      <c r="CI8" s="108">
        <f t="shared" si="3"/>
        <v>0</v>
      </c>
      <c r="CJ8" s="108">
        <f t="shared" si="3"/>
        <v>13.094166153098639</v>
      </c>
      <c r="CK8" s="108">
        <f t="shared" si="3"/>
        <v>0</v>
      </c>
      <c r="CL8" s="108">
        <f t="shared" si="3"/>
        <v>0</v>
      </c>
      <c r="CM8" s="108">
        <f t="shared" si="3"/>
        <v>0.19666468116883029</v>
      </c>
      <c r="CN8" s="108">
        <f t="shared" si="3"/>
        <v>0</v>
      </c>
      <c r="CO8" s="109">
        <f t="shared" si="51"/>
        <v>0</v>
      </c>
      <c r="CP8" s="109">
        <f t="shared" si="28"/>
        <v>0</v>
      </c>
      <c r="CQ8" s="109">
        <f t="shared" si="28"/>
        <v>0</v>
      </c>
      <c r="CR8" s="109">
        <f t="shared" si="28"/>
        <v>0</v>
      </c>
      <c r="CS8" s="109">
        <f t="shared" si="28"/>
        <v>0</v>
      </c>
      <c r="CT8" s="109">
        <f t="shared" si="28"/>
        <v>0</v>
      </c>
      <c r="CU8" s="109">
        <f t="shared" si="28"/>
        <v>0</v>
      </c>
      <c r="CV8" s="109">
        <f t="shared" si="28"/>
        <v>0</v>
      </c>
      <c r="CW8" s="109">
        <f t="shared" si="28"/>
        <v>0</v>
      </c>
      <c r="CX8" s="109">
        <f t="shared" si="28"/>
        <v>0</v>
      </c>
      <c r="CY8" s="109">
        <f t="shared" si="28"/>
        <v>0</v>
      </c>
      <c r="CZ8" s="109">
        <f t="shared" si="28"/>
        <v>0</v>
      </c>
      <c r="DA8" s="109">
        <f t="shared" si="28"/>
        <v>90.909382665072201</v>
      </c>
      <c r="DB8" s="109">
        <f t="shared" si="28"/>
        <v>0</v>
      </c>
      <c r="DC8" s="109">
        <f t="shared" si="28"/>
        <v>0</v>
      </c>
      <c r="DD8" s="109">
        <f t="shared" si="28"/>
        <v>1.3869593204472861</v>
      </c>
      <c r="DE8" s="109">
        <f t="shared" si="28"/>
        <v>0</v>
      </c>
      <c r="DF8" s="110">
        <f t="shared" si="29"/>
        <v>0</v>
      </c>
      <c r="DG8" s="110">
        <f t="shared" si="5"/>
        <v>0</v>
      </c>
      <c r="DH8" s="110" t="e">
        <f t="shared" si="5"/>
        <v>#DIV/0!</v>
      </c>
      <c r="DI8" s="110" t="e">
        <f t="shared" si="5"/>
        <v>#DIV/0!</v>
      </c>
      <c r="DJ8" s="110">
        <f t="shared" si="5"/>
        <v>0</v>
      </c>
      <c r="DK8" s="110" t="e">
        <f t="shared" si="5"/>
        <v>#DIV/0!</v>
      </c>
      <c r="DL8" s="110">
        <f t="shared" si="5"/>
        <v>0</v>
      </c>
      <c r="DM8" s="110">
        <f t="shared" si="5"/>
        <v>0</v>
      </c>
      <c r="DN8" s="110" t="e">
        <f t="shared" si="5"/>
        <v>#DIV/0!</v>
      </c>
      <c r="DO8" s="110" t="e">
        <f t="shared" si="5"/>
        <v>#DIV/0!</v>
      </c>
      <c r="DP8" s="110" t="e">
        <f t="shared" si="5"/>
        <v>#DIV/0!</v>
      </c>
      <c r="DQ8" s="110">
        <f t="shared" si="5"/>
        <v>0</v>
      </c>
      <c r="DR8" s="110">
        <f t="shared" si="5"/>
        <v>1.4633080398610929E-3</v>
      </c>
      <c r="DS8" s="110" t="e">
        <f t="shared" si="5"/>
        <v>#DIV/0!</v>
      </c>
      <c r="DT8" s="110" t="e">
        <f t="shared" si="5"/>
        <v>#DIV/0!</v>
      </c>
      <c r="DU8" s="110">
        <f t="shared" si="5"/>
        <v>3.7027332616945E-3</v>
      </c>
      <c r="DV8" s="110">
        <f t="shared" si="5"/>
        <v>0</v>
      </c>
    </row>
    <row r="9" spans="1:126" s="129" customFormat="1" x14ac:dyDescent="0.2">
      <c r="A9" s="129" t="s">
        <v>93</v>
      </c>
      <c r="B9" s="131"/>
      <c r="C9" s="131">
        <v>44518.572916666664</v>
      </c>
      <c r="D9" s="99">
        <v>8.4499999999999993</v>
      </c>
      <c r="E9" s="102">
        <f t="shared" si="6"/>
        <v>0.23921949999999997</v>
      </c>
      <c r="F9" s="102">
        <f t="shared" si="30"/>
        <v>0</v>
      </c>
      <c r="G9" s="103">
        <f t="shared" si="7"/>
        <v>0</v>
      </c>
      <c r="Y9" s="105">
        <f t="shared" ref="Y9" si="84">H6</f>
        <v>0</v>
      </c>
      <c r="Z9" s="105">
        <f t="shared" ref="Z9" si="85">I6</f>
        <v>0</v>
      </c>
      <c r="AA9" s="105">
        <f t="shared" ref="AA9" si="86">J6</f>
        <v>0</v>
      </c>
      <c r="AB9" s="105">
        <f t="shared" ref="AB9" si="87">K6</f>
        <v>0</v>
      </c>
      <c r="AC9" s="105">
        <f t="shared" ref="AC9" si="88">L6</f>
        <v>0</v>
      </c>
      <c r="AD9" s="105">
        <f t="shared" ref="AD9" si="89">M6</f>
        <v>0</v>
      </c>
      <c r="AE9" s="105">
        <f t="shared" ref="AE9" si="90">N6</f>
        <v>0</v>
      </c>
      <c r="AF9" s="105">
        <f t="shared" ref="AF9" si="91">O6</f>
        <v>0</v>
      </c>
      <c r="AG9" s="105">
        <f t="shared" ref="AG9" si="92">P6</f>
        <v>0</v>
      </c>
      <c r="AH9" s="105">
        <f t="shared" ref="AH9" si="93">Q6</f>
        <v>0</v>
      </c>
      <c r="AI9" s="105">
        <f t="shared" ref="AI9" si="94">R6</f>
        <v>0</v>
      </c>
      <c r="AJ9" s="105">
        <f t="shared" ref="AJ9" si="95">S6</f>
        <v>0</v>
      </c>
      <c r="AK9" s="105">
        <f t="shared" ref="AK9" si="96">T6</f>
        <v>60.81892781919089</v>
      </c>
      <c r="AL9" s="105">
        <f t="shared" ref="AL9" si="97">U6</f>
        <v>0</v>
      </c>
      <c r="AM9" s="105">
        <f t="shared" ref="AM9" si="98">V6</f>
        <v>0</v>
      </c>
      <c r="AN9" s="105">
        <f t="shared" ref="AN9:AO9" si="99">W6</f>
        <v>0.91345526769269003</v>
      </c>
      <c r="AO9" s="105">
        <f t="shared" si="99"/>
        <v>0</v>
      </c>
      <c r="AP9" s="106">
        <f t="shared" si="9"/>
        <v>0</v>
      </c>
      <c r="AQ9" s="106">
        <f t="shared" si="1"/>
        <v>0</v>
      </c>
      <c r="AR9" s="106" t="e">
        <f t="shared" si="1"/>
        <v>#DIV/0!</v>
      </c>
      <c r="AS9" s="106" t="e">
        <f t="shared" si="1"/>
        <v>#DIV/0!</v>
      </c>
      <c r="AT9" s="106">
        <f t="shared" si="1"/>
        <v>0</v>
      </c>
      <c r="AU9" s="106" t="e">
        <f t="shared" si="1"/>
        <v>#DIV/0!</v>
      </c>
      <c r="AV9" s="106">
        <f t="shared" si="1"/>
        <v>0</v>
      </c>
      <c r="AW9" s="106">
        <f t="shared" si="1"/>
        <v>0</v>
      </c>
      <c r="AX9" s="106" t="e">
        <f t="shared" si="1"/>
        <v>#DIV/0!</v>
      </c>
      <c r="AY9" s="106" t="e">
        <f t="shared" si="1"/>
        <v>#DIV/0!</v>
      </c>
      <c r="AZ9" s="106" t="e">
        <f t="shared" si="1"/>
        <v>#DIV/0!</v>
      </c>
      <c r="BA9" s="106">
        <f t="shared" si="1"/>
        <v>0</v>
      </c>
      <c r="BB9" s="106">
        <f t="shared" si="1"/>
        <v>1.2631750622216151E-2</v>
      </c>
      <c r="BC9" s="106" t="e">
        <f t="shared" si="1"/>
        <v>#DIV/0!</v>
      </c>
      <c r="BD9" s="106" t="e">
        <f t="shared" si="1"/>
        <v>#DIV/0!</v>
      </c>
      <c r="BE9" s="106">
        <f t="shared" si="1"/>
        <v>4.8868874839717073E-2</v>
      </c>
      <c r="BF9" s="106">
        <f t="shared" si="1"/>
        <v>0</v>
      </c>
      <c r="BG9" s="107">
        <f t="shared" si="10"/>
        <v>0</v>
      </c>
      <c r="BH9" s="107">
        <f t="shared" si="11"/>
        <v>0</v>
      </c>
      <c r="BI9" s="107">
        <f t="shared" si="12"/>
        <v>0</v>
      </c>
      <c r="BJ9" s="107">
        <f t="shared" si="13"/>
        <v>0</v>
      </c>
      <c r="BK9" s="107">
        <f t="shared" si="14"/>
        <v>0</v>
      </c>
      <c r="BL9" s="107">
        <f t="shared" si="15"/>
        <v>0</v>
      </c>
      <c r="BM9" s="107">
        <f t="shared" si="16"/>
        <v>0</v>
      </c>
      <c r="BN9" s="107">
        <f t="shared" si="17"/>
        <v>0</v>
      </c>
      <c r="BO9" s="107">
        <f t="shared" si="18"/>
        <v>0</v>
      </c>
      <c r="BP9" s="107">
        <f t="shared" si="19"/>
        <v>0</v>
      </c>
      <c r="BQ9" s="107">
        <f t="shared" si="20"/>
        <v>0</v>
      </c>
      <c r="BR9" s="107">
        <f t="shared" si="21"/>
        <v>0</v>
      </c>
      <c r="BS9" s="107">
        <f t="shared" si="22"/>
        <v>0.87294441020657598</v>
      </c>
      <c r="BT9" s="107">
        <f t="shared" si="23"/>
        <v>0</v>
      </c>
      <c r="BU9" s="107">
        <f t="shared" si="24"/>
        <v>0</v>
      </c>
      <c r="BV9" s="107">
        <f t="shared" si="25"/>
        <v>1.3110978744588686E-2</v>
      </c>
      <c r="BW9" s="107">
        <f t="shared" si="26"/>
        <v>0</v>
      </c>
      <c r="BX9" s="108">
        <f t="shared" si="50"/>
        <v>0</v>
      </c>
      <c r="BY9" s="108">
        <f t="shared" si="3"/>
        <v>0</v>
      </c>
      <c r="BZ9" s="108">
        <f t="shared" si="3"/>
        <v>0</v>
      </c>
      <c r="CA9" s="108">
        <f t="shared" si="3"/>
        <v>0</v>
      </c>
      <c r="CB9" s="108">
        <f t="shared" si="3"/>
        <v>0</v>
      </c>
      <c r="CC9" s="108">
        <f t="shared" si="3"/>
        <v>0</v>
      </c>
      <c r="CD9" s="108">
        <f t="shared" si="3"/>
        <v>0</v>
      </c>
      <c r="CE9" s="108">
        <f t="shared" si="3"/>
        <v>0</v>
      </c>
      <c r="CF9" s="108">
        <f t="shared" si="3"/>
        <v>0</v>
      </c>
      <c r="CG9" s="108">
        <f t="shared" si="3"/>
        <v>0</v>
      </c>
      <c r="CH9" s="108">
        <f t="shared" si="3"/>
        <v>0</v>
      </c>
      <c r="CI9" s="108">
        <f t="shared" si="3"/>
        <v>0</v>
      </c>
      <c r="CJ9" s="108">
        <f t="shared" si="3"/>
        <v>13.094166153098639</v>
      </c>
      <c r="CK9" s="108">
        <f t="shared" si="3"/>
        <v>0</v>
      </c>
      <c r="CL9" s="108">
        <f t="shared" si="3"/>
        <v>0</v>
      </c>
      <c r="CM9" s="108">
        <f t="shared" si="3"/>
        <v>0.19666468116883029</v>
      </c>
      <c r="CN9" s="108">
        <f t="shared" si="3"/>
        <v>0</v>
      </c>
      <c r="CO9" s="109">
        <f t="shared" si="51"/>
        <v>0</v>
      </c>
      <c r="CP9" s="109">
        <f t="shared" si="28"/>
        <v>0</v>
      </c>
      <c r="CQ9" s="109">
        <f t="shared" si="28"/>
        <v>0</v>
      </c>
      <c r="CR9" s="109">
        <f t="shared" si="28"/>
        <v>0</v>
      </c>
      <c r="CS9" s="109">
        <f t="shared" si="28"/>
        <v>0</v>
      </c>
      <c r="CT9" s="109">
        <f t="shared" si="28"/>
        <v>0</v>
      </c>
      <c r="CU9" s="109">
        <f t="shared" si="28"/>
        <v>0</v>
      </c>
      <c r="CV9" s="109">
        <f t="shared" si="28"/>
        <v>0</v>
      </c>
      <c r="CW9" s="109">
        <f t="shared" si="28"/>
        <v>0</v>
      </c>
      <c r="CX9" s="109">
        <f t="shared" si="28"/>
        <v>0</v>
      </c>
      <c r="CY9" s="109">
        <f t="shared" si="28"/>
        <v>0</v>
      </c>
      <c r="CZ9" s="109">
        <f t="shared" si="28"/>
        <v>0</v>
      </c>
      <c r="DA9" s="109">
        <f t="shared" si="28"/>
        <v>104.00354881817084</v>
      </c>
      <c r="DB9" s="109">
        <f t="shared" si="28"/>
        <v>0</v>
      </c>
      <c r="DC9" s="109">
        <f t="shared" si="28"/>
        <v>0</v>
      </c>
      <c r="DD9" s="109">
        <f t="shared" si="28"/>
        <v>1.5836240016161165</v>
      </c>
      <c r="DE9" s="109">
        <f t="shared" si="28"/>
        <v>0</v>
      </c>
      <c r="DF9" s="110">
        <f t="shared" si="29"/>
        <v>0</v>
      </c>
      <c r="DG9" s="110">
        <f t="shared" si="5"/>
        <v>0</v>
      </c>
      <c r="DH9" s="110" t="e">
        <f t="shared" si="5"/>
        <v>#DIV/0!</v>
      </c>
      <c r="DI9" s="110" t="e">
        <f t="shared" si="5"/>
        <v>#DIV/0!</v>
      </c>
      <c r="DJ9" s="110">
        <f t="shared" si="5"/>
        <v>0</v>
      </c>
      <c r="DK9" s="110" t="e">
        <f t="shared" si="5"/>
        <v>#DIV/0!</v>
      </c>
      <c r="DL9" s="110">
        <f t="shared" si="5"/>
        <v>0</v>
      </c>
      <c r="DM9" s="110">
        <f t="shared" si="5"/>
        <v>0</v>
      </c>
      <c r="DN9" s="110" t="e">
        <f t="shared" si="5"/>
        <v>#DIV/0!</v>
      </c>
      <c r="DO9" s="110" t="e">
        <f t="shared" si="5"/>
        <v>#DIV/0!</v>
      </c>
      <c r="DP9" s="110" t="e">
        <f t="shared" si="5"/>
        <v>#DIV/0!</v>
      </c>
      <c r="DQ9" s="110">
        <f t="shared" si="5"/>
        <v>0</v>
      </c>
      <c r="DR9" s="110">
        <f t="shared" si="5"/>
        <v>1.6740761481178429E-3</v>
      </c>
      <c r="DS9" s="110" t="e">
        <f t="shared" si="5"/>
        <v>#DIV/0!</v>
      </c>
      <c r="DT9" s="110" t="e">
        <f t="shared" si="5"/>
        <v>#DIV/0!</v>
      </c>
      <c r="DU9" s="110">
        <f t="shared" si="5"/>
        <v>4.2277644184334972E-3</v>
      </c>
      <c r="DV9" s="110">
        <f t="shared" si="5"/>
        <v>0</v>
      </c>
    </row>
    <row r="10" spans="1:126" s="129" customFormat="1" x14ac:dyDescent="0.2">
      <c r="A10" s="129" t="s">
        <v>93</v>
      </c>
      <c r="B10" s="131">
        <f>'Data Final'!C212</f>
        <v>44518.604166666664</v>
      </c>
      <c r="C10" s="131">
        <v>44518.583333333336</v>
      </c>
      <c r="D10" s="99">
        <v>8.4499999999999993</v>
      </c>
      <c r="E10" s="102">
        <f t="shared" si="6"/>
        <v>0.23921949999999997</v>
      </c>
      <c r="F10" s="102">
        <f t="shared" si="30"/>
        <v>0</v>
      </c>
      <c r="G10" s="103">
        <f t="shared" si="7"/>
        <v>0</v>
      </c>
      <c r="H10" s="129">
        <f>'Data Final'!F212</f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0</v>
      </c>
      <c r="N10" s="129">
        <f>'Data Final'!L212</f>
        <v>0</v>
      </c>
      <c r="O10" s="129">
        <f>'Data Final'!M212</f>
        <v>0</v>
      </c>
      <c r="P10" s="104">
        <v>0</v>
      </c>
      <c r="Q10" s="104">
        <v>0</v>
      </c>
      <c r="R10" s="104">
        <v>0</v>
      </c>
      <c r="S10" s="104">
        <v>0</v>
      </c>
      <c r="T10" s="129">
        <f>'Data Final'!R212</f>
        <v>61.401346520289891</v>
      </c>
      <c r="U10" s="129">
        <f>'Data Final'!S212</f>
        <v>0</v>
      </c>
      <c r="V10" s="104">
        <v>0</v>
      </c>
      <c r="W10" s="129">
        <f>'Data Final'!U212</f>
        <v>0.92343361424931503</v>
      </c>
      <c r="X10" s="104">
        <v>0</v>
      </c>
      <c r="Y10" s="105">
        <f t="shared" ref="Y10" si="100">H10</f>
        <v>0</v>
      </c>
      <c r="Z10" s="105">
        <f t="shared" ref="Z10" si="101">I10</f>
        <v>0</v>
      </c>
      <c r="AA10" s="105">
        <f t="shared" ref="AA10" si="102">J10</f>
        <v>0</v>
      </c>
      <c r="AB10" s="105">
        <f t="shared" ref="AB10" si="103">K10</f>
        <v>0</v>
      </c>
      <c r="AC10" s="105">
        <f t="shared" ref="AC10" si="104">L10</f>
        <v>0</v>
      </c>
      <c r="AD10" s="105">
        <f t="shared" ref="AD10" si="105">M10</f>
        <v>0</v>
      </c>
      <c r="AE10" s="105">
        <f t="shared" ref="AE10" si="106">N10</f>
        <v>0</v>
      </c>
      <c r="AF10" s="105">
        <f t="shared" ref="AF10" si="107">O10</f>
        <v>0</v>
      </c>
      <c r="AG10" s="105">
        <f t="shared" ref="AG10" si="108">P10</f>
        <v>0</v>
      </c>
      <c r="AH10" s="105">
        <f t="shared" ref="AH10" si="109">Q10</f>
        <v>0</v>
      </c>
      <c r="AI10" s="105">
        <f t="shared" ref="AI10" si="110">R10</f>
        <v>0</v>
      </c>
      <c r="AJ10" s="105">
        <f t="shared" ref="AJ10" si="111">S10</f>
        <v>0</v>
      </c>
      <c r="AK10" s="105">
        <f t="shared" ref="AK10" si="112">T10</f>
        <v>61.401346520289891</v>
      </c>
      <c r="AL10" s="105">
        <f t="shared" ref="AL10" si="113">U10</f>
        <v>0</v>
      </c>
      <c r="AM10" s="105">
        <f t="shared" ref="AM10" si="114">V10</f>
        <v>0</v>
      </c>
      <c r="AN10" s="105">
        <f t="shared" ref="AN10:AO10" si="115">W10</f>
        <v>0.92343361424931503</v>
      </c>
      <c r="AO10" s="105">
        <f t="shared" si="115"/>
        <v>0</v>
      </c>
      <c r="AP10" s="106">
        <f t="shared" si="9"/>
        <v>0</v>
      </c>
      <c r="AQ10" s="106">
        <f t="shared" si="1"/>
        <v>0</v>
      </c>
      <c r="AR10" s="106" t="e">
        <f t="shared" si="1"/>
        <v>#DIV/0!</v>
      </c>
      <c r="AS10" s="106" t="e">
        <f t="shared" si="1"/>
        <v>#DIV/0!</v>
      </c>
      <c r="AT10" s="106">
        <f t="shared" si="1"/>
        <v>0</v>
      </c>
      <c r="AU10" s="106" t="e">
        <f t="shared" si="1"/>
        <v>#DIV/0!</v>
      </c>
      <c r="AV10" s="106">
        <f t="shared" si="1"/>
        <v>0</v>
      </c>
      <c r="AW10" s="106">
        <f t="shared" si="1"/>
        <v>0</v>
      </c>
      <c r="AX10" s="106" t="e">
        <f t="shared" si="1"/>
        <v>#DIV/0!</v>
      </c>
      <c r="AY10" s="106" t="e">
        <f t="shared" si="1"/>
        <v>#DIV/0!</v>
      </c>
      <c r="AZ10" s="106" t="e">
        <f t="shared" si="1"/>
        <v>#DIV/0!</v>
      </c>
      <c r="BA10" s="106">
        <f t="shared" si="1"/>
        <v>0</v>
      </c>
      <c r="BB10" s="106">
        <f t="shared" si="1"/>
        <v>1.2752715723933649E-2</v>
      </c>
      <c r="BC10" s="106" t="e">
        <f t="shared" si="1"/>
        <v>#DIV/0!</v>
      </c>
      <c r="BD10" s="106" t="e">
        <f t="shared" si="1"/>
        <v>#DIV/0!</v>
      </c>
      <c r="BE10" s="106">
        <f t="shared" si="1"/>
        <v>4.9402705653583567E-2</v>
      </c>
      <c r="BF10" s="106">
        <f t="shared" si="1"/>
        <v>0</v>
      </c>
      <c r="BG10" s="107">
        <f t="shared" si="10"/>
        <v>0</v>
      </c>
      <c r="BH10" s="107">
        <f t="shared" si="11"/>
        <v>0</v>
      </c>
      <c r="BI10" s="107">
        <f t="shared" si="12"/>
        <v>0</v>
      </c>
      <c r="BJ10" s="107">
        <f t="shared" si="13"/>
        <v>0</v>
      </c>
      <c r="BK10" s="107">
        <f t="shared" si="14"/>
        <v>0</v>
      </c>
      <c r="BL10" s="107">
        <f t="shared" si="15"/>
        <v>0</v>
      </c>
      <c r="BM10" s="107">
        <f t="shared" si="16"/>
        <v>0</v>
      </c>
      <c r="BN10" s="107">
        <f t="shared" si="17"/>
        <v>0</v>
      </c>
      <c r="BO10" s="107">
        <f t="shared" si="18"/>
        <v>0</v>
      </c>
      <c r="BP10" s="107">
        <f t="shared" si="19"/>
        <v>0</v>
      </c>
      <c r="BQ10" s="107">
        <f t="shared" si="20"/>
        <v>0</v>
      </c>
      <c r="BR10" s="107">
        <f t="shared" si="21"/>
        <v>0</v>
      </c>
      <c r="BS10" s="107">
        <f t="shared" si="22"/>
        <v>0.88130396483462925</v>
      </c>
      <c r="BT10" s="107">
        <f t="shared" si="23"/>
        <v>0</v>
      </c>
      <c r="BU10" s="107">
        <f t="shared" si="24"/>
        <v>0</v>
      </c>
      <c r="BV10" s="107">
        <f t="shared" si="25"/>
        <v>1.3254199649034841E-2</v>
      </c>
      <c r="BW10" s="107">
        <f t="shared" si="26"/>
        <v>0</v>
      </c>
      <c r="BX10" s="108">
        <f t="shared" si="50"/>
        <v>0</v>
      </c>
      <c r="BY10" s="108">
        <f t="shared" si="3"/>
        <v>0</v>
      </c>
      <c r="BZ10" s="108">
        <f t="shared" si="3"/>
        <v>0</v>
      </c>
      <c r="CA10" s="108">
        <f t="shared" si="3"/>
        <v>0</v>
      </c>
      <c r="CB10" s="108">
        <f t="shared" si="3"/>
        <v>0</v>
      </c>
      <c r="CC10" s="108">
        <f t="shared" si="3"/>
        <v>0</v>
      </c>
      <c r="CD10" s="108">
        <f t="shared" si="3"/>
        <v>0</v>
      </c>
      <c r="CE10" s="108">
        <f t="shared" si="3"/>
        <v>0</v>
      </c>
      <c r="CF10" s="108">
        <f t="shared" si="3"/>
        <v>0</v>
      </c>
      <c r="CG10" s="108">
        <f t="shared" si="3"/>
        <v>0</v>
      </c>
      <c r="CH10" s="108">
        <f t="shared" si="3"/>
        <v>0</v>
      </c>
      <c r="CI10" s="108">
        <f t="shared" si="3"/>
        <v>0</v>
      </c>
      <c r="CJ10" s="108">
        <f t="shared" si="3"/>
        <v>13.219559472519439</v>
      </c>
      <c r="CK10" s="108">
        <f t="shared" si="3"/>
        <v>0</v>
      </c>
      <c r="CL10" s="108">
        <f t="shared" si="3"/>
        <v>0</v>
      </c>
      <c r="CM10" s="108">
        <f t="shared" si="3"/>
        <v>0.19881299473552261</v>
      </c>
      <c r="CN10" s="108">
        <f t="shared" si="3"/>
        <v>0</v>
      </c>
      <c r="CO10" s="109">
        <f t="shared" si="51"/>
        <v>0</v>
      </c>
      <c r="CP10" s="109">
        <f t="shared" si="28"/>
        <v>0</v>
      </c>
      <c r="CQ10" s="109">
        <f t="shared" si="28"/>
        <v>0</v>
      </c>
      <c r="CR10" s="109">
        <f t="shared" si="28"/>
        <v>0</v>
      </c>
      <c r="CS10" s="109">
        <f t="shared" si="28"/>
        <v>0</v>
      </c>
      <c r="CT10" s="109">
        <f t="shared" si="28"/>
        <v>0</v>
      </c>
      <c r="CU10" s="109">
        <f t="shared" si="28"/>
        <v>0</v>
      </c>
      <c r="CV10" s="109">
        <f t="shared" si="28"/>
        <v>0</v>
      </c>
      <c r="CW10" s="109">
        <f t="shared" si="28"/>
        <v>0</v>
      </c>
      <c r="CX10" s="109">
        <f t="shared" si="28"/>
        <v>0</v>
      </c>
      <c r="CY10" s="109">
        <f t="shared" si="28"/>
        <v>0</v>
      </c>
      <c r="CZ10" s="109">
        <f t="shared" si="28"/>
        <v>0</v>
      </c>
      <c r="DA10" s="109">
        <f t="shared" si="28"/>
        <v>117.22310829069028</v>
      </c>
      <c r="DB10" s="109">
        <f t="shared" si="28"/>
        <v>0</v>
      </c>
      <c r="DC10" s="109">
        <f t="shared" si="28"/>
        <v>0</v>
      </c>
      <c r="DD10" s="109">
        <f t="shared" si="28"/>
        <v>1.7824369963516391</v>
      </c>
      <c r="DE10" s="109">
        <f t="shared" si="28"/>
        <v>0</v>
      </c>
      <c r="DF10" s="110">
        <f t="shared" si="29"/>
        <v>0</v>
      </c>
      <c r="DG10" s="110">
        <f t="shared" si="5"/>
        <v>0</v>
      </c>
      <c r="DH10" s="110" t="e">
        <f t="shared" si="5"/>
        <v>#DIV/0!</v>
      </c>
      <c r="DI10" s="110" t="e">
        <f t="shared" si="5"/>
        <v>#DIV/0!</v>
      </c>
      <c r="DJ10" s="110">
        <f t="shared" si="5"/>
        <v>0</v>
      </c>
      <c r="DK10" s="110" t="e">
        <f t="shared" si="5"/>
        <v>#DIV/0!</v>
      </c>
      <c r="DL10" s="110">
        <f t="shared" si="5"/>
        <v>0</v>
      </c>
      <c r="DM10" s="110">
        <f t="shared" si="5"/>
        <v>0</v>
      </c>
      <c r="DN10" s="110" t="e">
        <f t="shared" si="5"/>
        <v>#DIV/0!</v>
      </c>
      <c r="DO10" s="110" t="e">
        <f t="shared" si="5"/>
        <v>#DIV/0!</v>
      </c>
      <c r="DP10" s="110" t="e">
        <f t="shared" si="5"/>
        <v>#DIV/0!</v>
      </c>
      <c r="DQ10" s="110">
        <f t="shared" si="5"/>
        <v>0</v>
      </c>
      <c r="DR10" s="110">
        <f t="shared" si="5"/>
        <v>1.8868626294739827E-3</v>
      </c>
      <c r="DS10" s="110" t="e">
        <f t="shared" si="5"/>
        <v>#DIV/0!</v>
      </c>
      <c r="DT10" s="110" t="e">
        <f t="shared" si="5"/>
        <v>#DIV/0!</v>
      </c>
      <c r="DU10" s="110">
        <f t="shared" si="5"/>
        <v>4.7585308782795649E-3</v>
      </c>
      <c r="DV10" s="110">
        <f t="shared" si="5"/>
        <v>0</v>
      </c>
    </row>
    <row r="11" spans="1:126" s="129" customFormat="1" x14ac:dyDescent="0.2">
      <c r="A11" s="129" t="s">
        <v>93</v>
      </c>
      <c r="B11" s="131"/>
      <c r="C11" s="131">
        <v>44518.59375</v>
      </c>
      <c r="D11" s="99">
        <v>8.4499999999999993</v>
      </c>
      <c r="E11" s="102">
        <f t="shared" si="6"/>
        <v>0.23921949999999997</v>
      </c>
      <c r="F11" s="102">
        <f t="shared" si="30"/>
        <v>0</v>
      </c>
      <c r="G11" s="103">
        <f t="shared" si="7"/>
        <v>0</v>
      </c>
      <c r="Y11" s="105">
        <f t="shared" ref="Y11" si="116">H10</f>
        <v>0</v>
      </c>
      <c r="Z11" s="105">
        <f t="shared" ref="Z11" si="117">I10</f>
        <v>0</v>
      </c>
      <c r="AA11" s="105">
        <f t="shared" ref="AA11" si="118">J10</f>
        <v>0</v>
      </c>
      <c r="AB11" s="105">
        <f t="shared" ref="AB11" si="119">K10</f>
        <v>0</v>
      </c>
      <c r="AC11" s="105">
        <f t="shared" ref="AC11" si="120">L10</f>
        <v>0</v>
      </c>
      <c r="AD11" s="105">
        <f t="shared" ref="AD11" si="121">M10</f>
        <v>0</v>
      </c>
      <c r="AE11" s="105">
        <f t="shared" ref="AE11" si="122">N10</f>
        <v>0</v>
      </c>
      <c r="AF11" s="105">
        <f t="shared" ref="AF11" si="123">O10</f>
        <v>0</v>
      </c>
      <c r="AG11" s="105">
        <f t="shared" ref="AG11" si="124">P10</f>
        <v>0</v>
      </c>
      <c r="AH11" s="105">
        <f t="shared" ref="AH11" si="125">Q10</f>
        <v>0</v>
      </c>
      <c r="AI11" s="105">
        <f t="shared" ref="AI11" si="126">R10</f>
        <v>0</v>
      </c>
      <c r="AJ11" s="105">
        <f t="shared" ref="AJ11" si="127">S10</f>
        <v>0</v>
      </c>
      <c r="AK11" s="105">
        <f t="shared" ref="AK11" si="128">T10</f>
        <v>61.401346520289891</v>
      </c>
      <c r="AL11" s="105">
        <f t="shared" ref="AL11" si="129">U10</f>
        <v>0</v>
      </c>
      <c r="AM11" s="105">
        <f t="shared" ref="AM11" si="130">V10</f>
        <v>0</v>
      </c>
      <c r="AN11" s="105">
        <f t="shared" ref="AN11:AO11" si="131">W10</f>
        <v>0.92343361424931503</v>
      </c>
      <c r="AO11" s="105">
        <f t="shared" si="131"/>
        <v>0</v>
      </c>
      <c r="AP11" s="106">
        <f t="shared" si="9"/>
        <v>0</v>
      </c>
      <c r="AQ11" s="106">
        <f t="shared" si="1"/>
        <v>0</v>
      </c>
      <c r="AR11" s="106" t="e">
        <f t="shared" si="1"/>
        <v>#DIV/0!</v>
      </c>
      <c r="AS11" s="106" t="e">
        <f t="shared" si="1"/>
        <v>#DIV/0!</v>
      </c>
      <c r="AT11" s="106">
        <f t="shared" si="1"/>
        <v>0</v>
      </c>
      <c r="AU11" s="106" t="e">
        <f t="shared" si="1"/>
        <v>#DIV/0!</v>
      </c>
      <c r="AV11" s="106">
        <f t="shared" si="1"/>
        <v>0</v>
      </c>
      <c r="AW11" s="106">
        <f t="shared" si="1"/>
        <v>0</v>
      </c>
      <c r="AX11" s="106" t="e">
        <f t="shared" si="1"/>
        <v>#DIV/0!</v>
      </c>
      <c r="AY11" s="106" t="e">
        <f t="shared" si="1"/>
        <v>#DIV/0!</v>
      </c>
      <c r="AZ11" s="106" t="e">
        <f t="shared" si="1"/>
        <v>#DIV/0!</v>
      </c>
      <c r="BA11" s="106">
        <f t="shared" si="1"/>
        <v>0</v>
      </c>
      <c r="BB11" s="106">
        <f t="shared" si="1"/>
        <v>1.2752715723933649E-2</v>
      </c>
      <c r="BC11" s="106" t="e">
        <f t="shared" si="1"/>
        <v>#DIV/0!</v>
      </c>
      <c r="BD11" s="106" t="e">
        <f t="shared" si="1"/>
        <v>#DIV/0!</v>
      </c>
      <c r="BE11" s="106">
        <f t="shared" si="1"/>
        <v>4.9402705653583567E-2</v>
      </c>
      <c r="BF11" s="106">
        <f t="shared" si="1"/>
        <v>0</v>
      </c>
      <c r="BG11" s="107">
        <f t="shared" si="10"/>
        <v>0</v>
      </c>
      <c r="BH11" s="107">
        <f t="shared" si="11"/>
        <v>0</v>
      </c>
      <c r="BI11" s="107">
        <f t="shared" si="12"/>
        <v>0</v>
      </c>
      <c r="BJ11" s="107">
        <f t="shared" si="13"/>
        <v>0</v>
      </c>
      <c r="BK11" s="107">
        <f t="shared" si="14"/>
        <v>0</v>
      </c>
      <c r="BL11" s="107">
        <f t="shared" si="15"/>
        <v>0</v>
      </c>
      <c r="BM11" s="107">
        <f t="shared" si="16"/>
        <v>0</v>
      </c>
      <c r="BN11" s="107">
        <f t="shared" si="17"/>
        <v>0</v>
      </c>
      <c r="BO11" s="107">
        <f t="shared" si="18"/>
        <v>0</v>
      </c>
      <c r="BP11" s="107">
        <f t="shared" si="19"/>
        <v>0</v>
      </c>
      <c r="BQ11" s="107">
        <f t="shared" si="20"/>
        <v>0</v>
      </c>
      <c r="BR11" s="107">
        <f t="shared" si="21"/>
        <v>0</v>
      </c>
      <c r="BS11" s="107">
        <f t="shared" si="22"/>
        <v>0.88130396483462925</v>
      </c>
      <c r="BT11" s="107">
        <f t="shared" si="23"/>
        <v>0</v>
      </c>
      <c r="BU11" s="107">
        <f t="shared" si="24"/>
        <v>0</v>
      </c>
      <c r="BV11" s="107">
        <f t="shared" si="25"/>
        <v>1.3254199649034841E-2</v>
      </c>
      <c r="BW11" s="107">
        <f t="shared" si="26"/>
        <v>0</v>
      </c>
      <c r="BX11" s="108">
        <f t="shared" si="50"/>
        <v>0</v>
      </c>
      <c r="BY11" s="108">
        <f t="shared" si="3"/>
        <v>0</v>
      </c>
      <c r="BZ11" s="108">
        <f t="shared" si="3"/>
        <v>0</v>
      </c>
      <c r="CA11" s="108">
        <f t="shared" si="3"/>
        <v>0</v>
      </c>
      <c r="CB11" s="108">
        <f t="shared" si="3"/>
        <v>0</v>
      </c>
      <c r="CC11" s="108">
        <f t="shared" si="3"/>
        <v>0</v>
      </c>
      <c r="CD11" s="108">
        <f t="shared" si="3"/>
        <v>0</v>
      </c>
      <c r="CE11" s="108">
        <f t="shared" si="3"/>
        <v>0</v>
      </c>
      <c r="CF11" s="108">
        <f t="shared" si="3"/>
        <v>0</v>
      </c>
      <c r="CG11" s="108">
        <f t="shared" si="3"/>
        <v>0</v>
      </c>
      <c r="CH11" s="108">
        <f t="shared" si="3"/>
        <v>0</v>
      </c>
      <c r="CI11" s="108">
        <f t="shared" si="3"/>
        <v>0</v>
      </c>
      <c r="CJ11" s="108">
        <f t="shared" si="3"/>
        <v>13.219559472519439</v>
      </c>
      <c r="CK11" s="108">
        <f t="shared" si="3"/>
        <v>0</v>
      </c>
      <c r="CL11" s="108">
        <f t="shared" si="3"/>
        <v>0</v>
      </c>
      <c r="CM11" s="108">
        <f t="shared" si="3"/>
        <v>0.19881299473552261</v>
      </c>
      <c r="CN11" s="108">
        <f t="shared" si="3"/>
        <v>0</v>
      </c>
      <c r="CO11" s="109">
        <f t="shared" si="51"/>
        <v>0</v>
      </c>
      <c r="CP11" s="109">
        <f t="shared" si="28"/>
        <v>0</v>
      </c>
      <c r="CQ11" s="109">
        <f t="shared" si="28"/>
        <v>0</v>
      </c>
      <c r="CR11" s="109">
        <f t="shared" si="28"/>
        <v>0</v>
      </c>
      <c r="CS11" s="109">
        <f t="shared" si="28"/>
        <v>0</v>
      </c>
      <c r="CT11" s="109">
        <f t="shared" si="28"/>
        <v>0</v>
      </c>
      <c r="CU11" s="109">
        <f t="shared" si="28"/>
        <v>0</v>
      </c>
      <c r="CV11" s="109">
        <f t="shared" si="28"/>
        <v>0</v>
      </c>
      <c r="CW11" s="109">
        <f t="shared" si="28"/>
        <v>0</v>
      </c>
      <c r="CX11" s="109">
        <f t="shared" si="28"/>
        <v>0</v>
      </c>
      <c r="CY11" s="109">
        <f t="shared" si="28"/>
        <v>0</v>
      </c>
      <c r="CZ11" s="109">
        <f t="shared" si="28"/>
        <v>0</v>
      </c>
      <c r="DA11" s="109">
        <f t="shared" si="28"/>
        <v>130.44266776320973</v>
      </c>
      <c r="DB11" s="109">
        <f t="shared" si="28"/>
        <v>0</v>
      </c>
      <c r="DC11" s="109">
        <f t="shared" si="28"/>
        <v>0</v>
      </c>
      <c r="DD11" s="109">
        <f t="shared" si="28"/>
        <v>1.9812499910871617</v>
      </c>
      <c r="DE11" s="109">
        <f t="shared" si="28"/>
        <v>0</v>
      </c>
      <c r="DF11" s="110">
        <f t="shared" si="29"/>
        <v>0</v>
      </c>
      <c r="DG11" s="110">
        <f t="shared" si="5"/>
        <v>0</v>
      </c>
      <c r="DH11" s="110" t="e">
        <f t="shared" si="5"/>
        <v>#DIV/0!</v>
      </c>
      <c r="DI11" s="110" t="e">
        <f t="shared" si="5"/>
        <v>#DIV/0!</v>
      </c>
      <c r="DJ11" s="110">
        <f t="shared" si="5"/>
        <v>0</v>
      </c>
      <c r="DK11" s="110" t="e">
        <f t="shared" si="5"/>
        <v>#DIV/0!</v>
      </c>
      <c r="DL11" s="110">
        <f t="shared" si="5"/>
        <v>0</v>
      </c>
      <c r="DM11" s="110">
        <f t="shared" si="5"/>
        <v>0</v>
      </c>
      <c r="DN11" s="110" t="e">
        <f t="shared" si="5"/>
        <v>#DIV/0!</v>
      </c>
      <c r="DO11" s="110" t="e">
        <f t="shared" si="5"/>
        <v>#DIV/0!</v>
      </c>
      <c r="DP11" s="110" t="e">
        <f t="shared" si="5"/>
        <v>#DIV/0!</v>
      </c>
      <c r="DQ11" s="110">
        <f t="shared" si="5"/>
        <v>0</v>
      </c>
      <c r="DR11" s="110">
        <f t="shared" si="5"/>
        <v>2.0996491108301227E-3</v>
      </c>
      <c r="DS11" s="110" t="e">
        <f t="shared" si="5"/>
        <v>#DIV/0!</v>
      </c>
      <c r="DT11" s="110" t="e">
        <f t="shared" si="5"/>
        <v>#DIV/0!</v>
      </c>
      <c r="DU11" s="110">
        <f t="shared" si="5"/>
        <v>5.2892973381256318E-3</v>
      </c>
      <c r="DV11" s="110">
        <f t="shared" si="5"/>
        <v>0</v>
      </c>
    </row>
    <row r="12" spans="1:126" s="129" customFormat="1" x14ac:dyDescent="0.2">
      <c r="A12" s="129" t="s">
        <v>93</v>
      </c>
      <c r="B12" s="131"/>
      <c r="C12" s="131">
        <v>44518.604166666664</v>
      </c>
      <c r="D12" s="99">
        <v>8.4499999999999993</v>
      </c>
      <c r="E12" s="102">
        <f t="shared" si="6"/>
        <v>0.23921949999999997</v>
      </c>
      <c r="F12" s="102">
        <f t="shared" si="30"/>
        <v>0</v>
      </c>
      <c r="G12" s="103">
        <f t="shared" si="7"/>
        <v>0</v>
      </c>
      <c r="Y12" s="105">
        <f t="shared" ref="Y12" si="132">H10</f>
        <v>0</v>
      </c>
      <c r="Z12" s="105">
        <f t="shared" ref="Z12" si="133">I10</f>
        <v>0</v>
      </c>
      <c r="AA12" s="105">
        <f t="shared" ref="AA12" si="134">J10</f>
        <v>0</v>
      </c>
      <c r="AB12" s="105">
        <f t="shared" ref="AB12" si="135">K10</f>
        <v>0</v>
      </c>
      <c r="AC12" s="105">
        <f t="shared" ref="AC12" si="136">L10</f>
        <v>0</v>
      </c>
      <c r="AD12" s="105">
        <f t="shared" ref="AD12" si="137">M10</f>
        <v>0</v>
      </c>
      <c r="AE12" s="105">
        <f t="shared" ref="AE12" si="138">N10</f>
        <v>0</v>
      </c>
      <c r="AF12" s="105">
        <f t="shared" ref="AF12" si="139">O10</f>
        <v>0</v>
      </c>
      <c r="AG12" s="105">
        <f t="shared" ref="AG12" si="140">P10</f>
        <v>0</v>
      </c>
      <c r="AH12" s="105">
        <f t="shared" ref="AH12" si="141">Q10</f>
        <v>0</v>
      </c>
      <c r="AI12" s="105">
        <f t="shared" ref="AI12" si="142">R10</f>
        <v>0</v>
      </c>
      <c r="AJ12" s="105">
        <f t="shared" ref="AJ12" si="143">S10</f>
        <v>0</v>
      </c>
      <c r="AK12" s="105">
        <f t="shared" ref="AK12" si="144">T10</f>
        <v>61.401346520289891</v>
      </c>
      <c r="AL12" s="105">
        <f t="shared" ref="AL12" si="145">U10</f>
        <v>0</v>
      </c>
      <c r="AM12" s="105">
        <f t="shared" ref="AM12" si="146">V10</f>
        <v>0</v>
      </c>
      <c r="AN12" s="105">
        <f t="shared" ref="AN12:AO12" si="147">W10</f>
        <v>0.92343361424931503</v>
      </c>
      <c r="AO12" s="105">
        <f t="shared" si="147"/>
        <v>0</v>
      </c>
      <c r="AP12" s="106">
        <f t="shared" si="9"/>
        <v>0</v>
      </c>
      <c r="AQ12" s="106">
        <f t="shared" si="1"/>
        <v>0</v>
      </c>
      <c r="AR12" s="106" t="e">
        <f t="shared" si="1"/>
        <v>#DIV/0!</v>
      </c>
      <c r="AS12" s="106" t="e">
        <f t="shared" si="1"/>
        <v>#DIV/0!</v>
      </c>
      <c r="AT12" s="106">
        <f t="shared" si="1"/>
        <v>0</v>
      </c>
      <c r="AU12" s="106" t="e">
        <f t="shared" si="1"/>
        <v>#DIV/0!</v>
      </c>
      <c r="AV12" s="106">
        <f t="shared" si="1"/>
        <v>0</v>
      </c>
      <c r="AW12" s="106">
        <f t="shared" si="1"/>
        <v>0</v>
      </c>
      <c r="AX12" s="106" t="e">
        <f t="shared" si="1"/>
        <v>#DIV/0!</v>
      </c>
      <c r="AY12" s="106" t="e">
        <f t="shared" si="1"/>
        <v>#DIV/0!</v>
      </c>
      <c r="AZ12" s="106" t="e">
        <f t="shared" si="1"/>
        <v>#DIV/0!</v>
      </c>
      <c r="BA12" s="106">
        <f t="shared" si="1"/>
        <v>0</v>
      </c>
      <c r="BB12" s="106">
        <f t="shared" si="1"/>
        <v>1.2752715723933649E-2</v>
      </c>
      <c r="BC12" s="106" t="e">
        <f t="shared" si="1"/>
        <v>#DIV/0!</v>
      </c>
      <c r="BD12" s="106" t="e">
        <f t="shared" si="1"/>
        <v>#DIV/0!</v>
      </c>
      <c r="BE12" s="106">
        <f t="shared" si="1"/>
        <v>4.9402705653583567E-2</v>
      </c>
      <c r="BF12" s="106">
        <f t="shared" si="1"/>
        <v>0</v>
      </c>
      <c r="BG12" s="107">
        <f t="shared" si="10"/>
        <v>0</v>
      </c>
      <c r="BH12" s="107">
        <f t="shared" si="11"/>
        <v>0</v>
      </c>
      <c r="BI12" s="107">
        <f t="shared" si="12"/>
        <v>0</v>
      </c>
      <c r="BJ12" s="107">
        <f t="shared" si="13"/>
        <v>0</v>
      </c>
      <c r="BK12" s="107">
        <f t="shared" si="14"/>
        <v>0</v>
      </c>
      <c r="BL12" s="107">
        <f t="shared" si="15"/>
        <v>0</v>
      </c>
      <c r="BM12" s="107">
        <f t="shared" si="16"/>
        <v>0</v>
      </c>
      <c r="BN12" s="107">
        <f t="shared" si="17"/>
        <v>0</v>
      </c>
      <c r="BO12" s="107">
        <f t="shared" si="18"/>
        <v>0</v>
      </c>
      <c r="BP12" s="107">
        <f t="shared" si="19"/>
        <v>0</v>
      </c>
      <c r="BQ12" s="107">
        <f t="shared" si="20"/>
        <v>0</v>
      </c>
      <c r="BR12" s="107">
        <f t="shared" si="21"/>
        <v>0</v>
      </c>
      <c r="BS12" s="107">
        <f t="shared" si="22"/>
        <v>0.88130396483462925</v>
      </c>
      <c r="BT12" s="107">
        <f t="shared" si="23"/>
        <v>0</v>
      </c>
      <c r="BU12" s="107">
        <f t="shared" si="24"/>
        <v>0</v>
      </c>
      <c r="BV12" s="107">
        <f t="shared" si="25"/>
        <v>1.3254199649034841E-2</v>
      </c>
      <c r="BW12" s="107">
        <f t="shared" si="26"/>
        <v>0</v>
      </c>
      <c r="BX12" s="108">
        <f t="shared" si="50"/>
        <v>0</v>
      </c>
      <c r="BY12" s="108">
        <f t="shared" si="3"/>
        <v>0</v>
      </c>
      <c r="BZ12" s="108">
        <f t="shared" si="3"/>
        <v>0</v>
      </c>
      <c r="CA12" s="108">
        <f t="shared" si="3"/>
        <v>0</v>
      </c>
      <c r="CB12" s="108">
        <f t="shared" si="3"/>
        <v>0</v>
      </c>
      <c r="CC12" s="108">
        <f t="shared" si="3"/>
        <v>0</v>
      </c>
      <c r="CD12" s="108">
        <f t="shared" si="3"/>
        <v>0</v>
      </c>
      <c r="CE12" s="108">
        <f t="shared" si="3"/>
        <v>0</v>
      </c>
      <c r="CF12" s="108">
        <f t="shared" si="3"/>
        <v>0</v>
      </c>
      <c r="CG12" s="108">
        <f t="shared" si="3"/>
        <v>0</v>
      </c>
      <c r="CH12" s="108">
        <f t="shared" si="3"/>
        <v>0</v>
      </c>
      <c r="CI12" s="108">
        <f t="shared" si="3"/>
        <v>0</v>
      </c>
      <c r="CJ12" s="108">
        <f t="shared" si="3"/>
        <v>13.219559472519439</v>
      </c>
      <c r="CK12" s="108">
        <f t="shared" si="3"/>
        <v>0</v>
      </c>
      <c r="CL12" s="108">
        <f t="shared" si="3"/>
        <v>0</v>
      </c>
      <c r="CM12" s="108">
        <f t="shared" si="3"/>
        <v>0.19881299473552261</v>
      </c>
      <c r="CN12" s="108">
        <f t="shared" si="3"/>
        <v>0</v>
      </c>
      <c r="CO12" s="109">
        <f t="shared" si="51"/>
        <v>0</v>
      </c>
      <c r="CP12" s="109">
        <f t="shared" si="28"/>
        <v>0</v>
      </c>
      <c r="CQ12" s="109">
        <f t="shared" si="28"/>
        <v>0</v>
      </c>
      <c r="CR12" s="109">
        <f t="shared" si="28"/>
        <v>0</v>
      </c>
      <c r="CS12" s="109">
        <f t="shared" si="28"/>
        <v>0</v>
      </c>
      <c r="CT12" s="109">
        <f t="shared" si="28"/>
        <v>0</v>
      </c>
      <c r="CU12" s="109">
        <f t="shared" si="28"/>
        <v>0</v>
      </c>
      <c r="CV12" s="109">
        <f t="shared" si="28"/>
        <v>0</v>
      </c>
      <c r="CW12" s="109">
        <f t="shared" si="28"/>
        <v>0</v>
      </c>
      <c r="CX12" s="109">
        <f t="shared" si="28"/>
        <v>0</v>
      </c>
      <c r="CY12" s="109">
        <f t="shared" si="28"/>
        <v>0</v>
      </c>
      <c r="CZ12" s="109">
        <f t="shared" si="28"/>
        <v>0</v>
      </c>
      <c r="DA12" s="109">
        <f t="shared" si="28"/>
        <v>143.66222723572918</v>
      </c>
      <c r="DB12" s="109">
        <f t="shared" si="28"/>
        <v>0</v>
      </c>
      <c r="DC12" s="109">
        <f t="shared" si="28"/>
        <v>0</v>
      </c>
      <c r="DD12" s="109">
        <f t="shared" si="28"/>
        <v>2.1800629858226843</v>
      </c>
      <c r="DE12" s="109">
        <f t="shared" si="28"/>
        <v>0</v>
      </c>
      <c r="DF12" s="110">
        <f t="shared" si="29"/>
        <v>0</v>
      </c>
      <c r="DG12" s="110">
        <f t="shared" si="5"/>
        <v>0</v>
      </c>
      <c r="DH12" s="110" t="e">
        <f t="shared" si="5"/>
        <v>#DIV/0!</v>
      </c>
      <c r="DI12" s="110" t="e">
        <f t="shared" si="5"/>
        <v>#DIV/0!</v>
      </c>
      <c r="DJ12" s="110">
        <f t="shared" si="5"/>
        <v>0</v>
      </c>
      <c r="DK12" s="110" t="e">
        <f t="shared" si="5"/>
        <v>#DIV/0!</v>
      </c>
      <c r="DL12" s="110">
        <f t="shared" si="5"/>
        <v>0</v>
      </c>
      <c r="DM12" s="110">
        <f t="shared" si="5"/>
        <v>0</v>
      </c>
      <c r="DN12" s="110" t="e">
        <f t="shared" si="5"/>
        <v>#DIV/0!</v>
      </c>
      <c r="DO12" s="110" t="e">
        <f t="shared" si="5"/>
        <v>#DIV/0!</v>
      </c>
      <c r="DP12" s="110" t="e">
        <f t="shared" si="5"/>
        <v>#DIV/0!</v>
      </c>
      <c r="DQ12" s="110">
        <f t="shared" si="5"/>
        <v>0</v>
      </c>
      <c r="DR12" s="110">
        <f t="shared" si="5"/>
        <v>2.3124355921862625E-3</v>
      </c>
      <c r="DS12" s="110" t="e">
        <f t="shared" si="5"/>
        <v>#DIV/0!</v>
      </c>
      <c r="DT12" s="110" t="e">
        <f t="shared" si="5"/>
        <v>#DIV/0!</v>
      </c>
      <c r="DU12" s="110">
        <f t="shared" si="5"/>
        <v>5.8200637979716995E-3</v>
      </c>
      <c r="DV12" s="110">
        <f t="shared" si="5"/>
        <v>0</v>
      </c>
    </row>
    <row r="13" spans="1:126" s="129" customFormat="1" x14ac:dyDescent="0.2">
      <c r="A13" s="129" t="s">
        <v>93</v>
      </c>
      <c r="B13" s="131"/>
      <c r="C13" s="131">
        <v>44518.614583333336</v>
      </c>
      <c r="D13" s="99">
        <v>8.4499999999999993</v>
      </c>
      <c r="E13" s="102">
        <f t="shared" si="6"/>
        <v>0.23921949999999997</v>
      </c>
      <c r="F13" s="102">
        <f t="shared" si="30"/>
        <v>0</v>
      </c>
      <c r="G13" s="103">
        <f t="shared" si="7"/>
        <v>0</v>
      </c>
      <c r="Y13" s="105">
        <f t="shared" ref="Y13" si="148">H10</f>
        <v>0</v>
      </c>
      <c r="Z13" s="105">
        <f t="shared" ref="Z13" si="149">I10</f>
        <v>0</v>
      </c>
      <c r="AA13" s="105">
        <f t="shared" ref="AA13" si="150">J10</f>
        <v>0</v>
      </c>
      <c r="AB13" s="105">
        <f t="shared" ref="AB13" si="151">K10</f>
        <v>0</v>
      </c>
      <c r="AC13" s="105">
        <f t="shared" ref="AC13" si="152">L10</f>
        <v>0</v>
      </c>
      <c r="AD13" s="105">
        <f t="shared" ref="AD13" si="153">M10</f>
        <v>0</v>
      </c>
      <c r="AE13" s="105">
        <f t="shared" ref="AE13" si="154">N10</f>
        <v>0</v>
      </c>
      <c r="AF13" s="105">
        <f t="shared" ref="AF13" si="155">O10</f>
        <v>0</v>
      </c>
      <c r="AG13" s="105">
        <f t="shared" ref="AG13" si="156">P10</f>
        <v>0</v>
      </c>
      <c r="AH13" s="105">
        <f t="shared" ref="AH13" si="157">Q10</f>
        <v>0</v>
      </c>
      <c r="AI13" s="105">
        <f t="shared" ref="AI13" si="158">R10</f>
        <v>0</v>
      </c>
      <c r="AJ13" s="105">
        <f t="shared" ref="AJ13" si="159">S10</f>
        <v>0</v>
      </c>
      <c r="AK13" s="105">
        <f t="shared" ref="AK13" si="160">T10</f>
        <v>61.401346520289891</v>
      </c>
      <c r="AL13" s="105">
        <f t="shared" ref="AL13" si="161">U10</f>
        <v>0</v>
      </c>
      <c r="AM13" s="105">
        <f t="shared" ref="AM13" si="162">V10</f>
        <v>0</v>
      </c>
      <c r="AN13" s="105">
        <f t="shared" ref="AN13:AO13" si="163">W10</f>
        <v>0.92343361424931503</v>
      </c>
      <c r="AO13" s="105">
        <f t="shared" si="163"/>
        <v>0</v>
      </c>
      <c r="AP13" s="106">
        <f t="shared" si="9"/>
        <v>0</v>
      </c>
      <c r="AQ13" s="106">
        <f t="shared" si="1"/>
        <v>0</v>
      </c>
      <c r="AR13" s="106" t="e">
        <f t="shared" si="1"/>
        <v>#DIV/0!</v>
      </c>
      <c r="AS13" s="106" t="e">
        <f t="shared" si="1"/>
        <v>#DIV/0!</v>
      </c>
      <c r="AT13" s="106">
        <f t="shared" si="1"/>
        <v>0</v>
      </c>
      <c r="AU13" s="106" t="e">
        <f t="shared" si="1"/>
        <v>#DIV/0!</v>
      </c>
      <c r="AV13" s="106">
        <f t="shared" si="1"/>
        <v>0</v>
      </c>
      <c r="AW13" s="106">
        <f t="shared" si="1"/>
        <v>0</v>
      </c>
      <c r="AX13" s="106" t="e">
        <f t="shared" si="1"/>
        <v>#DIV/0!</v>
      </c>
      <c r="AY13" s="106" t="e">
        <f t="shared" si="1"/>
        <v>#DIV/0!</v>
      </c>
      <c r="AZ13" s="106" t="e">
        <f t="shared" si="1"/>
        <v>#DIV/0!</v>
      </c>
      <c r="BA13" s="106">
        <f t="shared" si="1"/>
        <v>0</v>
      </c>
      <c r="BB13" s="106">
        <f t="shared" si="1"/>
        <v>1.2752715723933649E-2</v>
      </c>
      <c r="BC13" s="106" t="e">
        <f t="shared" si="1"/>
        <v>#DIV/0!</v>
      </c>
      <c r="BD13" s="106" t="e">
        <f t="shared" si="1"/>
        <v>#DIV/0!</v>
      </c>
      <c r="BE13" s="106">
        <f t="shared" si="1"/>
        <v>4.9402705653583567E-2</v>
      </c>
      <c r="BF13" s="106">
        <f t="shared" si="1"/>
        <v>0</v>
      </c>
      <c r="BG13" s="107">
        <f t="shared" si="10"/>
        <v>0</v>
      </c>
      <c r="BH13" s="107">
        <f t="shared" si="11"/>
        <v>0</v>
      </c>
      <c r="BI13" s="107">
        <f t="shared" si="12"/>
        <v>0</v>
      </c>
      <c r="BJ13" s="107">
        <f t="shared" si="13"/>
        <v>0</v>
      </c>
      <c r="BK13" s="107">
        <f t="shared" si="14"/>
        <v>0</v>
      </c>
      <c r="BL13" s="107">
        <f t="shared" si="15"/>
        <v>0</v>
      </c>
      <c r="BM13" s="107">
        <f t="shared" si="16"/>
        <v>0</v>
      </c>
      <c r="BN13" s="107">
        <f t="shared" si="17"/>
        <v>0</v>
      </c>
      <c r="BO13" s="107">
        <f t="shared" si="18"/>
        <v>0</v>
      </c>
      <c r="BP13" s="107">
        <f t="shared" si="19"/>
        <v>0</v>
      </c>
      <c r="BQ13" s="107">
        <f t="shared" si="20"/>
        <v>0</v>
      </c>
      <c r="BR13" s="107">
        <f t="shared" si="21"/>
        <v>0</v>
      </c>
      <c r="BS13" s="107">
        <f t="shared" si="22"/>
        <v>0.88130396483462925</v>
      </c>
      <c r="BT13" s="107">
        <f t="shared" si="23"/>
        <v>0</v>
      </c>
      <c r="BU13" s="107">
        <f t="shared" si="24"/>
        <v>0</v>
      </c>
      <c r="BV13" s="107">
        <f t="shared" si="25"/>
        <v>1.3254199649034841E-2</v>
      </c>
      <c r="BW13" s="107">
        <f t="shared" si="26"/>
        <v>0</v>
      </c>
      <c r="BX13" s="108">
        <f t="shared" si="50"/>
        <v>0</v>
      </c>
      <c r="BY13" s="108">
        <f t="shared" si="3"/>
        <v>0</v>
      </c>
      <c r="BZ13" s="108">
        <f t="shared" si="3"/>
        <v>0</v>
      </c>
      <c r="CA13" s="108">
        <f t="shared" si="3"/>
        <v>0</v>
      </c>
      <c r="CB13" s="108">
        <f t="shared" si="3"/>
        <v>0</v>
      </c>
      <c r="CC13" s="108">
        <f t="shared" si="3"/>
        <v>0</v>
      </c>
      <c r="CD13" s="108">
        <f t="shared" si="3"/>
        <v>0</v>
      </c>
      <c r="CE13" s="108">
        <f t="shared" si="3"/>
        <v>0</v>
      </c>
      <c r="CF13" s="108">
        <f t="shared" si="3"/>
        <v>0</v>
      </c>
      <c r="CG13" s="108">
        <f t="shared" si="3"/>
        <v>0</v>
      </c>
      <c r="CH13" s="108">
        <f t="shared" si="3"/>
        <v>0</v>
      </c>
      <c r="CI13" s="108">
        <f t="shared" si="3"/>
        <v>0</v>
      </c>
      <c r="CJ13" s="108">
        <f t="shared" si="3"/>
        <v>13.219559472519439</v>
      </c>
      <c r="CK13" s="108">
        <f t="shared" si="3"/>
        <v>0</v>
      </c>
      <c r="CL13" s="108">
        <f t="shared" si="3"/>
        <v>0</v>
      </c>
      <c r="CM13" s="108">
        <f t="shared" si="3"/>
        <v>0.19881299473552261</v>
      </c>
      <c r="CN13" s="108">
        <f t="shared" si="3"/>
        <v>0</v>
      </c>
      <c r="CO13" s="109">
        <f t="shared" si="51"/>
        <v>0</v>
      </c>
      <c r="CP13" s="109">
        <f t="shared" si="28"/>
        <v>0</v>
      </c>
      <c r="CQ13" s="109">
        <f t="shared" si="28"/>
        <v>0</v>
      </c>
      <c r="CR13" s="109">
        <f t="shared" si="28"/>
        <v>0</v>
      </c>
      <c r="CS13" s="109">
        <f t="shared" si="28"/>
        <v>0</v>
      </c>
      <c r="CT13" s="109">
        <f t="shared" si="28"/>
        <v>0</v>
      </c>
      <c r="CU13" s="109">
        <f t="shared" si="28"/>
        <v>0</v>
      </c>
      <c r="CV13" s="109">
        <f t="shared" si="28"/>
        <v>0</v>
      </c>
      <c r="CW13" s="109">
        <f t="shared" si="28"/>
        <v>0</v>
      </c>
      <c r="CX13" s="109">
        <f t="shared" si="28"/>
        <v>0</v>
      </c>
      <c r="CY13" s="109">
        <f t="shared" si="28"/>
        <v>0</v>
      </c>
      <c r="CZ13" s="109">
        <f t="shared" si="28"/>
        <v>0</v>
      </c>
      <c r="DA13" s="109">
        <f t="shared" si="28"/>
        <v>156.88178670824863</v>
      </c>
      <c r="DB13" s="109">
        <f t="shared" si="28"/>
        <v>0</v>
      </c>
      <c r="DC13" s="109">
        <f t="shared" si="28"/>
        <v>0</v>
      </c>
      <c r="DD13" s="109">
        <f t="shared" si="28"/>
        <v>2.3788759805582069</v>
      </c>
      <c r="DE13" s="109">
        <f t="shared" si="28"/>
        <v>0</v>
      </c>
      <c r="DF13" s="110">
        <f t="shared" si="29"/>
        <v>0</v>
      </c>
      <c r="DG13" s="110">
        <f t="shared" si="5"/>
        <v>0</v>
      </c>
      <c r="DH13" s="110" t="e">
        <f t="shared" si="5"/>
        <v>#DIV/0!</v>
      </c>
      <c r="DI13" s="110" t="e">
        <f t="shared" si="5"/>
        <v>#DIV/0!</v>
      </c>
      <c r="DJ13" s="110">
        <f t="shared" si="5"/>
        <v>0</v>
      </c>
      <c r="DK13" s="110" t="e">
        <f t="shared" si="5"/>
        <v>#DIV/0!</v>
      </c>
      <c r="DL13" s="110">
        <f t="shared" si="5"/>
        <v>0</v>
      </c>
      <c r="DM13" s="110">
        <f t="shared" si="5"/>
        <v>0</v>
      </c>
      <c r="DN13" s="110" t="e">
        <f t="shared" si="5"/>
        <v>#DIV/0!</v>
      </c>
      <c r="DO13" s="110" t="e">
        <f t="shared" si="5"/>
        <v>#DIV/0!</v>
      </c>
      <c r="DP13" s="110" t="e">
        <f t="shared" si="5"/>
        <v>#DIV/0!</v>
      </c>
      <c r="DQ13" s="110">
        <f t="shared" si="5"/>
        <v>0</v>
      </c>
      <c r="DR13" s="110">
        <f t="shared" si="5"/>
        <v>2.5252220735424028E-3</v>
      </c>
      <c r="DS13" s="110" t="e">
        <f t="shared" si="5"/>
        <v>#DIV/0!</v>
      </c>
      <c r="DT13" s="110" t="e">
        <f t="shared" si="5"/>
        <v>#DIV/0!</v>
      </c>
      <c r="DU13" s="110">
        <f t="shared" si="5"/>
        <v>6.3508302578177663E-3</v>
      </c>
      <c r="DV13" s="110">
        <f t="shared" si="5"/>
        <v>0</v>
      </c>
    </row>
    <row r="14" spans="1:126" s="129" customFormat="1" x14ac:dyDescent="0.2">
      <c r="A14" s="129" t="s">
        <v>93</v>
      </c>
      <c r="B14" s="131">
        <f>'Data Final'!C213</f>
        <v>44518.645833333336</v>
      </c>
      <c r="C14" s="131">
        <v>44518.625</v>
      </c>
      <c r="D14" s="99">
        <v>8.4499999999999993</v>
      </c>
      <c r="E14" s="102">
        <f t="shared" si="6"/>
        <v>0.23921949999999997</v>
      </c>
      <c r="F14" s="102">
        <f t="shared" si="30"/>
        <v>0</v>
      </c>
      <c r="G14" s="103">
        <f t="shared" si="7"/>
        <v>0</v>
      </c>
      <c r="H14" s="129">
        <v>0</v>
      </c>
      <c r="I14" s="104">
        <v>0</v>
      </c>
      <c r="J14" s="104">
        <v>0</v>
      </c>
      <c r="K14" s="104">
        <v>0</v>
      </c>
      <c r="L14" s="104">
        <v>0</v>
      </c>
      <c r="M14" s="104">
        <v>0</v>
      </c>
      <c r="N14" s="104">
        <v>0</v>
      </c>
      <c r="O14" s="129">
        <f>'Data Final'!M213</f>
        <v>0</v>
      </c>
      <c r="P14" s="104">
        <v>0</v>
      </c>
      <c r="Q14" s="104">
        <v>0</v>
      </c>
      <c r="R14" s="104">
        <v>0</v>
      </c>
      <c r="S14" s="104">
        <v>0</v>
      </c>
      <c r="T14" s="129">
        <f>'Data Final'!R213</f>
        <v>72.768217085826393</v>
      </c>
      <c r="U14" s="129">
        <f>'Data Final'!S213</f>
        <v>0</v>
      </c>
      <c r="V14" s="104">
        <v>0</v>
      </c>
      <c r="W14" s="129">
        <f>'Data Final'!U213</f>
        <v>0.88076506559310996</v>
      </c>
      <c r="X14" s="104">
        <v>0</v>
      </c>
      <c r="Y14" s="105">
        <f t="shared" ref="Y14" si="164">H14</f>
        <v>0</v>
      </c>
      <c r="Z14" s="105">
        <f t="shared" ref="Z14" si="165">I14</f>
        <v>0</v>
      </c>
      <c r="AA14" s="105">
        <f t="shared" ref="AA14" si="166">J14</f>
        <v>0</v>
      </c>
      <c r="AB14" s="105">
        <f t="shared" ref="AB14" si="167">K14</f>
        <v>0</v>
      </c>
      <c r="AC14" s="105">
        <f t="shared" ref="AC14" si="168">L14</f>
        <v>0</v>
      </c>
      <c r="AD14" s="105">
        <f t="shared" ref="AD14" si="169">M14</f>
        <v>0</v>
      </c>
      <c r="AE14" s="105">
        <f t="shared" ref="AE14" si="170">N14</f>
        <v>0</v>
      </c>
      <c r="AF14" s="105">
        <f t="shared" ref="AF14" si="171">O14</f>
        <v>0</v>
      </c>
      <c r="AG14" s="105">
        <f t="shared" ref="AG14" si="172">P14</f>
        <v>0</v>
      </c>
      <c r="AH14" s="105">
        <f t="shared" ref="AH14" si="173">Q14</f>
        <v>0</v>
      </c>
      <c r="AI14" s="105">
        <f t="shared" ref="AI14" si="174">R14</f>
        <v>0</v>
      </c>
      <c r="AJ14" s="105">
        <f t="shared" ref="AJ14" si="175">S14</f>
        <v>0</v>
      </c>
      <c r="AK14" s="105">
        <f t="shared" ref="AK14" si="176">T14</f>
        <v>72.768217085826393</v>
      </c>
      <c r="AL14" s="105">
        <f t="shared" ref="AL14" si="177">U14</f>
        <v>0</v>
      </c>
      <c r="AM14" s="105">
        <f t="shared" ref="AM14" si="178">V14</f>
        <v>0</v>
      </c>
      <c r="AN14" s="105">
        <f t="shared" ref="AN14:AO14" si="179">W14</f>
        <v>0.88076506559310996</v>
      </c>
      <c r="AO14" s="105">
        <f t="shared" si="179"/>
        <v>0</v>
      </c>
      <c r="AP14" s="106">
        <f t="shared" si="9"/>
        <v>0</v>
      </c>
      <c r="AQ14" s="106">
        <f t="shared" si="1"/>
        <v>0</v>
      </c>
      <c r="AR14" s="106" t="e">
        <f t="shared" si="1"/>
        <v>#DIV/0!</v>
      </c>
      <c r="AS14" s="106" t="e">
        <f t="shared" si="1"/>
        <v>#DIV/0!</v>
      </c>
      <c r="AT14" s="106">
        <f t="shared" si="1"/>
        <v>0</v>
      </c>
      <c r="AU14" s="106" t="e">
        <f t="shared" si="1"/>
        <v>#DIV/0!</v>
      </c>
      <c r="AV14" s="106">
        <f t="shared" si="1"/>
        <v>0</v>
      </c>
      <c r="AW14" s="106">
        <f t="shared" si="1"/>
        <v>0</v>
      </c>
      <c r="AX14" s="106" t="e">
        <f t="shared" si="1"/>
        <v>#DIV/0!</v>
      </c>
      <c r="AY14" s="106" t="e">
        <f t="shared" si="1"/>
        <v>#DIV/0!</v>
      </c>
      <c r="AZ14" s="106" t="e">
        <f t="shared" si="1"/>
        <v>#DIV/0!</v>
      </c>
      <c r="BA14" s="106">
        <f t="shared" si="1"/>
        <v>0</v>
      </c>
      <c r="BB14" s="106">
        <f t="shared" si="1"/>
        <v>1.5113551067261744E-2</v>
      </c>
      <c r="BC14" s="106" t="e">
        <f t="shared" si="1"/>
        <v>#DIV/0!</v>
      </c>
      <c r="BD14" s="106" t="e">
        <f t="shared" si="1"/>
        <v>#DIV/0!</v>
      </c>
      <c r="BE14" s="106">
        <f t="shared" si="1"/>
        <v>4.7119984169980533E-2</v>
      </c>
      <c r="BF14" s="106">
        <f t="shared" si="1"/>
        <v>0</v>
      </c>
      <c r="BG14" s="107">
        <f t="shared" si="10"/>
        <v>0</v>
      </c>
      <c r="BH14" s="107">
        <f t="shared" si="11"/>
        <v>0</v>
      </c>
      <c r="BI14" s="107">
        <f t="shared" si="12"/>
        <v>0</v>
      </c>
      <c r="BJ14" s="107">
        <f t="shared" si="13"/>
        <v>0</v>
      </c>
      <c r="BK14" s="107">
        <f t="shared" si="14"/>
        <v>0</v>
      </c>
      <c r="BL14" s="107">
        <f t="shared" si="15"/>
        <v>0</v>
      </c>
      <c r="BM14" s="107">
        <f t="shared" si="16"/>
        <v>0</v>
      </c>
      <c r="BN14" s="107">
        <f t="shared" si="17"/>
        <v>0</v>
      </c>
      <c r="BO14" s="107">
        <f t="shared" si="18"/>
        <v>0</v>
      </c>
      <c r="BP14" s="107">
        <f t="shared" si="19"/>
        <v>0</v>
      </c>
      <c r="BQ14" s="107">
        <f t="shared" si="20"/>
        <v>0</v>
      </c>
      <c r="BR14" s="107">
        <f t="shared" si="21"/>
        <v>0</v>
      </c>
      <c r="BS14" s="107">
        <f t="shared" si="22"/>
        <v>1.0444545904297706</v>
      </c>
      <c r="BT14" s="107">
        <f t="shared" si="23"/>
        <v>0</v>
      </c>
      <c r="BU14" s="107">
        <f t="shared" si="24"/>
        <v>0</v>
      </c>
      <c r="BV14" s="107">
        <f t="shared" si="25"/>
        <v>1.2641770716519056E-2</v>
      </c>
      <c r="BW14" s="107">
        <f t="shared" si="26"/>
        <v>0</v>
      </c>
      <c r="BX14" s="108">
        <f t="shared" si="50"/>
        <v>0</v>
      </c>
      <c r="BY14" s="108">
        <f t="shared" si="3"/>
        <v>0</v>
      </c>
      <c r="BZ14" s="108">
        <f t="shared" si="3"/>
        <v>0</v>
      </c>
      <c r="CA14" s="108">
        <f t="shared" si="3"/>
        <v>0</v>
      </c>
      <c r="CB14" s="108">
        <f t="shared" si="3"/>
        <v>0</v>
      </c>
      <c r="CC14" s="108">
        <f t="shared" si="3"/>
        <v>0</v>
      </c>
      <c r="CD14" s="108">
        <f t="shared" si="3"/>
        <v>0</v>
      </c>
      <c r="CE14" s="108">
        <f t="shared" si="3"/>
        <v>0</v>
      </c>
      <c r="CF14" s="108">
        <f t="shared" si="3"/>
        <v>0</v>
      </c>
      <c r="CG14" s="108">
        <f t="shared" si="3"/>
        <v>0</v>
      </c>
      <c r="CH14" s="108">
        <f t="shared" si="3"/>
        <v>0</v>
      </c>
      <c r="CI14" s="108">
        <f t="shared" si="3"/>
        <v>0</v>
      </c>
      <c r="CJ14" s="108">
        <f t="shared" si="3"/>
        <v>15.666818856446559</v>
      </c>
      <c r="CK14" s="108">
        <f t="shared" si="3"/>
        <v>0</v>
      </c>
      <c r="CL14" s="108">
        <f t="shared" si="3"/>
        <v>0</v>
      </c>
      <c r="CM14" s="108">
        <f t="shared" si="3"/>
        <v>0.18962656074778583</v>
      </c>
      <c r="CN14" s="108">
        <f t="shared" si="3"/>
        <v>0</v>
      </c>
      <c r="CO14" s="109">
        <f t="shared" si="51"/>
        <v>0</v>
      </c>
      <c r="CP14" s="109">
        <f t="shared" si="28"/>
        <v>0</v>
      </c>
      <c r="CQ14" s="109">
        <f t="shared" si="28"/>
        <v>0</v>
      </c>
      <c r="CR14" s="109">
        <f t="shared" si="28"/>
        <v>0</v>
      </c>
      <c r="CS14" s="109">
        <f t="shared" si="28"/>
        <v>0</v>
      </c>
      <c r="CT14" s="109">
        <f t="shared" si="28"/>
        <v>0</v>
      </c>
      <c r="CU14" s="109">
        <f t="shared" si="28"/>
        <v>0</v>
      </c>
      <c r="CV14" s="109">
        <f t="shared" si="28"/>
        <v>0</v>
      </c>
      <c r="CW14" s="109">
        <f t="shared" si="28"/>
        <v>0</v>
      </c>
      <c r="CX14" s="109">
        <f t="shared" si="28"/>
        <v>0</v>
      </c>
      <c r="CY14" s="109">
        <f t="shared" si="28"/>
        <v>0</v>
      </c>
      <c r="CZ14" s="109">
        <f t="shared" si="28"/>
        <v>0</v>
      </c>
      <c r="DA14" s="109">
        <f t="shared" si="28"/>
        <v>172.54860556469518</v>
      </c>
      <c r="DB14" s="109">
        <f t="shared" si="28"/>
        <v>0</v>
      </c>
      <c r="DC14" s="109">
        <f t="shared" si="28"/>
        <v>0</v>
      </c>
      <c r="DD14" s="109">
        <f t="shared" si="28"/>
        <v>2.5685025413059925</v>
      </c>
      <c r="DE14" s="109">
        <f t="shared" si="28"/>
        <v>0</v>
      </c>
      <c r="DF14" s="110">
        <f t="shared" si="29"/>
        <v>0</v>
      </c>
      <c r="DG14" s="110">
        <f t="shared" si="5"/>
        <v>0</v>
      </c>
      <c r="DH14" s="110" t="e">
        <f t="shared" si="5"/>
        <v>#DIV/0!</v>
      </c>
      <c r="DI14" s="110" t="e">
        <f t="shared" si="5"/>
        <v>#DIV/0!</v>
      </c>
      <c r="DJ14" s="110">
        <f t="shared" si="5"/>
        <v>0</v>
      </c>
      <c r="DK14" s="110" t="e">
        <f t="shared" si="5"/>
        <v>#DIV/0!</v>
      </c>
      <c r="DL14" s="110">
        <f t="shared" si="5"/>
        <v>0</v>
      </c>
      <c r="DM14" s="110">
        <f t="shared" si="5"/>
        <v>0</v>
      </c>
      <c r="DN14" s="110" t="e">
        <f t="shared" si="5"/>
        <v>#DIV/0!</v>
      </c>
      <c r="DO14" s="110" t="e">
        <f t="shared" si="5"/>
        <v>#DIV/0!</v>
      </c>
      <c r="DP14" s="110" t="e">
        <f t="shared" si="5"/>
        <v>#DIV/0!</v>
      </c>
      <c r="DQ14" s="110">
        <f t="shared" si="5"/>
        <v>0</v>
      </c>
      <c r="DR14" s="110">
        <f t="shared" si="5"/>
        <v>2.7774004661308459E-3</v>
      </c>
      <c r="DS14" s="110" t="e">
        <f t="shared" si="5"/>
        <v>#DIV/0!</v>
      </c>
      <c r="DT14" s="110" t="e">
        <f t="shared" si="5"/>
        <v>#DIV/0!</v>
      </c>
      <c r="DU14" s="110">
        <f t="shared" si="5"/>
        <v>6.8570719070358008E-3</v>
      </c>
      <c r="DV14" s="110">
        <f t="shared" si="5"/>
        <v>0</v>
      </c>
    </row>
    <row r="15" spans="1:126" s="129" customFormat="1" x14ac:dyDescent="0.2">
      <c r="A15" s="129" t="s">
        <v>93</v>
      </c>
      <c r="B15" s="131"/>
      <c r="C15" s="131">
        <v>44518.635416666664</v>
      </c>
      <c r="D15" s="99">
        <v>9.1300000000000008</v>
      </c>
      <c r="E15" s="102">
        <f t="shared" si="6"/>
        <v>0.25847029999999999</v>
      </c>
      <c r="F15" s="102">
        <f t="shared" si="30"/>
        <v>17.325720000000011</v>
      </c>
      <c r="G15" s="103">
        <f t="shared" si="7"/>
        <v>6.1092294285175236E-4</v>
      </c>
      <c r="Y15" s="105">
        <f t="shared" ref="Y15" si="180">H14</f>
        <v>0</v>
      </c>
      <c r="Z15" s="105">
        <f t="shared" ref="Z15" si="181">I14</f>
        <v>0</v>
      </c>
      <c r="AA15" s="105">
        <f t="shared" ref="AA15" si="182">J14</f>
        <v>0</v>
      </c>
      <c r="AB15" s="105">
        <f t="shared" ref="AB15" si="183">K14</f>
        <v>0</v>
      </c>
      <c r="AC15" s="105">
        <f t="shared" ref="AC15" si="184">L14</f>
        <v>0</v>
      </c>
      <c r="AD15" s="105">
        <f t="shared" ref="AD15" si="185">M14</f>
        <v>0</v>
      </c>
      <c r="AE15" s="105">
        <f t="shared" ref="AE15" si="186">N14</f>
        <v>0</v>
      </c>
      <c r="AF15" s="105">
        <f t="shared" ref="AF15" si="187">O14</f>
        <v>0</v>
      </c>
      <c r="AG15" s="105">
        <f t="shared" ref="AG15" si="188">P14</f>
        <v>0</v>
      </c>
      <c r="AH15" s="105">
        <f t="shared" ref="AH15" si="189">Q14</f>
        <v>0</v>
      </c>
      <c r="AI15" s="105">
        <f t="shared" ref="AI15" si="190">R14</f>
        <v>0</v>
      </c>
      <c r="AJ15" s="105">
        <f t="shared" ref="AJ15" si="191">S14</f>
        <v>0</v>
      </c>
      <c r="AK15" s="105">
        <f t="shared" ref="AK15" si="192">T14</f>
        <v>72.768217085826393</v>
      </c>
      <c r="AL15" s="105">
        <f t="shared" ref="AL15" si="193">U14</f>
        <v>0</v>
      </c>
      <c r="AM15" s="105">
        <f t="shared" ref="AM15" si="194">V14</f>
        <v>0</v>
      </c>
      <c r="AN15" s="105">
        <f t="shared" ref="AN15:AO15" si="195">W14</f>
        <v>0.88076506559310996</v>
      </c>
      <c r="AO15" s="105">
        <f t="shared" si="195"/>
        <v>0</v>
      </c>
      <c r="AP15" s="106">
        <f t="shared" si="9"/>
        <v>0</v>
      </c>
      <c r="AQ15" s="106">
        <f t="shared" si="1"/>
        <v>0</v>
      </c>
      <c r="AR15" s="106" t="e">
        <f t="shared" si="1"/>
        <v>#DIV/0!</v>
      </c>
      <c r="AS15" s="106" t="e">
        <f t="shared" si="1"/>
        <v>#DIV/0!</v>
      </c>
      <c r="AT15" s="106">
        <f t="shared" si="1"/>
        <v>0</v>
      </c>
      <c r="AU15" s="106" t="e">
        <f t="shared" si="1"/>
        <v>#DIV/0!</v>
      </c>
      <c r="AV15" s="106">
        <f t="shared" si="1"/>
        <v>0</v>
      </c>
      <c r="AW15" s="106">
        <f t="shared" si="1"/>
        <v>0</v>
      </c>
      <c r="AX15" s="106" t="e">
        <f t="shared" si="1"/>
        <v>#DIV/0!</v>
      </c>
      <c r="AY15" s="106" t="e">
        <f t="shared" si="1"/>
        <v>#DIV/0!</v>
      </c>
      <c r="AZ15" s="106" t="e">
        <f t="shared" si="1"/>
        <v>#DIV/0!</v>
      </c>
      <c r="BA15" s="106">
        <f t="shared" si="1"/>
        <v>0</v>
      </c>
      <c r="BB15" s="106">
        <f t="shared" si="1"/>
        <v>1.5113551067261744E-2</v>
      </c>
      <c r="BC15" s="106" t="e">
        <f t="shared" si="1"/>
        <v>#DIV/0!</v>
      </c>
      <c r="BD15" s="106" t="e">
        <f t="shared" si="1"/>
        <v>#DIV/0!</v>
      </c>
      <c r="BE15" s="106">
        <f t="shared" si="1"/>
        <v>4.7119984169980533E-2</v>
      </c>
      <c r="BF15" s="106">
        <f t="shared" si="1"/>
        <v>0</v>
      </c>
      <c r="BG15" s="107">
        <f t="shared" si="10"/>
        <v>0</v>
      </c>
      <c r="BH15" s="107">
        <f t="shared" si="11"/>
        <v>0</v>
      </c>
      <c r="BI15" s="107">
        <f t="shared" si="12"/>
        <v>0</v>
      </c>
      <c r="BJ15" s="107">
        <f t="shared" si="13"/>
        <v>0</v>
      </c>
      <c r="BK15" s="107">
        <f t="shared" si="14"/>
        <v>0</v>
      </c>
      <c r="BL15" s="107">
        <f t="shared" si="15"/>
        <v>0</v>
      </c>
      <c r="BM15" s="107">
        <f t="shared" si="16"/>
        <v>0</v>
      </c>
      <c r="BN15" s="107">
        <f t="shared" si="17"/>
        <v>0</v>
      </c>
      <c r="BO15" s="107">
        <f t="shared" si="18"/>
        <v>0</v>
      </c>
      <c r="BP15" s="107">
        <f t="shared" si="19"/>
        <v>0</v>
      </c>
      <c r="BQ15" s="107">
        <f t="shared" si="20"/>
        <v>0</v>
      </c>
      <c r="BR15" s="107">
        <f t="shared" si="21"/>
        <v>0</v>
      </c>
      <c r="BS15" s="107">
        <f t="shared" si="22"/>
        <v>1.1285053740383202</v>
      </c>
      <c r="BT15" s="107">
        <f t="shared" si="23"/>
        <v>0</v>
      </c>
      <c r="BU15" s="107">
        <f t="shared" si="24"/>
        <v>0</v>
      </c>
      <c r="BV15" s="107">
        <f t="shared" si="25"/>
        <v>1.3659096644002246E-2</v>
      </c>
      <c r="BW15" s="107">
        <f t="shared" si="26"/>
        <v>0</v>
      </c>
      <c r="BX15" s="108">
        <f t="shared" si="50"/>
        <v>0</v>
      </c>
      <c r="BY15" s="108">
        <f t="shared" si="3"/>
        <v>0</v>
      </c>
      <c r="BZ15" s="108">
        <f t="shared" si="3"/>
        <v>0</v>
      </c>
      <c r="CA15" s="108">
        <f t="shared" si="3"/>
        <v>0</v>
      </c>
      <c r="CB15" s="108">
        <f t="shared" si="3"/>
        <v>0</v>
      </c>
      <c r="CC15" s="108">
        <f t="shared" si="3"/>
        <v>0</v>
      </c>
      <c r="CD15" s="108">
        <f t="shared" si="3"/>
        <v>0</v>
      </c>
      <c r="CE15" s="108">
        <f t="shared" si="3"/>
        <v>0</v>
      </c>
      <c r="CF15" s="108">
        <f t="shared" si="3"/>
        <v>0</v>
      </c>
      <c r="CG15" s="108">
        <f t="shared" si="3"/>
        <v>0</v>
      </c>
      <c r="CH15" s="108">
        <f t="shared" si="3"/>
        <v>0</v>
      </c>
      <c r="CI15" s="108">
        <f t="shared" si="3"/>
        <v>0</v>
      </c>
      <c r="CJ15" s="108">
        <f t="shared" si="3"/>
        <v>16.927580610574804</v>
      </c>
      <c r="CK15" s="108">
        <f t="shared" si="3"/>
        <v>0</v>
      </c>
      <c r="CL15" s="108">
        <f t="shared" si="3"/>
        <v>0</v>
      </c>
      <c r="CM15" s="108">
        <f t="shared" si="3"/>
        <v>0.20488644966003369</v>
      </c>
      <c r="CN15" s="108">
        <f t="shared" si="3"/>
        <v>0</v>
      </c>
      <c r="CO15" s="109">
        <f t="shared" si="51"/>
        <v>0</v>
      </c>
      <c r="CP15" s="109">
        <f t="shared" si="28"/>
        <v>0</v>
      </c>
      <c r="CQ15" s="109">
        <f t="shared" si="28"/>
        <v>0</v>
      </c>
      <c r="CR15" s="109">
        <f t="shared" si="28"/>
        <v>0</v>
      </c>
      <c r="CS15" s="109">
        <f t="shared" si="28"/>
        <v>0</v>
      </c>
      <c r="CT15" s="109">
        <f t="shared" si="28"/>
        <v>0</v>
      </c>
      <c r="CU15" s="109">
        <f t="shared" si="28"/>
        <v>0</v>
      </c>
      <c r="CV15" s="109">
        <f t="shared" si="28"/>
        <v>0</v>
      </c>
      <c r="CW15" s="109">
        <f t="shared" si="28"/>
        <v>0</v>
      </c>
      <c r="CX15" s="109">
        <f t="shared" si="28"/>
        <v>0</v>
      </c>
      <c r="CY15" s="109">
        <f t="shared" si="28"/>
        <v>0</v>
      </c>
      <c r="CZ15" s="109">
        <f t="shared" si="28"/>
        <v>0</v>
      </c>
      <c r="DA15" s="109">
        <f t="shared" si="28"/>
        <v>189.47618617526999</v>
      </c>
      <c r="DB15" s="109">
        <f t="shared" si="28"/>
        <v>0</v>
      </c>
      <c r="DC15" s="109">
        <f t="shared" si="28"/>
        <v>0</v>
      </c>
      <c r="DD15" s="109">
        <f t="shared" si="28"/>
        <v>2.7733889909660263</v>
      </c>
      <c r="DE15" s="109">
        <f t="shared" si="28"/>
        <v>0</v>
      </c>
      <c r="DF15" s="110">
        <f t="shared" si="29"/>
        <v>0</v>
      </c>
      <c r="DG15" s="110">
        <f t="shared" si="5"/>
        <v>0</v>
      </c>
      <c r="DH15" s="110" t="e">
        <f t="shared" si="5"/>
        <v>#DIV/0!</v>
      </c>
      <c r="DI15" s="110" t="e">
        <f t="shared" si="5"/>
        <v>#DIV/0!</v>
      </c>
      <c r="DJ15" s="110">
        <f t="shared" si="5"/>
        <v>0</v>
      </c>
      <c r="DK15" s="110" t="e">
        <f t="shared" si="5"/>
        <v>#DIV/0!</v>
      </c>
      <c r="DL15" s="110">
        <f t="shared" si="5"/>
        <v>0</v>
      </c>
      <c r="DM15" s="110">
        <f t="shared" si="5"/>
        <v>0</v>
      </c>
      <c r="DN15" s="110" t="e">
        <f t="shared" si="5"/>
        <v>#DIV/0!</v>
      </c>
      <c r="DO15" s="110" t="e">
        <f t="shared" si="5"/>
        <v>#DIV/0!</v>
      </c>
      <c r="DP15" s="110" t="e">
        <f t="shared" si="5"/>
        <v>#DIV/0!</v>
      </c>
      <c r="DQ15" s="110">
        <f t="shared" si="5"/>
        <v>0</v>
      </c>
      <c r="DR15" s="110">
        <f t="shared" si="5"/>
        <v>3.0498725045133893E-3</v>
      </c>
      <c r="DS15" s="110" t="e">
        <f t="shared" si="5"/>
        <v>#DIV/0!</v>
      </c>
      <c r="DT15" s="110" t="e">
        <f t="shared" si="5"/>
        <v>#DIV/0!</v>
      </c>
      <c r="DU15" s="110">
        <f t="shared" si="5"/>
        <v>7.4040525292086599E-3</v>
      </c>
      <c r="DV15" s="110">
        <f t="shared" si="5"/>
        <v>0</v>
      </c>
    </row>
    <row r="16" spans="1:126" s="129" customFormat="1" x14ac:dyDescent="0.2">
      <c r="A16" s="129" t="s">
        <v>93</v>
      </c>
      <c r="B16" s="131"/>
      <c r="C16" s="131">
        <v>44518.645833333336</v>
      </c>
      <c r="D16" s="99">
        <v>9.1300000000000008</v>
      </c>
      <c r="E16" s="102">
        <f t="shared" si="6"/>
        <v>0.25847029999999999</v>
      </c>
      <c r="F16" s="102">
        <f t="shared" si="30"/>
        <v>34.651440000000022</v>
      </c>
      <c r="G16" s="103">
        <f t="shared" si="7"/>
        <v>1.2218458857035047E-3</v>
      </c>
      <c r="Y16" s="105">
        <f t="shared" ref="Y16" si="196">H14</f>
        <v>0</v>
      </c>
      <c r="Z16" s="105">
        <f t="shared" ref="Z16" si="197">I14</f>
        <v>0</v>
      </c>
      <c r="AA16" s="105">
        <f t="shared" ref="AA16" si="198">J14</f>
        <v>0</v>
      </c>
      <c r="AB16" s="105">
        <f t="shared" ref="AB16" si="199">K14</f>
        <v>0</v>
      </c>
      <c r="AC16" s="105">
        <f t="shared" ref="AC16" si="200">L14</f>
        <v>0</v>
      </c>
      <c r="AD16" s="105">
        <f t="shared" ref="AD16" si="201">M14</f>
        <v>0</v>
      </c>
      <c r="AE16" s="105">
        <f t="shared" ref="AE16" si="202">N14</f>
        <v>0</v>
      </c>
      <c r="AF16" s="105">
        <f t="shared" ref="AF16" si="203">O14</f>
        <v>0</v>
      </c>
      <c r="AG16" s="105">
        <f t="shared" ref="AG16" si="204">P14</f>
        <v>0</v>
      </c>
      <c r="AH16" s="105">
        <f t="shared" ref="AH16" si="205">Q14</f>
        <v>0</v>
      </c>
      <c r="AI16" s="105">
        <f t="shared" ref="AI16" si="206">R14</f>
        <v>0</v>
      </c>
      <c r="AJ16" s="105">
        <f t="shared" ref="AJ16" si="207">S14</f>
        <v>0</v>
      </c>
      <c r="AK16" s="105">
        <f t="shared" ref="AK16" si="208">T14</f>
        <v>72.768217085826393</v>
      </c>
      <c r="AL16" s="105">
        <f t="shared" ref="AL16" si="209">U14</f>
        <v>0</v>
      </c>
      <c r="AM16" s="105">
        <f t="shared" ref="AM16" si="210">V14</f>
        <v>0</v>
      </c>
      <c r="AN16" s="105">
        <f t="shared" ref="AN16:AO16" si="211">W14</f>
        <v>0.88076506559310996</v>
      </c>
      <c r="AO16" s="105">
        <f t="shared" si="211"/>
        <v>0</v>
      </c>
      <c r="AP16" s="106">
        <f t="shared" si="9"/>
        <v>0</v>
      </c>
      <c r="AQ16" s="106">
        <f t="shared" si="1"/>
        <v>0</v>
      </c>
      <c r="AR16" s="106" t="e">
        <f t="shared" si="1"/>
        <v>#DIV/0!</v>
      </c>
      <c r="AS16" s="106" t="e">
        <f t="shared" si="1"/>
        <v>#DIV/0!</v>
      </c>
      <c r="AT16" s="106">
        <f t="shared" si="1"/>
        <v>0</v>
      </c>
      <c r="AU16" s="106" t="e">
        <f t="shared" si="1"/>
        <v>#DIV/0!</v>
      </c>
      <c r="AV16" s="106">
        <f t="shared" si="1"/>
        <v>0</v>
      </c>
      <c r="AW16" s="106">
        <f t="shared" si="1"/>
        <v>0</v>
      </c>
      <c r="AX16" s="106" t="e">
        <f t="shared" si="1"/>
        <v>#DIV/0!</v>
      </c>
      <c r="AY16" s="106" t="e">
        <f t="shared" si="1"/>
        <v>#DIV/0!</v>
      </c>
      <c r="AZ16" s="106" t="e">
        <f t="shared" si="1"/>
        <v>#DIV/0!</v>
      </c>
      <c r="BA16" s="106">
        <f t="shared" si="1"/>
        <v>0</v>
      </c>
      <c r="BB16" s="106">
        <f t="shared" si="1"/>
        <v>1.5113551067261744E-2</v>
      </c>
      <c r="BC16" s="106" t="e">
        <f t="shared" si="1"/>
        <v>#DIV/0!</v>
      </c>
      <c r="BD16" s="106" t="e">
        <f t="shared" si="1"/>
        <v>#DIV/0!</v>
      </c>
      <c r="BE16" s="106">
        <f t="shared" si="1"/>
        <v>4.7119984169980533E-2</v>
      </c>
      <c r="BF16" s="106">
        <f t="shared" si="1"/>
        <v>0</v>
      </c>
      <c r="BG16" s="107">
        <f t="shared" si="10"/>
        <v>0</v>
      </c>
      <c r="BH16" s="107">
        <f t="shared" si="11"/>
        <v>0</v>
      </c>
      <c r="BI16" s="107">
        <f t="shared" si="12"/>
        <v>0</v>
      </c>
      <c r="BJ16" s="107">
        <f t="shared" si="13"/>
        <v>0</v>
      </c>
      <c r="BK16" s="107">
        <f t="shared" si="14"/>
        <v>0</v>
      </c>
      <c r="BL16" s="107">
        <f t="shared" si="15"/>
        <v>0</v>
      </c>
      <c r="BM16" s="107">
        <f t="shared" si="16"/>
        <v>0</v>
      </c>
      <c r="BN16" s="107">
        <f t="shared" si="17"/>
        <v>0</v>
      </c>
      <c r="BO16" s="107">
        <f t="shared" si="18"/>
        <v>0</v>
      </c>
      <c r="BP16" s="107">
        <f t="shared" si="19"/>
        <v>0</v>
      </c>
      <c r="BQ16" s="107">
        <f t="shared" si="20"/>
        <v>0</v>
      </c>
      <c r="BR16" s="107">
        <f t="shared" si="21"/>
        <v>0</v>
      </c>
      <c r="BS16" s="107">
        <f t="shared" si="22"/>
        <v>1.1285053740383202</v>
      </c>
      <c r="BT16" s="107">
        <f t="shared" si="23"/>
        <v>0</v>
      </c>
      <c r="BU16" s="107">
        <f t="shared" si="24"/>
        <v>0</v>
      </c>
      <c r="BV16" s="107">
        <f t="shared" si="25"/>
        <v>1.3659096644002246E-2</v>
      </c>
      <c r="BW16" s="107">
        <f t="shared" si="26"/>
        <v>0</v>
      </c>
      <c r="BX16" s="108">
        <f t="shared" si="50"/>
        <v>0</v>
      </c>
      <c r="BY16" s="108">
        <f t="shared" si="3"/>
        <v>0</v>
      </c>
      <c r="BZ16" s="108">
        <f t="shared" si="3"/>
        <v>0</v>
      </c>
      <c r="CA16" s="108">
        <f t="shared" si="3"/>
        <v>0</v>
      </c>
      <c r="CB16" s="108">
        <f t="shared" si="3"/>
        <v>0</v>
      </c>
      <c r="CC16" s="108">
        <f t="shared" si="3"/>
        <v>0</v>
      </c>
      <c r="CD16" s="108">
        <f t="shared" si="3"/>
        <v>0</v>
      </c>
      <c r="CE16" s="108">
        <f t="shared" si="3"/>
        <v>0</v>
      </c>
      <c r="CF16" s="108">
        <f t="shared" si="3"/>
        <v>0</v>
      </c>
      <c r="CG16" s="108">
        <f t="shared" si="3"/>
        <v>0</v>
      </c>
      <c r="CH16" s="108">
        <f t="shared" si="3"/>
        <v>0</v>
      </c>
      <c r="CI16" s="108">
        <f t="shared" si="3"/>
        <v>0</v>
      </c>
      <c r="CJ16" s="108">
        <f t="shared" si="3"/>
        <v>16.927580610574804</v>
      </c>
      <c r="CK16" s="108">
        <f t="shared" si="3"/>
        <v>0</v>
      </c>
      <c r="CL16" s="108">
        <f t="shared" si="3"/>
        <v>0</v>
      </c>
      <c r="CM16" s="108">
        <f t="shared" si="3"/>
        <v>0.20488644966003369</v>
      </c>
      <c r="CN16" s="108">
        <f t="shared" si="3"/>
        <v>0</v>
      </c>
      <c r="CO16" s="109">
        <f t="shared" si="51"/>
        <v>0</v>
      </c>
      <c r="CP16" s="109">
        <f t="shared" si="28"/>
        <v>0</v>
      </c>
      <c r="CQ16" s="109">
        <f t="shared" si="28"/>
        <v>0</v>
      </c>
      <c r="CR16" s="109">
        <f t="shared" si="28"/>
        <v>0</v>
      </c>
      <c r="CS16" s="109">
        <f t="shared" si="28"/>
        <v>0</v>
      </c>
      <c r="CT16" s="109">
        <f t="shared" si="28"/>
        <v>0</v>
      </c>
      <c r="CU16" s="109">
        <f t="shared" si="28"/>
        <v>0</v>
      </c>
      <c r="CV16" s="109">
        <f t="shared" si="28"/>
        <v>0</v>
      </c>
      <c r="CW16" s="109">
        <f t="shared" si="28"/>
        <v>0</v>
      </c>
      <c r="CX16" s="109">
        <f t="shared" si="28"/>
        <v>0</v>
      </c>
      <c r="CY16" s="109">
        <f t="shared" si="28"/>
        <v>0</v>
      </c>
      <c r="CZ16" s="109">
        <f t="shared" si="28"/>
        <v>0</v>
      </c>
      <c r="DA16" s="109">
        <f t="shared" si="28"/>
        <v>206.40376678584479</v>
      </c>
      <c r="DB16" s="109">
        <f t="shared" si="28"/>
        <v>0</v>
      </c>
      <c r="DC16" s="109">
        <f t="shared" si="28"/>
        <v>0</v>
      </c>
      <c r="DD16" s="109">
        <f t="shared" si="28"/>
        <v>2.9782754406260601</v>
      </c>
      <c r="DE16" s="109">
        <f t="shared" si="28"/>
        <v>0</v>
      </c>
      <c r="DF16" s="110">
        <f t="shared" si="29"/>
        <v>0</v>
      </c>
      <c r="DG16" s="110">
        <f t="shared" si="5"/>
        <v>0</v>
      </c>
      <c r="DH16" s="110" t="e">
        <f t="shared" si="5"/>
        <v>#DIV/0!</v>
      </c>
      <c r="DI16" s="110" t="e">
        <f t="shared" si="5"/>
        <v>#DIV/0!</v>
      </c>
      <c r="DJ16" s="110">
        <f t="shared" si="5"/>
        <v>0</v>
      </c>
      <c r="DK16" s="110" t="e">
        <f t="shared" si="5"/>
        <v>#DIV/0!</v>
      </c>
      <c r="DL16" s="110">
        <f t="shared" si="5"/>
        <v>0</v>
      </c>
      <c r="DM16" s="110">
        <f t="shared" si="5"/>
        <v>0</v>
      </c>
      <c r="DN16" s="110" t="e">
        <f t="shared" si="5"/>
        <v>#DIV/0!</v>
      </c>
      <c r="DO16" s="110" t="e">
        <f t="shared" si="5"/>
        <v>#DIV/0!</v>
      </c>
      <c r="DP16" s="110" t="e">
        <f t="shared" si="5"/>
        <v>#DIV/0!</v>
      </c>
      <c r="DQ16" s="110">
        <f t="shared" si="5"/>
        <v>0</v>
      </c>
      <c r="DR16" s="110">
        <f t="shared" si="5"/>
        <v>3.3223445428959327E-3</v>
      </c>
      <c r="DS16" s="110" t="e">
        <f t="shared" si="5"/>
        <v>#DIV/0!</v>
      </c>
      <c r="DT16" s="110" t="e">
        <f t="shared" si="5"/>
        <v>#DIV/0!</v>
      </c>
      <c r="DU16" s="110">
        <f t="shared" si="5"/>
        <v>7.9510331513815199E-3</v>
      </c>
      <c r="DV16" s="110">
        <f t="shared" si="5"/>
        <v>0</v>
      </c>
    </row>
    <row r="17" spans="1:126" s="129" customFormat="1" x14ac:dyDescent="0.2">
      <c r="A17" s="129" t="s">
        <v>93</v>
      </c>
      <c r="B17" s="131"/>
      <c r="C17" s="131">
        <v>44518.65625</v>
      </c>
      <c r="D17" s="99">
        <v>10.6</v>
      </c>
      <c r="E17" s="102">
        <f t="shared" si="6"/>
        <v>0.30008599999999996</v>
      </c>
      <c r="F17" s="102">
        <f t="shared" si="30"/>
        <v>89.431290000000018</v>
      </c>
      <c r="G17" s="103">
        <f t="shared" si="7"/>
        <v>3.1534404844259555E-3</v>
      </c>
      <c r="Y17" s="105">
        <f t="shared" ref="Y17" si="212">H14</f>
        <v>0</v>
      </c>
      <c r="Z17" s="105">
        <f t="shared" ref="Z17" si="213">I14</f>
        <v>0</v>
      </c>
      <c r="AA17" s="105">
        <f t="shared" ref="AA17" si="214">J14</f>
        <v>0</v>
      </c>
      <c r="AB17" s="105">
        <f t="shared" ref="AB17" si="215">K14</f>
        <v>0</v>
      </c>
      <c r="AC17" s="105">
        <f t="shared" ref="AC17" si="216">L14</f>
        <v>0</v>
      </c>
      <c r="AD17" s="105">
        <f t="shared" ref="AD17" si="217">M14</f>
        <v>0</v>
      </c>
      <c r="AE17" s="105">
        <f t="shared" ref="AE17" si="218">N14</f>
        <v>0</v>
      </c>
      <c r="AF17" s="105">
        <f t="shared" ref="AF17" si="219">O14</f>
        <v>0</v>
      </c>
      <c r="AG17" s="105">
        <f t="shared" ref="AG17" si="220">P14</f>
        <v>0</v>
      </c>
      <c r="AH17" s="105">
        <f t="shared" ref="AH17" si="221">Q14</f>
        <v>0</v>
      </c>
      <c r="AI17" s="105">
        <f t="shared" ref="AI17" si="222">R14</f>
        <v>0</v>
      </c>
      <c r="AJ17" s="105">
        <f t="shared" ref="AJ17" si="223">S14</f>
        <v>0</v>
      </c>
      <c r="AK17" s="105">
        <f t="shared" ref="AK17" si="224">T14</f>
        <v>72.768217085826393</v>
      </c>
      <c r="AL17" s="105">
        <f t="shared" ref="AL17" si="225">U14</f>
        <v>0</v>
      </c>
      <c r="AM17" s="105">
        <f t="shared" ref="AM17" si="226">V14</f>
        <v>0</v>
      </c>
      <c r="AN17" s="105">
        <f t="shared" ref="AN17:AO17" si="227">W14</f>
        <v>0.88076506559310996</v>
      </c>
      <c r="AO17" s="105">
        <f t="shared" si="227"/>
        <v>0</v>
      </c>
      <c r="AP17" s="106">
        <f t="shared" si="9"/>
        <v>0</v>
      </c>
      <c r="AQ17" s="106">
        <f t="shared" si="1"/>
        <v>0</v>
      </c>
      <c r="AR17" s="106" t="e">
        <f t="shared" si="1"/>
        <v>#DIV/0!</v>
      </c>
      <c r="AS17" s="106" t="e">
        <f t="shared" si="1"/>
        <v>#DIV/0!</v>
      </c>
      <c r="AT17" s="106">
        <f t="shared" si="1"/>
        <v>0</v>
      </c>
      <c r="AU17" s="106" t="e">
        <f t="shared" si="1"/>
        <v>#DIV/0!</v>
      </c>
      <c r="AV17" s="106">
        <f t="shared" si="1"/>
        <v>0</v>
      </c>
      <c r="AW17" s="106">
        <f t="shared" si="1"/>
        <v>0</v>
      </c>
      <c r="AX17" s="106" t="e">
        <f t="shared" si="1"/>
        <v>#DIV/0!</v>
      </c>
      <c r="AY17" s="106" t="e">
        <f t="shared" si="1"/>
        <v>#DIV/0!</v>
      </c>
      <c r="AZ17" s="106" t="e">
        <f t="shared" si="1"/>
        <v>#DIV/0!</v>
      </c>
      <c r="BA17" s="106">
        <f t="shared" si="1"/>
        <v>0</v>
      </c>
      <c r="BB17" s="106">
        <f t="shared" si="1"/>
        <v>1.5113551067261744E-2</v>
      </c>
      <c r="BC17" s="106" t="e">
        <f t="shared" si="1"/>
        <v>#DIV/0!</v>
      </c>
      <c r="BD17" s="106" t="e">
        <f t="shared" si="1"/>
        <v>#DIV/0!</v>
      </c>
      <c r="BE17" s="106">
        <f t="shared" si="1"/>
        <v>4.7119984169980533E-2</v>
      </c>
      <c r="BF17" s="106">
        <f t="shared" ref="BF17:BF49" si="228">AO17/MAX(AO$2:AO$98)</f>
        <v>0</v>
      </c>
      <c r="BG17" s="107">
        <f t="shared" si="10"/>
        <v>0</v>
      </c>
      <c r="BH17" s="107">
        <f t="shared" si="11"/>
        <v>0</v>
      </c>
      <c r="BI17" s="107">
        <f t="shared" si="12"/>
        <v>0</v>
      </c>
      <c r="BJ17" s="107">
        <f t="shared" si="13"/>
        <v>0</v>
      </c>
      <c r="BK17" s="107">
        <f t="shared" si="14"/>
        <v>0</v>
      </c>
      <c r="BL17" s="107">
        <f t="shared" si="15"/>
        <v>0</v>
      </c>
      <c r="BM17" s="107">
        <f t="shared" si="16"/>
        <v>0</v>
      </c>
      <c r="BN17" s="107">
        <f t="shared" si="17"/>
        <v>0</v>
      </c>
      <c r="BO17" s="107">
        <f t="shared" si="18"/>
        <v>0</v>
      </c>
      <c r="BP17" s="107">
        <f t="shared" si="19"/>
        <v>0</v>
      </c>
      <c r="BQ17" s="107">
        <f t="shared" si="20"/>
        <v>0</v>
      </c>
      <c r="BR17" s="107">
        <f t="shared" si="21"/>
        <v>0</v>
      </c>
      <c r="BS17" s="107">
        <f t="shared" si="22"/>
        <v>1.3102033915450377</v>
      </c>
      <c r="BT17" s="107">
        <f t="shared" si="23"/>
        <v>0</v>
      </c>
      <c r="BU17" s="107">
        <f t="shared" si="24"/>
        <v>0</v>
      </c>
      <c r="BV17" s="107">
        <f t="shared" si="25"/>
        <v>1.5858315928414437E-2</v>
      </c>
      <c r="BW17" s="107">
        <f t="shared" si="26"/>
        <v>0</v>
      </c>
      <c r="BX17" s="108">
        <f t="shared" si="50"/>
        <v>0</v>
      </c>
      <c r="BY17" s="108">
        <f t="shared" si="3"/>
        <v>0</v>
      </c>
      <c r="BZ17" s="108">
        <f t="shared" si="3"/>
        <v>0</v>
      </c>
      <c r="CA17" s="108">
        <f t="shared" si="3"/>
        <v>0</v>
      </c>
      <c r="CB17" s="108">
        <f t="shared" si="3"/>
        <v>0</v>
      </c>
      <c r="CC17" s="108">
        <f t="shared" si="3"/>
        <v>0</v>
      </c>
      <c r="CD17" s="108">
        <f t="shared" si="3"/>
        <v>0</v>
      </c>
      <c r="CE17" s="108">
        <f t="shared" si="3"/>
        <v>0</v>
      </c>
      <c r="CF17" s="108">
        <f t="shared" si="3"/>
        <v>0</v>
      </c>
      <c r="CG17" s="108">
        <f t="shared" si="3"/>
        <v>0</v>
      </c>
      <c r="CH17" s="108">
        <f t="shared" si="3"/>
        <v>0</v>
      </c>
      <c r="CI17" s="108">
        <f t="shared" si="3"/>
        <v>0</v>
      </c>
      <c r="CJ17" s="108">
        <f t="shared" si="3"/>
        <v>19.653050873175566</v>
      </c>
      <c r="CK17" s="108">
        <f t="shared" si="3"/>
        <v>0</v>
      </c>
      <c r="CL17" s="108">
        <f t="shared" si="3"/>
        <v>0</v>
      </c>
      <c r="CM17" s="108">
        <f t="shared" si="3"/>
        <v>0.23787473892621655</v>
      </c>
      <c r="CN17" s="108">
        <f t="shared" ref="CN17:CN80" si="229">BW17*15</f>
        <v>0</v>
      </c>
      <c r="CO17" s="109">
        <f t="shared" si="51"/>
        <v>0</v>
      </c>
      <c r="CP17" s="109">
        <f t="shared" si="28"/>
        <v>0</v>
      </c>
      <c r="CQ17" s="109">
        <f t="shared" si="28"/>
        <v>0</v>
      </c>
      <c r="CR17" s="109">
        <f t="shared" si="28"/>
        <v>0</v>
      </c>
      <c r="CS17" s="109">
        <f t="shared" si="28"/>
        <v>0</v>
      </c>
      <c r="CT17" s="109">
        <f t="shared" si="28"/>
        <v>0</v>
      </c>
      <c r="CU17" s="109">
        <f t="shared" si="28"/>
        <v>0</v>
      </c>
      <c r="CV17" s="109">
        <f t="shared" si="28"/>
        <v>0</v>
      </c>
      <c r="CW17" s="109">
        <f t="shared" si="28"/>
        <v>0</v>
      </c>
      <c r="CX17" s="109">
        <f t="shared" si="28"/>
        <v>0</v>
      </c>
      <c r="CY17" s="109">
        <f t="shared" si="28"/>
        <v>0</v>
      </c>
      <c r="CZ17" s="109">
        <f t="shared" si="28"/>
        <v>0</v>
      </c>
      <c r="DA17" s="109">
        <f t="shared" si="28"/>
        <v>226.05681765902037</v>
      </c>
      <c r="DB17" s="109">
        <f t="shared" si="28"/>
        <v>0</v>
      </c>
      <c r="DC17" s="109">
        <f t="shared" si="28"/>
        <v>0</v>
      </c>
      <c r="DD17" s="109">
        <f t="shared" si="28"/>
        <v>3.2161501795522764</v>
      </c>
      <c r="DE17" s="109">
        <f t="shared" si="28"/>
        <v>0</v>
      </c>
      <c r="DF17" s="110">
        <f t="shared" si="29"/>
        <v>0</v>
      </c>
      <c r="DG17" s="110">
        <f t="shared" si="5"/>
        <v>0</v>
      </c>
      <c r="DH17" s="110" t="e">
        <f t="shared" si="5"/>
        <v>#DIV/0!</v>
      </c>
      <c r="DI17" s="110" t="e">
        <f t="shared" si="5"/>
        <v>#DIV/0!</v>
      </c>
      <c r="DJ17" s="110">
        <f t="shared" si="5"/>
        <v>0</v>
      </c>
      <c r="DK17" s="110" t="e">
        <f t="shared" si="5"/>
        <v>#DIV/0!</v>
      </c>
      <c r="DL17" s="110">
        <f t="shared" si="5"/>
        <v>0</v>
      </c>
      <c r="DM17" s="110">
        <f t="shared" si="5"/>
        <v>0</v>
      </c>
      <c r="DN17" s="110" t="e">
        <f t="shared" si="5"/>
        <v>#DIV/0!</v>
      </c>
      <c r="DO17" s="110" t="e">
        <f t="shared" si="5"/>
        <v>#DIV/0!</v>
      </c>
      <c r="DP17" s="110" t="e">
        <f t="shared" si="5"/>
        <v>#DIV/0!</v>
      </c>
      <c r="DQ17" s="110">
        <f t="shared" si="5"/>
        <v>0</v>
      </c>
      <c r="DR17" s="110">
        <f t="shared" si="5"/>
        <v>3.6386866685098381E-3</v>
      </c>
      <c r="DS17" s="110" t="e">
        <f t="shared" si="5"/>
        <v>#DIV/0!</v>
      </c>
      <c r="DT17" s="110" t="e">
        <f t="shared" si="5"/>
        <v>#DIV/0!</v>
      </c>
      <c r="DU17" s="110">
        <f t="shared" si="5"/>
        <v>8.586081847442013E-3</v>
      </c>
      <c r="DV17" s="110">
        <f t="shared" ref="DV17:DV80" si="230">DE17/DE$82</f>
        <v>0</v>
      </c>
    </row>
    <row r="18" spans="1:126" s="129" customFormat="1" x14ac:dyDescent="0.2">
      <c r="A18" s="129" t="s">
        <v>93</v>
      </c>
      <c r="B18" s="131">
        <f>'Data Final'!C214</f>
        <v>44518.6875</v>
      </c>
      <c r="C18" s="131">
        <v>44518.666666666664</v>
      </c>
      <c r="D18" s="99">
        <v>11.39</v>
      </c>
      <c r="E18" s="102">
        <f t="shared" si="6"/>
        <v>0.32245089999999998</v>
      </c>
      <c r="F18" s="102">
        <f t="shared" si="30"/>
        <v>164.33955000000003</v>
      </c>
      <c r="G18" s="103">
        <f t="shared" si="7"/>
        <v>5.7947837961673538E-3</v>
      </c>
      <c r="H18" s="129">
        <f>'Data Final'!F214</f>
        <v>13.054908914028822</v>
      </c>
      <c r="I18" s="129">
        <f>'Data Final'!G214</f>
        <v>14.298787247004743</v>
      </c>
      <c r="J18" s="104">
        <v>0</v>
      </c>
      <c r="K18" s="129">
        <f>'Data Final'!I214</f>
        <v>0</v>
      </c>
      <c r="L18" s="104">
        <v>0</v>
      </c>
      <c r="M18" s="104">
        <v>0</v>
      </c>
      <c r="N18" s="104">
        <v>0</v>
      </c>
      <c r="O18" s="129">
        <f>'Data Final'!M214</f>
        <v>3.5892059985541067</v>
      </c>
      <c r="P18" s="104">
        <v>0</v>
      </c>
      <c r="Q18" s="104">
        <v>0</v>
      </c>
      <c r="R18" s="104">
        <v>0</v>
      </c>
      <c r="S18" s="129">
        <f>'Data Final'!Q214</f>
        <v>0</v>
      </c>
      <c r="T18" s="129">
        <f>'Data Final'!R214</f>
        <v>588.59374954611087</v>
      </c>
      <c r="U18" s="129">
        <f>'Data Final'!S214</f>
        <v>0</v>
      </c>
      <c r="V18" s="104">
        <v>0</v>
      </c>
      <c r="W18" s="129">
        <f>'Data Final'!U214</f>
        <v>3.06638471152695</v>
      </c>
      <c r="X18" s="129">
        <f>'Data Final'!V214</f>
        <v>0</v>
      </c>
      <c r="Y18" s="105">
        <f t="shared" ref="Y18" si="231">H18</f>
        <v>13.054908914028822</v>
      </c>
      <c r="Z18" s="105">
        <f t="shared" ref="Z18" si="232">I18</f>
        <v>14.298787247004743</v>
      </c>
      <c r="AA18" s="105">
        <f t="shared" ref="AA18" si="233">J18</f>
        <v>0</v>
      </c>
      <c r="AB18" s="105">
        <f t="shared" ref="AB18" si="234">K18</f>
        <v>0</v>
      </c>
      <c r="AC18" s="105">
        <f t="shared" ref="AC18" si="235">L18</f>
        <v>0</v>
      </c>
      <c r="AD18" s="105">
        <f t="shared" ref="AD18" si="236">M18</f>
        <v>0</v>
      </c>
      <c r="AE18" s="105">
        <f t="shared" ref="AE18" si="237">N18</f>
        <v>0</v>
      </c>
      <c r="AF18" s="105">
        <f t="shared" ref="AF18" si="238">O18</f>
        <v>3.5892059985541067</v>
      </c>
      <c r="AG18" s="105">
        <f t="shared" ref="AG18" si="239">P18</f>
        <v>0</v>
      </c>
      <c r="AH18" s="105">
        <f t="shared" ref="AH18" si="240">Q18</f>
        <v>0</v>
      </c>
      <c r="AI18" s="105">
        <f t="shared" ref="AI18" si="241">R18</f>
        <v>0</v>
      </c>
      <c r="AJ18" s="105">
        <f t="shared" ref="AJ18" si="242">S18</f>
        <v>0</v>
      </c>
      <c r="AK18" s="105">
        <f t="shared" ref="AK18" si="243">T18</f>
        <v>588.59374954611087</v>
      </c>
      <c r="AL18" s="105">
        <f t="shared" ref="AL18" si="244">U18</f>
        <v>0</v>
      </c>
      <c r="AM18" s="105">
        <f t="shared" ref="AM18" si="245">V18</f>
        <v>0</v>
      </c>
      <c r="AN18" s="105">
        <f t="shared" ref="AN18:AO18" si="246">W18</f>
        <v>3.06638471152695</v>
      </c>
      <c r="AO18" s="105">
        <f t="shared" si="246"/>
        <v>0</v>
      </c>
      <c r="AP18" s="106">
        <f t="shared" si="9"/>
        <v>0.11682772100261271</v>
      </c>
      <c r="AQ18" s="106">
        <f t="shared" si="9"/>
        <v>0.13823589074242584</v>
      </c>
      <c r="AR18" s="106" t="e">
        <f t="shared" si="9"/>
        <v>#DIV/0!</v>
      </c>
      <c r="AS18" s="106" t="e">
        <f t="shared" si="9"/>
        <v>#DIV/0!</v>
      </c>
      <c r="AT18" s="106">
        <f t="shared" si="9"/>
        <v>0</v>
      </c>
      <c r="AU18" s="106" t="e">
        <f t="shared" si="9"/>
        <v>#DIV/0!</v>
      </c>
      <c r="AV18" s="106">
        <f t="shared" si="9"/>
        <v>0</v>
      </c>
      <c r="AW18" s="106">
        <f t="shared" si="9"/>
        <v>0.11200763237605429</v>
      </c>
      <c r="AX18" s="106" t="e">
        <f t="shared" si="9"/>
        <v>#DIV/0!</v>
      </c>
      <c r="AY18" s="106" t="e">
        <f t="shared" si="9"/>
        <v>#DIV/0!</v>
      </c>
      <c r="AZ18" s="106" t="e">
        <f t="shared" si="9"/>
        <v>#DIV/0!</v>
      </c>
      <c r="BA18" s="106">
        <f t="shared" si="9"/>
        <v>0</v>
      </c>
      <c r="BB18" s="106">
        <f t="shared" si="9"/>
        <v>0.12224762468955565</v>
      </c>
      <c r="BC18" s="106" t="e">
        <f t="shared" si="9"/>
        <v>#DIV/0!</v>
      </c>
      <c r="BD18" s="106" t="e">
        <f t="shared" si="9"/>
        <v>#DIV/0!</v>
      </c>
      <c r="BE18" s="106">
        <f t="shared" si="9"/>
        <v>0.16404828564461915</v>
      </c>
      <c r="BF18" s="106">
        <f t="shared" si="228"/>
        <v>0</v>
      </c>
      <c r="BG18" s="107">
        <f t="shared" si="10"/>
        <v>0.25257402772479692</v>
      </c>
      <c r="BH18" s="107">
        <f t="shared" si="11"/>
        <v>0.2766394090023121</v>
      </c>
      <c r="BI18" s="107">
        <f t="shared" si="12"/>
        <v>0</v>
      </c>
      <c r="BJ18" s="107">
        <f t="shared" si="13"/>
        <v>0</v>
      </c>
      <c r="BK18" s="107">
        <f t="shared" si="14"/>
        <v>0</v>
      </c>
      <c r="BL18" s="107">
        <f t="shared" si="15"/>
        <v>0</v>
      </c>
      <c r="BM18" s="107">
        <f t="shared" si="16"/>
        <v>0</v>
      </c>
      <c r="BN18" s="107">
        <f t="shared" si="17"/>
        <v>6.9440562271150225E-2</v>
      </c>
      <c r="BO18" s="107">
        <f t="shared" si="18"/>
        <v>0</v>
      </c>
      <c r="BP18" s="107">
        <f t="shared" si="19"/>
        <v>0</v>
      </c>
      <c r="BQ18" s="107">
        <f t="shared" si="20"/>
        <v>0</v>
      </c>
      <c r="BR18" s="107">
        <f t="shared" si="21"/>
        <v>0</v>
      </c>
      <c r="BS18" s="107">
        <f t="shared" si="22"/>
        <v>11.387555056531083</v>
      </c>
      <c r="BT18" s="107">
        <f t="shared" si="23"/>
        <v>0</v>
      </c>
      <c r="BU18" s="107">
        <f t="shared" si="24"/>
        <v>0</v>
      </c>
      <c r="BV18" s="107">
        <f t="shared" si="25"/>
        <v>5.9325510598686321E-2</v>
      </c>
      <c r="BW18" s="107">
        <f t="shared" si="26"/>
        <v>0</v>
      </c>
      <c r="BX18" s="108">
        <f t="shared" si="50"/>
        <v>3.788610415871954</v>
      </c>
      <c r="BY18" s="108">
        <f t="shared" ref="BY18:BY81" si="247">BH18*15</f>
        <v>4.1495911350346812</v>
      </c>
      <c r="BZ18" s="108">
        <f t="shared" ref="BZ18:BZ81" si="248">BI18*15</f>
        <v>0</v>
      </c>
      <c r="CA18" s="108">
        <f t="shared" ref="CA18:CA81" si="249">BJ18*15</f>
        <v>0</v>
      </c>
      <c r="CB18" s="108">
        <f t="shared" ref="CB18:CB81" si="250">BK18*15</f>
        <v>0</v>
      </c>
      <c r="CC18" s="108">
        <f t="shared" ref="CC18:CC81" si="251">BL18*15</f>
        <v>0</v>
      </c>
      <c r="CD18" s="108">
        <f t="shared" ref="CD18:CD81" si="252">BM18*15</f>
        <v>0</v>
      </c>
      <c r="CE18" s="108">
        <f t="shared" ref="CE18:CE81" si="253">BN18*15</f>
        <v>1.0416084340672533</v>
      </c>
      <c r="CF18" s="108">
        <f t="shared" ref="CF18:CF81" si="254">BO18*15</f>
        <v>0</v>
      </c>
      <c r="CG18" s="108">
        <f t="shared" ref="CG18:CG81" si="255">BP18*15</f>
        <v>0</v>
      </c>
      <c r="CH18" s="108">
        <f t="shared" ref="CH18:CH81" si="256">BQ18*15</f>
        <v>0</v>
      </c>
      <c r="CI18" s="108">
        <f t="shared" ref="CI18:CI81" si="257">BR18*15</f>
        <v>0</v>
      </c>
      <c r="CJ18" s="108">
        <f t="shared" ref="CJ18:CJ81" si="258">BS18*15</f>
        <v>170.81332584796624</v>
      </c>
      <c r="CK18" s="108">
        <f t="shared" ref="CK18:CK81" si="259">BT18*15</f>
        <v>0</v>
      </c>
      <c r="CL18" s="108">
        <f t="shared" ref="CL18:CL81" si="260">BU18*15</f>
        <v>0</v>
      </c>
      <c r="CM18" s="108">
        <f t="shared" ref="CM18:CM81" si="261">BV18*15</f>
        <v>0.88988265898029484</v>
      </c>
      <c r="CN18" s="108">
        <f t="shared" si="229"/>
        <v>0</v>
      </c>
      <c r="CO18" s="109">
        <f t="shared" si="51"/>
        <v>3.788610415871954</v>
      </c>
      <c r="CP18" s="109">
        <f t="shared" si="28"/>
        <v>4.1495911350346812</v>
      </c>
      <c r="CQ18" s="109">
        <f t="shared" si="28"/>
        <v>0</v>
      </c>
      <c r="CR18" s="109">
        <f t="shared" si="28"/>
        <v>0</v>
      </c>
      <c r="CS18" s="109">
        <f t="shared" si="28"/>
        <v>0</v>
      </c>
      <c r="CT18" s="109">
        <f t="shared" si="28"/>
        <v>0</v>
      </c>
      <c r="CU18" s="109">
        <f t="shared" si="28"/>
        <v>0</v>
      </c>
      <c r="CV18" s="109">
        <f t="shared" si="28"/>
        <v>1.0416084340672533</v>
      </c>
      <c r="CW18" s="109">
        <f t="shared" si="28"/>
        <v>0</v>
      </c>
      <c r="CX18" s="109">
        <f t="shared" si="28"/>
        <v>0</v>
      </c>
      <c r="CY18" s="109">
        <f t="shared" si="28"/>
        <v>0</v>
      </c>
      <c r="CZ18" s="109">
        <f t="shared" si="28"/>
        <v>0</v>
      </c>
      <c r="DA18" s="109">
        <f t="shared" si="28"/>
        <v>396.87014350698661</v>
      </c>
      <c r="DB18" s="109">
        <f t="shared" si="28"/>
        <v>0</v>
      </c>
      <c r="DC18" s="109">
        <f t="shared" si="28"/>
        <v>0</v>
      </c>
      <c r="DD18" s="109">
        <f t="shared" si="28"/>
        <v>4.1060328385325713</v>
      </c>
      <c r="DE18" s="109">
        <f t="shared" ref="DE18:DE81" si="262">DE17+CN18</f>
        <v>0</v>
      </c>
      <c r="DF18" s="110">
        <f t="shared" si="29"/>
        <v>1.7265159759886431E-3</v>
      </c>
      <c r="DG18" s="110">
        <f t="shared" ref="DG18:DG81" si="263">CP18/CP$82</f>
        <v>2.4934022799766877E-3</v>
      </c>
      <c r="DH18" s="110" t="e">
        <f t="shared" ref="DH18:DH81" si="264">CQ18/CQ$82</f>
        <v>#DIV/0!</v>
      </c>
      <c r="DI18" s="110" t="e">
        <f t="shared" ref="DI18:DI81" si="265">CR18/CR$82</f>
        <v>#DIV/0!</v>
      </c>
      <c r="DJ18" s="110">
        <f t="shared" ref="DJ18:DJ81" si="266">CS18/CS$82</f>
        <v>0</v>
      </c>
      <c r="DK18" s="110" t="e">
        <f t="shared" ref="DK18:DK81" si="267">CT18/CT$82</f>
        <v>#DIV/0!</v>
      </c>
      <c r="DL18" s="110">
        <f t="shared" ref="DL18:DL81" si="268">CU18/CU$82</f>
        <v>0</v>
      </c>
      <c r="DM18" s="110">
        <f t="shared" ref="DM18:DM81" si="269">CV18/CV$82</f>
        <v>1.9869428374528516E-3</v>
      </c>
      <c r="DN18" s="110" t="e">
        <f t="shared" ref="DN18:DN81" si="270">CW18/CW$82</f>
        <v>#DIV/0!</v>
      </c>
      <c r="DO18" s="110" t="e">
        <f t="shared" ref="DO18:DO81" si="271">CX18/CX$82</f>
        <v>#DIV/0!</v>
      </c>
      <c r="DP18" s="110" t="e">
        <f t="shared" ref="DP18:DP81" si="272">CY18/CY$82</f>
        <v>#DIV/0!</v>
      </c>
      <c r="DQ18" s="110">
        <f t="shared" ref="DQ18:DQ81" si="273">CZ18/CZ$82</f>
        <v>0</v>
      </c>
      <c r="DR18" s="110">
        <f t="shared" ref="DR18:DR81" si="274">DA18/DA$82</f>
        <v>6.3881554879122891E-3</v>
      </c>
      <c r="DS18" s="110" t="e">
        <f t="shared" ref="DS18:DS81" si="275">DB18/DB$82</f>
        <v>#DIV/0!</v>
      </c>
      <c r="DT18" s="110" t="e">
        <f t="shared" ref="DT18:DT81" si="276">DC18/DC$82</f>
        <v>#DIV/0!</v>
      </c>
      <c r="DU18" s="110">
        <f t="shared" ref="DU18:DU81" si="277">DD18/DD$82</f>
        <v>1.0961781027536829E-2</v>
      </c>
      <c r="DV18" s="110">
        <f t="shared" si="230"/>
        <v>0</v>
      </c>
    </row>
    <row r="19" spans="1:126" s="129" customFormat="1" x14ac:dyDescent="0.2">
      <c r="A19" s="129" t="s">
        <v>93</v>
      </c>
      <c r="B19" s="131"/>
      <c r="C19" s="131">
        <v>44518.677083333336</v>
      </c>
      <c r="D19" s="99">
        <v>18</v>
      </c>
      <c r="E19" s="102">
        <f t="shared" si="6"/>
        <v>0.50957999999999992</v>
      </c>
      <c r="F19" s="102">
        <f t="shared" si="30"/>
        <v>407.66399999999999</v>
      </c>
      <c r="G19" s="103">
        <f t="shared" si="7"/>
        <v>1.4374657478864751E-2</v>
      </c>
      <c r="Y19" s="105">
        <f t="shared" ref="Y19" si="278">H18</f>
        <v>13.054908914028822</v>
      </c>
      <c r="Z19" s="105">
        <f t="shared" ref="Z19" si="279">I18</f>
        <v>14.298787247004743</v>
      </c>
      <c r="AA19" s="105">
        <f t="shared" ref="AA19" si="280">J18</f>
        <v>0</v>
      </c>
      <c r="AB19" s="105">
        <f t="shared" ref="AB19" si="281">K18</f>
        <v>0</v>
      </c>
      <c r="AC19" s="105">
        <f t="shared" ref="AC19" si="282">L18</f>
        <v>0</v>
      </c>
      <c r="AD19" s="105">
        <f t="shared" ref="AD19" si="283">M18</f>
        <v>0</v>
      </c>
      <c r="AE19" s="105">
        <f t="shared" ref="AE19" si="284">N18</f>
        <v>0</v>
      </c>
      <c r="AF19" s="105">
        <f t="shared" ref="AF19" si="285">O18</f>
        <v>3.5892059985541067</v>
      </c>
      <c r="AG19" s="105">
        <f t="shared" ref="AG19" si="286">P18</f>
        <v>0</v>
      </c>
      <c r="AH19" s="105">
        <f t="shared" ref="AH19" si="287">Q18</f>
        <v>0</v>
      </c>
      <c r="AI19" s="105">
        <f t="shared" ref="AI19" si="288">R18</f>
        <v>0</v>
      </c>
      <c r="AJ19" s="105">
        <f t="shared" ref="AJ19" si="289">S18</f>
        <v>0</v>
      </c>
      <c r="AK19" s="105">
        <f t="shared" ref="AK19" si="290">T18</f>
        <v>588.59374954611087</v>
      </c>
      <c r="AL19" s="105">
        <f t="shared" ref="AL19" si="291">U18</f>
        <v>0</v>
      </c>
      <c r="AM19" s="105">
        <f t="shared" ref="AM19" si="292">V18</f>
        <v>0</v>
      </c>
      <c r="AN19" s="105">
        <f t="shared" ref="AN19:AO19" si="293">W18</f>
        <v>3.06638471152695</v>
      </c>
      <c r="AO19" s="105">
        <f t="shared" si="293"/>
        <v>0</v>
      </c>
      <c r="AP19" s="106">
        <f t="shared" si="9"/>
        <v>0.11682772100261271</v>
      </c>
      <c r="AQ19" s="106">
        <f t="shared" si="9"/>
        <v>0.13823589074242584</v>
      </c>
      <c r="AR19" s="106" t="e">
        <f t="shared" si="9"/>
        <v>#DIV/0!</v>
      </c>
      <c r="AS19" s="106" t="e">
        <f t="shared" si="9"/>
        <v>#DIV/0!</v>
      </c>
      <c r="AT19" s="106">
        <f t="shared" si="9"/>
        <v>0</v>
      </c>
      <c r="AU19" s="106" t="e">
        <f t="shared" si="9"/>
        <v>#DIV/0!</v>
      </c>
      <c r="AV19" s="106">
        <f t="shared" si="9"/>
        <v>0</v>
      </c>
      <c r="AW19" s="106">
        <f t="shared" si="9"/>
        <v>0.11200763237605429</v>
      </c>
      <c r="AX19" s="106" t="e">
        <f t="shared" si="9"/>
        <v>#DIV/0!</v>
      </c>
      <c r="AY19" s="106" t="e">
        <f t="shared" si="9"/>
        <v>#DIV/0!</v>
      </c>
      <c r="AZ19" s="106" t="e">
        <f t="shared" si="9"/>
        <v>#DIV/0!</v>
      </c>
      <c r="BA19" s="106">
        <f t="shared" si="9"/>
        <v>0</v>
      </c>
      <c r="BB19" s="106">
        <f t="shared" si="9"/>
        <v>0.12224762468955565</v>
      </c>
      <c r="BC19" s="106" t="e">
        <f t="shared" si="9"/>
        <v>#DIV/0!</v>
      </c>
      <c r="BD19" s="106" t="e">
        <f t="shared" si="9"/>
        <v>#DIV/0!</v>
      </c>
      <c r="BE19" s="106">
        <f t="shared" si="9"/>
        <v>0.16404828564461915</v>
      </c>
      <c r="BF19" s="106">
        <f t="shared" si="228"/>
        <v>0</v>
      </c>
      <c r="BG19" s="107">
        <f t="shared" si="10"/>
        <v>0.39915122906464834</v>
      </c>
      <c r="BH19" s="107">
        <f t="shared" si="11"/>
        <v>0.43718256031972053</v>
      </c>
      <c r="BI19" s="107">
        <f t="shared" si="12"/>
        <v>0</v>
      </c>
      <c r="BJ19" s="107">
        <f t="shared" si="13"/>
        <v>0</v>
      </c>
      <c r="BK19" s="107">
        <f t="shared" si="14"/>
        <v>0</v>
      </c>
      <c r="BL19" s="107">
        <f t="shared" si="15"/>
        <v>0</v>
      </c>
      <c r="BM19" s="107">
        <f t="shared" si="16"/>
        <v>0</v>
      </c>
      <c r="BN19" s="107">
        <f t="shared" si="17"/>
        <v>0.10973925556459208</v>
      </c>
      <c r="BO19" s="107">
        <f t="shared" si="18"/>
        <v>0</v>
      </c>
      <c r="BP19" s="107">
        <f t="shared" si="19"/>
        <v>0</v>
      </c>
      <c r="BQ19" s="107">
        <f t="shared" si="20"/>
        <v>0</v>
      </c>
      <c r="BR19" s="107">
        <f t="shared" si="21"/>
        <v>0</v>
      </c>
      <c r="BS19" s="107">
        <f t="shared" si="22"/>
        <v>17.996136173622428</v>
      </c>
      <c r="BT19" s="107">
        <f t="shared" si="23"/>
        <v>0</v>
      </c>
      <c r="BU19" s="107">
        <f t="shared" si="24"/>
        <v>0</v>
      </c>
      <c r="BV19" s="107">
        <f t="shared" si="25"/>
        <v>9.3754099277994177E-2</v>
      </c>
      <c r="BW19" s="107">
        <f t="shared" si="26"/>
        <v>0</v>
      </c>
      <c r="BX19" s="108">
        <f t="shared" si="50"/>
        <v>5.9872684359697255</v>
      </c>
      <c r="BY19" s="108">
        <f t="shared" si="247"/>
        <v>6.5577384047958081</v>
      </c>
      <c r="BZ19" s="108">
        <f t="shared" si="248"/>
        <v>0</v>
      </c>
      <c r="CA19" s="108">
        <f t="shared" si="249"/>
        <v>0</v>
      </c>
      <c r="CB19" s="108">
        <f t="shared" si="250"/>
        <v>0</v>
      </c>
      <c r="CC19" s="108">
        <f t="shared" si="251"/>
        <v>0</v>
      </c>
      <c r="CD19" s="108">
        <f t="shared" si="252"/>
        <v>0</v>
      </c>
      <c r="CE19" s="108">
        <f t="shared" si="253"/>
        <v>1.6460888334688812</v>
      </c>
      <c r="CF19" s="108">
        <f t="shared" si="254"/>
        <v>0</v>
      </c>
      <c r="CG19" s="108">
        <f t="shared" si="255"/>
        <v>0</v>
      </c>
      <c r="CH19" s="108">
        <f t="shared" si="256"/>
        <v>0</v>
      </c>
      <c r="CI19" s="108">
        <f t="shared" si="257"/>
        <v>0</v>
      </c>
      <c r="CJ19" s="108">
        <f t="shared" si="258"/>
        <v>269.94204260433645</v>
      </c>
      <c r="CK19" s="108">
        <f t="shared" si="259"/>
        <v>0</v>
      </c>
      <c r="CL19" s="108">
        <f t="shared" si="260"/>
        <v>0</v>
      </c>
      <c r="CM19" s="108">
        <f t="shared" si="261"/>
        <v>1.4063114891699127</v>
      </c>
      <c r="CN19" s="108">
        <f t="shared" si="229"/>
        <v>0</v>
      </c>
      <c r="CO19" s="109">
        <f t="shared" si="51"/>
        <v>9.7758788518416786</v>
      </c>
      <c r="CP19" s="109">
        <f t="shared" ref="CP19:CP82" si="294">CP18+BY19</f>
        <v>10.707329539830489</v>
      </c>
      <c r="CQ19" s="109">
        <f t="shared" ref="CQ19:CQ82" si="295">CQ18+BZ19</f>
        <v>0</v>
      </c>
      <c r="CR19" s="109">
        <f t="shared" ref="CR19:CR82" si="296">CR18+CA19</f>
        <v>0</v>
      </c>
      <c r="CS19" s="109">
        <f t="shared" ref="CS19:CS82" si="297">CS18+CB19</f>
        <v>0</v>
      </c>
      <c r="CT19" s="109">
        <f t="shared" ref="CT19:CT82" si="298">CT18+CC19</f>
        <v>0</v>
      </c>
      <c r="CU19" s="109">
        <f t="shared" ref="CU19:CU82" si="299">CU18+CD19</f>
        <v>0</v>
      </c>
      <c r="CV19" s="109">
        <f t="shared" ref="CV19:CV82" si="300">CV18+CE19</f>
        <v>2.6876972675361346</v>
      </c>
      <c r="CW19" s="109">
        <f t="shared" ref="CW19:CW82" si="301">CW18+CF19</f>
        <v>0</v>
      </c>
      <c r="CX19" s="109">
        <f t="shared" ref="CX19:CX82" si="302">CX18+CG19</f>
        <v>0</v>
      </c>
      <c r="CY19" s="109">
        <f t="shared" ref="CY19:CY82" si="303">CY18+CH19</f>
        <v>0</v>
      </c>
      <c r="CZ19" s="109">
        <f t="shared" ref="CZ19:CZ82" si="304">CZ18+CI19</f>
        <v>0</v>
      </c>
      <c r="DA19" s="109">
        <f t="shared" ref="DA19:DA82" si="305">DA18+CJ19</f>
        <v>666.81218611132306</v>
      </c>
      <c r="DB19" s="109">
        <f t="shared" ref="DB19:DB82" si="306">DB18+CK19</f>
        <v>0</v>
      </c>
      <c r="DC19" s="109">
        <f t="shared" ref="DC19:DC82" si="307">DC18+CL19</f>
        <v>0</v>
      </c>
      <c r="DD19" s="109">
        <f t="shared" ref="DD19:DD82" si="308">DD18+CM19</f>
        <v>5.5123443277024844</v>
      </c>
      <c r="DE19" s="109">
        <f t="shared" si="262"/>
        <v>0</v>
      </c>
      <c r="DF19" s="110">
        <f t="shared" si="29"/>
        <v>4.4549872286484826E-3</v>
      </c>
      <c r="DG19" s="110">
        <f t="shared" si="263"/>
        <v>6.4338097461382662E-3</v>
      </c>
      <c r="DH19" s="110" t="e">
        <f t="shared" si="264"/>
        <v>#DIV/0!</v>
      </c>
      <c r="DI19" s="110" t="e">
        <f t="shared" si="265"/>
        <v>#DIV/0!</v>
      </c>
      <c r="DJ19" s="110">
        <f t="shared" si="266"/>
        <v>0</v>
      </c>
      <c r="DK19" s="110" t="e">
        <f t="shared" si="267"/>
        <v>#DIV/0!</v>
      </c>
      <c r="DL19" s="110">
        <f t="shared" si="268"/>
        <v>0</v>
      </c>
      <c r="DM19" s="110">
        <f t="shared" si="269"/>
        <v>5.1269754163950224E-3</v>
      </c>
      <c r="DN19" s="110" t="e">
        <f t="shared" si="270"/>
        <v>#DIV/0!</v>
      </c>
      <c r="DO19" s="110" t="e">
        <f t="shared" si="271"/>
        <v>#DIV/0!</v>
      </c>
      <c r="DP19" s="110" t="e">
        <f t="shared" si="272"/>
        <v>#DIV/0!</v>
      </c>
      <c r="DQ19" s="110">
        <f t="shared" si="273"/>
        <v>0</v>
      </c>
      <c r="DR19" s="110">
        <f t="shared" si="274"/>
        <v>1.0733233516818708E-2</v>
      </c>
      <c r="DS19" s="110" t="e">
        <f t="shared" si="275"/>
        <v>#DIV/0!</v>
      </c>
      <c r="DT19" s="110" t="e">
        <f t="shared" si="276"/>
        <v>#DIV/0!</v>
      </c>
      <c r="DU19" s="110">
        <f t="shared" si="277"/>
        <v>1.4716178327072098E-2</v>
      </c>
      <c r="DV19" s="110">
        <f t="shared" si="230"/>
        <v>0</v>
      </c>
    </row>
    <row r="20" spans="1:126" s="129" customFormat="1" x14ac:dyDescent="0.2">
      <c r="A20" s="129" t="s">
        <v>93</v>
      </c>
      <c r="B20" s="131"/>
      <c r="C20" s="131">
        <v>44518.6875</v>
      </c>
      <c r="D20" s="99">
        <v>24.37</v>
      </c>
      <c r="E20" s="102">
        <f t="shared" si="6"/>
        <v>0.68991469999999999</v>
      </c>
      <c r="F20" s="102">
        <f t="shared" si="30"/>
        <v>813.28967999999998</v>
      </c>
      <c r="G20" s="103">
        <f t="shared" si="7"/>
        <v>2.8677441670335178E-2</v>
      </c>
      <c r="Y20" s="105">
        <f t="shared" ref="Y20" si="309">H18</f>
        <v>13.054908914028822</v>
      </c>
      <c r="Z20" s="105">
        <f t="shared" ref="Z20" si="310">I18</f>
        <v>14.298787247004743</v>
      </c>
      <c r="AA20" s="105">
        <f t="shared" ref="AA20" si="311">J18</f>
        <v>0</v>
      </c>
      <c r="AB20" s="105">
        <f t="shared" ref="AB20" si="312">K18</f>
        <v>0</v>
      </c>
      <c r="AC20" s="105">
        <f t="shared" ref="AC20" si="313">L18</f>
        <v>0</v>
      </c>
      <c r="AD20" s="105">
        <f t="shared" ref="AD20" si="314">M18</f>
        <v>0</v>
      </c>
      <c r="AE20" s="105">
        <f t="shared" ref="AE20" si="315">N18</f>
        <v>0</v>
      </c>
      <c r="AF20" s="105">
        <f t="shared" ref="AF20" si="316">O18</f>
        <v>3.5892059985541067</v>
      </c>
      <c r="AG20" s="105">
        <f t="shared" ref="AG20" si="317">P18</f>
        <v>0</v>
      </c>
      <c r="AH20" s="105">
        <f t="shared" ref="AH20" si="318">Q18</f>
        <v>0</v>
      </c>
      <c r="AI20" s="105">
        <f t="shared" ref="AI20" si="319">R18</f>
        <v>0</v>
      </c>
      <c r="AJ20" s="105">
        <f t="shared" ref="AJ20" si="320">S18</f>
        <v>0</v>
      </c>
      <c r="AK20" s="105">
        <f t="shared" ref="AK20" si="321">T18</f>
        <v>588.59374954611087</v>
      </c>
      <c r="AL20" s="105">
        <f t="shared" ref="AL20" si="322">U18</f>
        <v>0</v>
      </c>
      <c r="AM20" s="105">
        <f t="shared" ref="AM20" si="323">V18</f>
        <v>0</v>
      </c>
      <c r="AN20" s="105">
        <f t="shared" ref="AN20:AO20" si="324">W18</f>
        <v>3.06638471152695</v>
      </c>
      <c r="AO20" s="105">
        <f t="shared" si="324"/>
        <v>0</v>
      </c>
      <c r="AP20" s="106">
        <f t="shared" si="9"/>
        <v>0.11682772100261271</v>
      </c>
      <c r="AQ20" s="106">
        <f t="shared" si="9"/>
        <v>0.13823589074242584</v>
      </c>
      <c r="AR20" s="106" t="e">
        <f t="shared" si="9"/>
        <v>#DIV/0!</v>
      </c>
      <c r="AS20" s="106" t="e">
        <f>AB20/MAX(AB$2:AB$98)</f>
        <v>#DIV/0!</v>
      </c>
      <c r="AT20" s="106">
        <f t="shared" si="9"/>
        <v>0</v>
      </c>
      <c r="AU20" s="106" t="e">
        <f t="shared" si="9"/>
        <v>#DIV/0!</v>
      </c>
      <c r="AV20" s="106">
        <f t="shared" si="9"/>
        <v>0</v>
      </c>
      <c r="AW20" s="106">
        <f t="shared" si="9"/>
        <v>0.11200763237605429</v>
      </c>
      <c r="AX20" s="106" t="e">
        <f t="shared" si="9"/>
        <v>#DIV/0!</v>
      </c>
      <c r="AY20" s="106" t="e">
        <f t="shared" si="9"/>
        <v>#DIV/0!</v>
      </c>
      <c r="AZ20" s="106" t="e">
        <f t="shared" si="9"/>
        <v>#DIV/0!</v>
      </c>
      <c r="BA20" s="106">
        <f t="shared" si="9"/>
        <v>0</v>
      </c>
      <c r="BB20" s="106">
        <f t="shared" si="9"/>
        <v>0.12224762468955565</v>
      </c>
      <c r="BC20" s="106" t="e">
        <f t="shared" si="9"/>
        <v>#DIV/0!</v>
      </c>
      <c r="BD20" s="106" t="e">
        <f t="shared" si="9"/>
        <v>#DIV/0!</v>
      </c>
      <c r="BE20" s="106">
        <f t="shared" si="9"/>
        <v>0.16404828564461915</v>
      </c>
      <c r="BF20" s="106">
        <f t="shared" si="228"/>
        <v>0</v>
      </c>
      <c r="BG20" s="107">
        <f t="shared" si="10"/>
        <v>0.5404064140169712</v>
      </c>
      <c r="BH20" s="107">
        <f t="shared" si="11"/>
        <v>0.59189661083286627</v>
      </c>
      <c r="BI20" s="107">
        <f t="shared" si="12"/>
        <v>0</v>
      </c>
      <c r="BJ20" s="107">
        <f t="shared" si="13"/>
        <v>0</v>
      </c>
      <c r="BK20" s="107">
        <f t="shared" si="14"/>
        <v>0</v>
      </c>
      <c r="BL20" s="107">
        <f t="shared" si="15"/>
        <v>0</v>
      </c>
      <c r="BM20" s="107">
        <f t="shared" si="16"/>
        <v>0</v>
      </c>
      <c r="BN20" s="107">
        <f t="shared" si="17"/>
        <v>0.14857475878383941</v>
      </c>
      <c r="BO20" s="107">
        <f t="shared" si="18"/>
        <v>0</v>
      </c>
      <c r="BP20" s="107">
        <f t="shared" si="19"/>
        <v>0</v>
      </c>
      <c r="BQ20" s="107">
        <f t="shared" si="20"/>
        <v>0</v>
      </c>
      <c r="BR20" s="107">
        <f t="shared" si="21"/>
        <v>0</v>
      </c>
      <c r="BS20" s="107">
        <f t="shared" si="22"/>
        <v>24.364768808398814</v>
      </c>
      <c r="BT20" s="107">
        <f t="shared" si="23"/>
        <v>0</v>
      </c>
      <c r="BU20" s="107">
        <f t="shared" si="24"/>
        <v>0</v>
      </c>
      <c r="BV20" s="107">
        <f t="shared" si="25"/>
        <v>0.12693263330026214</v>
      </c>
      <c r="BW20" s="107">
        <f t="shared" si="26"/>
        <v>0</v>
      </c>
      <c r="BX20" s="108">
        <f t="shared" si="50"/>
        <v>8.1060962102545684</v>
      </c>
      <c r="BY20" s="108">
        <f t="shared" si="247"/>
        <v>8.8784491624929949</v>
      </c>
      <c r="BZ20" s="108">
        <f t="shared" si="248"/>
        <v>0</v>
      </c>
      <c r="CA20" s="108">
        <f t="shared" si="249"/>
        <v>0</v>
      </c>
      <c r="CB20" s="108">
        <f t="shared" si="250"/>
        <v>0</v>
      </c>
      <c r="CC20" s="108">
        <f t="shared" si="251"/>
        <v>0</v>
      </c>
      <c r="CD20" s="108">
        <f t="shared" si="252"/>
        <v>0</v>
      </c>
      <c r="CE20" s="108">
        <f t="shared" si="253"/>
        <v>2.2286213817575913</v>
      </c>
      <c r="CF20" s="108">
        <f t="shared" si="254"/>
        <v>0</v>
      </c>
      <c r="CG20" s="108">
        <f t="shared" si="255"/>
        <v>0</v>
      </c>
      <c r="CH20" s="108">
        <f t="shared" si="256"/>
        <v>0</v>
      </c>
      <c r="CI20" s="108">
        <f t="shared" si="257"/>
        <v>0</v>
      </c>
      <c r="CJ20" s="108">
        <f t="shared" si="258"/>
        <v>365.47153212598221</v>
      </c>
      <c r="CK20" s="108">
        <f t="shared" si="259"/>
        <v>0</v>
      </c>
      <c r="CL20" s="108">
        <f t="shared" si="260"/>
        <v>0</v>
      </c>
      <c r="CM20" s="108">
        <f t="shared" si="261"/>
        <v>1.9039894995039321</v>
      </c>
      <c r="CN20" s="108">
        <f t="shared" si="229"/>
        <v>0</v>
      </c>
      <c r="CO20" s="109">
        <f t="shared" si="51"/>
        <v>17.881975062096245</v>
      </c>
      <c r="CP20" s="109">
        <f t="shared" si="294"/>
        <v>19.585778702323484</v>
      </c>
      <c r="CQ20" s="109">
        <f t="shared" si="295"/>
        <v>0</v>
      </c>
      <c r="CR20" s="109">
        <f t="shared" si="296"/>
        <v>0</v>
      </c>
      <c r="CS20" s="109">
        <f t="shared" si="297"/>
        <v>0</v>
      </c>
      <c r="CT20" s="109">
        <f t="shared" si="298"/>
        <v>0</v>
      </c>
      <c r="CU20" s="109">
        <f t="shared" si="299"/>
        <v>0</v>
      </c>
      <c r="CV20" s="109">
        <f t="shared" si="300"/>
        <v>4.9163186492937259</v>
      </c>
      <c r="CW20" s="109">
        <f t="shared" si="301"/>
        <v>0</v>
      </c>
      <c r="CX20" s="109">
        <f t="shared" si="302"/>
        <v>0</v>
      </c>
      <c r="CY20" s="109">
        <f t="shared" si="303"/>
        <v>0</v>
      </c>
      <c r="CZ20" s="109">
        <f t="shared" si="304"/>
        <v>0</v>
      </c>
      <c r="DA20" s="109">
        <f t="shared" si="305"/>
        <v>1032.2837182373053</v>
      </c>
      <c r="DB20" s="109">
        <f t="shared" si="306"/>
        <v>0</v>
      </c>
      <c r="DC20" s="109">
        <f t="shared" si="307"/>
        <v>0</v>
      </c>
      <c r="DD20" s="109">
        <f t="shared" si="308"/>
        <v>7.416333827206417</v>
      </c>
      <c r="DE20" s="109">
        <f t="shared" si="262"/>
        <v>0</v>
      </c>
      <c r="DF20" s="110">
        <f t="shared" si="29"/>
        <v>8.1490341412773868E-3</v>
      </c>
      <c r="DG20" s="110">
        <f t="shared" si="263"/>
        <v>1.1768683632269249E-2</v>
      </c>
      <c r="DH20" s="110" t="e">
        <f t="shared" si="264"/>
        <v>#DIV/0!</v>
      </c>
      <c r="DI20" s="110" t="e">
        <f t="shared" si="265"/>
        <v>#DIV/0!</v>
      </c>
      <c r="DJ20" s="110">
        <f t="shared" si="266"/>
        <v>0</v>
      </c>
      <c r="DK20" s="110" t="e">
        <f t="shared" si="267"/>
        <v>#DIV/0!</v>
      </c>
      <c r="DL20" s="110">
        <f t="shared" si="268"/>
        <v>0</v>
      </c>
      <c r="DM20" s="110">
        <f t="shared" si="269"/>
        <v>9.3782306357739504E-3</v>
      </c>
      <c r="DN20" s="110" t="e">
        <f t="shared" si="270"/>
        <v>#DIV/0!</v>
      </c>
      <c r="DO20" s="110" t="e">
        <f t="shared" si="271"/>
        <v>#DIV/0!</v>
      </c>
      <c r="DP20" s="110" t="e">
        <f t="shared" si="272"/>
        <v>#DIV/0!</v>
      </c>
      <c r="DQ20" s="110">
        <f t="shared" si="273"/>
        <v>0</v>
      </c>
      <c r="DR20" s="110">
        <f t="shared" si="274"/>
        <v>1.661598638151034E-2</v>
      </c>
      <c r="DS20" s="110" t="e">
        <f t="shared" si="275"/>
        <v>#DIV/0!</v>
      </c>
      <c r="DT20" s="110" t="e">
        <f t="shared" si="276"/>
        <v>#DIV/0!</v>
      </c>
      <c r="DU20" s="110">
        <f t="shared" si="277"/>
        <v>1.9799215115387347E-2</v>
      </c>
      <c r="DV20" s="110">
        <f t="shared" si="230"/>
        <v>0</v>
      </c>
    </row>
    <row r="21" spans="1:126" s="129" customFormat="1" x14ac:dyDescent="0.2">
      <c r="A21" s="129" t="s">
        <v>93</v>
      </c>
      <c r="B21" s="131"/>
      <c r="C21" s="131">
        <v>44518.697916666664</v>
      </c>
      <c r="D21" s="99">
        <v>27.46</v>
      </c>
      <c r="E21" s="102">
        <f t="shared" si="6"/>
        <v>0.77739259999999999</v>
      </c>
      <c r="F21" s="102">
        <f t="shared" si="30"/>
        <v>1297.6454699999999</v>
      </c>
      <c r="G21" s="103">
        <f t="shared" si="7"/>
        <v>4.575633158741136E-2</v>
      </c>
      <c r="Y21" s="105">
        <f t="shared" ref="Y21" si="325">H18</f>
        <v>13.054908914028822</v>
      </c>
      <c r="Z21" s="105">
        <f t="shared" ref="Z21" si="326">I18</f>
        <v>14.298787247004743</v>
      </c>
      <c r="AA21" s="105">
        <f t="shared" ref="AA21" si="327">J18</f>
        <v>0</v>
      </c>
      <c r="AB21" s="105">
        <f t="shared" ref="AB21" si="328">K18</f>
        <v>0</v>
      </c>
      <c r="AC21" s="105">
        <f t="shared" ref="AC21" si="329">L18</f>
        <v>0</v>
      </c>
      <c r="AD21" s="105">
        <f t="shared" ref="AD21" si="330">M18</f>
        <v>0</v>
      </c>
      <c r="AE21" s="105">
        <f t="shared" ref="AE21" si="331">N18</f>
        <v>0</v>
      </c>
      <c r="AF21" s="105">
        <f t="shared" ref="AF21" si="332">O18</f>
        <v>3.5892059985541067</v>
      </c>
      <c r="AG21" s="105">
        <f t="shared" ref="AG21" si="333">P18</f>
        <v>0</v>
      </c>
      <c r="AH21" s="105">
        <f t="shared" ref="AH21" si="334">Q18</f>
        <v>0</v>
      </c>
      <c r="AI21" s="105">
        <f t="shared" ref="AI21" si="335">R18</f>
        <v>0</v>
      </c>
      <c r="AJ21" s="105">
        <f t="shared" ref="AJ21" si="336">S18</f>
        <v>0</v>
      </c>
      <c r="AK21" s="105">
        <f t="shared" ref="AK21" si="337">T18</f>
        <v>588.59374954611087</v>
      </c>
      <c r="AL21" s="105">
        <f t="shared" ref="AL21" si="338">U18</f>
        <v>0</v>
      </c>
      <c r="AM21" s="105">
        <f t="shared" ref="AM21" si="339">V18</f>
        <v>0</v>
      </c>
      <c r="AN21" s="105">
        <f t="shared" ref="AN21:AO21" si="340">W18</f>
        <v>3.06638471152695</v>
      </c>
      <c r="AO21" s="105">
        <f t="shared" si="340"/>
        <v>0</v>
      </c>
      <c r="AP21" s="106">
        <f t="shared" si="9"/>
        <v>0.11682772100261271</v>
      </c>
      <c r="AQ21" s="106">
        <f t="shared" si="9"/>
        <v>0.13823589074242584</v>
      </c>
      <c r="AR21" s="106" t="e">
        <f t="shared" si="9"/>
        <v>#DIV/0!</v>
      </c>
      <c r="AS21" s="106" t="e">
        <f t="shared" si="9"/>
        <v>#DIV/0!</v>
      </c>
      <c r="AT21" s="106">
        <f t="shared" si="9"/>
        <v>0</v>
      </c>
      <c r="AU21" s="106" t="e">
        <f t="shared" si="9"/>
        <v>#DIV/0!</v>
      </c>
      <c r="AV21" s="106">
        <f t="shared" si="9"/>
        <v>0</v>
      </c>
      <c r="AW21" s="106">
        <f t="shared" si="9"/>
        <v>0.11200763237605429</v>
      </c>
      <c r="AX21" s="106" t="e">
        <f t="shared" si="9"/>
        <v>#DIV/0!</v>
      </c>
      <c r="AY21" s="106" t="e">
        <f t="shared" si="9"/>
        <v>#DIV/0!</v>
      </c>
      <c r="AZ21" s="106" t="e">
        <f t="shared" si="9"/>
        <v>#DIV/0!</v>
      </c>
      <c r="BA21" s="106">
        <f t="shared" si="9"/>
        <v>0</v>
      </c>
      <c r="BB21" s="106">
        <f t="shared" si="9"/>
        <v>0.12224762468955565</v>
      </c>
      <c r="BC21" s="106" t="e">
        <f t="shared" si="9"/>
        <v>#DIV/0!</v>
      </c>
      <c r="BD21" s="106" t="e">
        <f t="shared" si="9"/>
        <v>#DIV/0!</v>
      </c>
      <c r="BE21" s="106">
        <f t="shared" si="9"/>
        <v>0.16404828564461915</v>
      </c>
      <c r="BF21" s="106">
        <f t="shared" si="228"/>
        <v>0</v>
      </c>
      <c r="BG21" s="107">
        <f t="shared" si="10"/>
        <v>0.60892737500640248</v>
      </c>
      <c r="BH21" s="107">
        <f t="shared" si="11"/>
        <v>0.66694628368775155</v>
      </c>
      <c r="BI21" s="107">
        <f t="shared" si="12"/>
        <v>0</v>
      </c>
      <c r="BJ21" s="107">
        <f t="shared" si="13"/>
        <v>0</v>
      </c>
      <c r="BK21" s="107">
        <f t="shared" si="14"/>
        <v>0</v>
      </c>
      <c r="BL21" s="107">
        <f t="shared" si="15"/>
        <v>0</v>
      </c>
      <c r="BM21" s="107">
        <f t="shared" si="16"/>
        <v>0</v>
      </c>
      <c r="BN21" s="107">
        <f t="shared" si="17"/>
        <v>0.16741333098909439</v>
      </c>
      <c r="BO21" s="107">
        <f t="shared" si="18"/>
        <v>0</v>
      </c>
      <c r="BP21" s="107">
        <f t="shared" si="19"/>
        <v>0</v>
      </c>
      <c r="BQ21" s="107">
        <f t="shared" si="20"/>
        <v>0</v>
      </c>
      <c r="BR21" s="107">
        <f t="shared" si="21"/>
        <v>0</v>
      </c>
      <c r="BS21" s="107">
        <f t="shared" si="22"/>
        <v>27.454105518203995</v>
      </c>
      <c r="BT21" s="107">
        <f t="shared" si="23"/>
        <v>0</v>
      </c>
      <c r="BU21" s="107">
        <f t="shared" si="24"/>
        <v>0</v>
      </c>
      <c r="BV21" s="107">
        <f t="shared" si="25"/>
        <v>0.14302708700965111</v>
      </c>
      <c r="BW21" s="107">
        <f t="shared" si="26"/>
        <v>0</v>
      </c>
      <c r="BX21" s="108">
        <f t="shared" si="50"/>
        <v>9.1339106250960374</v>
      </c>
      <c r="BY21" s="108">
        <f t="shared" si="247"/>
        <v>10.004194255316273</v>
      </c>
      <c r="BZ21" s="108">
        <f t="shared" si="248"/>
        <v>0</v>
      </c>
      <c r="CA21" s="108">
        <f t="shared" si="249"/>
        <v>0</v>
      </c>
      <c r="CB21" s="108">
        <f t="shared" si="250"/>
        <v>0</v>
      </c>
      <c r="CC21" s="108">
        <f t="shared" si="251"/>
        <v>0</v>
      </c>
      <c r="CD21" s="108">
        <f t="shared" si="252"/>
        <v>0</v>
      </c>
      <c r="CE21" s="108">
        <f t="shared" si="253"/>
        <v>2.5111999648364156</v>
      </c>
      <c r="CF21" s="108">
        <f t="shared" si="254"/>
        <v>0</v>
      </c>
      <c r="CG21" s="108">
        <f t="shared" si="255"/>
        <v>0</v>
      </c>
      <c r="CH21" s="108">
        <f t="shared" si="256"/>
        <v>0</v>
      </c>
      <c r="CI21" s="108">
        <f t="shared" si="257"/>
        <v>0</v>
      </c>
      <c r="CJ21" s="108">
        <f t="shared" si="258"/>
        <v>411.81158277305991</v>
      </c>
      <c r="CK21" s="108">
        <f t="shared" si="259"/>
        <v>0</v>
      </c>
      <c r="CL21" s="108">
        <f t="shared" si="260"/>
        <v>0</v>
      </c>
      <c r="CM21" s="108">
        <f t="shared" si="261"/>
        <v>2.1454063051447667</v>
      </c>
      <c r="CN21" s="108">
        <f t="shared" si="229"/>
        <v>0</v>
      </c>
      <c r="CO21" s="109">
        <f t="shared" si="51"/>
        <v>27.015885687192281</v>
      </c>
      <c r="CP21" s="109">
        <f t="shared" si="294"/>
        <v>29.589972957639759</v>
      </c>
      <c r="CQ21" s="109">
        <f t="shared" si="295"/>
        <v>0</v>
      </c>
      <c r="CR21" s="109">
        <f t="shared" si="296"/>
        <v>0</v>
      </c>
      <c r="CS21" s="109">
        <f t="shared" si="297"/>
        <v>0</v>
      </c>
      <c r="CT21" s="109">
        <f t="shared" si="298"/>
        <v>0</v>
      </c>
      <c r="CU21" s="109">
        <f t="shared" si="299"/>
        <v>0</v>
      </c>
      <c r="CV21" s="109">
        <f t="shared" si="300"/>
        <v>7.4275186141301415</v>
      </c>
      <c r="CW21" s="109">
        <f t="shared" si="301"/>
        <v>0</v>
      </c>
      <c r="CX21" s="109">
        <f t="shared" si="302"/>
        <v>0</v>
      </c>
      <c r="CY21" s="109">
        <f t="shared" si="303"/>
        <v>0</v>
      </c>
      <c r="CZ21" s="109">
        <f t="shared" si="304"/>
        <v>0</v>
      </c>
      <c r="DA21" s="109">
        <f t="shared" si="305"/>
        <v>1444.0953010103651</v>
      </c>
      <c r="DB21" s="109">
        <f t="shared" si="306"/>
        <v>0</v>
      </c>
      <c r="DC21" s="109">
        <f t="shared" si="307"/>
        <v>0</v>
      </c>
      <c r="DD21" s="109">
        <f t="shared" si="308"/>
        <v>9.5617401323511828</v>
      </c>
      <c r="DE21" s="109">
        <f t="shared" si="262"/>
        <v>0</v>
      </c>
      <c r="DF21" s="110">
        <f t="shared" si="29"/>
        <v>1.2311468618946232E-2</v>
      </c>
      <c r="DG21" s="110">
        <f t="shared" si="263"/>
        <v>1.7779994133424636E-2</v>
      </c>
      <c r="DH21" s="110" t="e">
        <f t="shared" si="264"/>
        <v>#DIV/0!</v>
      </c>
      <c r="DI21" s="110" t="e">
        <f t="shared" si="265"/>
        <v>#DIV/0!</v>
      </c>
      <c r="DJ21" s="110">
        <f t="shared" si="266"/>
        <v>0</v>
      </c>
      <c r="DK21" s="110" t="e">
        <f t="shared" si="267"/>
        <v>#DIV/0!</v>
      </c>
      <c r="DL21" s="110">
        <f t="shared" si="268"/>
        <v>0</v>
      </c>
      <c r="DM21" s="110">
        <f t="shared" si="269"/>
        <v>1.4168524781204618E-2</v>
      </c>
      <c r="DN21" s="110" t="e">
        <f t="shared" si="270"/>
        <v>#DIV/0!</v>
      </c>
      <c r="DO21" s="110" t="e">
        <f t="shared" si="271"/>
        <v>#DIV/0!</v>
      </c>
      <c r="DP21" s="110" t="e">
        <f t="shared" si="272"/>
        <v>#DIV/0!</v>
      </c>
      <c r="DQ21" s="110">
        <f t="shared" si="273"/>
        <v>0</v>
      </c>
      <c r="DR21" s="110">
        <f t="shared" si="274"/>
        <v>2.3244644307830908E-2</v>
      </c>
      <c r="DS21" s="110" t="e">
        <f t="shared" si="275"/>
        <v>#DIV/0!</v>
      </c>
      <c r="DT21" s="110" t="e">
        <f t="shared" si="276"/>
        <v>#DIV/0!</v>
      </c>
      <c r="DU21" s="110">
        <f t="shared" si="277"/>
        <v>2.5526756773456147E-2</v>
      </c>
      <c r="DV21" s="110">
        <f t="shared" si="230"/>
        <v>0</v>
      </c>
    </row>
    <row r="22" spans="1:126" s="129" customFormat="1" x14ac:dyDescent="0.2">
      <c r="A22" s="129" t="s">
        <v>93</v>
      </c>
      <c r="B22" s="131">
        <f>'Data Final'!C215</f>
        <v>44518.729166666664</v>
      </c>
      <c r="C22" s="131">
        <v>44518.708333333336</v>
      </c>
      <c r="D22" s="99">
        <v>28.26</v>
      </c>
      <c r="E22" s="102">
        <f t="shared" si="6"/>
        <v>0.80004059999999999</v>
      </c>
      <c r="F22" s="102">
        <f t="shared" si="30"/>
        <v>1802.38446</v>
      </c>
      <c r="G22" s="103">
        <f t="shared" si="7"/>
        <v>6.3553954378430783E-2</v>
      </c>
      <c r="H22" s="129">
        <f>'Data Final'!F215</f>
        <v>111.74495917571537</v>
      </c>
      <c r="I22" s="129">
        <f>'Data Final'!G215</f>
        <v>103.43758896629525</v>
      </c>
      <c r="J22" s="129">
        <f>'Data Final'!H215</f>
        <v>0</v>
      </c>
      <c r="K22" s="129">
        <f>'Data Final'!I215</f>
        <v>0</v>
      </c>
      <c r="L22" s="129">
        <f>'Data Final'!J215</f>
        <v>2.3682934937641003</v>
      </c>
      <c r="M22" s="104">
        <v>0</v>
      </c>
      <c r="N22" s="129">
        <f>'Data Final'!L215</f>
        <v>0</v>
      </c>
      <c r="O22" s="129">
        <f>'Data Final'!M215</f>
        <v>26.342365388385549</v>
      </c>
      <c r="P22" s="104">
        <v>0</v>
      </c>
      <c r="Q22" s="129">
        <f>'Data Final'!O215</f>
        <v>0</v>
      </c>
      <c r="R22" s="129">
        <f>'Data Final'!P215</f>
        <v>0</v>
      </c>
      <c r="S22" s="129">
        <f>'Data Final'!Q215</f>
        <v>3.4429954514544399</v>
      </c>
      <c r="T22" s="129">
        <f>'Data Final'!R215</f>
        <v>4814.7663485554658</v>
      </c>
      <c r="U22" s="129">
        <f>'Data Final'!S215</f>
        <v>0</v>
      </c>
      <c r="V22" s="129">
        <f>'Data Final'!T215</f>
        <v>0</v>
      </c>
      <c r="W22" s="129">
        <f>'Data Final'!U215</f>
        <v>17.327737828976598</v>
      </c>
      <c r="X22" s="129">
        <f>'Data Final'!V215</f>
        <v>14.425906979508445</v>
      </c>
      <c r="Y22" s="105">
        <f t="shared" ref="Y22" si="341">H22</f>
        <v>111.74495917571537</v>
      </c>
      <c r="Z22" s="105">
        <f t="shared" ref="Z22" si="342">I22</f>
        <v>103.43758896629525</v>
      </c>
      <c r="AA22" s="105">
        <f t="shared" ref="AA22" si="343">J22</f>
        <v>0</v>
      </c>
      <c r="AB22" s="105">
        <f t="shared" ref="AB22" si="344">K22</f>
        <v>0</v>
      </c>
      <c r="AC22" s="105">
        <f t="shared" ref="AC22" si="345">L22</f>
        <v>2.3682934937641003</v>
      </c>
      <c r="AD22" s="105">
        <f t="shared" ref="AD22" si="346">M22</f>
        <v>0</v>
      </c>
      <c r="AE22" s="105">
        <f t="shared" ref="AE22" si="347">N22</f>
        <v>0</v>
      </c>
      <c r="AF22" s="105">
        <f t="shared" ref="AF22" si="348">O22</f>
        <v>26.342365388385549</v>
      </c>
      <c r="AG22" s="105">
        <f t="shared" ref="AG22" si="349">P22</f>
        <v>0</v>
      </c>
      <c r="AH22" s="105">
        <f t="shared" ref="AH22" si="350">Q22</f>
        <v>0</v>
      </c>
      <c r="AI22" s="105">
        <f t="shared" ref="AI22" si="351">R22</f>
        <v>0</v>
      </c>
      <c r="AJ22" s="105">
        <f t="shared" ref="AJ22" si="352">S22</f>
        <v>3.4429954514544399</v>
      </c>
      <c r="AK22" s="105">
        <f t="shared" ref="AK22" si="353">T22</f>
        <v>4814.7663485554658</v>
      </c>
      <c r="AL22" s="105">
        <f t="shared" ref="AL22" si="354">U22</f>
        <v>0</v>
      </c>
      <c r="AM22" s="105">
        <f t="shared" ref="AM22" si="355">V22</f>
        <v>0</v>
      </c>
      <c r="AN22" s="105">
        <f t="shared" ref="AN22:AO22" si="356">W22</f>
        <v>17.327737828976598</v>
      </c>
      <c r="AO22" s="105">
        <f t="shared" si="356"/>
        <v>14.425906979508445</v>
      </c>
      <c r="AP22" s="106">
        <f t="shared" si="9"/>
        <v>1</v>
      </c>
      <c r="AQ22" s="106">
        <f t="shared" si="9"/>
        <v>1</v>
      </c>
      <c r="AR22" s="106" t="e">
        <f t="shared" si="9"/>
        <v>#DIV/0!</v>
      </c>
      <c r="AS22" s="106" t="e">
        <f t="shared" si="9"/>
        <v>#DIV/0!</v>
      </c>
      <c r="AT22" s="106">
        <f t="shared" si="9"/>
        <v>1</v>
      </c>
      <c r="AU22" s="106" t="e">
        <f t="shared" si="9"/>
        <v>#DIV/0!</v>
      </c>
      <c r="AV22" s="106">
        <f t="shared" si="9"/>
        <v>0</v>
      </c>
      <c r="AW22" s="106">
        <f t="shared" si="9"/>
        <v>0.82206091807675497</v>
      </c>
      <c r="AX22" s="106" t="e">
        <f t="shared" si="9"/>
        <v>#DIV/0!</v>
      </c>
      <c r="AY22" s="106" t="e">
        <f t="shared" si="9"/>
        <v>#DIV/0!</v>
      </c>
      <c r="AZ22" s="106" t="e">
        <f t="shared" si="9"/>
        <v>#DIV/0!</v>
      </c>
      <c r="BA22" s="106">
        <f t="shared" si="9"/>
        <v>1</v>
      </c>
      <c r="BB22" s="106">
        <f t="shared" si="9"/>
        <v>1</v>
      </c>
      <c r="BC22" s="106" t="e">
        <f t="shared" si="9"/>
        <v>#DIV/0!</v>
      </c>
      <c r="BD22" s="106" t="e">
        <f t="shared" si="9"/>
        <v>#DIV/0!</v>
      </c>
      <c r="BE22" s="106">
        <f t="shared" si="9"/>
        <v>0.92701534620146198</v>
      </c>
      <c r="BF22" s="106">
        <f t="shared" si="228"/>
        <v>0.85382223731190965</v>
      </c>
      <c r="BG22" s="107">
        <f t="shared" si="10"/>
        <v>5.3640302511548903</v>
      </c>
      <c r="BH22" s="107">
        <f t="shared" si="11"/>
        <v>4.9652562443488941</v>
      </c>
      <c r="BI22" s="107">
        <f t="shared" si="12"/>
        <v>0</v>
      </c>
      <c r="BJ22" s="107">
        <f t="shared" si="13"/>
        <v>0</v>
      </c>
      <c r="BK22" s="107">
        <f t="shared" si="14"/>
        <v>0.11368385686362761</v>
      </c>
      <c r="BL22" s="107">
        <f t="shared" si="15"/>
        <v>0</v>
      </c>
      <c r="BM22" s="107">
        <f t="shared" si="16"/>
        <v>0</v>
      </c>
      <c r="BN22" s="107">
        <f t="shared" si="17"/>
        <v>1.2644977086445925</v>
      </c>
      <c r="BO22" s="107">
        <f t="shared" si="18"/>
        <v>0</v>
      </c>
      <c r="BP22" s="107">
        <f t="shared" si="19"/>
        <v>0</v>
      </c>
      <c r="BQ22" s="107">
        <f t="shared" si="20"/>
        <v>0</v>
      </c>
      <c r="BR22" s="107">
        <f t="shared" si="21"/>
        <v>0.16527216880673284</v>
      </c>
      <c r="BS22" s="107">
        <f t="shared" si="22"/>
        <v>231.12051350148744</v>
      </c>
      <c r="BT22" s="107">
        <f t="shared" si="23"/>
        <v>0</v>
      </c>
      <c r="BU22" s="107">
        <f t="shared" si="24"/>
        <v>0</v>
      </c>
      <c r="BV22" s="107">
        <f t="shared" si="25"/>
        <v>0.83177362616022821</v>
      </c>
      <c r="BW22" s="107">
        <f t="shared" si="26"/>
        <v>0.69247867652580752</v>
      </c>
      <c r="BX22" s="108">
        <f t="shared" si="50"/>
        <v>80.460453767323358</v>
      </c>
      <c r="BY22" s="108">
        <f t="shared" si="247"/>
        <v>74.478843665233413</v>
      </c>
      <c r="BZ22" s="108">
        <f t="shared" si="248"/>
        <v>0</v>
      </c>
      <c r="CA22" s="108">
        <f t="shared" si="249"/>
        <v>0</v>
      </c>
      <c r="CB22" s="108">
        <f t="shared" si="250"/>
        <v>1.7052578529544142</v>
      </c>
      <c r="CC22" s="108">
        <f t="shared" si="251"/>
        <v>0</v>
      </c>
      <c r="CD22" s="108">
        <f t="shared" si="252"/>
        <v>0</v>
      </c>
      <c r="CE22" s="108">
        <f t="shared" si="253"/>
        <v>18.967465629668887</v>
      </c>
      <c r="CF22" s="108">
        <f t="shared" si="254"/>
        <v>0</v>
      </c>
      <c r="CG22" s="108">
        <f t="shared" si="255"/>
        <v>0</v>
      </c>
      <c r="CH22" s="108">
        <f t="shared" si="256"/>
        <v>0</v>
      </c>
      <c r="CI22" s="108">
        <f t="shared" si="257"/>
        <v>2.4790825321009926</v>
      </c>
      <c r="CJ22" s="108">
        <f t="shared" si="258"/>
        <v>3466.8077025223115</v>
      </c>
      <c r="CK22" s="108">
        <f t="shared" si="259"/>
        <v>0</v>
      </c>
      <c r="CL22" s="108">
        <f t="shared" si="260"/>
        <v>0</v>
      </c>
      <c r="CM22" s="108">
        <f t="shared" si="261"/>
        <v>12.476604392403424</v>
      </c>
      <c r="CN22" s="108">
        <f t="shared" si="229"/>
        <v>10.387180147887113</v>
      </c>
      <c r="CO22" s="109">
        <f t="shared" si="51"/>
        <v>107.47633945451564</v>
      </c>
      <c r="CP22" s="109">
        <f t="shared" si="294"/>
        <v>104.06881662287317</v>
      </c>
      <c r="CQ22" s="109">
        <f t="shared" si="295"/>
        <v>0</v>
      </c>
      <c r="CR22" s="109">
        <f t="shared" si="296"/>
        <v>0</v>
      </c>
      <c r="CS22" s="109">
        <f t="shared" si="297"/>
        <v>1.7052578529544142</v>
      </c>
      <c r="CT22" s="109">
        <f t="shared" si="298"/>
        <v>0</v>
      </c>
      <c r="CU22" s="109">
        <f t="shared" si="299"/>
        <v>0</v>
      </c>
      <c r="CV22" s="109">
        <f t="shared" si="300"/>
        <v>26.39498424379903</v>
      </c>
      <c r="CW22" s="109">
        <f t="shared" si="301"/>
        <v>0</v>
      </c>
      <c r="CX22" s="109">
        <f t="shared" si="302"/>
        <v>0</v>
      </c>
      <c r="CY22" s="109">
        <f t="shared" si="303"/>
        <v>0</v>
      </c>
      <c r="CZ22" s="109">
        <f t="shared" si="304"/>
        <v>2.4790825321009926</v>
      </c>
      <c r="DA22" s="109">
        <f t="shared" si="305"/>
        <v>4910.9030035326768</v>
      </c>
      <c r="DB22" s="109">
        <f t="shared" si="306"/>
        <v>0</v>
      </c>
      <c r="DC22" s="109">
        <f t="shared" si="307"/>
        <v>0</v>
      </c>
      <c r="DD22" s="109">
        <f t="shared" si="308"/>
        <v>22.038344524754606</v>
      </c>
      <c r="DE22" s="109">
        <f t="shared" si="262"/>
        <v>10.387180147887113</v>
      </c>
      <c r="DF22" s="110">
        <f t="shared" si="29"/>
        <v>4.8978278772506878E-2</v>
      </c>
      <c r="DG22" s="110">
        <f t="shared" si="263"/>
        <v>6.253276918083138E-2</v>
      </c>
      <c r="DH22" s="110" t="e">
        <f t="shared" si="264"/>
        <v>#DIV/0!</v>
      </c>
      <c r="DI22" s="110" t="e">
        <f t="shared" si="265"/>
        <v>#DIV/0!</v>
      </c>
      <c r="DJ22" s="110">
        <f t="shared" si="266"/>
        <v>8.2362163700843788E-2</v>
      </c>
      <c r="DK22" s="110" t="e">
        <f t="shared" si="267"/>
        <v>#DIV/0!</v>
      </c>
      <c r="DL22" s="110">
        <f t="shared" si="268"/>
        <v>0</v>
      </c>
      <c r="DM22" s="110">
        <f t="shared" si="269"/>
        <v>5.0350326641567043E-2</v>
      </c>
      <c r="DN22" s="110" t="e">
        <f t="shared" si="270"/>
        <v>#DIV/0!</v>
      </c>
      <c r="DO22" s="110" t="e">
        <f t="shared" si="271"/>
        <v>#DIV/0!</v>
      </c>
      <c r="DP22" s="110" t="e">
        <f t="shared" si="272"/>
        <v>#DIV/0!</v>
      </c>
      <c r="DQ22" s="110">
        <f t="shared" si="273"/>
        <v>0.23307216494845362</v>
      </c>
      <c r="DR22" s="110">
        <f t="shared" si="274"/>
        <v>7.9047548639974569E-2</v>
      </c>
      <c r="DS22" s="110" t="e">
        <f t="shared" si="275"/>
        <v>#DIV/0!</v>
      </c>
      <c r="DT22" s="110" t="e">
        <f t="shared" si="276"/>
        <v>#DIV/0!</v>
      </c>
      <c r="DU22" s="110">
        <f t="shared" si="277"/>
        <v>5.8835259334192702E-2</v>
      </c>
      <c r="DV22" s="110">
        <f t="shared" si="230"/>
        <v>4.6816586049277777E-2</v>
      </c>
    </row>
    <row r="23" spans="1:126" s="129" customFormat="1" x14ac:dyDescent="0.2">
      <c r="A23" s="129" t="s">
        <v>93</v>
      </c>
      <c r="B23" s="131"/>
      <c r="C23" s="131">
        <v>44518.71875</v>
      </c>
      <c r="D23" s="99">
        <v>29.89</v>
      </c>
      <c r="E23" s="102">
        <f t="shared" si="6"/>
        <v>0.84618589999999994</v>
      </c>
      <c r="F23" s="102">
        <f t="shared" si="30"/>
        <v>2348.6542199999999</v>
      </c>
      <c r="G23" s="103">
        <f t="shared" si="7"/>
        <v>8.2815995400109546E-2</v>
      </c>
      <c r="Y23" s="105">
        <f t="shared" ref="Y23" si="357">H22</f>
        <v>111.74495917571537</v>
      </c>
      <c r="Z23" s="105">
        <f t="shared" ref="Z23" si="358">I22</f>
        <v>103.43758896629525</v>
      </c>
      <c r="AA23" s="105">
        <f t="shared" ref="AA23" si="359">J22</f>
        <v>0</v>
      </c>
      <c r="AB23" s="105">
        <f t="shared" ref="AB23" si="360">K22</f>
        <v>0</v>
      </c>
      <c r="AC23" s="105">
        <f t="shared" ref="AC23" si="361">L22</f>
        <v>2.3682934937641003</v>
      </c>
      <c r="AD23" s="105">
        <f t="shared" ref="AD23" si="362">M22</f>
        <v>0</v>
      </c>
      <c r="AE23" s="105">
        <f t="shared" ref="AE23" si="363">N22</f>
        <v>0</v>
      </c>
      <c r="AF23" s="105">
        <f t="shared" ref="AF23" si="364">O22</f>
        <v>26.342365388385549</v>
      </c>
      <c r="AG23" s="105">
        <f t="shared" ref="AG23" si="365">P22</f>
        <v>0</v>
      </c>
      <c r="AH23" s="105">
        <f t="shared" ref="AH23" si="366">Q22</f>
        <v>0</v>
      </c>
      <c r="AI23" s="105">
        <f t="shared" ref="AI23" si="367">R22</f>
        <v>0</v>
      </c>
      <c r="AJ23" s="105">
        <f t="shared" ref="AJ23" si="368">S22</f>
        <v>3.4429954514544399</v>
      </c>
      <c r="AK23" s="105">
        <f t="shared" ref="AK23" si="369">T22</f>
        <v>4814.7663485554658</v>
      </c>
      <c r="AL23" s="105">
        <f t="shared" ref="AL23" si="370">U22</f>
        <v>0</v>
      </c>
      <c r="AM23" s="105">
        <f t="shared" ref="AM23" si="371">V22</f>
        <v>0</v>
      </c>
      <c r="AN23" s="105">
        <f t="shared" ref="AN23:AO23" si="372">W22</f>
        <v>17.327737828976598</v>
      </c>
      <c r="AO23" s="105">
        <f t="shared" si="372"/>
        <v>14.425906979508445</v>
      </c>
      <c r="AP23" s="106">
        <f t="shared" si="9"/>
        <v>1</v>
      </c>
      <c r="AQ23" s="106">
        <f t="shared" si="9"/>
        <v>1</v>
      </c>
      <c r="AR23" s="106" t="e">
        <f t="shared" si="9"/>
        <v>#DIV/0!</v>
      </c>
      <c r="AS23" s="106" t="e">
        <f t="shared" si="9"/>
        <v>#DIV/0!</v>
      </c>
      <c r="AT23" s="106">
        <f t="shared" si="9"/>
        <v>1</v>
      </c>
      <c r="AU23" s="106" t="e">
        <f t="shared" si="9"/>
        <v>#DIV/0!</v>
      </c>
      <c r="AV23" s="106">
        <f t="shared" si="9"/>
        <v>0</v>
      </c>
      <c r="AW23" s="106">
        <f t="shared" si="9"/>
        <v>0.82206091807675497</v>
      </c>
      <c r="AX23" s="106" t="e">
        <f t="shared" si="9"/>
        <v>#DIV/0!</v>
      </c>
      <c r="AY23" s="106" t="e">
        <f t="shared" si="9"/>
        <v>#DIV/0!</v>
      </c>
      <c r="AZ23" s="106" t="e">
        <f t="shared" si="9"/>
        <v>#DIV/0!</v>
      </c>
      <c r="BA23" s="106">
        <f t="shared" si="9"/>
        <v>1</v>
      </c>
      <c r="BB23" s="106">
        <f t="shared" si="9"/>
        <v>1</v>
      </c>
      <c r="BC23" s="106" t="e">
        <f t="shared" si="9"/>
        <v>#DIV/0!</v>
      </c>
      <c r="BD23" s="106" t="e">
        <f t="shared" si="9"/>
        <v>#DIV/0!</v>
      </c>
      <c r="BE23" s="106">
        <f t="shared" si="9"/>
        <v>0.92701534620146198</v>
      </c>
      <c r="BF23" s="106">
        <f t="shared" si="228"/>
        <v>0.85382223731190965</v>
      </c>
      <c r="BG23" s="107">
        <f t="shared" si="10"/>
        <v>5.6734205310339583</v>
      </c>
      <c r="BH23" s="107">
        <f t="shared" si="11"/>
        <v>5.2516457587964771</v>
      </c>
      <c r="BI23" s="107">
        <f t="shared" si="12"/>
        <v>0</v>
      </c>
      <c r="BJ23" s="107">
        <f t="shared" si="13"/>
        <v>0</v>
      </c>
      <c r="BK23" s="107">
        <f t="shared" si="14"/>
        <v>0.12024099368909516</v>
      </c>
      <c r="BL23" s="107">
        <f t="shared" si="15"/>
        <v>0</v>
      </c>
      <c r="BM23" s="107">
        <f t="shared" si="16"/>
        <v>0</v>
      </c>
      <c r="BN23" s="107">
        <f t="shared" si="17"/>
        <v>1.3374322898579927</v>
      </c>
      <c r="BO23" s="107">
        <f t="shared" si="18"/>
        <v>0</v>
      </c>
      <c r="BP23" s="107">
        <f t="shared" si="19"/>
        <v>0</v>
      </c>
      <c r="BQ23" s="107">
        <f t="shared" si="20"/>
        <v>0</v>
      </c>
      <c r="BR23" s="107">
        <f t="shared" si="21"/>
        <v>0.17480485228709289</v>
      </c>
      <c r="BS23" s="107">
        <f t="shared" si="22"/>
        <v>244.45124375652719</v>
      </c>
      <c r="BT23" s="107">
        <f t="shared" si="23"/>
        <v>0</v>
      </c>
      <c r="BU23" s="107">
        <f t="shared" si="24"/>
        <v>0</v>
      </c>
      <c r="BV23" s="107">
        <f t="shared" si="25"/>
        <v>0.87974924578659641</v>
      </c>
      <c r="BW23" s="107">
        <f t="shared" si="26"/>
        <v>0.73241994484629813</v>
      </c>
      <c r="BX23" s="108">
        <f t="shared" si="50"/>
        <v>85.101307965509378</v>
      </c>
      <c r="BY23" s="108">
        <f t="shared" si="247"/>
        <v>78.774686381947163</v>
      </c>
      <c r="BZ23" s="108">
        <f t="shared" si="248"/>
        <v>0</v>
      </c>
      <c r="CA23" s="108">
        <f t="shared" si="249"/>
        <v>0</v>
      </c>
      <c r="CB23" s="108">
        <f t="shared" si="250"/>
        <v>1.8036149053364274</v>
      </c>
      <c r="CC23" s="108">
        <f t="shared" si="251"/>
        <v>0</v>
      </c>
      <c r="CD23" s="108">
        <f t="shared" si="252"/>
        <v>0</v>
      </c>
      <c r="CE23" s="108">
        <f t="shared" si="253"/>
        <v>20.061484347869889</v>
      </c>
      <c r="CF23" s="108">
        <f t="shared" si="254"/>
        <v>0</v>
      </c>
      <c r="CG23" s="108">
        <f t="shared" si="255"/>
        <v>0</v>
      </c>
      <c r="CH23" s="108">
        <f t="shared" si="256"/>
        <v>0</v>
      </c>
      <c r="CI23" s="108">
        <f t="shared" si="257"/>
        <v>2.6220727843063933</v>
      </c>
      <c r="CJ23" s="108">
        <f t="shared" si="258"/>
        <v>3666.7686563479078</v>
      </c>
      <c r="CK23" s="108">
        <f t="shared" si="259"/>
        <v>0</v>
      </c>
      <c r="CL23" s="108">
        <f t="shared" si="260"/>
        <v>0</v>
      </c>
      <c r="CM23" s="108">
        <f t="shared" si="261"/>
        <v>13.196238686798946</v>
      </c>
      <c r="CN23" s="108">
        <f t="shared" si="229"/>
        <v>10.986299172694473</v>
      </c>
      <c r="CO23" s="109">
        <f t="shared" si="51"/>
        <v>192.57764742002502</v>
      </c>
      <c r="CP23" s="109">
        <f t="shared" si="294"/>
        <v>182.84350300482032</v>
      </c>
      <c r="CQ23" s="109">
        <f t="shared" si="295"/>
        <v>0</v>
      </c>
      <c r="CR23" s="109">
        <f t="shared" si="296"/>
        <v>0</v>
      </c>
      <c r="CS23" s="109">
        <f t="shared" si="297"/>
        <v>3.5088727582908419</v>
      </c>
      <c r="CT23" s="109">
        <f t="shared" si="298"/>
        <v>0</v>
      </c>
      <c r="CU23" s="109">
        <f t="shared" si="299"/>
        <v>0</v>
      </c>
      <c r="CV23" s="109">
        <f t="shared" si="300"/>
        <v>46.456468591668923</v>
      </c>
      <c r="CW23" s="109">
        <f t="shared" si="301"/>
        <v>0</v>
      </c>
      <c r="CX23" s="109">
        <f t="shared" si="302"/>
        <v>0</v>
      </c>
      <c r="CY23" s="109">
        <f t="shared" si="303"/>
        <v>0</v>
      </c>
      <c r="CZ23" s="109">
        <f t="shared" si="304"/>
        <v>5.101155316407386</v>
      </c>
      <c r="DA23" s="109">
        <f t="shared" si="305"/>
        <v>8577.6716598805851</v>
      </c>
      <c r="DB23" s="109">
        <f t="shared" si="306"/>
        <v>0</v>
      </c>
      <c r="DC23" s="109">
        <f t="shared" si="307"/>
        <v>0</v>
      </c>
      <c r="DD23" s="109">
        <f t="shared" si="308"/>
        <v>35.234583211553556</v>
      </c>
      <c r="DE23" s="109">
        <f t="shared" si="262"/>
        <v>21.373479320581588</v>
      </c>
      <c r="DF23" s="110">
        <f t="shared" si="29"/>
        <v>8.7759982788427879E-2</v>
      </c>
      <c r="DG23" s="110">
        <f t="shared" si="263"/>
        <v>0.10986682601618124</v>
      </c>
      <c r="DH23" s="110" t="e">
        <f t="shared" si="264"/>
        <v>#DIV/0!</v>
      </c>
      <c r="DI23" s="110" t="e">
        <f t="shared" si="265"/>
        <v>#DIV/0!</v>
      </c>
      <c r="DJ23" s="110">
        <f t="shared" si="266"/>
        <v>0.16947486975244397</v>
      </c>
      <c r="DK23" s="110" t="e">
        <f t="shared" si="267"/>
        <v>#DIV/0!</v>
      </c>
      <c r="DL23" s="110">
        <f t="shared" si="268"/>
        <v>0</v>
      </c>
      <c r="DM23" s="110">
        <f t="shared" si="269"/>
        <v>8.8619047717513014E-2</v>
      </c>
      <c r="DN23" s="110" t="e">
        <f t="shared" si="270"/>
        <v>#DIV/0!</v>
      </c>
      <c r="DO23" s="110" t="e">
        <f t="shared" si="271"/>
        <v>#DIV/0!</v>
      </c>
      <c r="DP23" s="110" t="e">
        <f t="shared" si="272"/>
        <v>#DIV/0!</v>
      </c>
      <c r="DQ23" s="110">
        <f t="shared" si="273"/>
        <v>0.47958762886597944</v>
      </c>
      <c r="DR23" s="110">
        <f t="shared" si="274"/>
        <v>0.13806909182779389</v>
      </c>
      <c r="DS23" s="110" t="e">
        <f t="shared" si="275"/>
        <v>#DIV/0!</v>
      </c>
      <c r="DT23" s="110" t="e">
        <f t="shared" si="276"/>
        <v>#DIV/0!</v>
      </c>
      <c r="DU23" s="110">
        <f t="shared" si="277"/>
        <v>9.4064952948503228E-2</v>
      </c>
      <c r="DV23" s="110">
        <f t="shared" si="230"/>
        <v>9.6333491817604491E-2</v>
      </c>
    </row>
    <row r="24" spans="1:126" s="129" customFormat="1" x14ac:dyDescent="0.2">
      <c r="A24" s="129" t="s">
        <v>93</v>
      </c>
      <c r="B24" s="131"/>
      <c r="C24" s="131">
        <v>44518.729166666664</v>
      </c>
      <c r="D24" s="99">
        <v>31.55</v>
      </c>
      <c r="E24" s="102">
        <f t="shared" si="6"/>
        <v>0.89318049999999993</v>
      </c>
      <c r="F24" s="102">
        <f t="shared" si="30"/>
        <v>2937.2191199999997</v>
      </c>
      <c r="G24" s="103">
        <f t="shared" si="7"/>
        <v>0.10356940713522053</v>
      </c>
      <c r="Y24" s="105">
        <f t="shared" ref="Y24" si="373">H22</f>
        <v>111.74495917571537</v>
      </c>
      <c r="Z24" s="105">
        <f t="shared" ref="Z24" si="374">I22</f>
        <v>103.43758896629525</v>
      </c>
      <c r="AA24" s="105">
        <f t="shared" ref="AA24" si="375">J22</f>
        <v>0</v>
      </c>
      <c r="AB24" s="105">
        <f t="shared" ref="AB24" si="376">K22</f>
        <v>0</v>
      </c>
      <c r="AC24" s="105">
        <f t="shared" ref="AC24" si="377">L22</f>
        <v>2.3682934937641003</v>
      </c>
      <c r="AD24" s="105">
        <f t="shared" ref="AD24" si="378">M22</f>
        <v>0</v>
      </c>
      <c r="AE24" s="105">
        <f t="shared" ref="AE24" si="379">N22</f>
        <v>0</v>
      </c>
      <c r="AF24" s="105">
        <f t="shared" ref="AF24" si="380">O22</f>
        <v>26.342365388385549</v>
      </c>
      <c r="AG24" s="105">
        <f t="shared" ref="AG24" si="381">P22</f>
        <v>0</v>
      </c>
      <c r="AH24" s="105">
        <f t="shared" ref="AH24" si="382">Q22</f>
        <v>0</v>
      </c>
      <c r="AI24" s="105">
        <f t="shared" ref="AI24" si="383">R22</f>
        <v>0</v>
      </c>
      <c r="AJ24" s="105">
        <f t="shared" ref="AJ24" si="384">S22</f>
        <v>3.4429954514544399</v>
      </c>
      <c r="AK24" s="105">
        <f t="shared" ref="AK24" si="385">T22</f>
        <v>4814.7663485554658</v>
      </c>
      <c r="AL24" s="105">
        <f t="shared" ref="AL24" si="386">U22</f>
        <v>0</v>
      </c>
      <c r="AM24" s="105">
        <f t="shared" ref="AM24" si="387">V22</f>
        <v>0</v>
      </c>
      <c r="AN24" s="105">
        <f t="shared" ref="AN24:AO24" si="388">W22</f>
        <v>17.327737828976598</v>
      </c>
      <c r="AO24" s="105">
        <f t="shared" si="388"/>
        <v>14.425906979508445</v>
      </c>
      <c r="AP24" s="106">
        <f t="shared" si="9"/>
        <v>1</v>
      </c>
      <c r="AQ24" s="106">
        <f t="shared" si="9"/>
        <v>1</v>
      </c>
      <c r="AR24" s="106" t="e">
        <f t="shared" si="9"/>
        <v>#DIV/0!</v>
      </c>
      <c r="AS24" s="106" t="e">
        <f t="shared" si="9"/>
        <v>#DIV/0!</v>
      </c>
      <c r="AT24" s="106">
        <f t="shared" si="9"/>
        <v>1</v>
      </c>
      <c r="AU24" s="106" t="e">
        <f t="shared" si="9"/>
        <v>#DIV/0!</v>
      </c>
      <c r="AV24" s="106">
        <f t="shared" si="9"/>
        <v>0</v>
      </c>
      <c r="AW24" s="106">
        <f t="shared" si="9"/>
        <v>0.82206091807675497</v>
      </c>
      <c r="AX24" s="106" t="e">
        <f t="shared" si="9"/>
        <v>#DIV/0!</v>
      </c>
      <c r="AY24" s="106" t="e">
        <f t="shared" si="9"/>
        <v>#DIV/0!</v>
      </c>
      <c r="AZ24" s="106" t="e">
        <f t="shared" si="9"/>
        <v>#DIV/0!</v>
      </c>
      <c r="BA24" s="106">
        <f t="shared" si="9"/>
        <v>1</v>
      </c>
      <c r="BB24" s="106">
        <f t="shared" si="9"/>
        <v>1</v>
      </c>
      <c r="BC24" s="106" t="e">
        <f t="shared" si="9"/>
        <v>#DIV/0!</v>
      </c>
      <c r="BD24" s="106" t="e">
        <f t="shared" si="9"/>
        <v>#DIV/0!</v>
      </c>
      <c r="BE24" s="106">
        <f t="shared" si="9"/>
        <v>0.92701534620146198</v>
      </c>
      <c r="BF24" s="106">
        <f t="shared" si="228"/>
        <v>0.85382223731190965</v>
      </c>
      <c r="BG24" s="107">
        <f t="shared" si="10"/>
        <v>5.9885051105427012</v>
      </c>
      <c r="BH24" s="107">
        <f t="shared" si="11"/>
        <v>5.5433062459026043</v>
      </c>
      <c r="BI24" s="107">
        <f t="shared" si="12"/>
        <v>0</v>
      </c>
      <c r="BJ24" s="107">
        <f t="shared" si="13"/>
        <v>0</v>
      </c>
      <c r="BK24" s="107">
        <f t="shared" si="14"/>
        <v>0.12691881401441793</v>
      </c>
      <c r="BL24" s="107">
        <f t="shared" si="15"/>
        <v>0</v>
      </c>
      <c r="BM24" s="107">
        <f t="shared" si="16"/>
        <v>0</v>
      </c>
      <c r="BN24" s="107">
        <f t="shared" si="17"/>
        <v>1.4117092253268537</v>
      </c>
      <c r="BO24" s="107">
        <f t="shared" si="18"/>
        <v>0</v>
      </c>
      <c r="BP24" s="107">
        <f t="shared" si="19"/>
        <v>0</v>
      </c>
      <c r="BQ24" s="107">
        <f t="shared" si="20"/>
        <v>0</v>
      </c>
      <c r="BR24" s="107">
        <f t="shared" si="21"/>
        <v>0.18451298392966811</v>
      </c>
      <c r="BS24" s="107">
        <f t="shared" si="22"/>
        <v>258.02732487515664</v>
      </c>
      <c r="BT24" s="107">
        <f t="shared" si="23"/>
        <v>0</v>
      </c>
      <c r="BU24" s="107">
        <f t="shared" si="24"/>
        <v>0</v>
      </c>
      <c r="BV24" s="107">
        <f t="shared" si="25"/>
        <v>0.92860785227725384</v>
      </c>
      <c r="BW24" s="107">
        <f t="shared" si="26"/>
        <v>0.77309632853465049</v>
      </c>
      <c r="BX24" s="108">
        <f t="shared" si="50"/>
        <v>89.827576658140515</v>
      </c>
      <c r="BY24" s="108">
        <f t="shared" si="247"/>
        <v>83.149593688539071</v>
      </c>
      <c r="BZ24" s="108">
        <f t="shared" si="248"/>
        <v>0</v>
      </c>
      <c r="CA24" s="108">
        <f t="shared" si="249"/>
        <v>0</v>
      </c>
      <c r="CB24" s="108">
        <f t="shared" si="250"/>
        <v>1.9037822102162689</v>
      </c>
      <c r="CC24" s="108">
        <f t="shared" si="251"/>
        <v>0</v>
      </c>
      <c r="CD24" s="108">
        <f t="shared" si="252"/>
        <v>0</v>
      </c>
      <c r="CE24" s="108">
        <f t="shared" si="253"/>
        <v>21.175638379902807</v>
      </c>
      <c r="CF24" s="108">
        <f t="shared" si="254"/>
        <v>0</v>
      </c>
      <c r="CG24" s="108">
        <f t="shared" si="255"/>
        <v>0</v>
      </c>
      <c r="CH24" s="108">
        <f t="shared" si="256"/>
        <v>0</v>
      </c>
      <c r="CI24" s="108">
        <f t="shared" si="257"/>
        <v>2.7676947589450216</v>
      </c>
      <c r="CJ24" s="108">
        <f t="shared" si="258"/>
        <v>3870.4098731273498</v>
      </c>
      <c r="CK24" s="108">
        <f t="shared" si="259"/>
        <v>0</v>
      </c>
      <c r="CL24" s="108">
        <f t="shared" si="260"/>
        <v>0</v>
      </c>
      <c r="CM24" s="108">
        <f t="shared" si="261"/>
        <v>13.929117784158807</v>
      </c>
      <c r="CN24" s="108">
        <f t="shared" si="229"/>
        <v>11.596444928019757</v>
      </c>
      <c r="CO24" s="109">
        <f t="shared" si="51"/>
        <v>282.40522407816553</v>
      </c>
      <c r="CP24" s="109">
        <f t="shared" si="294"/>
        <v>265.9930966933594</v>
      </c>
      <c r="CQ24" s="109">
        <f t="shared" si="295"/>
        <v>0</v>
      </c>
      <c r="CR24" s="109">
        <f t="shared" si="296"/>
        <v>0</v>
      </c>
      <c r="CS24" s="109">
        <f t="shared" si="297"/>
        <v>5.4126549685071108</v>
      </c>
      <c r="CT24" s="109">
        <f t="shared" si="298"/>
        <v>0</v>
      </c>
      <c r="CU24" s="109">
        <f t="shared" si="299"/>
        <v>0</v>
      </c>
      <c r="CV24" s="109">
        <f t="shared" si="300"/>
        <v>67.63210697157173</v>
      </c>
      <c r="CW24" s="109">
        <f t="shared" si="301"/>
        <v>0</v>
      </c>
      <c r="CX24" s="109">
        <f t="shared" si="302"/>
        <v>0</v>
      </c>
      <c r="CY24" s="109">
        <f t="shared" si="303"/>
        <v>0</v>
      </c>
      <c r="CZ24" s="109">
        <f t="shared" si="304"/>
        <v>7.8688500753524071</v>
      </c>
      <c r="DA24" s="109">
        <f t="shared" si="305"/>
        <v>12448.081533007935</v>
      </c>
      <c r="DB24" s="109">
        <f t="shared" si="306"/>
        <v>0</v>
      </c>
      <c r="DC24" s="109">
        <f t="shared" si="307"/>
        <v>0</v>
      </c>
      <c r="DD24" s="109">
        <f t="shared" si="308"/>
        <v>49.163700995712361</v>
      </c>
      <c r="DE24" s="109">
        <f t="shared" si="262"/>
        <v>32.969924248601345</v>
      </c>
      <c r="DF24" s="110">
        <f t="shared" si="29"/>
        <v>0.12869550509362385</v>
      </c>
      <c r="DG24" s="110">
        <f t="shared" si="263"/>
        <v>0.15982967289324007</v>
      </c>
      <c r="DH24" s="110" t="e">
        <f t="shared" si="264"/>
        <v>#DIV/0!</v>
      </c>
      <c r="DI24" s="110" t="e">
        <f t="shared" si="265"/>
        <v>#DIV/0!</v>
      </c>
      <c r="DJ24" s="110">
        <f t="shared" si="266"/>
        <v>0.26142555144959972</v>
      </c>
      <c r="DK24" s="110" t="e">
        <f t="shared" si="267"/>
        <v>#DIV/0!</v>
      </c>
      <c r="DL24" s="110">
        <f t="shared" si="268"/>
        <v>0</v>
      </c>
      <c r="DM24" s="110">
        <f t="shared" si="269"/>
        <v>0.12901309756515753</v>
      </c>
      <c r="DN24" s="110" t="e">
        <f t="shared" si="270"/>
        <v>#DIV/0!</v>
      </c>
      <c r="DO24" s="110" t="e">
        <f t="shared" si="271"/>
        <v>#DIV/0!</v>
      </c>
      <c r="DP24" s="110" t="e">
        <f t="shared" si="272"/>
        <v>#DIV/0!</v>
      </c>
      <c r="DQ24" s="110">
        <f t="shared" si="273"/>
        <v>0.73979381443298975</v>
      </c>
      <c r="DR24" s="110">
        <f t="shared" si="274"/>
        <v>0.2003685126232338</v>
      </c>
      <c r="DS24" s="110" t="e">
        <f t="shared" si="275"/>
        <v>#DIV/0!</v>
      </c>
      <c r="DT24" s="110" t="e">
        <f t="shared" si="276"/>
        <v>#DIV/0!</v>
      </c>
      <c r="DU24" s="110">
        <f t="shared" si="277"/>
        <v>0.13125119696093202</v>
      </c>
      <c r="DV24" s="110">
        <f t="shared" si="230"/>
        <v>0.14860041644091351</v>
      </c>
    </row>
    <row r="25" spans="1:126" s="129" customFormat="1" x14ac:dyDescent="0.2">
      <c r="A25" s="129" t="s">
        <v>93</v>
      </c>
      <c r="B25" s="131"/>
      <c r="C25" s="131">
        <v>44518.739583333336</v>
      </c>
      <c r="D25" s="99">
        <v>31.55</v>
      </c>
      <c r="E25" s="102">
        <f t="shared" si="6"/>
        <v>0.89318049999999993</v>
      </c>
      <c r="F25" s="102">
        <f t="shared" si="30"/>
        <v>3525.7840199999996</v>
      </c>
      <c r="G25" s="103">
        <f t="shared" si="7"/>
        <v>0.1243228188703315</v>
      </c>
      <c r="Y25" s="105">
        <f t="shared" ref="Y25" si="389">H22</f>
        <v>111.74495917571537</v>
      </c>
      <c r="Z25" s="105">
        <f t="shared" ref="Z25" si="390">I22</f>
        <v>103.43758896629525</v>
      </c>
      <c r="AA25" s="105">
        <f t="shared" ref="AA25" si="391">J22</f>
        <v>0</v>
      </c>
      <c r="AB25" s="105">
        <f t="shared" ref="AB25" si="392">K22</f>
        <v>0</v>
      </c>
      <c r="AC25" s="105">
        <f t="shared" ref="AC25" si="393">L22</f>
        <v>2.3682934937641003</v>
      </c>
      <c r="AD25" s="105">
        <f t="shared" ref="AD25" si="394">M22</f>
        <v>0</v>
      </c>
      <c r="AE25" s="105">
        <f t="shared" ref="AE25" si="395">N22</f>
        <v>0</v>
      </c>
      <c r="AF25" s="105">
        <f t="shared" ref="AF25" si="396">O22</f>
        <v>26.342365388385549</v>
      </c>
      <c r="AG25" s="105">
        <f t="shared" ref="AG25" si="397">P22</f>
        <v>0</v>
      </c>
      <c r="AH25" s="105">
        <f t="shared" ref="AH25" si="398">Q22</f>
        <v>0</v>
      </c>
      <c r="AI25" s="105">
        <f t="shared" ref="AI25" si="399">R22</f>
        <v>0</v>
      </c>
      <c r="AJ25" s="105">
        <f t="shared" ref="AJ25" si="400">S22</f>
        <v>3.4429954514544399</v>
      </c>
      <c r="AK25" s="105">
        <f t="shared" ref="AK25" si="401">T22</f>
        <v>4814.7663485554658</v>
      </c>
      <c r="AL25" s="105">
        <f t="shared" ref="AL25" si="402">U22</f>
        <v>0</v>
      </c>
      <c r="AM25" s="105">
        <f t="shared" ref="AM25" si="403">V22</f>
        <v>0</v>
      </c>
      <c r="AN25" s="105">
        <f t="shared" ref="AN25:AO25" si="404">W22</f>
        <v>17.327737828976598</v>
      </c>
      <c r="AO25" s="105">
        <f t="shared" si="404"/>
        <v>14.425906979508445</v>
      </c>
      <c r="AP25" s="106">
        <f t="shared" si="9"/>
        <v>1</v>
      </c>
      <c r="AQ25" s="106">
        <f t="shared" si="9"/>
        <v>1</v>
      </c>
      <c r="AR25" s="106" t="e">
        <f t="shared" si="9"/>
        <v>#DIV/0!</v>
      </c>
      <c r="AS25" s="106" t="e">
        <f t="shared" si="9"/>
        <v>#DIV/0!</v>
      </c>
      <c r="AT25" s="106">
        <f t="shared" si="9"/>
        <v>1</v>
      </c>
      <c r="AU25" s="106" t="e">
        <f t="shared" si="9"/>
        <v>#DIV/0!</v>
      </c>
      <c r="AV25" s="106">
        <f t="shared" si="9"/>
        <v>0</v>
      </c>
      <c r="AW25" s="106">
        <f t="shared" si="9"/>
        <v>0.82206091807675497</v>
      </c>
      <c r="AX25" s="106" t="e">
        <f t="shared" si="9"/>
        <v>#DIV/0!</v>
      </c>
      <c r="AY25" s="106" t="e">
        <f t="shared" si="9"/>
        <v>#DIV/0!</v>
      </c>
      <c r="AZ25" s="106" t="e">
        <f t="shared" si="9"/>
        <v>#DIV/0!</v>
      </c>
      <c r="BA25" s="106">
        <f t="shared" si="9"/>
        <v>1</v>
      </c>
      <c r="BB25" s="106">
        <f t="shared" si="9"/>
        <v>1</v>
      </c>
      <c r="BC25" s="106" t="e">
        <f t="shared" si="9"/>
        <v>#DIV/0!</v>
      </c>
      <c r="BD25" s="106" t="e">
        <f t="shared" si="9"/>
        <v>#DIV/0!</v>
      </c>
      <c r="BE25" s="106">
        <f t="shared" si="9"/>
        <v>0.92701534620146198</v>
      </c>
      <c r="BF25" s="106">
        <f t="shared" si="228"/>
        <v>0.85382223731190965</v>
      </c>
      <c r="BG25" s="107">
        <f t="shared" si="10"/>
        <v>5.9885051105427012</v>
      </c>
      <c r="BH25" s="107">
        <f t="shared" si="11"/>
        <v>5.5433062459026043</v>
      </c>
      <c r="BI25" s="107">
        <f t="shared" si="12"/>
        <v>0</v>
      </c>
      <c r="BJ25" s="107">
        <f t="shared" si="13"/>
        <v>0</v>
      </c>
      <c r="BK25" s="107">
        <f t="shared" si="14"/>
        <v>0.12691881401441793</v>
      </c>
      <c r="BL25" s="107">
        <f t="shared" si="15"/>
        <v>0</v>
      </c>
      <c r="BM25" s="107">
        <f t="shared" si="16"/>
        <v>0</v>
      </c>
      <c r="BN25" s="107">
        <f t="shared" si="17"/>
        <v>1.4117092253268537</v>
      </c>
      <c r="BO25" s="107">
        <f t="shared" si="18"/>
        <v>0</v>
      </c>
      <c r="BP25" s="107">
        <f t="shared" si="19"/>
        <v>0</v>
      </c>
      <c r="BQ25" s="107">
        <f t="shared" si="20"/>
        <v>0</v>
      </c>
      <c r="BR25" s="107">
        <f t="shared" si="21"/>
        <v>0.18451298392966811</v>
      </c>
      <c r="BS25" s="107">
        <f t="shared" si="22"/>
        <v>258.02732487515664</v>
      </c>
      <c r="BT25" s="107">
        <f t="shared" si="23"/>
        <v>0</v>
      </c>
      <c r="BU25" s="107">
        <f t="shared" si="24"/>
        <v>0</v>
      </c>
      <c r="BV25" s="107">
        <f t="shared" si="25"/>
        <v>0.92860785227725384</v>
      </c>
      <c r="BW25" s="107">
        <f t="shared" si="26"/>
        <v>0.77309632853465049</v>
      </c>
      <c r="BX25" s="108">
        <f t="shared" si="50"/>
        <v>89.827576658140515</v>
      </c>
      <c r="BY25" s="108">
        <f t="shared" si="247"/>
        <v>83.149593688539071</v>
      </c>
      <c r="BZ25" s="108">
        <f t="shared" si="248"/>
        <v>0</v>
      </c>
      <c r="CA25" s="108">
        <f t="shared" si="249"/>
        <v>0</v>
      </c>
      <c r="CB25" s="108">
        <f t="shared" si="250"/>
        <v>1.9037822102162689</v>
      </c>
      <c r="CC25" s="108">
        <f t="shared" si="251"/>
        <v>0</v>
      </c>
      <c r="CD25" s="108">
        <f t="shared" si="252"/>
        <v>0</v>
      </c>
      <c r="CE25" s="108">
        <f t="shared" si="253"/>
        <v>21.175638379902807</v>
      </c>
      <c r="CF25" s="108">
        <f t="shared" si="254"/>
        <v>0</v>
      </c>
      <c r="CG25" s="108">
        <f t="shared" si="255"/>
        <v>0</v>
      </c>
      <c r="CH25" s="108">
        <f t="shared" si="256"/>
        <v>0</v>
      </c>
      <c r="CI25" s="108">
        <f t="shared" si="257"/>
        <v>2.7676947589450216</v>
      </c>
      <c r="CJ25" s="108">
        <f t="shared" si="258"/>
        <v>3870.4098731273498</v>
      </c>
      <c r="CK25" s="108">
        <f t="shared" si="259"/>
        <v>0</v>
      </c>
      <c r="CL25" s="108">
        <f t="shared" si="260"/>
        <v>0</v>
      </c>
      <c r="CM25" s="108">
        <f t="shared" si="261"/>
        <v>13.929117784158807</v>
      </c>
      <c r="CN25" s="108">
        <f t="shared" si="229"/>
        <v>11.596444928019757</v>
      </c>
      <c r="CO25" s="109">
        <f t="shared" si="51"/>
        <v>372.23280073630605</v>
      </c>
      <c r="CP25" s="109">
        <f t="shared" si="294"/>
        <v>349.14269038189849</v>
      </c>
      <c r="CQ25" s="109">
        <f t="shared" si="295"/>
        <v>0</v>
      </c>
      <c r="CR25" s="109">
        <f t="shared" si="296"/>
        <v>0</v>
      </c>
      <c r="CS25" s="109">
        <f t="shared" si="297"/>
        <v>7.3164371787233797</v>
      </c>
      <c r="CT25" s="109">
        <f t="shared" si="298"/>
        <v>0</v>
      </c>
      <c r="CU25" s="109">
        <f t="shared" si="299"/>
        <v>0</v>
      </c>
      <c r="CV25" s="109">
        <f t="shared" si="300"/>
        <v>88.807745351474537</v>
      </c>
      <c r="CW25" s="109">
        <f t="shared" si="301"/>
        <v>0</v>
      </c>
      <c r="CX25" s="109">
        <f t="shared" si="302"/>
        <v>0</v>
      </c>
      <c r="CY25" s="109">
        <f t="shared" si="303"/>
        <v>0</v>
      </c>
      <c r="CZ25" s="109">
        <f t="shared" si="304"/>
        <v>10.636544834297428</v>
      </c>
      <c r="DA25" s="109">
        <f t="shared" si="305"/>
        <v>16318.491406135285</v>
      </c>
      <c r="DB25" s="109">
        <f t="shared" si="306"/>
        <v>0</v>
      </c>
      <c r="DC25" s="109">
        <f t="shared" si="307"/>
        <v>0</v>
      </c>
      <c r="DD25" s="109">
        <f t="shared" si="308"/>
        <v>63.092818779871166</v>
      </c>
      <c r="DE25" s="109">
        <f t="shared" si="262"/>
        <v>44.566369176621102</v>
      </c>
      <c r="DF25" s="110">
        <f t="shared" si="29"/>
        <v>0.1696310273988198</v>
      </c>
      <c r="DG25" s="110">
        <f t="shared" si="263"/>
        <v>0.20979251977029892</v>
      </c>
      <c r="DH25" s="110" t="e">
        <f t="shared" si="264"/>
        <v>#DIV/0!</v>
      </c>
      <c r="DI25" s="110" t="e">
        <f t="shared" si="265"/>
        <v>#DIV/0!</v>
      </c>
      <c r="DJ25" s="110">
        <f t="shared" si="266"/>
        <v>0.35337623314675543</v>
      </c>
      <c r="DK25" s="110" t="e">
        <f t="shared" si="267"/>
        <v>#DIV/0!</v>
      </c>
      <c r="DL25" s="110">
        <f t="shared" si="268"/>
        <v>0</v>
      </c>
      <c r="DM25" s="110">
        <f t="shared" si="269"/>
        <v>0.16940714741280208</v>
      </c>
      <c r="DN25" s="110" t="e">
        <f t="shared" si="270"/>
        <v>#DIV/0!</v>
      </c>
      <c r="DO25" s="110" t="e">
        <f t="shared" si="271"/>
        <v>#DIV/0!</v>
      </c>
      <c r="DP25" s="110" t="e">
        <f t="shared" si="272"/>
        <v>#DIV/0!</v>
      </c>
      <c r="DQ25" s="110">
        <f t="shared" si="273"/>
        <v>1</v>
      </c>
      <c r="DR25" s="110">
        <f t="shared" si="274"/>
        <v>0.26266793341867373</v>
      </c>
      <c r="DS25" s="110" t="e">
        <f t="shared" si="275"/>
        <v>#DIV/0!</v>
      </c>
      <c r="DT25" s="110" t="e">
        <f t="shared" si="276"/>
        <v>#DIV/0!</v>
      </c>
      <c r="DU25" s="110">
        <f t="shared" si="277"/>
        <v>0.1684374409733608</v>
      </c>
      <c r="DV25" s="110">
        <f t="shared" si="230"/>
        <v>0.20086734106422258</v>
      </c>
    </row>
    <row r="26" spans="1:126" s="129" customFormat="1" x14ac:dyDescent="0.2">
      <c r="A26" s="129" t="s">
        <v>93</v>
      </c>
      <c r="B26" s="131">
        <f>'Data Final'!C216</f>
        <v>44518.770833333336</v>
      </c>
      <c r="C26" s="131">
        <v>44518.75</v>
      </c>
      <c r="D26" s="99">
        <v>29.07</v>
      </c>
      <c r="E26" s="102">
        <f t="shared" si="6"/>
        <v>0.82297169999999997</v>
      </c>
      <c r="F26" s="102">
        <f t="shared" si="30"/>
        <v>4051.1609999999996</v>
      </c>
      <c r="G26" s="103">
        <f t="shared" si="7"/>
        <v>0.14284815869621845</v>
      </c>
      <c r="H26" s="129">
        <f>'Data Final'!F216</f>
        <v>110.40880239709887</v>
      </c>
      <c r="I26" s="129">
        <f>'Data Final'!G216</f>
        <v>90.520039533550744</v>
      </c>
      <c r="J26" s="129">
        <f>'Data Final'!H216</f>
        <v>0</v>
      </c>
      <c r="K26" s="129">
        <f>'Data Final'!I216</f>
        <v>0</v>
      </c>
      <c r="L26" s="129">
        <f>'Data Final'!J216</f>
        <v>2.2042121454149251</v>
      </c>
      <c r="M26" s="104">
        <v>0</v>
      </c>
      <c r="N26" s="129">
        <f>'Data Final'!L216</f>
        <v>0</v>
      </c>
      <c r="O26" s="129">
        <f>'Data Final'!M216</f>
        <v>32.044298432304245</v>
      </c>
      <c r="P26" s="104">
        <v>0</v>
      </c>
      <c r="Q26" s="129">
        <f>'Data Final'!O216</f>
        <v>0</v>
      </c>
      <c r="R26" s="129">
        <f>'Data Final'!P216</f>
        <v>0</v>
      </c>
      <c r="S26" s="129">
        <f>'Data Final'!Q216</f>
        <v>0</v>
      </c>
      <c r="T26" s="129">
        <f>'Data Final'!R216</f>
        <v>3909.1769238395009</v>
      </c>
      <c r="U26" s="129">
        <f>'Data Final'!S216</f>
        <v>0</v>
      </c>
      <c r="V26" s="129">
        <f>'Data Final'!T216</f>
        <v>0</v>
      </c>
      <c r="W26" s="129">
        <f>'Data Final'!U216</f>
        <v>18.691964377913198</v>
      </c>
      <c r="X26" s="129">
        <f>'Data Final'!V216</f>
        <v>16.895679626388695</v>
      </c>
      <c r="Y26" s="105">
        <f t="shared" ref="Y26" si="405">H26</f>
        <v>110.40880239709887</v>
      </c>
      <c r="Z26" s="105">
        <f t="shared" ref="Z26" si="406">I26</f>
        <v>90.520039533550744</v>
      </c>
      <c r="AA26" s="105">
        <f t="shared" ref="AA26" si="407">J26</f>
        <v>0</v>
      </c>
      <c r="AB26" s="105">
        <f t="shared" ref="AB26" si="408">K26</f>
        <v>0</v>
      </c>
      <c r="AC26" s="105">
        <f t="shared" ref="AC26" si="409">L26</f>
        <v>2.2042121454149251</v>
      </c>
      <c r="AD26" s="105">
        <f t="shared" ref="AD26" si="410">M26</f>
        <v>0</v>
      </c>
      <c r="AE26" s="105">
        <f t="shared" ref="AE26" si="411">N26</f>
        <v>0</v>
      </c>
      <c r="AF26" s="105">
        <f t="shared" ref="AF26" si="412">O26</f>
        <v>32.044298432304245</v>
      </c>
      <c r="AG26" s="105">
        <f t="shared" ref="AG26" si="413">P26</f>
        <v>0</v>
      </c>
      <c r="AH26" s="105">
        <f t="shared" ref="AH26" si="414">Q26</f>
        <v>0</v>
      </c>
      <c r="AI26" s="105">
        <f t="shared" ref="AI26" si="415">R26</f>
        <v>0</v>
      </c>
      <c r="AJ26" s="105">
        <f t="shared" ref="AJ26" si="416">S26</f>
        <v>0</v>
      </c>
      <c r="AK26" s="105">
        <f t="shared" ref="AK26" si="417">T26</f>
        <v>3909.1769238395009</v>
      </c>
      <c r="AL26" s="105">
        <f t="shared" ref="AL26" si="418">U26</f>
        <v>0</v>
      </c>
      <c r="AM26" s="105">
        <f t="shared" ref="AM26" si="419">V26</f>
        <v>0</v>
      </c>
      <c r="AN26" s="105">
        <f t="shared" ref="AN26:AO26" si="420">W26</f>
        <v>18.691964377913198</v>
      </c>
      <c r="AO26" s="105">
        <f t="shared" si="420"/>
        <v>16.895679626388695</v>
      </c>
      <c r="AP26" s="106">
        <f t="shared" si="9"/>
        <v>0.98804280042274273</v>
      </c>
      <c r="AQ26" s="106">
        <f t="shared" si="9"/>
        <v>0.8751174542848863</v>
      </c>
      <c r="AR26" s="106" t="e">
        <f t="shared" si="9"/>
        <v>#DIV/0!</v>
      </c>
      <c r="AS26" s="106" t="e">
        <f t="shared" si="9"/>
        <v>#DIV/0!</v>
      </c>
      <c r="AT26" s="106">
        <f t="shared" si="9"/>
        <v>0.93071747704361218</v>
      </c>
      <c r="AU26" s="106" t="e">
        <f t="shared" si="9"/>
        <v>#DIV/0!</v>
      </c>
      <c r="AV26" s="106">
        <f t="shared" si="9"/>
        <v>0</v>
      </c>
      <c r="AW26" s="106">
        <f t="shared" si="9"/>
        <v>1</v>
      </c>
      <c r="AX26" s="106" t="e">
        <f t="shared" si="9"/>
        <v>#DIV/0!</v>
      </c>
      <c r="AY26" s="106" t="e">
        <f t="shared" si="9"/>
        <v>#DIV/0!</v>
      </c>
      <c r="AZ26" s="106" t="e">
        <f t="shared" si="9"/>
        <v>#DIV/0!</v>
      </c>
      <c r="BA26" s="106">
        <f t="shared" si="9"/>
        <v>0</v>
      </c>
      <c r="BB26" s="106">
        <f t="shared" si="9"/>
        <v>0.81191414927379368</v>
      </c>
      <c r="BC26" s="106" t="e">
        <f t="shared" si="9"/>
        <v>#DIV/0!</v>
      </c>
      <c r="BD26" s="106" t="e">
        <f t="shared" si="9"/>
        <v>#DIV/0!</v>
      </c>
      <c r="BE26" s="106">
        <f t="shared" si="9"/>
        <v>1</v>
      </c>
      <c r="BF26" s="106">
        <f t="shared" si="228"/>
        <v>1</v>
      </c>
      <c r="BG26" s="107">
        <f t="shared" si="10"/>
        <v>5.4517991882222718</v>
      </c>
      <c r="BH26" s="107">
        <f t="shared" si="11"/>
        <v>4.4697258491396079</v>
      </c>
      <c r="BI26" s="107">
        <f t="shared" si="12"/>
        <v>0</v>
      </c>
      <c r="BJ26" s="107">
        <f t="shared" si="13"/>
        <v>0</v>
      </c>
      <c r="BK26" s="107">
        <f t="shared" si="14"/>
        <v>0.1088402529883661</v>
      </c>
      <c r="BL26" s="107">
        <f t="shared" si="15"/>
        <v>0</v>
      </c>
      <c r="BM26" s="107">
        <f t="shared" si="16"/>
        <v>0</v>
      </c>
      <c r="BN26" s="107">
        <f t="shared" si="17"/>
        <v>1.5822930453684456</v>
      </c>
      <c r="BO26" s="107">
        <f t="shared" si="18"/>
        <v>0</v>
      </c>
      <c r="BP26" s="107">
        <f t="shared" si="19"/>
        <v>0</v>
      </c>
      <c r="BQ26" s="107">
        <f t="shared" si="20"/>
        <v>0</v>
      </c>
      <c r="BR26" s="107">
        <f t="shared" si="21"/>
        <v>0</v>
      </c>
      <c r="BS26" s="107">
        <f t="shared" si="22"/>
        <v>193.02851871677785</v>
      </c>
      <c r="BT26" s="107">
        <f t="shared" si="23"/>
        <v>0</v>
      </c>
      <c r="BU26" s="107">
        <f t="shared" si="24"/>
        <v>0</v>
      </c>
      <c r="BV26" s="107">
        <f t="shared" si="25"/>
        <v>0.92297746202583997</v>
      </c>
      <c r="BW26" s="107">
        <f t="shared" si="26"/>
        <v>0.8342799710870682</v>
      </c>
      <c r="BX26" s="108">
        <f t="shared" si="50"/>
        <v>81.776987823334082</v>
      </c>
      <c r="BY26" s="108">
        <f t="shared" si="247"/>
        <v>67.04588773709412</v>
      </c>
      <c r="BZ26" s="108">
        <f t="shared" si="248"/>
        <v>0</v>
      </c>
      <c r="CA26" s="108">
        <f t="shared" si="249"/>
        <v>0</v>
      </c>
      <c r="CB26" s="108">
        <f t="shared" si="250"/>
        <v>1.6326037948254915</v>
      </c>
      <c r="CC26" s="108">
        <f t="shared" si="251"/>
        <v>0</v>
      </c>
      <c r="CD26" s="108">
        <f t="shared" si="252"/>
        <v>0</v>
      </c>
      <c r="CE26" s="108">
        <f t="shared" si="253"/>
        <v>23.734395680526685</v>
      </c>
      <c r="CF26" s="108">
        <f t="shared" si="254"/>
        <v>0</v>
      </c>
      <c r="CG26" s="108">
        <f t="shared" si="255"/>
        <v>0</v>
      </c>
      <c r="CH26" s="108">
        <f t="shared" si="256"/>
        <v>0</v>
      </c>
      <c r="CI26" s="108">
        <f t="shared" si="257"/>
        <v>0</v>
      </c>
      <c r="CJ26" s="108">
        <f t="shared" si="258"/>
        <v>2895.4277807516678</v>
      </c>
      <c r="CK26" s="108">
        <f t="shared" si="259"/>
        <v>0</v>
      </c>
      <c r="CL26" s="108">
        <f t="shared" si="260"/>
        <v>0</v>
      </c>
      <c r="CM26" s="108">
        <f t="shared" si="261"/>
        <v>13.8446619303876</v>
      </c>
      <c r="CN26" s="108">
        <f t="shared" si="229"/>
        <v>12.514199566306022</v>
      </c>
      <c r="CO26" s="109">
        <f t="shared" si="51"/>
        <v>454.00978855964013</v>
      </c>
      <c r="CP26" s="109">
        <f t="shared" si="294"/>
        <v>416.18857811899261</v>
      </c>
      <c r="CQ26" s="109">
        <f t="shared" si="295"/>
        <v>0</v>
      </c>
      <c r="CR26" s="109">
        <f t="shared" si="296"/>
        <v>0</v>
      </c>
      <c r="CS26" s="109">
        <f t="shared" si="297"/>
        <v>8.9490409735488718</v>
      </c>
      <c r="CT26" s="109">
        <f t="shared" si="298"/>
        <v>0</v>
      </c>
      <c r="CU26" s="109">
        <f t="shared" si="299"/>
        <v>0</v>
      </c>
      <c r="CV26" s="109">
        <f t="shared" si="300"/>
        <v>112.54214103200123</v>
      </c>
      <c r="CW26" s="109">
        <f t="shared" si="301"/>
        <v>0</v>
      </c>
      <c r="CX26" s="109">
        <f t="shared" si="302"/>
        <v>0</v>
      </c>
      <c r="CY26" s="109">
        <f t="shared" si="303"/>
        <v>0</v>
      </c>
      <c r="CZ26" s="109">
        <f t="shared" si="304"/>
        <v>10.636544834297428</v>
      </c>
      <c r="DA26" s="109">
        <f t="shared" si="305"/>
        <v>19213.919186886953</v>
      </c>
      <c r="DB26" s="109">
        <f t="shared" si="306"/>
        <v>0</v>
      </c>
      <c r="DC26" s="109">
        <f t="shared" si="307"/>
        <v>0</v>
      </c>
      <c r="DD26" s="109">
        <f t="shared" si="308"/>
        <v>76.937480710258768</v>
      </c>
      <c r="DE26" s="109">
        <f t="shared" si="262"/>
        <v>57.080568742927127</v>
      </c>
      <c r="DF26" s="110">
        <f t="shared" si="29"/>
        <v>0.20689779817939902</v>
      </c>
      <c r="DG26" s="110">
        <f t="shared" si="263"/>
        <v>0.25007898749848256</v>
      </c>
      <c r="DH26" s="110" t="e">
        <f t="shared" si="264"/>
        <v>#DIV/0!</v>
      </c>
      <c r="DI26" s="110" t="e">
        <f t="shared" si="265"/>
        <v>#DIV/0!</v>
      </c>
      <c r="DJ26" s="110">
        <f t="shared" si="266"/>
        <v>0.43222928212997602</v>
      </c>
      <c r="DK26" s="110" t="e">
        <f t="shared" si="267"/>
        <v>#DIV/0!</v>
      </c>
      <c r="DL26" s="110">
        <f t="shared" si="268"/>
        <v>0</v>
      </c>
      <c r="DM26" s="110">
        <f t="shared" si="269"/>
        <v>0.21468221043677285</v>
      </c>
      <c r="DN26" s="110" t="e">
        <f t="shared" si="270"/>
        <v>#DIV/0!</v>
      </c>
      <c r="DO26" s="110" t="e">
        <f t="shared" si="271"/>
        <v>#DIV/0!</v>
      </c>
      <c r="DP26" s="110" t="e">
        <f t="shared" si="272"/>
        <v>#DIV/0!</v>
      </c>
      <c r="DQ26" s="110">
        <f t="shared" si="273"/>
        <v>1</v>
      </c>
      <c r="DR26" s="110">
        <f t="shared" si="274"/>
        <v>0.30927371410052751</v>
      </c>
      <c r="DS26" s="110" t="e">
        <f t="shared" si="275"/>
        <v>#DIV/0!</v>
      </c>
      <c r="DT26" s="110" t="e">
        <f t="shared" si="276"/>
        <v>#DIV/0!</v>
      </c>
      <c r="DU26" s="110">
        <f t="shared" si="277"/>
        <v>0.20539821514374507</v>
      </c>
      <c r="DV26" s="110">
        <f t="shared" si="230"/>
        <v>0.25727072412800572</v>
      </c>
    </row>
    <row r="27" spans="1:126" s="129" customFormat="1" x14ac:dyDescent="0.2">
      <c r="A27" s="129" t="s">
        <v>93</v>
      </c>
      <c r="B27" s="131"/>
      <c r="C27" s="131">
        <v>44518.760416666664</v>
      </c>
      <c r="D27" s="99">
        <v>27.46</v>
      </c>
      <c r="E27" s="102">
        <f t="shared" si="6"/>
        <v>0.77739259999999999</v>
      </c>
      <c r="F27" s="102">
        <f t="shared" si="30"/>
        <v>4535.5167899999997</v>
      </c>
      <c r="G27" s="103">
        <f t="shared" si="7"/>
        <v>0.15992704861329465</v>
      </c>
      <c r="Y27" s="105">
        <f t="shared" ref="Y27" si="421">H26</f>
        <v>110.40880239709887</v>
      </c>
      <c r="Z27" s="105">
        <f t="shared" ref="Z27" si="422">I26</f>
        <v>90.520039533550744</v>
      </c>
      <c r="AA27" s="105">
        <f t="shared" ref="AA27" si="423">J26</f>
        <v>0</v>
      </c>
      <c r="AB27" s="105">
        <f t="shared" ref="AB27" si="424">K26</f>
        <v>0</v>
      </c>
      <c r="AC27" s="105">
        <f t="shared" ref="AC27" si="425">L26</f>
        <v>2.2042121454149251</v>
      </c>
      <c r="AD27" s="105">
        <f t="shared" ref="AD27" si="426">M26</f>
        <v>0</v>
      </c>
      <c r="AE27" s="105">
        <f t="shared" ref="AE27" si="427">N26</f>
        <v>0</v>
      </c>
      <c r="AF27" s="105">
        <f t="shared" ref="AF27" si="428">O26</f>
        <v>32.044298432304245</v>
      </c>
      <c r="AG27" s="105">
        <f t="shared" ref="AG27" si="429">P26</f>
        <v>0</v>
      </c>
      <c r="AH27" s="105">
        <f t="shared" ref="AH27" si="430">Q26</f>
        <v>0</v>
      </c>
      <c r="AI27" s="105">
        <f t="shared" ref="AI27" si="431">R26</f>
        <v>0</v>
      </c>
      <c r="AJ27" s="105">
        <f t="shared" ref="AJ27" si="432">S26</f>
        <v>0</v>
      </c>
      <c r="AK27" s="105">
        <f t="shared" ref="AK27" si="433">T26</f>
        <v>3909.1769238395009</v>
      </c>
      <c r="AL27" s="105">
        <f t="shared" ref="AL27" si="434">U26</f>
        <v>0</v>
      </c>
      <c r="AM27" s="105">
        <f t="shared" ref="AM27" si="435">V26</f>
        <v>0</v>
      </c>
      <c r="AN27" s="105">
        <f t="shared" ref="AN27:AO27" si="436">W26</f>
        <v>18.691964377913198</v>
      </c>
      <c r="AO27" s="105">
        <f t="shared" si="436"/>
        <v>16.895679626388695</v>
      </c>
      <c r="AP27" s="106">
        <f t="shared" si="9"/>
        <v>0.98804280042274273</v>
      </c>
      <c r="AQ27" s="106">
        <f t="shared" si="9"/>
        <v>0.8751174542848863</v>
      </c>
      <c r="AR27" s="106" t="e">
        <f t="shared" si="9"/>
        <v>#DIV/0!</v>
      </c>
      <c r="AS27" s="106" t="e">
        <f t="shared" si="9"/>
        <v>#DIV/0!</v>
      </c>
      <c r="AT27" s="106">
        <f t="shared" si="9"/>
        <v>0.93071747704361218</v>
      </c>
      <c r="AU27" s="106" t="e">
        <f t="shared" si="9"/>
        <v>#DIV/0!</v>
      </c>
      <c r="AV27" s="106">
        <f t="shared" si="9"/>
        <v>0</v>
      </c>
      <c r="AW27" s="106">
        <f t="shared" si="9"/>
        <v>1</v>
      </c>
      <c r="AX27" s="106" t="e">
        <f t="shared" si="9"/>
        <v>#DIV/0!</v>
      </c>
      <c r="AY27" s="106" t="e">
        <f t="shared" si="9"/>
        <v>#DIV/0!</v>
      </c>
      <c r="AZ27" s="106" t="e">
        <f t="shared" si="9"/>
        <v>#DIV/0!</v>
      </c>
      <c r="BA27" s="106">
        <f t="shared" si="9"/>
        <v>0</v>
      </c>
      <c r="BB27" s="106">
        <f t="shared" si="9"/>
        <v>0.81191414927379368</v>
      </c>
      <c r="BC27" s="106" t="e">
        <f t="shared" si="9"/>
        <v>#DIV/0!</v>
      </c>
      <c r="BD27" s="106" t="e">
        <f t="shared" si="9"/>
        <v>#DIV/0!</v>
      </c>
      <c r="BE27" s="106">
        <f t="shared" si="9"/>
        <v>1</v>
      </c>
      <c r="BF27" s="106">
        <f t="shared" si="228"/>
        <v>1</v>
      </c>
      <c r="BG27" s="107">
        <f t="shared" si="10"/>
        <v>5.1498591575020152</v>
      </c>
      <c r="BH27" s="107">
        <f t="shared" si="11"/>
        <v>4.2221765331053884</v>
      </c>
      <c r="BI27" s="107">
        <f t="shared" si="12"/>
        <v>0</v>
      </c>
      <c r="BJ27" s="107">
        <f t="shared" si="13"/>
        <v>0</v>
      </c>
      <c r="BK27" s="107">
        <f t="shared" si="14"/>
        <v>0.1028122926405412</v>
      </c>
      <c r="BL27" s="107">
        <f t="shared" si="15"/>
        <v>0</v>
      </c>
      <c r="BM27" s="107">
        <f t="shared" si="16"/>
        <v>0</v>
      </c>
      <c r="BN27" s="107">
        <f t="shared" si="17"/>
        <v>1.4946600284078952</v>
      </c>
      <c r="BO27" s="107">
        <f t="shared" si="18"/>
        <v>0</v>
      </c>
      <c r="BP27" s="107">
        <f t="shared" si="19"/>
        <v>0</v>
      </c>
      <c r="BQ27" s="107">
        <f t="shared" si="20"/>
        <v>0</v>
      </c>
      <c r="BR27" s="107">
        <f t="shared" si="21"/>
        <v>0</v>
      </c>
      <c r="BS27" s="107">
        <f t="shared" si="22"/>
        <v>182.3379127610155</v>
      </c>
      <c r="BT27" s="107">
        <f t="shared" si="23"/>
        <v>0</v>
      </c>
      <c r="BU27" s="107">
        <f t="shared" si="24"/>
        <v>0</v>
      </c>
      <c r="BV27" s="107">
        <f t="shared" si="25"/>
        <v>0.87185968721119944</v>
      </c>
      <c r="BW27" s="107">
        <f t="shared" si="26"/>
        <v>0.78807457881152021</v>
      </c>
      <c r="BX27" s="108">
        <f t="shared" si="50"/>
        <v>77.247887362530221</v>
      </c>
      <c r="BY27" s="108">
        <f t="shared" si="247"/>
        <v>63.332647996580825</v>
      </c>
      <c r="BZ27" s="108">
        <f t="shared" si="248"/>
        <v>0</v>
      </c>
      <c r="CA27" s="108">
        <f t="shared" si="249"/>
        <v>0</v>
      </c>
      <c r="CB27" s="108">
        <f t="shared" si="250"/>
        <v>1.542184389608118</v>
      </c>
      <c r="CC27" s="108">
        <f t="shared" si="251"/>
        <v>0</v>
      </c>
      <c r="CD27" s="108">
        <f t="shared" si="252"/>
        <v>0</v>
      </c>
      <c r="CE27" s="108">
        <f t="shared" si="253"/>
        <v>22.419900426118428</v>
      </c>
      <c r="CF27" s="108">
        <f t="shared" si="254"/>
        <v>0</v>
      </c>
      <c r="CG27" s="108">
        <f t="shared" si="255"/>
        <v>0</v>
      </c>
      <c r="CH27" s="108">
        <f t="shared" si="256"/>
        <v>0</v>
      </c>
      <c r="CI27" s="108">
        <f t="shared" si="257"/>
        <v>0</v>
      </c>
      <c r="CJ27" s="108">
        <f t="shared" si="258"/>
        <v>2735.0686914152325</v>
      </c>
      <c r="CK27" s="108">
        <f t="shared" si="259"/>
        <v>0</v>
      </c>
      <c r="CL27" s="108">
        <f t="shared" si="260"/>
        <v>0</v>
      </c>
      <c r="CM27" s="108">
        <f t="shared" si="261"/>
        <v>13.077895308167992</v>
      </c>
      <c r="CN27" s="108">
        <f t="shared" si="229"/>
        <v>11.821118682172804</v>
      </c>
      <c r="CO27" s="109">
        <f t="shared" si="51"/>
        <v>531.25767592217039</v>
      </c>
      <c r="CP27" s="109">
        <f t="shared" si="294"/>
        <v>479.52122611557343</v>
      </c>
      <c r="CQ27" s="109">
        <f t="shared" si="295"/>
        <v>0</v>
      </c>
      <c r="CR27" s="109">
        <f t="shared" si="296"/>
        <v>0</v>
      </c>
      <c r="CS27" s="109">
        <f t="shared" si="297"/>
        <v>10.491225363156989</v>
      </c>
      <c r="CT27" s="109">
        <f t="shared" si="298"/>
        <v>0</v>
      </c>
      <c r="CU27" s="109">
        <f t="shared" si="299"/>
        <v>0</v>
      </c>
      <c r="CV27" s="109">
        <f t="shared" si="300"/>
        <v>134.96204145811964</v>
      </c>
      <c r="CW27" s="109">
        <f t="shared" si="301"/>
        <v>0</v>
      </c>
      <c r="CX27" s="109">
        <f t="shared" si="302"/>
        <v>0</v>
      </c>
      <c r="CY27" s="109">
        <f t="shared" si="303"/>
        <v>0</v>
      </c>
      <c r="CZ27" s="109">
        <f t="shared" si="304"/>
        <v>10.636544834297428</v>
      </c>
      <c r="DA27" s="109">
        <f t="shared" si="305"/>
        <v>21948.987878302185</v>
      </c>
      <c r="DB27" s="109">
        <f t="shared" si="306"/>
        <v>0</v>
      </c>
      <c r="DC27" s="109">
        <f t="shared" si="307"/>
        <v>0</v>
      </c>
      <c r="DD27" s="109">
        <f t="shared" si="308"/>
        <v>90.015376018426764</v>
      </c>
      <c r="DE27" s="109">
        <f t="shared" si="262"/>
        <v>68.901687425099936</v>
      </c>
      <c r="DF27" s="110">
        <f t="shared" si="29"/>
        <v>0.24210060263879724</v>
      </c>
      <c r="DG27" s="110">
        <f t="shared" si="263"/>
        <v>0.28813424734767146</v>
      </c>
      <c r="DH27" s="110" t="e">
        <f t="shared" si="264"/>
        <v>#DIV/0!</v>
      </c>
      <c r="DI27" s="110" t="e">
        <f t="shared" si="265"/>
        <v>#DIV/0!</v>
      </c>
      <c r="DJ27" s="110">
        <f t="shared" si="266"/>
        <v>0.50671516878560841</v>
      </c>
      <c r="DK27" s="110" t="e">
        <f t="shared" si="267"/>
        <v>#DIV/0!</v>
      </c>
      <c r="DL27" s="110">
        <f t="shared" si="268"/>
        <v>0</v>
      </c>
      <c r="DM27" s="110">
        <f t="shared" si="269"/>
        <v>0.25744977943017622</v>
      </c>
      <c r="DN27" s="110" t="e">
        <f t="shared" si="270"/>
        <v>#DIV/0!</v>
      </c>
      <c r="DO27" s="110" t="e">
        <f t="shared" si="271"/>
        <v>#DIV/0!</v>
      </c>
      <c r="DP27" s="110" t="e">
        <f t="shared" si="272"/>
        <v>#DIV/0!</v>
      </c>
      <c r="DQ27" s="110">
        <f t="shared" si="273"/>
        <v>1</v>
      </c>
      <c r="DR27" s="110">
        <f t="shared" si="274"/>
        <v>0.35329830087464881</v>
      </c>
      <c r="DS27" s="110" t="e">
        <f t="shared" si="275"/>
        <v>#DIV/0!</v>
      </c>
      <c r="DT27" s="110" t="e">
        <f t="shared" si="276"/>
        <v>#DIV/0!</v>
      </c>
      <c r="DU27" s="110">
        <f t="shared" si="277"/>
        <v>0.2403119701736299</v>
      </c>
      <c r="DV27" s="110">
        <f t="shared" si="230"/>
        <v>0.31055028721474415</v>
      </c>
    </row>
    <row r="28" spans="1:126" s="129" customFormat="1" x14ac:dyDescent="0.2">
      <c r="A28" s="129" t="s">
        <v>93</v>
      </c>
      <c r="B28" s="131"/>
      <c r="C28" s="131">
        <v>44518.770833333336</v>
      </c>
      <c r="D28" s="99">
        <v>25.13</v>
      </c>
      <c r="E28" s="102">
        <f t="shared" si="6"/>
        <v>0.71143029999999996</v>
      </c>
      <c r="F28" s="102">
        <f t="shared" si="30"/>
        <v>4960.5065099999993</v>
      </c>
      <c r="G28" s="103">
        <f t="shared" si="7"/>
        <v>0.17491262903501112</v>
      </c>
      <c r="Y28" s="105">
        <f t="shared" ref="Y28" si="437">H26</f>
        <v>110.40880239709887</v>
      </c>
      <c r="Z28" s="105">
        <f t="shared" ref="Z28" si="438">I26</f>
        <v>90.520039533550744</v>
      </c>
      <c r="AA28" s="105">
        <f t="shared" ref="AA28" si="439">J26</f>
        <v>0</v>
      </c>
      <c r="AB28" s="105">
        <f t="shared" ref="AB28" si="440">K26</f>
        <v>0</v>
      </c>
      <c r="AC28" s="105">
        <f t="shared" ref="AC28" si="441">L26</f>
        <v>2.2042121454149251</v>
      </c>
      <c r="AD28" s="105">
        <f t="shared" ref="AD28" si="442">M26</f>
        <v>0</v>
      </c>
      <c r="AE28" s="105">
        <f t="shared" ref="AE28" si="443">N26</f>
        <v>0</v>
      </c>
      <c r="AF28" s="105">
        <f t="shared" ref="AF28" si="444">O26</f>
        <v>32.044298432304245</v>
      </c>
      <c r="AG28" s="105">
        <f t="shared" ref="AG28" si="445">P26</f>
        <v>0</v>
      </c>
      <c r="AH28" s="105">
        <f t="shared" ref="AH28" si="446">Q26</f>
        <v>0</v>
      </c>
      <c r="AI28" s="105">
        <f t="shared" ref="AI28" si="447">R26</f>
        <v>0</v>
      </c>
      <c r="AJ28" s="105">
        <f t="shared" ref="AJ28" si="448">S26</f>
        <v>0</v>
      </c>
      <c r="AK28" s="105">
        <f t="shared" ref="AK28" si="449">T26</f>
        <v>3909.1769238395009</v>
      </c>
      <c r="AL28" s="105">
        <f t="shared" ref="AL28" si="450">U26</f>
        <v>0</v>
      </c>
      <c r="AM28" s="105">
        <f t="shared" ref="AM28" si="451">V26</f>
        <v>0</v>
      </c>
      <c r="AN28" s="105">
        <f t="shared" ref="AN28:AO28" si="452">W26</f>
        <v>18.691964377913198</v>
      </c>
      <c r="AO28" s="105">
        <f t="shared" si="452"/>
        <v>16.895679626388695</v>
      </c>
      <c r="AP28" s="106">
        <f t="shared" si="9"/>
        <v>0.98804280042274273</v>
      </c>
      <c r="AQ28" s="106">
        <f t="shared" si="9"/>
        <v>0.8751174542848863</v>
      </c>
      <c r="AR28" s="106" t="e">
        <f t="shared" si="9"/>
        <v>#DIV/0!</v>
      </c>
      <c r="AS28" s="106" t="e">
        <f t="shared" si="9"/>
        <v>#DIV/0!</v>
      </c>
      <c r="AT28" s="106">
        <f t="shared" si="9"/>
        <v>0.93071747704361218</v>
      </c>
      <c r="AU28" s="106" t="e">
        <f t="shared" si="9"/>
        <v>#DIV/0!</v>
      </c>
      <c r="AV28" s="106">
        <f t="shared" si="9"/>
        <v>0</v>
      </c>
      <c r="AW28" s="106">
        <f t="shared" si="9"/>
        <v>1</v>
      </c>
      <c r="AX28" s="106" t="e">
        <f t="shared" si="9"/>
        <v>#DIV/0!</v>
      </c>
      <c r="AY28" s="106" t="e">
        <f t="shared" si="9"/>
        <v>#DIV/0!</v>
      </c>
      <c r="AZ28" s="106" t="e">
        <f t="shared" si="9"/>
        <v>#DIV/0!</v>
      </c>
      <c r="BA28" s="106">
        <f t="shared" si="9"/>
        <v>0</v>
      </c>
      <c r="BB28" s="106">
        <f t="shared" si="9"/>
        <v>0.81191414927379368</v>
      </c>
      <c r="BC28" s="106" t="e">
        <f t="shared" si="9"/>
        <v>#DIV/0!</v>
      </c>
      <c r="BD28" s="106" t="e">
        <f t="shared" si="9"/>
        <v>#DIV/0!</v>
      </c>
      <c r="BE28" s="106">
        <f t="shared" si="9"/>
        <v>1</v>
      </c>
      <c r="BF28" s="106">
        <f t="shared" si="228"/>
        <v>1</v>
      </c>
      <c r="BG28" s="107">
        <f t="shared" si="10"/>
        <v>4.7128900447205258</v>
      </c>
      <c r="BH28" s="107">
        <f t="shared" si="11"/>
        <v>3.8639219328819516</v>
      </c>
      <c r="BI28" s="107">
        <f t="shared" si="12"/>
        <v>0</v>
      </c>
      <c r="BJ28" s="107">
        <f t="shared" si="13"/>
        <v>0</v>
      </c>
      <c r="BK28" s="107">
        <f t="shared" si="14"/>
        <v>9.4088598472571033E-2</v>
      </c>
      <c r="BL28" s="107">
        <f t="shared" si="15"/>
        <v>0</v>
      </c>
      <c r="BM28" s="107">
        <f t="shared" si="16"/>
        <v>0</v>
      </c>
      <c r="BN28" s="107">
        <f t="shared" si="17"/>
        <v>1.3678370908190243</v>
      </c>
      <c r="BO28" s="107">
        <f t="shared" si="18"/>
        <v>0</v>
      </c>
      <c r="BP28" s="107">
        <f t="shared" si="19"/>
        <v>0</v>
      </c>
      <c r="BQ28" s="107">
        <f t="shared" si="20"/>
        <v>0</v>
      </c>
      <c r="BR28" s="107">
        <f t="shared" si="21"/>
        <v>0</v>
      </c>
      <c r="BS28" s="107">
        <f t="shared" si="22"/>
        <v>166.86641470081278</v>
      </c>
      <c r="BT28" s="107">
        <f t="shared" si="23"/>
        <v>0</v>
      </c>
      <c r="BU28" s="107">
        <f t="shared" si="24"/>
        <v>0</v>
      </c>
      <c r="BV28" s="107">
        <f t="shared" si="25"/>
        <v>0.79788178949808586</v>
      </c>
      <c r="BW28" s="107">
        <f t="shared" si="26"/>
        <v>0.72120590551833574</v>
      </c>
      <c r="BX28" s="108">
        <f t="shared" si="50"/>
        <v>70.693350670807888</v>
      </c>
      <c r="BY28" s="108">
        <f t="shared" si="247"/>
        <v>57.958828993229275</v>
      </c>
      <c r="BZ28" s="108">
        <f t="shared" si="248"/>
        <v>0</v>
      </c>
      <c r="CA28" s="108">
        <f t="shared" si="249"/>
        <v>0</v>
      </c>
      <c r="CB28" s="108">
        <f t="shared" si="250"/>
        <v>1.4113289770885655</v>
      </c>
      <c r="CC28" s="108">
        <f t="shared" si="251"/>
        <v>0</v>
      </c>
      <c r="CD28" s="108">
        <f t="shared" si="252"/>
        <v>0</v>
      </c>
      <c r="CE28" s="108">
        <f t="shared" si="253"/>
        <v>20.517556362285365</v>
      </c>
      <c r="CF28" s="108">
        <f t="shared" si="254"/>
        <v>0</v>
      </c>
      <c r="CG28" s="108">
        <f t="shared" si="255"/>
        <v>0</v>
      </c>
      <c r="CH28" s="108">
        <f t="shared" si="256"/>
        <v>0</v>
      </c>
      <c r="CI28" s="108">
        <f t="shared" si="257"/>
        <v>0</v>
      </c>
      <c r="CJ28" s="108">
        <f t="shared" si="258"/>
        <v>2502.9962205121919</v>
      </c>
      <c r="CK28" s="108">
        <f t="shared" si="259"/>
        <v>0</v>
      </c>
      <c r="CL28" s="108">
        <f t="shared" si="260"/>
        <v>0</v>
      </c>
      <c r="CM28" s="108">
        <f t="shared" si="261"/>
        <v>11.968226842471289</v>
      </c>
      <c r="CN28" s="108">
        <f t="shared" si="229"/>
        <v>10.818088582775037</v>
      </c>
      <c r="CO28" s="109">
        <f t="shared" si="51"/>
        <v>601.95102659297822</v>
      </c>
      <c r="CP28" s="109">
        <f t="shared" si="294"/>
        <v>537.48005510880273</v>
      </c>
      <c r="CQ28" s="109">
        <f t="shared" si="295"/>
        <v>0</v>
      </c>
      <c r="CR28" s="109">
        <f t="shared" si="296"/>
        <v>0</v>
      </c>
      <c r="CS28" s="109">
        <f t="shared" si="297"/>
        <v>11.902554340245555</v>
      </c>
      <c r="CT28" s="109">
        <f t="shared" si="298"/>
        <v>0</v>
      </c>
      <c r="CU28" s="109">
        <f t="shared" si="299"/>
        <v>0</v>
      </c>
      <c r="CV28" s="109">
        <f t="shared" si="300"/>
        <v>155.47959782040502</v>
      </c>
      <c r="CW28" s="109">
        <f t="shared" si="301"/>
        <v>0</v>
      </c>
      <c r="CX28" s="109">
        <f t="shared" si="302"/>
        <v>0</v>
      </c>
      <c r="CY28" s="109">
        <f t="shared" si="303"/>
        <v>0</v>
      </c>
      <c r="CZ28" s="109">
        <f t="shared" si="304"/>
        <v>10.636544834297428</v>
      </c>
      <c r="DA28" s="109">
        <f t="shared" si="305"/>
        <v>24451.984098814377</v>
      </c>
      <c r="DB28" s="109">
        <f t="shared" si="306"/>
        <v>0</v>
      </c>
      <c r="DC28" s="109">
        <f t="shared" si="307"/>
        <v>0</v>
      </c>
      <c r="DD28" s="109">
        <f t="shared" si="308"/>
        <v>101.98360286089806</v>
      </c>
      <c r="DE28" s="109">
        <f t="shared" si="262"/>
        <v>79.71977600787497</v>
      </c>
      <c r="DF28" s="110">
        <f t="shared" si="29"/>
        <v>0.27431642478244894</v>
      </c>
      <c r="DG28" s="110">
        <f t="shared" si="263"/>
        <v>0.32296049206763205</v>
      </c>
      <c r="DH28" s="110" t="e">
        <f t="shared" si="264"/>
        <v>#DIV/0!</v>
      </c>
      <c r="DI28" s="110" t="e">
        <f t="shared" si="265"/>
        <v>#DIV/0!</v>
      </c>
      <c r="DJ28" s="110">
        <f t="shared" si="266"/>
        <v>0.57488087642056995</v>
      </c>
      <c r="DK28" s="110" t="e">
        <f t="shared" si="267"/>
        <v>#DIV/0!</v>
      </c>
      <c r="DL28" s="110">
        <f t="shared" si="268"/>
        <v>0</v>
      </c>
      <c r="DM28" s="110">
        <f t="shared" si="269"/>
        <v>0.2965884906029449</v>
      </c>
      <c r="DN28" s="110" t="e">
        <f t="shared" si="270"/>
        <v>#DIV/0!</v>
      </c>
      <c r="DO28" s="110" t="e">
        <f t="shared" si="271"/>
        <v>#DIV/0!</v>
      </c>
      <c r="DP28" s="110" t="e">
        <f t="shared" si="272"/>
        <v>#DIV/0!</v>
      </c>
      <c r="DQ28" s="110">
        <f t="shared" si="273"/>
        <v>1</v>
      </c>
      <c r="DR28" s="110">
        <f t="shared" si="274"/>
        <v>0.39358737099969132</v>
      </c>
      <c r="DS28" s="110" t="e">
        <f t="shared" si="275"/>
        <v>#DIV/0!</v>
      </c>
      <c r="DT28" s="110" t="e">
        <f t="shared" si="276"/>
        <v>#DIV/0!</v>
      </c>
      <c r="DU28" s="110">
        <f t="shared" si="277"/>
        <v>0.27226326893186026</v>
      </c>
      <c r="DV28" s="110">
        <f t="shared" si="230"/>
        <v>0.35930904250861651</v>
      </c>
    </row>
    <row r="29" spans="1:126" s="129" customFormat="1" x14ac:dyDescent="0.2">
      <c r="A29" s="129" t="s">
        <v>93</v>
      </c>
      <c r="B29" s="131"/>
      <c r="C29" s="131">
        <v>44518.78125</v>
      </c>
      <c r="D29" s="99">
        <v>24.37</v>
      </c>
      <c r="E29" s="102">
        <f t="shared" si="6"/>
        <v>0.68991469999999999</v>
      </c>
      <c r="F29" s="102">
        <f t="shared" si="30"/>
        <v>5366.1321899999994</v>
      </c>
      <c r="G29" s="103">
        <f t="shared" si="7"/>
        <v>0.18921541322648155</v>
      </c>
      <c r="Y29" s="105">
        <f t="shared" ref="Y29" si="453">H26</f>
        <v>110.40880239709887</v>
      </c>
      <c r="Z29" s="105">
        <f t="shared" ref="Z29" si="454">I26</f>
        <v>90.520039533550744</v>
      </c>
      <c r="AA29" s="105">
        <f t="shared" ref="AA29" si="455">J26</f>
        <v>0</v>
      </c>
      <c r="AB29" s="105">
        <f t="shared" ref="AB29" si="456">K26</f>
        <v>0</v>
      </c>
      <c r="AC29" s="105">
        <f t="shared" ref="AC29" si="457">L26</f>
        <v>2.2042121454149251</v>
      </c>
      <c r="AD29" s="105">
        <f t="shared" ref="AD29" si="458">M26</f>
        <v>0</v>
      </c>
      <c r="AE29" s="105">
        <f t="shared" ref="AE29" si="459">N26</f>
        <v>0</v>
      </c>
      <c r="AF29" s="105">
        <f t="shared" ref="AF29" si="460">O26</f>
        <v>32.044298432304245</v>
      </c>
      <c r="AG29" s="105">
        <f t="shared" ref="AG29" si="461">P26</f>
        <v>0</v>
      </c>
      <c r="AH29" s="105">
        <f t="shared" ref="AH29" si="462">Q26</f>
        <v>0</v>
      </c>
      <c r="AI29" s="105">
        <f t="shared" ref="AI29" si="463">R26</f>
        <v>0</v>
      </c>
      <c r="AJ29" s="105">
        <f t="shared" ref="AJ29" si="464">S26</f>
        <v>0</v>
      </c>
      <c r="AK29" s="105">
        <f t="shared" ref="AK29" si="465">T26</f>
        <v>3909.1769238395009</v>
      </c>
      <c r="AL29" s="105">
        <f t="shared" ref="AL29" si="466">U26</f>
        <v>0</v>
      </c>
      <c r="AM29" s="105">
        <f t="shared" ref="AM29" si="467">V26</f>
        <v>0</v>
      </c>
      <c r="AN29" s="105">
        <f t="shared" ref="AN29:AO29" si="468">W26</f>
        <v>18.691964377913198</v>
      </c>
      <c r="AO29" s="105">
        <f t="shared" si="468"/>
        <v>16.895679626388695</v>
      </c>
      <c r="AP29" s="106">
        <f t="shared" si="9"/>
        <v>0.98804280042274273</v>
      </c>
      <c r="AQ29" s="106">
        <f t="shared" si="9"/>
        <v>0.8751174542848863</v>
      </c>
      <c r="AR29" s="106" t="e">
        <f t="shared" si="9"/>
        <v>#DIV/0!</v>
      </c>
      <c r="AS29" s="106" t="e">
        <f t="shared" si="9"/>
        <v>#DIV/0!</v>
      </c>
      <c r="AT29" s="106">
        <f t="shared" si="9"/>
        <v>0.93071747704361218</v>
      </c>
      <c r="AU29" s="106" t="e">
        <f t="shared" si="9"/>
        <v>#DIV/0!</v>
      </c>
      <c r="AV29" s="106">
        <f t="shared" si="9"/>
        <v>0</v>
      </c>
      <c r="AW29" s="106">
        <f t="shared" si="9"/>
        <v>1</v>
      </c>
      <c r="AX29" s="106" t="e">
        <f t="shared" si="9"/>
        <v>#DIV/0!</v>
      </c>
      <c r="AY29" s="106" t="e">
        <f t="shared" si="9"/>
        <v>#DIV/0!</v>
      </c>
      <c r="AZ29" s="106" t="e">
        <f t="shared" si="9"/>
        <v>#DIV/0!</v>
      </c>
      <c r="BA29" s="106">
        <f t="shared" si="9"/>
        <v>0</v>
      </c>
      <c r="BB29" s="106">
        <f t="shared" si="9"/>
        <v>0.81191414927379368</v>
      </c>
      <c r="BC29" s="106" t="e">
        <f t="shared" si="9"/>
        <v>#DIV/0!</v>
      </c>
      <c r="BD29" s="106" t="e">
        <f t="shared" si="9"/>
        <v>#DIV/0!</v>
      </c>
      <c r="BE29" s="106">
        <f t="shared" si="9"/>
        <v>1</v>
      </c>
      <c r="BF29" s="106">
        <f t="shared" si="228"/>
        <v>1</v>
      </c>
      <c r="BG29" s="107">
        <f t="shared" si="10"/>
        <v>4.5703593469892247</v>
      </c>
      <c r="BH29" s="107">
        <f t="shared" si="11"/>
        <v>3.7470663551266683</v>
      </c>
      <c r="BI29" s="107">
        <f t="shared" si="12"/>
        <v>0</v>
      </c>
      <c r="BJ29" s="107">
        <f t="shared" si="13"/>
        <v>0</v>
      </c>
      <c r="BK29" s="107">
        <f t="shared" si="14"/>
        <v>9.1243101662417669E-2</v>
      </c>
      <c r="BL29" s="107">
        <f t="shared" si="15"/>
        <v>0</v>
      </c>
      <c r="BM29" s="107">
        <f t="shared" si="16"/>
        <v>0</v>
      </c>
      <c r="BN29" s="107">
        <f t="shared" si="17"/>
        <v>1.326469952378019</v>
      </c>
      <c r="BO29" s="107">
        <f t="shared" si="18"/>
        <v>0</v>
      </c>
      <c r="BP29" s="107">
        <f t="shared" si="19"/>
        <v>0</v>
      </c>
      <c r="BQ29" s="107">
        <f t="shared" si="20"/>
        <v>0</v>
      </c>
      <c r="BR29" s="107">
        <f t="shared" si="21"/>
        <v>0</v>
      </c>
      <c r="BS29" s="107">
        <f t="shared" si="22"/>
        <v>161.81991747945915</v>
      </c>
      <c r="BT29" s="107">
        <f t="shared" si="23"/>
        <v>0</v>
      </c>
      <c r="BU29" s="107">
        <f t="shared" si="24"/>
        <v>0</v>
      </c>
      <c r="BV29" s="107">
        <f t="shared" si="25"/>
        <v>0.77375165977192029</v>
      </c>
      <c r="BW29" s="107">
        <f t="shared" si="26"/>
        <v>0.69939466444416409</v>
      </c>
      <c r="BX29" s="108">
        <f t="shared" si="50"/>
        <v>68.555390204838375</v>
      </c>
      <c r="BY29" s="108">
        <f t="shared" si="247"/>
        <v>56.205995326900023</v>
      </c>
      <c r="BZ29" s="108">
        <f t="shared" si="248"/>
        <v>0</v>
      </c>
      <c r="CA29" s="108">
        <f t="shared" si="249"/>
        <v>0</v>
      </c>
      <c r="CB29" s="108">
        <f t="shared" si="250"/>
        <v>1.3686465249362652</v>
      </c>
      <c r="CC29" s="108">
        <f t="shared" si="251"/>
        <v>0</v>
      </c>
      <c r="CD29" s="108">
        <f t="shared" si="252"/>
        <v>0</v>
      </c>
      <c r="CE29" s="108">
        <f t="shared" si="253"/>
        <v>19.897049285670285</v>
      </c>
      <c r="CF29" s="108">
        <f t="shared" si="254"/>
        <v>0</v>
      </c>
      <c r="CG29" s="108">
        <f t="shared" si="255"/>
        <v>0</v>
      </c>
      <c r="CH29" s="108">
        <f t="shared" si="256"/>
        <v>0</v>
      </c>
      <c r="CI29" s="108">
        <f t="shared" si="257"/>
        <v>0</v>
      </c>
      <c r="CJ29" s="108">
        <f t="shared" si="258"/>
        <v>2427.2987621918874</v>
      </c>
      <c r="CK29" s="108">
        <f t="shared" si="259"/>
        <v>0</v>
      </c>
      <c r="CL29" s="108">
        <f t="shared" si="260"/>
        <v>0</v>
      </c>
      <c r="CM29" s="108">
        <f t="shared" si="261"/>
        <v>11.606274896578805</v>
      </c>
      <c r="CN29" s="108">
        <f t="shared" si="229"/>
        <v>10.490919966662462</v>
      </c>
      <c r="CO29" s="109">
        <f t="shared" si="51"/>
        <v>670.50641679781666</v>
      </c>
      <c r="CP29" s="109">
        <f t="shared" si="294"/>
        <v>593.68605043570278</v>
      </c>
      <c r="CQ29" s="109">
        <f t="shared" si="295"/>
        <v>0</v>
      </c>
      <c r="CR29" s="109">
        <f t="shared" si="296"/>
        <v>0</v>
      </c>
      <c r="CS29" s="109">
        <f t="shared" si="297"/>
        <v>13.27120086518182</v>
      </c>
      <c r="CT29" s="109">
        <f t="shared" si="298"/>
        <v>0</v>
      </c>
      <c r="CU29" s="109">
        <f t="shared" si="299"/>
        <v>0</v>
      </c>
      <c r="CV29" s="109">
        <f t="shared" si="300"/>
        <v>175.3766471060753</v>
      </c>
      <c r="CW29" s="109">
        <f t="shared" si="301"/>
        <v>0</v>
      </c>
      <c r="CX29" s="109">
        <f t="shared" si="302"/>
        <v>0</v>
      </c>
      <c r="CY29" s="109">
        <f t="shared" si="303"/>
        <v>0</v>
      </c>
      <c r="CZ29" s="109">
        <f t="shared" si="304"/>
        <v>10.636544834297428</v>
      </c>
      <c r="DA29" s="109">
        <f t="shared" si="305"/>
        <v>26879.282861006264</v>
      </c>
      <c r="DB29" s="109">
        <f t="shared" si="306"/>
        <v>0</v>
      </c>
      <c r="DC29" s="109">
        <f t="shared" si="307"/>
        <v>0</v>
      </c>
      <c r="DD29" s="109">
        <f t="shared" si="308"/>
        <v>113.58987775747687</v>
      </c>
      <c r="DE29" s="109">
        <f t="shared" si="262"/>
        <v>90.21069597453743</v>
      </c>
      <c r="DF29" s="110">
        <f t="shared" si="29"/>
        <v>0.30555795226517052</v>
      </c>
      <c r="DG29" s="110">
        <f t="shared" si="263"/>
        <v>0.35673349580123492</v>
      </c>
      <c r="DH29" s="110" t="e">
        <f t="shared" si="264"/>
        <v>#DIV/0!</v>
      </c>
      <c r="DI29" s="110" t="e">
        <f t="shared" si="265"/>
        <v>#DIV/0!</v>
      </c>
      <c r="DJ29" s="110">
        <f t="shared" si="266"/>
        <v>0.64098506643505515</v>
      </c>
      <c r="DK29" s="110" t="e">
        <f t="shared" si="267"/>
        <v>#DIV/0!</v>
      </c>
      <c r="DL29" s="110">
        <f t="shared" si="268"/>
        <v>0</v>
      </c>
      <c r="DM29" s="110">
        <f t="shared" si="269"/>
        <v>0.33454353999730913</v>
      </c>
      <c r="DN29" s="110" t="e">
        <f t="shared" si="270"/>
        <v>#DIV/0!</v>
      </c>
      <c r="DO29" s="110" t="e">
        <f t="shared" si="271"/>
        <v>#DIV/0!</v>
      </c>
      <c r="DP29" s="110" t="e">
        <f t="shared" si="272"/>
        <v>#DIV/0!</v>
      </c>
      <c r="DQ29" s="110">
        <f t="shared" si="273"/>
        <v>1</v>
      </c>
      <c r="DR29" s="110">
        <f t="shared" si="274"/>
        <v>0.43265798934220173</v>
      </c>
      <c r="DS29" s="110" t="e">
        <f t="shared" si="275"/>
        <v>#DIV/0!</v>
      </c>
      <c r="DT29" s="110" t="e">
        <f t="shared" si="276"/>
        <v>#DIV/0!</v>
      </c>
      <c r="DU29" s="110">
        <f t="shared" si="277"/>
        <v>0.30324827294053813</v>
      </c>
      <c r="DV29" s="110">
        <f t="shared" si="230"/>
        <v>0.40659319955245538</v>
      </c>
    </row>
    <row r="30" spans="1:126" s="129" customFormat="1" x14ac:dyDescent="0.2">
      <c r="A30" s="129" t="s">
        <v>93</v>
      </c>
      <c r="B30" s="131">
        <f>'Data Final'!C217</f>
        <v>44518.8125</v>
      </c>
      <c r="C30" s="131">
        <v>44518.791666666664</v>
      </c>
      <c r="D30" s="99">
        <v>26.67</v>
      </c>
      <c r="E30" s="102">
        <f t="shared" si="6"/>
        <v>0.75502769999999997</v>
      </c>
      <c r="F30" s="102">
        <f t="shared" si="30"/>
        <v>5830.3595699999996</v>
      </c>
      <c r="G30" s="103">
        <f t="shared" si="7"/>
        <v>0.2055845544305388</v>
      </c>
      <c r="H30" s="129">
        <f>'Data Final'!F217</f>
        <v>83.004853535152364</v>
      </c>
      <c r="I30" s="129">
        <f>'Data Final'!G217</f>
        <v>63.40214589388124</v>
      </c>
      <c r="J30" s="129">
        <f>'Data Final'!H217</f>
        <v>0</v>
      </c>
      <c r="K30" s="129">
        <f>'Data Final'!I217</f>
        <v>0</v>
      </c>
      <c r="L30" s="129">
        <f>'Data Final'!J217</f>
        <v>1.3837063786957402</v>
      </c>
      <c r="M30" s="104">
        <v>0</v>
      </c>
      <c r="N30" s="129">
        <f>'Data Final'!L217</f>
        <v>0</v>
      </c>
      <c r="O30" s="129">
        <f>'Data Final'!M217</f>
        <v>19.198207783541946</v>
      </c>
      <c r="P30" s="104">
        <v>0</v>
      </c>
      <c r="Q30" s="129">
        <f>'Data Final'!O217</f>
        <v>0</v>
      </c>
      <c r="R30" s="129">
        <f>'Data Final'!P217</f>
        <v>0</v>
      </c>
      <c r="S30" s="129">
        <f>'Data Final'!Q217</f>
        <v>0</v>
      </c>
      <c r="T30" s="129">
        <f>'Data Final'!R217</f>
        <v>2454.9231081039807</v>
      </c>
      <c r="U30" s="129">
        <f>'Data Final'!S217</f>
        <v>0</v>
      </c>
      <c r="V30" s="129">
        <f>'Data Final'!T217</f>
        <v>0</v>
      </c>
      <c r="W30" s="129">
        <f>'Data Final'!U217</f>
        <v>13.4672950929611</v>
      </c>
      <c r="X30" s="129">
        <f>'Data Final'!V217</f>
        <v>11.003265972274546</v>
      </c>
      <c r="Y30" s="105">
        <f t="shared" ref="Y30" si="469">H30</f>
        <v>83.004853535152364</v>
      </c>
      <c r="Z30" s="105">
        <f t="shared" ref="Z30" si="470">I30</f>
        <v>63.40214589388124</v>
      </c>
      <c r="AA30" s="105">
        <f t="shared" ref="AA30" si="471">J30</f>
        <v>0</v>
      </c>
      <c r="AB30" s="105">
        <f t="shared" ref="AB30" si="472">K30</f>
        <v>0</v>
      </c>
      <c r="AC30" s="105">
        <f t="shared" ref="AC30" si="473">L30</f>
        <v>1.3837063786957402</v>
      </c>
      <c r="AD30" s="105">
        <f t="shared" ref="AD30" si="474">M30</f>
        <v>0</v>
      </c>
      <c r="AE30" s="105">
        <f t="shared" ref="AE30" si="475">N30</f>
        <v>0</v>
      </c>
      <c r="AF30" s="105">
        <f t="shared" ref="AF30" si="476">O30</f>
        <v>19.198207783541946</v>
      </c>
      <c r="AG30" s="105">
        <f t="shared" ref="AG30" si="477">P30</f>
        <v>0</v>
      </c>
      <c r="AH30" s="105">
        <f t="shared" ref="AH30" si="478">Q30</f>
        <v>0</v>
      </c>
      <c r="AI30" s="105">
        <f t="shared" ref="AI30" si="479">R30</f>
        <v>0</v>
      </c>
      <c r="AJ30" s="105">
        <f t="shared" ref="AJ30" si="480">S30</f>
        <v>0</v>
      </c>
      <c r="AK30" s="105">
        <f t="shared" ref="AK30" si="481">T30</f>
        <v>2454.9231081039807</v>
      </c>
      <c r="AL30" s="105">
        <f t="shared" ref="AL30" si="482">U30</f>
        <v>0</v>
      </c>
      <c r="AM30" s="105">
        <f t="shared" ref="AM30" si="483">V30</f>
        <v>0</v>
      </c>
      <c r="AN30" s="105">
        <f t="shared" ref="AN30:AO30" si="484">W30</f>
        <v>13.4672950929611</v>
      </c>
      <c r="AO30" s="105">
        <f t="shared" si="484"/>
        <v>11.003265972274546</v>
      </c>
      <c r="AP30" s="106">
        <f t="shared" si="9"/>
        <v>0.74280624510882765</v>
      </c>
      <c r="AQ30" s="106">
        <f t="shared" si="9"/>
        <v>0.61295073219988327</v>
      </c>
      <c r="AR30" s="106" t="e">
        <f t="shared" si="9"/>
        <v>#DIV/0!</v>
      </c>
      <c r="AS30" s="106" t="e">
        <f t="shared" si="9"/>
        <v>#DIV/0!</v>
      </c>
      <c r="AT30" s="106">
        <f t="shared" si="9"/>
        <v>0.58426304946542562</v>
      </c>
      <c r="AU30" s="106" t="e">
        <f t="shared" si="9"/>
        <v>#DIV/0!</v>
      </c>
      <c r="AV30" s="106">
        <f t="shared" si="9"/>
        <v>0</v>
      </c>
      <c r="AW30" s="106">
        <f t="shared" si="9"/>
        <v>0.59911462328000287</v>
      </c>
      <c r="AX30" s="106" t="e">
        <f t="shared" si="9"/>
        <v>#DIV/0!</v>
      </c>
      <c r="AY30" s="106" t="e">
        <f t="shared" si="9"/>
        <v>#DIV/0!</v>
      </c>
      <c r="AZ30" s="106" t="e">
        <f t="shared" si="9"/>
        <v>#DIV/0!</v>
      </c>
      <c r="BA30" s="106">
        <f t="shared" si="9"/>
        <v>0</v>
      </c>
      <c r="BB30" s="106">
        <f t="shared" si="9"/>
        <v>0.50987377795404565</v>
      </c>
      <c r="BC30" s="106" t="e">
        <f t="shared" si="9"/>
        <v>#DIV/0!</v>
      </c>
      <c r="BD30" s="106" t="e">
        <f t="shared" si="9"/>
        <v>#DIV/0!</v>
      </c>
      <c r="BE30" s="106">
        <f t="shared" si="9"/>
        <v>0.72048580987423283</v>
      </c>
      <c r="BF30" s="106">
        <f t="shared" si="228"/>
        <v>0.6512473138451903</v>
      </c>
      <c r="BG30" s="107">
        <f t="shared" si="10"/>
        <v>3.7602578192089773</v>
      </c>
      <c r="BH30" s="107">
        <f t="shared" si="11"/>
        <v>2.8722225833592954</v>
      </c>
      <c r="BI30" s="107">
        <f t="shared" si="12"/>
        <v>0</v>
      </c>
      <c r="BJ30" s="107">
        <f t="shared" si="13"/>
        <v>0</v>
      </c>
      <c r="BK30" s="107">
        <f t="shared" si="14"/>
        <v>6.2684198674918423E-2</v>
      </c>
      <c r="BL30" s="107">
        <f t="shared" si="15"/>
        <v>0</v>
      </c>
      <c r="BM30" s="107">
        <f t="shared" si="16"/>
        <v>0</v>
      </c>
      <c r="BN30" s="107">
        <f t="shared" si="17"/>
        <v>0.86971072001578631</v>
      </c>
      <c r="BO30" s="107">
        <f t="shared" si="18"/>
        <v>0</v>
      </c>
      <c r="BP30" s="107">
        <f t="shared" si="19"/>
        <v>0</v>
      </c>
      <c r="BQ30" s="107">
        <f t="shared" si="20"/>
        <v>0</v>
      </c>
      <c r="BR30" s="107">
        <f t="shared" si="21"/>
        <v>0</v>
      </c>
      <c r="BS30" s="107">
        <f t="shared" si="22"/>
        <v>111.21209687931599</v>
      </c>
      <c r="BT30" s="107">
        <f t="shared" si="23"/>
        <v>0</v>
      </c>
      <c r="BU30" s="107">
        <f t="shared" si="24"/>
        <v>0</v>
      </c>
      <c r="BV30" s="107">
        <f t="shared" si="25"/>
        <v>0.6100908503555823</v>
      </c>
      <c r="BW30" s="107">
        <f t="shared" si="26"/>
        <v>0.49846623597208284</v>
      </c>
      <c r="BX30" s="108">
        <f t="shared" si="50"/>
        <v>56.403867288134663</v>
      </c>
      <c r="BY30" s="108">
        <f t="shared" si="247"/>
        <v>43.08333875038943</v>
      </c>
      <c r="BZ30" s="108">
        <f t="shared" si="248"/>
        <v>0</v>
      </c>
      <c r="CA30" s="108">
        <f t="shared" si="249"/>
        <v>0</v>
      </c>
      <c r="CB30" s="108">
        <f t="shared" si="250"/>
        <v>0.94026298012377629</v>
      </c>
      <c r="CC30" s="108">
        <f t="shared" si="251"/>
        <v>0</v>
      </c>
      <c r="CD30" s="108">
        <f t="shared" si="252"/>
        <v>0</v>
      </c>
      <c r="CE30" s="108">
        <f t="shared" si="253"/>
        <v>13.045660800236794</v>
      </c>
      <c r="CF30" s="108">
        <f t="shared" si="254"/>
        <v>0</v>
      </c>
      <c r="CG30" s="108">
        <f t="shared" si="255"/>
        <v>0</v>
      </c>
      <c r="CH30" s="108">
        <f t="shared" si="256"/>
        <v>0</v>
      </c>
      <c r="CI30" s="108">
        <f t="shared" si="257"/>
        <v>0</v>
      </c>
      <c r="CJ30" s="108">
        <f t="shared" si="258"/>
        <v>1668.1814531897398</v>
      </c>
      <c r="CK30" s="108">
        <f t="shared" si="259"/>
        <v>0</v>
      </c>
      <c r="CL30" s="108">
        <f t="shared" si="260"/>
        <v>0</v>
      </c>
      <c r="CM30" s="108">
        <f t="shared" si="261"/>
        <v>9.151362755333734</v>
      </c>
      <c r="CN30" s="108">
        <f t="shared" si="229"/>
        <v>7.4769935395812421</v>
      </c>
      <c r="CO30" s="109">
        <f t="shared" si="51"/>
        <v>726.91028408595128</v>
      </c>
      <c r="CP30" s="109">
        <f t="shared" si="294"/>
        <v>636.76938918609221</v>
      </c>
      <c r="CQ30" s="109">
        <f t="shared" si="295"/>
        <v>0</v>
      </c>
      <c r="CR30" s="109">
        <f t="shared" si="296"/>
        <v>0</v>
      </c>
      <c r="CS30" s="109">
        <f t="shared" si="297"/>
        <v>14.211463845305596</v>
      </c>
      <c r="CT30" s="109">
        <f t="shared" si="298"/>
        <v>0</v>
      </c>
      <c r="CU30" s="109">
        <f t="shared" si="299"/>
        <v>0</v>
      </c>
      <c r="CV30" s="109">
        <f t="shared" si="300"/>
        <v>188.42230790631208</v>
      </c>
      <c r="CW30" s="109">
        <f t="shared" si="301"/>
        <v>0</v>
      </c>
      <c r="CX30" s="109">
        <f t="shared" si="302"/>
        <v>0</v>
      </c>
      <c r="CY30" s="109">
        <f t="shared" si="303"/>
        <v>0</v>
      </c>
      <c r="CZ30" s="109">
        <f t="shared" si="304"/>
        <v>10.636544834297428</v>
      </c>
      <c r="DA30" s="109">
        <f t="shared" si="305"/>
        <v>28547.464314196004</v>
      </c>
      <c r="DB30" s="109">
        <f t="shared" si="306"/>
        <v>0</v>
      </c>
      <c r="DC30" s="109">
        <f t="shared" si="307"/>
        <v>0</v>
      </c>
      <c r="DD30" s="109">
        <f t="shared" si="308"/>
        <v>122.74124051281061</v>
      </c>
      <c r="DE30" s="109">
        <f t="shared" si="262"/>
        <v>97.687689514118674</v>
      </c>
      <c r="DF30" s="110">
        <f t="shared" si="29"/>
        <v>0.33126188254328409</v>
      </c>
      <c r="DG30" s="110">
        <f t="shared" si="263"/>
        <v>0.38262137043116068</v>
      </c>
      <c r="DH30" s="110" t="e">
        <f t="shared" si="264"/>
        <v>#DIV/0!</v>
      </c>
      <c r="DI30" s="110" t="e">
        <f t="shared" si="265"/>
        <v>#DIV/0!</v>
      </c>
      <c r="DJ30" s="110">
        <f t="shared" si="266"/>
        <v>0.68639878105693874</v>
      </c>
      <c r="DK30" s="110" t="e">
        <f t="shared" si="267"/>
        <v>#DIV/0!</v>
      </c>
      <c r="DL30" s="110">
        <f t="shared" si="268"/>
        <v>0</v>
      </c>
      <c r="DM30" s="110">
        <f t="shared" si="269"/>
        <v>0.35942907417607356</v>
      </c>
      <c r="DN30" s="110" t="e">
        <f t="shared" si="270"/>
        <v>#DIV/0!</v>
      </c>
      <c r="DO30" s="110" t="e">
        <f t="shared" si="271"/>
        <v>#DIV/0!</v>
      </c>
      <c r="DP30" s="110" t="e">
        <f t="shared" si="272"/>
        <v>#DIV/0!</v>
      </c>
      <c r="DQ30" s="110">
        <f t="shared" si="273"/>
        <v>1</v>
      </c>
      <c r="DR30" s="110">
        <f t="shared" si="274"/>
        <v>0.45950959982330092</v>
      </c>
      <c r="DS30" s="110" t="e">
        <f t="shared" si="275"/>
        <v>#DIV/0!</v>
      </c>
      <c r="DT30" s="110" t="e">
        <f t="shared" si="276"/>
        <v>#DIV/0!</v>
      </c>
      <c r="DU30" s="110">
        <f t="shared" si="277"/>
        <v>0.3276794547095021</v>
      </c>
      <c r="DV30" s="110">
        <f t="shared" si="230"/>
        <v>0.4402931360560986</v>
      </c>
    </row>
    <row r="31" spans="1:126" s="129" customFormat="1" x14ac:dyDescent="0.2">
      <c r="A31" s="129" t="s">
        <v>93</v>
      </c>
      <c r="B31" s="131"/>
      <c r="C31" s="131">
        <v>44518.802083333336</v>
      </c>
      <c r="D31" s="99">
        <v>29.89</v>
      </c>
      <c r="E31" s="102">
        <f t="shared" si="6"/>
        <v>0.84618589999999994</v>
      </c>
      <c r="F31" s="102">
        <f t="shared" si="30"/>
        <v>6376.6293299999998</v>
      </c>
      <c r="G31" s="103">
        <f t="shared" si="7"/>
        <v>0.22484659545221758</v>
      </c>
      <c r="Y31" s="105">
        <f t="shared" ref="Y31" si="485">H30</f>
        <v>83.004853535152364</v>
      </c>
      <c r="Z31" s="105">
        <f t="shared" ref="Z31" si="486">I30</f>
        <v>63.40214589388124</v>
      </c>
      <c r="AA31" s="105">
        <f t="shared" ref="AA31" si="487">J30</f>
        <v>0</v>
      </c>
      <c r="AB31" s="105">
        <f t="shared" ref="AB31" si="488">K30</f>
        <v>0</v>
      </c>
      <c r="AC31" s="105">
        <f t="shared" ref="AC31" si="489">L30</f>
        <v>1.3837063786957402</v>
      </c>
      <c r="AD31" s="105">
        <f t="shared" ref="AD31" si="490">M30</f>
        <v>0</v>
      </c>
      <c r="AE31" s="105">
        <f t="shared" ref="AE31" si="491">N30</f>
        <v>0</v>
      </c>
      <c r="AF31" s="105">
        <f t="shared" ref="AF31" si="492">O30</f>
        <v>19.198207783541946</v>
      </c>
      <c r="AG31" s="105">
        <f t="shared" ref="AG31" si="493">P30</f>
        <v>0</v>
      </c>
      <c r="AH31" s="105">
        <f t="shared" ref="AH31" si="494">Q30</f>
        <v>0</v>
      </c>
      <c r="AI31" s="105">
        <f t="shared" ref="AI31" si="495">R30</f>
        <v>0</v>
      </c>
      <c r="AJ31" s="105">
        <f t="shared" ref="AJ31" si="496">S30</f>
        <v>0</v>
      </c>
      <c r="AK31" s="105">
        <f t="shared" ref="AK31" si="497">T30</f>
        <v>2454.9231081039807</v>
      </c>
      <c r="AL31" s="105">
        <f t="shared" ref="AL31" si="498">U30</f>
        <v>0</v>
      </c>
      <c r="AM31" s="105">
        <f t="shared" ref="AM31" si="499">V30</f>
        <v>0</v>
      </c>
      <c r="AN31" s="105">
        <f t="shared" ref="AN31:AO31" si="500">W30</f>
        <v>13.4672950929611</v>
      </c>
      <c r="AO31" s="105">
        <f t="shared" si="500"/>
        <v>11.003265972274546</v>
      </c>
      <c r="AP31" s="106">
        <f t="shared" si="9"/>
        <v>0.74280624510882765</v>
      </c>
      <c r="AQ31" s="106">
        <f t="shared" si="9"/>
        <v>0.61295073219988327</v>
      </c>
      <c r="AR31" s="106" t="e">
        <f t="shared" si="9"/>
        <v>#DIV/0!</v>
      </c>
      <c r="AS31" s="106" t="e">
        <f t="shared" si="9"/>
        <v>#DIV/0!</v>
      </c>
      <c r="AT31" s="106">
        <f t="shared" si="9"/>
        <v>0.58426304946542562</v>
      </c>
      <c r="AU31" s="106" t="e">
        <f t="shared" si="9"/>
        <v>#DIV/0!</v>
      </c>
      <c r="AV31" s="106">
        <f t="shared" si="9"/>
        <v>0</v>
      </c>
      <c r="AW31" s="106">
        <f t="shared" si="9"/>
        <v>0.59911462328000287</v>
      </c>
      <c r="AX31" s="106" t="e">
        <f t="shared" si="9"/>
        <v>#DIV/0!</v>
      </c>
      <c r="AY31" s="106" t="e">
        <f t="shared" si="9"/>
        <v>#DIV/0!</v>
      </c>
      <c r="AZ31" s="106" t="e">
        <f t="shared" si="9"/>
        <v>#DIV/0!</v>
      </c>
      <c r="BA31" s="106">
        <f t="shared" si="9"/>
        <v>0</v>
      </c>
      <c r="BB31" s="106">
        <f t="shared" si="9"/>
        <v>0.50987377795404565</v>
      </c>
      <c r="BC31" s="106" t="e">
        <f t="shared" si="9"/>
        <v>#DIV/0!</v>
      </c>
      <c r="BD31" s="106" t="e">
        <f t="shared" si="9"/>
        <v>#DIV/0!</v>
      </c>
      <c r="BE31" s="106">
        <f t="shared" si="9"/>
        <v>0.72048580987423283</v>
      </c>
      <c r="BF31" s="106">
        <f t="shared" si="228"/>
        <v>0.6512473138451903</v>
      </c>
      <c r="BG31" s="107">
        <f t="shared" si="10"/>
        <v>4.2142522015806643</v>
      </c>
      <c r="BH31" s="107">
        <f t="shared" si="11"/>
        <v>3.2190001131087116</v>
      </c>
      <c r="BI31" s="107">
        <f t="shared" si="12"/>
        <v>0</v>
      </c>
      <c r="BJ31" s="107">
        <f t="shared" si="13"/>
        <v>0</v>
      </c>
      <c r="BK31" s="107">
        <f t="shared" si="14"/>
        <v>7.0252369643543741E-2</v>
      </c>
      <c r="BL31" s="107">
        <f t="shared" si="15"/>
        <v>0</v>
      </c>
      <c r="BM31" s="107">
        <f t="shared" si="16"/>
        <v>0</v>
      </c>
      <c r="BN31" s="107">
        <f t="shared" si="17"/>
        <v>0.97471516390220669</v>
      </c>
      <c r="BO31" s="107">
        <f t="shared" si="18"/>
        <v>0</v>
      </c>
      <c r="BP31" s="107">
        <f t="shared" si="19"/>
        <v>0</v>
      </c>
      <c r="BQ31" s="107">
        <f t="shared" si="20"/>
        <v>0</v>
      </c>
      <c r="BR31" s="107">
        <f t="shared" si="21"/>
        <v>0</v>
      </c>
      <c r="BS31" s="107">
        <f t="shared" si="22"/>
        <v>124.63927917970584</v>
      </c>
      <c r="BT31" s="107">
        <f t="shared" si="23"/>
        <v>0</v>
      </c>
      <c r="BU31" s="107">
        <f t="shared" si="24"/>
        <v>0</v>
      </c>
      <c r="BV31" s="107">
        <f t="shared" si="25"/>
        <v>0.68375011312817224</v>
      </c>
      <c r="BW31" s="107">
        <f t="shared" si="26"/>
        <v>0.55864851118131065</v>
      </c>
      <c r="BX31" s="108">
        <f t="shared" si="50"/>
        <v>63.213783023709965</v>
      </c>
      <c r="BY31" s="108">
        <f t="shared" si="247"/>
        <v>48.285001696630673</v>
      </c>
      <c r="BZ31" s="108">
        <f t="shared" si="248"/>
        <v>0</v>
      </c>
      <c r="CA31" s="108">
        <f t="shared" si="249"/>
        <v>0</v>
      </c>
      <c r="CB31" s="108">
        <f t="shared" si="250"/>
        <v>1.0537855446531561</v>
      </c>
      <c r="CC31" s="108">
        <f t="shared" si="251"/>
        <v>0</v>
      </c>
      <c r="CD31" s="108">
        <f t="shared" si="252"/>
        <v>0</v>
      </c>
      <c r="CE31" s="108">
        <f t="shared" si="253"/>
        <v>14.6207274585331</v>
      </c>
      <c r="CF31" s="108">
        <f t="shared" si="254"/>
        <v>0</v>
      </c>
      <c r="CG31" s="108">
        <f t="shared" si="255"/>
        <v>0</v>
      </c>
      <c r="CH31" s="108">
        <f t="shared" si="256"/>
        <v>0</v>
      </c>
      <c r="CI31" s="108">
        <f t="shared" si="257"/>
        <v>0</v>
      </c>
      <c r="CJ31" s="108">
        <f t="shared" si="258"/>
        <v>1869.5891876955875</v>
      </c>
      <c r="CK31" s="108">
        <f t="shared" si="259"/>
        <v>0</v>
      </c>
      <c r="CL31" s="108">
        <f t="shared" si="260"/>
        <v>0</v>
      </c>
      <c r="CM31" s="108">
        <f t="shared" si="261"/>
        <v>10.256251696922584</v>
      </c>
      <c r="CN31" s="108">
        <f t="shared" si="229"/>
        <v>8.3797276677196599</v>
      </c>
      <c r="CO31" s="109">
        <f t="shared" si="51"/>
        <v>790.12406710966127</v>
      </c>
      <c r="CP31" s="109">
        <f t="shared" si="294"/>
        <v>685.05439088272283</v>
      </c>
      <c r="CQ31" s="109">
        <f t="shared" si="295"/>
        <v>0</v>
      </c>
      <c r="CR31" s="109">
        <f t="shared" si="296"/>
        <v>0</v>
      </c>
      <c r="CS31" s="109">
        <f t="shared" si="297"/>
        <v>15.265249389958752</v>
      </c>
      <c r="CT31" s="109">
        <f t="shared" si="298"/>
        <v>0</v>
      </c>
      <c r="CU31" s="109">
        <f t="shared" si="299"/>
        <v>0</v>
      </c>
      <c r="CV31" s="109">
        <f t="shared" si="300"/>
        <v>203.0430353648452</v>
      </c>
      <c r="CW31" s="109">
        <f t="shared" si="301"/>
        <v>0</v>
      </c>
      <c r="CX31" s="109">
        <f t="shared" si="302"/>
        <v>0</v>
      </c>
      <c r="CY31" s="109">
        <f t="shared" si="303"/>
        <v>0</v>
      </c>
      <c r="CZ31" s="109">
        <f t="shared" si="304"/>
        <v>10.636544834297428</v>
      </c>
      <c r="DA31" s="109">
        <f t="shared" si="305"/>
        <v>30417.053501891591</v>
      </c>
      <c r="DB31" s="109">
        <f t="shared" si="306"/>
        <v>0</v>
      </c>
      <c r="DC31" s="109">
        <f t="shared" si="307"/>
        <v>0</v>
      </c>
      <c r="DD31" s="109">
        <f t="shared" si="308"/>
        <v>132.9974922097332</v>
      </c>
      <c r="DE31" s="109">
        <f t="shared" si="262"/>
        <v>106.06741718183834</v>
      </c>
      <c r="DF31" s="110">
        <f t="shared" si="29"/>
        <v>0.36006917448227233</v>
      </c>
      <c r="DG31" s="110">
        <f t="shared" si="263"/>
        <v>0.41163481522637924</v>
      </c>
      <c r="DH31" s="110" t="e">
        <f t="shared" si="264"/>
        <v>#DIV/0!</v>
      </c>
      <c r="DI31" s="110" t="e">
        <f t="shared" si="265"/>
        <v>#DIV/0!</v>
      </c>
      <c r="DJ31" s="110">
        <f t="shared" si="266"/>
        <v>0.73729551634183188</v>
      </c>
      <c r="DK31" s="110" t="e">
        <f t="shared" si="267"/>
        <v>#DIV/0!</v>
      </c>
      <c r="DL31" s="110">
        <f t="shared" si="268"/>
        <v>0</v>
      </c>
      <c r="DM31" s="110">
        <f t="shared" si="269"/>
        <v>0.38731916103783842</v>
      </c>
      <c r="DN31" s="110" t="e">
        <f t="shared" si="270"/>
        <v>#DIV/0!</v>
      </c>
      <c r="DO31" s="110" t="e">
        <f t="shared" si="271"/>
        <v>#DIV/0!</v>
      </c>
      <c r="DP31" s="110" t="e">
        <f t="shared" si="272"/>
        <v>#DIV/0!</v>
      </c>
      <c r="DQ31" s="110">
        <f t="shared" si="273"/>
        <v>1</v>
      </c>
      <c r="DR31" s="110">
        <f t="shared" si="274"/>
        <v>0.4896031370291522</v>
      </c>
      <c r="DS31" s="110" t="e">
        <f t="shared" si="275"/>
        <v>#DIV/0!</v>
      </c>
      <c r="DT31" s="110" t="e">
        <f t="shared" si="276"/>
        <v>#DIV/0!</v>
      </c>
      <c r="DU31" s="110">
        <f t="shared" si="277"/>
        <v>0.35506033296500772</v>
      </c>
      <c r="DV31" s="110">
        <f t="shared" si="230"/>
        <v>0.47806183129771451</v>
      </c>
    </row>
    <row r="32" spans="1:126" s="129" customFormat="1" x14ac:dyDescent="0.2">
      <c r="A32" s="129" t="s">
        <v>93</v>
      </c>
      <c r="B32" s="131"/>
      <c r="C32" s="131">
        <v>44518.8125</v>
      </c>
      <c r="D32" s="99">
        <v>28.26</v>
      </c>
      <c r="E32" s="102">
        <f t="shared" si="6"/>
        <v>0.80004059999999999</v>
      </c>
      <c r="F32" s="102">
        <f t="shared" si="30"/>
        <v>6881.3683199999996</v>
      </c>
      <c r="G32" s="103">
        <f t="shared" si="7"/>
        <v>0.24264421824323698</v>
      </c>
      <c r="Y32" s="105">
        <f t="shared" ref="Y32" si="501">H30</f>
        <v>83.004853535152364</v>
      </c>
      <c r="Z32" s="105">
        <f t="shared" ref="Z32" si="502">I30</f>
        <v>63.40214589388124</v>
      </c>
      <c r="AA32" s="105">
        <f t="shared" ref="AA32" si="503">J30</f>
        <v>0</v>
      </c>
      <c r="AB32" s="105">
        <f t="shared" ref="AB32" si="504">K30</f>
        <v>0</v>
      </c>
      <c r="AC32" s="105">
        <f t="shared" ref="AC32" si="505">L30</f>
        <v>1.3837063786957402</v>
      </c>
      <c r="AD32" s="105">
        <f t="shared" ref="AD32" si="506">M30</f>
        <v>0</v>
      </c>
      <c r="AE32" s="105">
        <f t="shared" ref="AE32" si="507">N30</f>
        <v>0</v>
      </c>
      <c r="AF32" s="105">
        <f t="shared" ref="AF32" si="508">O30</f>
        <v>19.198207783541946</v>
      </c>
      <c r="AG32" s="105">
        <f t="shared" ref="AG32" si="509">P30</f>
        <v>0</v>
      </c>
      <c r="AH32" s="105">
        <f t="shared" ref="AH32" si="510">Q30</f>
        <v>0</v>
      </c>
      <c r="AI32" s="105">
        <f t="shared" ref="AI32" si="511">R30</f>
        <v>0</v>
      </c>
      <c r="AJ32" s="105">
        <f t="shared" ref="AJ32" si="512">S30</f>
        <v>0</v>
      </c>
      <c r="AK32" s="105">
        <f t="shared" ref="AK32" si="513">T30</f>
        <v>2454.9231081039807</v>
      </c>
      <c r="AL32" s="105">
        <f t="shared" ref="AL32" si="514">U30</f>
        <v>0</v>
      </c>
      <c r="AM32" s="105">
        <f t="shared" ref="AM32" si="515">V30</f>
        <v>0</v>
      </c>
      <c r="AN32" s="105">
        <f t="shared" ref="AN32:AO32" si="516">W30</f>
        <v>13.4672950929611</v>
      </c>
      <c r="AO32" s="105">
        <f t="shared" si="516"/>
        <v>11.003265972274546</v>
      </c>
      <c r="AP32" s="106">
        <f t="shared" si="9"/>
        <v>0.74280624510882765</v>
      </c>
      <c r="AQ32" s="106">
        <f t="shared" si="9"/>
        <v>0.61295073219988327</v>
      </c>
      <c r="AR32" s="106" t="e">
        <f t="shared" si="9"/>
        <v>#DIV/0!</v>
      </c>
      <c r="AS32" s="106" t="e">
        <f t="shared" si="9"/>
        <v>#DIV/0!</v>
      </c>
      <c r="AT32" s="106">
        <f t="shared" si="9"/>
        <v>0.58426304946542562</v>
      </c>
      <c r="AU32" s="106" t="e">
        <f t="shared" si="9"/>
        <v>#DIV/0!</v>
      </c>
      <c r="AV32" s="106">
        <f t="shared" si="9"/>
        <v>0</v>
      </c>
      <c r="AW32" s="106">
        <f t="shared" si="9"/>
        <v>0.59911462328000287</v>
      </c>
      <c r="AX32" s="106" t="e">
        <f t="shared" si="9"/>
        <v>#DIV/0!</v>
      </c>
      <c r="AY32" s="106" t="e">
        <f t="shared" si="9"/>
        <v>#DIV/0!</v>
      </c>
      <c r="AZ32" s="106" t="e">
        <f t="shared" si="9"/>
        <v>#DIV/0!</v>
      </c>
      <c r="BA32" s="106">
        <f t="shared" si="9"/>
        <v>0</v>
      </c>
      <c r="BB32" s="106">
        <f t="shared" si="9"/>
        <v>0.50987377795404565</v>
      </c>
      <c r="BC32" s="106" t="e">
        <f t="shared" si="9"/>
        <v>#DIV/0!</v>
      </c>
      <c r="BD32" s="106" t="e">
        <f t="shared" si="9"/>
        <v>#DIV/0!</v>
      </c>
      <c r="BE32" s="106">
        <f t="shared" si="9"/>
        <v>0.72048580987423283</v>
      </c>
      <c r="BF32" s="106">
        <f t="shared" si="228"/>
        <v>0.6512473138451903</v>
      </c>
      <c r="BG32" s="107">
        <f t="shared" si="10"/>
        <v>3.9844351695105247</v>
      </c>
      <c r="BH32" s="107">
        <f t="shared" si="11"/>
        <v>3.0434574505336971</v>
      </c>
      <c r="BI32" s="107">
        <f t="shared" si="12"/>
        <v>0</v>
      </c>
      <c r="BJ32" s="107">
        <f t="shared" si="13"/>
        <v>0</v>
      </c>
      <c r="BK32" s="107">
        <f t="shared" si="14"/>
        <v>6.6421276886134029E-2</v>
      </c>
      <c r="BL32" s="107">
        <f t="shared" si="15"/>
        <v>0</v>
      </c>
      <c r="BM32" s="107">
        <f t="shared" si="16"/>
        <v>0</v>
      </c>
      <c r="BN32" s="107">
        <f t="shared" si="17"/>
        <v>0.92156074044417413</v>
      </c>
      <c r="BO32" s="107">
        <f t="shared" si="18"/>
        <v>0</v>
      </c>
      <c r="BP32" s="107">
        <f t="shared" si="19"/>
        <v>0</v>
      </c>
      <c r="BQ32" s="107">
        <f t="shared" si="20"/>
        <v>0</v>
      </c>
      <c r="BR32" s="107">
        <f t="shared" si="21"/>
        <v>0</v>
      </c>
      <c r="BS32" s="107">
        <f t="shared" si="22"/>
        <v>117.84228938168239</v>
      </c>
      <c r="BT32" s="107">
        <f t="shared" si="23"/>
        <v>0</v>
      </c>
      <c r="BU32" s="107">
        <f t="shared" si="24"/>
        <v>0</v>
      </c>
      <c r="BV32" s="107">
        <f t="shared" si="25"/>
        <v>0.64646297079297932</v>
      </c>
      <c r="BW32" s="107">
        <f t="shared" si="26"/>
        <v>0.5281835706250867</v>
      </c>
      <c r="BX32" s="108">
        <f t="shared" si="50"/>
        <v>59.766527542657869</v>
      </c>
      <c r="BY32" s="108">
        <f t="shared" si="247"/>
        <v>45.65186175800546</v>
      </c>
      <c r="BZ32" s="108">
        <f t="shared" si="248"/>
        <v>0</v>
      </c>
      <c r="CA32" s="108">
        <f t="shared" si="249"/>
        <v>0</v>
      </c>
      <c r="CB32" s="108">
        <f t="shared" si="250"/>
        <v>0.99631915329201037</v>
      </c>
      <c r="CC32" s="108">
        <f t="shared" si="251"/>
        <v>0</v>
      </c>
      <c r="CD32" s="108">
        <f t="shared" si="252"/>
        <v>0</v>
      </c>
      <c r="CE32" s="108">
        <f t="shared" si="253"/>
        <v>13.823411106662611</v>
      </c>
      <c r="CF32" s="108">
        <f t="shared" si="254"/>
        <v>0</v>
      </c>
      <c r="CG32" s="108">
        <f t="shared" si="255"/>
        <v>0</v>
      </c>
      <c r="CH32" s="108">
        <f t="shared" si="256"/>
        <v>0</v>
      </c>
      <c r="CI32" s="108">
        <f t="shared" si="257"/>
        <v>0</v>
      </c>
      <c r="CJ32" s="108">
        <f t="shared" si="258"/>
        <v>1767.6343407252359</v>
      </c>
      <c r="CK32" s="108">
        <f t="shared" si="259"/>
        <v>0</v>
      </c>
      <c r="CL32" s="108">
        <f t="shared" si="260"/>
        <v>0</v>
      </c>
      <c r="CM32" s="108">
        <f t="shared" si="261"/>
        <v>9.6969445618946892</v>
      </c>
      <c r="CN32" s="108">
        <f t="shared" si="229"/>
        <v>7.9227535593763001</v>
      </c>
      <c r="CO32" s="109">
        <f t="shared" si="51"/>
        <v>849.89059465231912</v>
      </c>
      <c r="CP32" s="109">
        <f t="shared" si="294"/>
        <v>730.70625264072828</v>
      </c>
      <c r="CQ32" s="109">
        <f t="shared" si="295"/>
        <v>0</v>
      </c>
      <c r="CR32" s="109">
        <f t="shared" si="296"/>
        <v>0</v>
      </c>
      <c r="CS32" s="109">
        <f t="shared" si="297"/>
        <v>16.261568543250764</v>
      </c>
      <c r="CT32" s="109">
        <f t="shared" si="298"/>
        <v>0</v>
      </c>
      <c r="CU32" s="109">
        <f t="shared" si="299"/>
        <v>0</v>
      </c>
      <c r="CV32" s="109">
        <f t="shared" si="300"/>
        <v>216.8664464715078</v>
      </c>
      <c r="CW32" s="109">
        <f t="shared" si="301"/>
        <v>0</v>
      </c>
      <c r="CX32" s="109">
        <f t="shared" si="302"/>
        <v>0</v>
      </c>
      <c r="CY32" s="109">
        <f t="shared" si="303"/>
        <v>0</v>
      </c>
      <c r="CZ32" s="109">
        <f t="shared" si="304"/>
        <v>10.636544834297428</v>
      </c>
      <c r="DA32" s="109">
        <f t="shared" si="305"/>
        <v>32184.687842616826</v>
      </c>
      <c r="DB32" s="109">
        <f t="shared" si="306"/>
        <v>0</v>
      </c>
      <c r="DC32" s="109">
        <f t="shared" si="307"/>
        <v>0</v>
      </c>
      <c r="DD32" s="109">
        <f t="shared" si="308"/>
        <v>142.69443677162789</v>
      </c>
      <c r="DE32" s="109">
        <f t="shared" si="262"/>
        <v>113.99017074121464</v>
      </c>
      <c r="DF32" s="110">
        <f t="shared" si="29"/>
        <v>0.38730551005255692</v>
      </c>
      <c r="DG32" s="110">
        <f t="shared" si="263"/>
        <v>0.43906606145966381</v>
      </c>
      <c r="DH32" s="110" t="e">
        <f t="shared" si="264"/>
        <v>#DIV/0!</v>
      </c>
      <c r="DI32" s="110" t="e">
        <f t="shared" si="265"/>
        <v>#DIV/0!</v>
      </c>
      <c r="DJ32" s="110">
        <f t="shared" si="266"/>
        <v>0.78541668526625763</v>
      </c>
      <c r="DK32" s="110" t="e">
        <f t="shared" si="267"/>
        <v>#DIV/0!</v>
      </c>
      <c r="DL32" s="110">
        <f t="shared" si="268"/>
        <v>0</v>
      </c>
      <c r="DM32" s="110">
        <f t="shared" si="269"/>
        <v>0.41368830974019621</v>
      </c>
      <c r="DN32" s="110" t="e">
        <f t="shared" si="270"/>
        <v>#DIV/0!</v>
      </c>
      <c r="DO32" s="110" t="e">
        <f t="shared" si="271"/>
        <v>#DIV/0!</v>
      </c>
      <c r="DP32" s="110" t="e">
        <f t="shared" si="272"/>
        <v>#DIV/0!</v>
      </c>
      <c r="DQ32" s="110">
        <f t="shared" si="273"/>
        <v>1</v>
      </c>
      <c r="DR32" s="110">
        <f t="shared" si="274"/>
        <v>0.51805557468179042</v>
      </c>
      <c r="DS32" s="110" t="e">
        <f t="shared" si="275"/>
        <v>#DIV/0!</v>
      </c>
      <c r="DT32" s="110" t="e">
        <f t="shared" si="276"/>
        <v>#DIV/0!</v>
      </c>
      <c r="DU32" s="110">
        <f t="shared" si="277"/>
        <v>0.38094804188105286</v>
      </c>
      <c r="DV32" s="110">
        <f t="shared" si="230"/>
        <v>0.51377087537694055</v>
      </c>
    </row>
    <row r="33" spans="1:126" s="129" customFormat="1" x14ac:dyDescent="0.2">
      <c r="A33" s="129" t="s">
        <v>93</v>
      </c>
      <c r="B33" s="131"/>
      <c r="C33" s="131">
        <v>44518.822916666664</v>
      </c>
      <c r="D33" s="99">
        <v>25.89</v>
      </c>
      <c r="E33" s="102">
        <f t="shared" si="6"/>
        <v>0.73294589999999993</v>
      </c>
      <c r="F33" s="102">
        <f t="shared" si="30"/>
        <v>7325.7220799999996</v>
      </c>
      <c r="G33" s="103">
        <f t="shared" si="7"/>
        <v>0.25831259489519959</v>
      </c>
      <c r="Y33" s="105">
        <f t="shared" ref="Y33" si="517">H30</f>
        <v>83.004853535152364</v>
      </c>
      <c r="Z33" s="105">
        <f t="shared" ref="Z33" si="518">I30</f>
        <v>63.40214589388124</v>
      </c>
      <c r="AA33" s="105">
        <f t="shared" ref="AA33" si="519">J30</f>
        <v>0</v>
      </c>
      <c r="AB33" s="105">
        <f t="shared" ref="AB33" si="520">K30</f>
        <v>0</v>
      </c>
      <c r="AC33" s="105">
        <f t="shared" ref="AC33" si="521">L30</f>
        <v>1.3837063786957402</v>
      </c>
      <c r="AD33" s="105">
        <f t="shared" ref="AD33" si="522">M30</f>
        <v>0</v>
      </c>
      <c r="AE33" s="105">
        <f t="shared" ref="AE33" si="523">N30</f>
        <v>0</v>
      </c>
      <c r="AF33" s="105">
        <f t="shared" ref="AF33" si="524">O30</f>
        <v>19.198207783541946</v>
      </c>
      <c r="AG33" s="105">
        <f t="shared" ref="AG33" si="525">P30</f>
        <v>0</v>
      </c>
      <c r="AH33" s="105">
        <f t="shared" ref="AH33" si="526">Q30</f>
        <v>0</v>
      </c>
      <c r="AI33" s="105">
        <f t="shared" ref="AI33" si="527">R30</f>
        <v>0</v>
      </c>
      <c r="AJ33" s="105">
        <f t="shared" ref="AJ33" si="528">S30</f>
        <v>0</v>
      </c>
      <c r="AK33" s="105">
        <f t="shared" ref="AK33" si="529">T30</f>
        <v>2454.9231081039807</v>
      </c>
      <c r="AL33" s="105">
        <f t="shared" ref="AL33" si="530">U30</f>
        <v>0</v>
      </c>
      <c r="AM33" s="105">
        <f t="shared" ref="AM33" si="531">V30</f>
        <v>0</v>
      </c>
      <c r="AN33" s="105">
        <f t="shared" ref="AN33:AO33" si="532">W30</f>
        <v>13.4672950929611</v>
      </c>
      <c r="AO33" s="105">
        <f t="shared" si="532"/>
        <v>11.003265972274546</v>
      </c>
      <c r="AP33" s="106">
        <f t="shared" si="9"/>
        <v>0.74280624510882765</v>
      </c>
      <c r="AQ33" s="106">
        <f t="shared" ref="AQ33:BE49" si="533">Z33/MAX(Z$2:Z$98)</f>
        <v>0.61295073219988327</v>
      </c>
      <c r="AR33" s="106" t="e">
        <f t="shared" si="533"/>
        <v>#DIV/0!</v>
      </c>
      <c r="AS33" s="106" t="e">
        <f t="shared" si="533"/>
        <v>#DIV/0!</v>
      </c>
      <c r="AT33" s="106">
        <f t="shared" si="533"/>
        <v>0.58426304946542562</v>
      </c>
      <c r="AU33" s="106" t="e">
        <f t="shared" si="533"/>
        <v>#DIV/0!</v>
      </c>
      <c r="AV33" s="106">
        <f t="shared" si="533"/>
        <v>0</v>
      </c>
      <c r="AW33" s="106">
        <f t="shared" si="533"/>
        <v>0.59911462328000287</v>
      </c>
      <c r="AX33" s="106" t="e">
        <f t="shared" si="533"/>
        <v>#DIV/0!</v>
      </c>
      <c r="AY33" s="106" t="e">
        <f t="shared" si="533"/>
        <v>#DIV/0!</v>
      </c>
      <c r="AZ33" s="106" t="e">
        <f t="shared" si="533"/>
        <v>#DIV/0!</v>
      </c>
      <c r="BA33" s="106">
        <f t="shared" si="533"/>
        <v>0</v>
      </c>
      <c r="BB33" s="106">
        <f t="shared" si="533"/>
        <v>0.50987377795404565</v>
      </c>
      <c r="BC33" s="106" t="e">
        <f t="shared" si="533"/>
        <v>#DIV/0!</v>
      </c>
      <c r="BD33" s="106" t="e">
        <f t="shared" si="533"/>
        <v>#DIV/0!</v>
      </c>
      <c r="BE33" s="106">
        <f t="shared" si="533"/>
        <v>0.72048580987423283</v>
      </c>
      <c r="BF33" s="106">
        <f t="shared" si="228"/>
        <v>0.6512473138451903</v>
      </c>
      <c r="BG33" s="107">
        <f t="shared" si="10"/>
        <v>3.6502840247214254</v>
      </c>
      <c r="BH33" s="107">
        <f t="shared" si="11"/>
        <v>2.7882205730473251</v>
      </c>
      <c r="BI33" s="107">
        <f t="shared" si="12"/>
        <v>0</v>
      </c>
      <c r="BJ33" s="107">
        <f t="shared" si="13"/>
        <v>0</v>
      </c>
      <c r="BK33" s="107">
        <f t="shared" si="14"/>
        <v>6.0850915024133395E-2</v>
      </c>
      <c r="BL33" s="107">
        <f t="shared" si="15"/>
        <v>0</v>
      </c>
      <c r="BM33" s="107">
        <f t="shared" si="16"/>
        <v>0</v>
      </c>
      <c r="BN33" s="107">
        <f t="shared" si="17"/>
        <v>0.84427486093770931</v>
      </c>
      <c r="BO33" s="107">
        <f t="shared" si="18"/>
        <v>0</v>
      </c>
      <c r="BP33" s="107">
        <f t="shared" si="19"/>
        <v>0</v>
      </c>
      <c r="BQ33" s="107">
        <f t="shared" si="20"/>
        <v>0</v>
      </c>
      <c r="BR33" s="107">
        <f t="shared" si="21"/>
        <v>0</v>
      </c>
      <c r="BS33" s="107">
        <f t="shared" si="22"/>
        <v>107.95954961400415</v>
      </c>
      <c r="BT33" s="107">
        <f t="shared" si="23"/>
        <v>0</v>
      </c>
      <c r="BU33" s="107">
        <f t="shared" si="24"/>
        <v>0</v>
      </c>
      <c r="BV33" s="107">
        <f t="shared" si="25"/>
        <v>0.59224792334855747</v>
      </c>
      <c r="BW33" s="107">
        <f t="shared" si="26"/>
        <v>0.48388792085928856</v>
      </c>
      <c r="BX33" s="108">
        <f t="shared" si="50"/>
        <v>54.754260370821385</v>
      </c>
      <c r="BY33" s="108">
        <f t="shared" si="247"/>
        <v>41.823308595709875</v>
      </c>
      <c r="BZ33" s="108">
        <f t="shared" si="248"/>
        <v>0</v>
      </c>
      <c r="CA33" s="108">
        <f t="shared" si="249"/>
        <v>0</v>
      </c>
      <c r="CB33" s="108">
        <f t="shared" si="250"/>
        <v>0.9127637253620009</v>
      </c>
      <c r="CC33" s="108">
        <f t="shared" si="251"/>
        <v>0</v>
      </c>
      <c r="CD33" s="108">
        <f t="shared" si="252"/>
        <v>0</v>
      </c>
      <c r="CE33" s="108">
        <f t="shared" si="253"/>
        <v>12.66412291406564</v>
      </c>
      <c r="CF33" s="108">
        <f t="shared" si="254"/>
        <v>0</v>
      </c>
      <c r="CG33" s="108">
        <f t="shared" si="255"/>
        <v>0</v>
      </c>
      <c r="CH33" s="108">
        <f t="shared" si="256"/>
        <v>0</v>
      </c>
      <c r="CI33" s="108">
        <f t="shared" si="257"/>
        <v>0</v>
      </c>
      <c r="CJ33" s="108">
        <f t="shared" si="258"/>
        <v>1619.3932442100622</v>
      </c>
      <c r="CK33" s="108">
        <f t="shared" si="259"/>
        <v>0</v>
      </c>
      <c r="CL33" s="108">
        <f t="shared" si="260"/>
        <v>0</v>
      </c>
      <c r="CM33" s="108">
        <f t="shared" si="261"/>
        <v>8.8837188502283624</v>
      </c>
      <c r="CN33" s="108">
        <f t="shared" si="229"/>
        <v>7.2583188128893283</v>
      </c>
      <c r="CO33" s="109">
        <f t="shared" si="51"/>
        <v>904.64485502314051</v>
      </c>
      <c r="CP33" s="109">
        <f t="shared" si="294"/>
        <v>772.52956123643821</v>
      </c>
      <c r="CQ33" s="109">
        <f t="shared" si="295"/>
        <v>0</v>
      </c>
      <c r="CR33" s="109">
        <f t="shared" si="296"/>
        <v>0</v>
      </c>
      <c r="CS33" s="109">
        <f t="shared" si="297"/>
        <v>17.174332268612766</v>
      </c>
      <c r="CT33" s="109">
        <f t="shared" si="298"/>
        <v>0</v>
      </c>
      <c r="CU33" s="109">
        <f t="shared" si="299"/>
        <v>0</v>
      </c>
      <c r="CV33" s="109">
        <f t="shared" si="300"/>
        <v>229.53056938557344</v>
      </c>
      <c r="CW33" s="109">
        <f t="shared" si="301"/>
        <v>0</v>
      </c>
      <c r="CX33" s="109">
        <f t="shared" si="302"/>
        <v>0</v>
      </c>
      <c r="CY33" s="109">
        <f t="shared" si="303"/>
        <v>0</v>
      </c>
      <c r="CZ33" s="109">
        <f t="shared" si="304"/>
        <v>10.636544834297428</v>
      </c>
      <c r="DA33" s="109">
        <f t="shared" si="305"/>
        <v>33804.081086826889</v>
      </c>
      <c r="DB33" s="109">
        <f t="shared" si="306"/>
        <v>0</v>
      </c>
      <c r="DC33" s="109">
        <f t="shared" si="307"/>
        <v>0</v>
      </c>
      <c r="DD33" s="109">
        <f t="shared" si="308"/>
        <v>151.57815562185624</v>
      </c>
      <c r="DE33" s="109">
        <f t="shared" si="262"/>
        <v>121.24848955410397</v>
      </c>
      <c r="DF33" s="110">
        <f t="shared" si="29"/>
        <v>0.41225769433828474</v>
      </c>
      <c r="DG33" s="110">
        <f t="shared" si="263"/>
        <v>0.46419681039737576</v>
      </c>
      <c r="DH33" s="110" t="e">
        <f t="shared" si="264"/>
        <v>#DIV/0!</v>
      </c>
      <c r="DI33" s="110" t="e">
        <f t="shared" si="265"/>
        <v>#DIV/0!</v>
      </c>
      <c r="DJ33" s="110">
        <f t="shared" si="266"/>
        <v>0.82950221475859232</v>
      </c>
      <c r="DK33" s="110" t="e">
        <f t="shared" si="267"/>
        <v>#DIV/0!</v>
      </c>
      <c r="DL33" s="110">
        <f t="shared" si="268"/>
        <v>0</v>
      </c>
      <c r="DM33" s="110">
        <f t="shared" si="269"/>
        <v>0.43784603302059411</v>
      </c>
      <c r="DN33" s="110" t="e">
        <f t="shared" si="270"/>
        <v>#DIV/0!</v>
      </c>
      <c r="DO33" s="110" t="e">
        <f t="shared" si="271"/>
        <v>#DIV/0!</v>
      </c>
      <c r="DP33" s="110" t="e">
        <f t="shared" si="272"/>
        <v>#DIV/0!</v>
      </c>
      <c r="DQ33" s="110">
        <f t="shared" si="273"/>
        <v>1</v>
      </c>
      <c r="DR33" s="110">
        <f t="shared" si="274"/>
        <v>0.54412187372024778</v>
      </c>
      <c r="DS33" s="110" t="e">
        <f t="shared" si="275"/>
        <v>#DIV/0!</v>
      </c>
      <c r="DT33" s="110" t="e">
        <f t="shared" si="276"/>
        <v>#DIV/0!</v>
      </c>
      <c r="DU33" s="110">
        <f t="shared" si="277"/>
        <v>0.40466470089861856</v>
      </c>
      <c r="DV33" s="110">
        <f t="shared" si="230"/>
        <v>0.54648521193784505</v>
      </c>
    </row>
    <row r="34" spans="1:126" s="129" customFormat="1" x14ac:dyDescent="0.2">
      <c r="A34" s="129" t="s">
        <v>93</v>
      </c>
      <c r="B34" s="131">
        <f>'Data Final'!C218</f>
        <v>44518.854166666664</v>
      </c>
      <c r="C34" s="131">
        <v>44518.833333333336</v>
      </c>
      <c r="D34" s="99">
        <v>23.62</v>
      </c>
      <c r="E34" s="102">
        <f t="shared" si="6"/>
        <v>0.6686822</v>
      </c>
      <c r="F34" s="102">
        <f t="shared" si="30"/>
        <v>7712.2385099999992</v>
      </c>
      <c r="G34" s="103">
        <f t="shared" si="7"/>
        <v>0.27194156701734823</v>
      </c>
      <c r="H34" s="129">
        <f>'Data Final'!F218</f>
        <v>90.680541497288885</v>
      </c>
      <c r="I34" s="129">
        <f>'Data Final'!G218</f>
        <v>84.967068888886246</v>
      </c>
      <c r="J34" s="129">
        <f>'Data Final'!H218</f>
        <v>0</v>
      </c>
      <c r="K34" s="129">
        <f>'Data Final'!I218</f>
        <v>0</v>
      </c>
      <c r="L34" s="129">
        <f>'Data Final'!J218</f>
        <v>1.6140201974495652</v>
      </c>
      <c r="M34" s="104">
        <v>0</v>
      </c>
      <c r="N34" s="129">
        <f>'Data Final'!L218</f>
        <v>6.471797879184388</v>
      </c>
      <c r="O34" s="129">
        <f>'Data Final'!M218</f>
        <v>21.756590271493952</v>
      </c>
      <c r="P34" s="104">
        <v>0</v>
      </c>
      <c r="Q34" s="129">
        <f>'Data Final'!O218</f>
        <v>0</v>
      </c>
      <c r="R34" s="129">
        <f>'Data Final'!P218</f>
        <v>0</v>
      </c>
      <c r="S34" s="129">
        <f>'Data Final'!Q218</f>
        <v>0</v>
      </c>
      <c r="T34" s="129">
        <f>'Data Final'!R218</f>
        <v>2510.931745649706</v>
      </c>
      <c r="U34" s="129">
        <f>'Data Final'!S218</f>
        <v>0</v>
      </c>
      <c r="V34" s="129">
        <f>'Data Final'!T218</f>
        <v>0</v>
      </c>
      <c r="W34" s="129">
        <f>'Data Final'!U218</f>
        <v>16.935020028108301</v>
      </c>
      <c r="X34" s="129">
        <f>'Data Final'!V218</f>
        <v>13.815692845369796</v>
      </c>
      <c r="Y34" s="105">
        <f t="shared" ref="Y34" si="534">H34</f>
        <v>90.680541497288885</v>
      </c>
      <c r="Z34" s="105">
        <f t="shared" ref="Z34" si="535">I34</f>
        <v>84.967068888886246</v>
      </c>
      <c r="AA34" s="105">
        <f t="shared" ref="AA34" si="536">J34</f>
        <v>0</v>
      </c>
      <c r="AB34" s="105">
        <f t="shared" ref="AB34" si="537">K34</f>
        <v>0</v>
      </c>
      <c r="AC34" s="105">
        <f t="shared" ref="AC34" si="538">L34</f>
        <v>1.6140201974495652</v>
      </c>
      <c r="AD34" s="105">
        <f t="shared" ref="AD34" si="539">M34</f>
        <v>0</v>
      </c>
      <c r="AE34" s="105">
        <f t="shared" ref="AE34" si="540">N34</f>
        <v>6.471797879184388</v>
      </c>
      <c r="AF34" s="105">
        <f t="shared" ref="AF34" si="541">O34</f>
        <v>21.756590271493952</v>
      </c>
      <c r="AG34" s="105">
        <f t="shared" ref="AG34" si="542">P34</f>
        <v>0</v>
      </c>
      <c r="AH34" s="105">
        <f t="shared" ref="AH34" si="543">Q34</f>
        <v>0</v>
      </c>
      <c r="AI34" s="105">
        <f t="shared" ref="AI34" si="544">R34</f>
        <v>0</v>
      </c>
      <c r="AJ34" s="105">
        <f t="shared" ref="AJ34" si="545">S34</f>
        <v>0</v>
      </c>
      <c r="AK34" s="105">
        <f t="shared" ref="AK34" si="546">T34</f>
        <v>2510.931745649706</v>
      </c>
      <c r="AL34" s="105">
        <f t="shared" ref="AL34" si="547">U34</f>
        <v>0</v>
      </c>
      <c r="AM34" s="105">
        <f t="shared" ref="AM34" si="548">V34</f>
        <v>0</v>
      </c>
      <c r="AN34" s="105">
        <f t="shared" ref="AN34:AO34" si="549">W34</f>
        <v>16.935020028108301</v>
      </c>
      <c r="AO34" s="105">
        <f t="shared" si="549"/>
        <v>13.815692845369796</v>
      </c>
      <c r="AP34" s="106">
        <f t="shared" ref="AP34:AP49" si="550">Y34/MAX(Y$2:Y$98)</f>
        <v>0.81149558929720167</v>
      </c>
      <c r="AQ34" s="106">
        <f t="shared" si="533"/>
        <v>0.82143319211135557</v>
      </c>
      <c r="AR34" s="106" t="e">
        <f t="shared" si="533"/>
        <v>#DIV/0!</v>
      </c>
      <c r="AS34" s="106" t="e">
        <f t="shared" si="533"/>
        <v>#DIV/0!</v>
      </c>
      <c r="AT34" s="106">
        <f t="shared" si="533"/>
        <v>0.68151189947504609</v>
      </c>
      <c r="AU34" s="106" t="e">
        <f t="shared" si="533"/>
        <v>#DIV/0!</v>
      </c>
      <c r="AV34" s="106">
        <f t="shared" si="533"/>
        <v>1</v>
      </c>
      <c r="AW34" s="106">
        <f t="shared" si="533"/>
        <v>0.67895355292162896</v>
      </c>
      <c r="AX34" s="106" t="e">
        <f t="shared" si="533"/>
        <v>#DIV/0!</v>
      </c>
      <c r="AY34" s="106" t="e">
        <f t="shared" si="533"/>
        <v>#DIV/0!</v>
      </c>
      <c r="AZ34" s="106" t="e">
        <f t="shared" si="533"/>
        <v>#DIV/0!</v>
      </c>
      <c r="BA34" s="106">
        <f t="shared" si="533"/>
        <v>0</v>
      </c>
      <c r="BB34" s="106">
        <f t="shared" si="533"/>
        <v>0.5215064582319846</v>
      </c>
      <c r="BC34" s="106" t="e">
        <f t="shared" si="533"/>
        <v>#DIV/0!</v>
      </c>
      <c r="BD34" s="106" t="e">
        <f t="shared" si="533"/>
        <v>#DIV/0!</v>
      </c>
      <c r="BE34" s="106">
        <f t="shared" si="533"/>
        <v>0.90600536603413728</v>
      </c>
      <c r="BF34" s="106">
        <f t="shared" si="228"/>
        <v>0.81770565913143922</v>
      </c>
      <c r="BG34" s="107">
        <f t="shared" si="10"/>
        <v>3.6381878391359059</v>
      </c>
      <c r="BH34" s="107">
        <f t="shared" si="11"/>
        <v>3.4089579931303207</v>
      </c>
      <c r="BI34" s="107">
        <f t="shared" si="12"/>
        <v>0</v>
      </c>
      <c r="BJ34" s="107">
        <f t="shared" si="13"/>
        <v>0</v>
      </c>
      <c r="BK34" s="107">
        <f t="shared" si="14"/>
        <v>6.4755994588500579E-2</v>
      </c>
      <c r="BL34" s="107">
        <f t="shared" si="15"/>
        <v>0</v>
      </c>
      <c r="BM34" s="107">
        <f t="shared" si="16"/>
        <v>0.25965456262850106</v>
      </c>
      <c r="BN34" s="107">
        <f t="shared" si="17"/>
        <v>0.87289467883447047</v>
      </c>
      <c r="BO34" s="107">
        <f t="shared" si="18"/>
        <v>0</v>
      </c>
      <c r="BP34" s="107">
        <f t="shared" si="19"/>
        <v>0</v>
      </c>
      <c r="BQ34" s="107">
        <f t="shared" si="20"/>
        <v>0</v>
      </c>
      <c r="BR34" s="107">
        <f t="shared" si="21"/>
        <v>0</v>
      </c>
      <c r="BS34" s="107">
        <f t="shared" si="22"/>
        <v>100.74092182385316</v>
      </c>
      <c r="BT34" s="107">
        <f t="shared" si="23"/>
        <v>0</v>
      </c>
      <c r="BU34" s="107">
        <f t="shared" si="24"/>
        <v>0</v>
      </c>
      <c r="BV34" s="107">
        <f t="shared" si="25"/>
        <v>0.67944878696637123</v>
      </c>
      <c r="BW34" s="107">
        <f t="shared" si="26"/>
        <v>0.55429847318196812</v>
      </c>
      <c r="BX34" s="108">
        <f t="shared" si="50"/>
        <v>54.572817587038585</v>
      </c>
      <c r="BY34" s="108">
        <f t="shared" si="247"/>
        <v>51.134369896954809</v>
      </c>
      <c r="BZ34" s="108">
        <f t="shared" si="248"/>
        <v>0</v>
      </c>
      <c r="CA34" s="108">
        <f t="shared" si="249"/>
        <v>0</v>
      </c>
      <c r="CB34" s="108">
        <f t="shared" si="250"/>
        <v>0.9713399188275087</v>
      </c>
      <c r="CC34" s="108">
        <f t="shared" si="251"/>
        <v>0</v>
      </c>
      <c r="CD34" s="108">
        <f t="shared" si="252"/>
        <v>3.894818439427516</v>
      </c>
      <c r="CE34" s="108">
        <f t="shared" si="253"/>
        <v>13.093420182517058</v>
      </c>
      <c r="CF34" s="108">
        <f t="shared" si="254"/>
        <v>0</v>
      </c>
      <c r="CG34" s="108">
        <f t="shared" si="255"/>
        <v>0</v>
      </c>
      <c r="CH34" s="108">
        <f t="shared" si="256"/>
        <v>0</v>
      </c>
      <c r="CI34" s="108">
        <f t="shared" si="257"/>
        <v>0</v>
      </c>
      <c r="CJ34" s="108">
        <f t="shared" si="258"/>
        <v>1511.1138273577974</v>
      </c>
      <c r="CK34" s="108">
        <f t="shared" si="259"/>
        <v>0</v>
      </c>
      <c r="CL34" s="108">
        <f t="shared" si="260"/>
        <v>0</v>
      </c>
      <c r="CM34" s="108">
        <f t="shared" si="261"/>
        <v>10.191731804495568</v>
      </c>
      <c r="CN34" s="108">
        <f t="shared" si="229"/>
        <v>8.3144770977295224</v>
      </c>
      <c r="CO34" s="109">
        <f t="shared" si="51"/>
        <v>959.21767261017908</v>
      </c>
      <c r="CP34" s="109">
        <f t="shared" si="294"/>
        <v>823.66393113339302</v>
      </c>
      <c r="CQ34" s="109">
        <f t="shared" si="295"/>
        <v>0</v>
      </c>
      <c r="CR34" s="109">
        <f t="shared" si="296"/>
        <v>0</v>
      </c>
      <c r="CS34" s="109">
        <f t="shared" si="297"/>
        <v>18.145672187440276</v>
      </c>
      <c r="CT34" s="109">
        <f t="shared" si="298"/>
        <v>0</v>
      </c>
      <c r="CU34" s="109">
        <f t="shared" si="299"/>
        <v>3.894818439427516</v>
      </c>
      <c r="CV34" s="109">
        <f t="shared" si="300"/>
        <v>242.62398956809051</v>
      </c>
      <c r="CW34" s="109">
        <f t="shared" si="301"/>
        <v>0</v>
      </c>
      <c r="CX34" s="109">
        <f t="shared" si="302"/>
        <v>0</v>
      </c>
      <c r="CY34" s="109">
        <f t="shared" si="303"/>
        <v>0</v>
      </c>
      <c r="CZ34" s="109">
        <f t="shared" si="304"/>
        <v>10.636544834297428</v>
      </c>
      <c r="DA34" s="109">
        <f t="shared" si="305"/>
        <v>35315.194914184685</v>
      </c>
      <c r="DB34" s="109">
        <f t="shared" si="306"/>
        <v>0</v>
      </c>
      <c r="DC34" s="109">
        <f t="shared" si="307"/>
        <v>0</v>
      </c>
      <c r="DD34" s="109">
        <f t="shared" si="308"/>
        <v>161.7698874263518</v>
      </c>
      <c r="DE34" s="109">
        <f t="shared" si="262"/>
        <v>129.56296665183351</v>
      </c>
      <c r="DF34" s="110">
        <f t="shared" si="29"/>
        <v>0.43712719293439495</v>
      </c>
      <c r="DG34" s="110">
        <f t="shared" si="263"/>
        <v>0.49492238078183554</v>
      </c>
      <c r="DH34" s="110" t="e">
        <f t="shared" si="264"/>
        <v>#DIV/0!</v>
      </c>
      <c r="DI34" s="110" t="e">
        <f t="shared" si="265"/>
        <v>#DIV/0!</v>
      </c>
      <c r="DJ34" s="110">
        <f t="shared" si="266"/>
        <v>0.87641691288769352</v>
      </c>
      <c r="DK34" s="110" t="e">
        <f t="shared" si="267"/>
        <v>#DIV/0!</v>
      </c>
      <c r="DL34" s="110">
        <f t="shared" si="268"/>
        <v>0.2751630941286114</v>
      </c>
      <c r="DM34" s="110">
        <f t="shared" si="269"/>
        <v>0.46282267164843871</v>
      </c>
      <c r="DN34" s="110" t="e">
        <f t="shared" si="270"/>
        <v>#DIV/0!</v>
      </c>
      <c r="DO34" s="110" t="e">
        <f t="shared" si="271"/>
        <v>#DIV/0!</v>
      </c>
      <c r="DP34" s="110" t="e">
        <f t="shared" si="272"/>
        <v>#DIV/0!</v>
      </c>
      <c r="DQ34" s="110">
        <f t="shared" si="273"/>
        <v>1</v>
      </c>
      <c r="DR34" s="110">
        <f t="shared" si="274"/>
        <v>0.56844527079868268</v>
      </c>
      <c r="DS34" s="110" t="e">
        <f t="shared" si="275"/>
        <v>#DIV/0!</v>
      </c>
      <c r="DT34" s="110" t="e">
        <f t="shared" si="276"/>
        <v>#DIV/0!</v>
      </c>
      <c r="DU34" s="110">
        <f t="shared" si="277"/>
        <v>0.43187333188759769</v>
      </c>
      <c r="DV34" s="110">
        <f t="shared" si="230"/>
        <v>0.58395981302866984</v>
      </c>
    </row>
    <row r="35" spans="1:126" s="129" customFormat="1" x14ac:dyDescent="0.2">
      <c r="A35" s="129" t="s">
        <v>93</v>
      </c>
      <c r="B35" s="131"/>
      <c r="C35" s="131">
        <v>44518.84375</v>
      </c>
      <c r="D35" s="99">
        <v>22.15</v>
      </c>
      <c r="E35" s="102">
        <f t="shared" si="6"/>
        <v>0.62706649999999997</v>
      </c>
      <c r="F35" s="102">
        <f t="shared" si="30"/>
        <v>8061.3008099999988</v>
      </c>
      <c r="G35" s="103">
        <f t="shared" si="7"/>
        <v>0.28424986748362613</v>
      </c>
      <c r="Y35" s="105">
        <f t="shared" ref="Y35" si="551">H34</f>
        <v>90.680541497288885</v>
      </c>
      <c r="Z35" s="105">
        <f t="shared" ref="Z35" si="552">I34</f>
        <v>84.967068888886246</v>
      </c>
      <c r="AA35" s="105">
        <f t="shared" ref="AA35" si="553">J34</f>
        <v>0</v>
      </c>
      <c r="AB35" s="105">
        <f t="shared" ref="AB35" si="554">K34</f>
        <v>0</v>
      </c>
      <c r="AC35" s="105">
        <f t="shared" ref="AC35" si="555">L34</f>
        <v>1.6140201974495652</v>
      </c>
      <c r="AD35" s="105">
        <f t="shared" ref="AD35" si="556">M34</f>
        <v>0</v>
      </c>
      <c r="AE35" s="105">
        <f t="shared" ref="AE35" si="557">N34</f>
        <v>6.471797879184388</v>
      </c>
      <c r="AF35" s="105">
        <f t="shared" ref="AF35" si="558">O34</f>
        <v>21.756590271493952</v>
      </c>
      <c r="AG35" s="105">
        <f t="shared" ref="AG35" si="559">P34</f>
        <v>0</v>
      </c>
      <c r="AH35" s="105">
        <f t="shared" ref="AH35" si="560">Q34</f>
        <v>0</v>
      </c>
      <c r="AI35" s="105">
        <f t="shared" ref="AI35" si="561">R34</f>
        <v>0</v>
      </c>
      <c r="AJ35" s="105">
        <f t="shared" ref="AJ35" si="562">S34</f>
        <v>0</v>
      </c>
      <c r="AK35" s="105">
        <f t="shared" ref="AK35" si="563">T34</f>
        <v>2510.931745649706</v>
      </c>
      <c r="AL35" s="105">
        <f t="shared" ref="AL35" si="564">U34</f>
        <v>0</v>
      </c>
      <c r="AM35" s="105">
        <f t="shared" ref="AM35" si="565">V34</f>
        <v>0</v>
      </c>
      <c r="AN35" s="105">
        <f t="shared" ref="AN35:AO35" si="566">W34</f>
        <v>16.935020028108301</v>
      </c>
      <c r="AO35" s="105">
        <f t="shared" si="566"/>
        <v>13.815692845369796</v>
      </c>
      <c r="AP35" s="106">
        <f t="shared" si="550"/>
        <v>0.81149558929720167</v>
      </c>
      <c r="AQ35" s="106">
        <f t="shared" si="533"/>
        <v>0.82143319211135557</v>
      </c>
      <c r="AR35" s="106" t="e">
        <f t="shared" si="533"/>
        <v>#DIV/0!</v>
      </c>
      <c r="AS35" s="106" t="e">
        <f t="shared" si="533"/>
        <v>#DIV/0!</v>
      </c>
      <c r="AT35" s="106">
        <f t="shared" si="533"/>
        <v>0.68151189947504609</v>
      </c>
      <c r="AU35" s="106" t="e">
        <f t="shared" si="533"/>
        <v>#DIV/0!</v>
      </c>
      <c r="AV35" s="106">
        <f t="shared" si="533"/>
        <v>1</v>
      </c>
      <c r="AW35" s="106">
        <f t="shared" si="533"/>
        <v>0.67895355292162896</v>
      </c>
      <c r="AX35" s="106" t="e">
        <f t="shared" si="533"/>
        <v>#DIV/0!</v>
      </c>
      <c r="AY35" s="106" t="e">
        <f t="shared" si="533"/>
        <v>#DIV/0!</v>
      </c>
      <c r="AZ35" s="106" t="e">
        <f t="shared" si="533"/>
        <v>#DIV/0!</v>
      </c>
      <c r="BA35" s="106">
        <f t="shared" si="533"/>
        <v>0</v>
      </c>
      <c r="BB35" s="106">
        <f t="shared" si="533"/>
        <v>0.5215064582319846</v>
      </c>
      <c r="BC35" s="106" t="e">
        <f t="shared" si="533"/>
        <v>#DIV/0!</v>
      </c>
      <c r="BD35" s="106" t="e">
        <f t="shared" si="533"/>
        <v>#DIV/0!</v>
      </c>
      <c r="BE35" s="106">
        <f t="shared" si="533"/>
        <v>0.90600536603413728</v>
      </c>
      <c r="BF35" s="106">
        <f t="shared" si="228"/>
        <v>0.81770565913143922</v>
      </c>
      <c r="BG35" s="107">
        <f t="shared" si="10"/>
        <v>3.4117637864885819</v>
      </c>
      <c r="BH35" s="107">
        <f t="shared" si="11"/>
        <v>3.1968001502047669</v>
      </c>
      <c r="BI35" s="107">
        <f t="shared" si="12"/>
        <v>0</v>
      </c>
      <c r="BJ35" s="107">
        <f t="shared" si="13"/>
        <v>0</v>
      </c>
      <c r="BK35" s="107">
        <f t="shared" si="14"/>
        <v>6.0725879768640467E-2</v>
      </c>
      <c r="BL35" s="107">
        <f t="shared" si="15"/>
        <v>0</v>
      </c>
      <c r="BM35" s="107">
        <f t="shared" si="16"/>
        <v>0.24349485868845461</v>
      </c>
      <c r="BN35" s="107">
        <f t="shared" si="17"/>
        <v>0.8185697348087857</v>
      </c>
      <c r="BO35" s="107">
        <f t="shared" si="18"/>
        <v>0</v>
      </c>
      <c r="BP35" s="107">
        <f t="shared" si="19"/>
        <v>0</v>
      </c>
      <c r="BQ35" s="107">
        <f t="shared" si="20"/>
        <v>0</v>
      </c>
      <c r="BR35" s="107">
        <f t="shared" si="21"/>
        <v>0</v>
      </c>
      <c r="BS35" s="107">
        <f t="shared" si="22"/>
        <v>94.471270889007073</v>
      </c>
      <c r="BT35" s="107">
        <f t="shared" si="23"/>
        <v>0</v>
      </c>
      <c r="BU35" s="107">
        <f t="shared" si="24"/>
        <v>0</v>
      </c>
      <c r="BV35" s="107">
        <f t="shared" si="25"/>
        <v>0.63716302418734638</v>
      </c>
      <c r="BW35" s="107">
        <f t="shared" si="26"/>
        <v>0.51980148945726479</v>
      </c>
      <c r="BX35" s="108">
        <f t="shared" si="50"/>
        <v>51.176456797328726</v>
      </c>
      <c r="BY35" s="108">
        <f t="shared" si="247"/>
        <v>47.952002253071505</v>
      </c>
      <c r="BZ35" s="108">
        <f t="shared" si="248"/>
        <v>0</v>
      </c>
      <c r="CA35" s="108">
        <f t="shared" si="249"/>
        <v>0</v>
      </c>
      <c r="CB35" s="108">
        <f t="shared" si="250"/>
        <v>0.91088819652960695</v>
      </c>
      <c r="CC35" s="108">
        <f t="shared" si="251"/>
        <v>0</v>
      </c>
      <c r="CD35" s="108">
        <f t="shared" si="252"/>
        <v>3.6524228803268191</v>
      </c>
      <c r="CE35" s="108">
        <f t="shared" si="253"/>
        <v>12.278546022131785</v>
      </c>
      <c r="CF35" s="108">
        <f t="shared" si="254"/>
        <v>0</v>
      </c>
      <c r="CG35" s="108">
        <f t="shared" si="255"/>
        <v>0</v>
      </c>
      <c r="CH35" s="108">
        <f t="shared" si="256"/>
        <v>0</v>
      </c>
      <c r="CI35" s="108">
        <f t="shared" si="257"/>
        <v>0</v>
      </c>
      <c r="CJ35" s="108">
        <f t="shared" si="258"/>
        <v>1417.0690633351062</v>
      </c>
      <c r="CK35" s="108">
        <f t="shared" si="259"/>
        <v>0</v>
      </c>
      <c r="CL35" s="108">
        <f t="shared" si="260"/>
        <v>0</v>
      </c>
      <c r="CM35" s="108">
        <f t="shared" si="261"/>
        <v>9.5574453628101956</v>
      </c>
      <c r="CN35" s="108">
        <f t="shared" si="229"/>
        <v>7.7970223418589715</v>
      </c>
      <c r="CO35" s="109">
        <f t="shared" si="51"/>
        <v>1010.3941294075078</v>
      </c>
      <c r="CP35" s="109">
        <f t="shared" si="294"/>
        <v>871.61593338646458</v>
      </c>
      <c r="CQ35" s="109">
        <f t="shared" si="295"/>
        <v>0</v>
      </c>
      <c r="CR35" s="109">
        <f t="shared" si="296"/>
        <v>0</v>
      </c>
      <c r="CS35" s="109">
        <f t="shared" si="297"/>
        <v>19.056560383969884</v>
      </c>
      <c r="CT35" s="109">
        <f t="shared" si="298"/>
        <v>0</v>
      </c>
      <c r="CU35" s="109">
        <f t="shared" si="299"/>
        <v>7.5472413197543347</v>
      </c>
      <c r="CV35" s="109">
        <f t="shared" si="300"/>
        <v>254.9025355902223</v>
      </c>
      <c r="CW35" s="109">
        <f t="shared" si="301"/>
        <v>0</v>
      </c>
      <c r="CX35" s="109">
        <f t="shared" si="302"/>
        <v>0</v>
      </c>
      <c r="CY35" s="109">
        <f t="shared" si="303"/>
        <v>0</v>
      </c>
      <c r="CZ35" s="109">
        <f t="shared" si="304"/>
        <v>10.636544834297428</v>
      </c>
      <c r="DA35" s="109">
        <f t="shared" si="305"/>
        <v>36732.263977519789</v>
      </c>
      <c r="DB35" s="109">
        <f t="shared" si="306"/>
        <v>0</v>
      </c>
      <c r="DC35" s="109">
        <f t="shared" si="307"/>
        <v>0</v>
      </c>
      <c r="DD35" s="109">
        <f t="shared" si="308"/>
        <v>171.327332789162</v>
      </c>
      <c r="DE35" s="109">
        <f t="shared" si="262"/>
        <v>137.35998899369247</v>
      </c>
      <c r="DF35" s="110">
        <f t="shared" si="29"/>
        <v>0.46044892849340602</v>
      </c>
      <c r="DG35" s="110">
        <f t="shared" si="263"/>
        <v>0.52373573319571298</v>
      </c>
      <c r="DH35" s="110" t="e">
        <f t="shared" si="264"/>
        <v>#DIV/0!</v>
      </c>
      <c r="DI35" s="110" t="e">
        <f t="shared" si="265"/>
        <v>#DIV/0!</v>
      </c>
      <c r="DJ35" s="110">
        <f t="shared" si="266"/>
        <v>0.92041185630681266</v>
      </c>
      <c r="DK35" s="110" t="e">
        <f t="shared" si="267"/>
        <v>#DIV/0!</v>
      </c>
      <c r="DL35" s="110">
        <f t="shared" si="268"/>
        <v>0.53320130475302885</v>
      </c>
      <c r="DM35" s="110">
        <f t="shared" si="269"/>
        <v>0.48624487933712446</v>
      </c>
      <c r="DN35" s="110" t="e">
        <f t="shared" si="270"/>
        <v>#DIV/0!</v>
      </c>
      <c r="DO35" s="110" t="e">
        <f t="shared" si="271"/>
        <v>#DIV/0!</v>
      </c>
      <c r="DP35" s="110" t="e">
        <f t="shared" si="272"/>
        <v>#DIV/0!</v>
      </c>
      <c r="DQ35" s="110">
        <f t="shared" si="273"/>
        <v>1</v>
      </c>
      <c r="DR35" s="110">
        <f t="shared" si="274"/>
        <v>0.59125489168298961</v>
      </c>
      <c r="DS35" s="110" t="e">
        <f t="shared" si="275"/>
        <v>#DIV/0!</v>
      </c>
      <c r="DT35" s="110" t="e">
        <f t="shared" si="276"/>
        <v>#DIV/0!</v>
      </c>
      <c r="DU35" s="110">
        <f t="shared" si="277"/>
        <v>0.45738862301401118</v>
      </c>
      <c r="DV35" s="110">
        <f t="shared" si="230"/>
        <v>0.6191021675655779</v>
      </c>
    </row>
    <row r="36" spans="1:126" s="129" customFormat="1" x14ac:dyDescent="0.2">
      <c r="A36" s="129" t="s">
        <v>93</v>
      </c>
      <c r="B36" s="131"/>
      <c r="C36" s="131">
        <v>44518.854166666664</v>
      </c>
      <c r="D36" s="99">
        <v>20.73</v>
      </c>
      <c r="E36" s="102">
        <f t="shared" si="6"/>
        <v>0.58686629999999995</v>
      </c>
      <c r="F36" s="102">
        <f t="shared" si="30"/>
        <v>8374.182929999999</v>
      </c>
      <c r="G36" s="103">
        <f t="shared" si="7"/>
        <v>0.29528241709865483</v>
      </c>
      <c r="Y36" s="105">
        <f t="shared" ref="Y36" si="567">H34</f>
        <v>90.680541497288885</v>
      </c>
      <c r="Z36" s="105">
        <f t="shared" ref="Z36" si="568">I34</f>
        <v>84.967068888886246</v>
      </c>
      <c r="AA36" s="105">
        <f t="shared" ref="AA36" si="569">J34</f>
        <v>0</v>
      </c>
      <c r="AB36" s="105">
        <f t="shared" ref="AB36" si="570">K34</f>
        <v>0</v>
      </c>
      <c r="AC36" s="105">
        <f t="shared" ref="AC36" si="571">L34</f>
        <v>1.6140201974495652</v>
      </c>
      <c r="AD36" s="105">
        <f t="shared" ref="AD36" si="572">M34</f>
        <v>0</v>
      </c>
      <c r="AE36" s="105">
        <f t="shared" ref="AE36" si="573">N34</f>
        <v>6.471797879184388</v>
      </c>
      <c r="AF36" s="105">
        <f t="shared" ref="AF36" si="574">O34</f>
        <v>21.756590271493952</v>
      </c>
      <c r="AG36" s="105">
        <f t="shared" ref="AG36" si="575">P34</f>
        <v>0</v>
      </c>
      <c r="AH36" s="105">
        <f t="shared" ref="AH36" si="576">Q34</f>
        <v>0</v>
      </c>
      <c r="AI36" s="105">
        <f t="shared" ref="AI36" si="577">R34</f>
        <v>0</v>
      </c>
      <c r="AJ36" s="105">
        <f t="shared" ref="AJ36" si="578">S34</f>
        <v>0</v>
      </c>
      <c r="AK36" s="105">
        <f t="shared" ref="AK36" si="579">T34</f>
        <v>2510.931745649706</v>
      </c>
      <c r="AL36" s="105">
        <f t="shared" ref="AL36" si="580">U34</f>
        <v>0</v>
      </c>
      <c r="AM36" s="105">
        <f t="shared" ref="AM36" si="581">V34</f>
        <v>0</v>
      </c>
      <c r="AN36" s="105">
        <f t="shared" ref="AN36:AO36" si="582">W34</f>
        <v>16.935020028108301</v>
      </c>
      <c r="AO36" s="105">
        <f t="shared" si="582"/>
        <v>13.815692845369796</v>
      </c>
      <c r="AP36" s="106">
        <f t="shared" si="550"/>
        <v>0.81149558929720167</v>
      </c>
      <c r="AQ36" s="106">
        <f t="shared" si="533"/>
        <v>0.82143319211135557</v>
      </c>
      <c r="AR36" s="106" t="e">
        <f t="shared" si="533"/>
        <v>#DIV/0!</v>
      </c>
      <c r="AS36" s="106" t="e">
        <f t="shared" si="533"/>
        <v>#DIV/0!</v>
      </c>
      <c r="AT36" s="106">
        <f t="shared" si="533"/>
        <v>0.68151189947504609</v>
      </c>
      <c r="AU36" s="106" t="e">
        <f t="shared" si="533"/>
        <v>#DIV/0!</v>
      </c>
      <c r="AV36" s="106">
        <f t="shared" si="533"/>
        <v>1</v>
      </c>
      <c r="AW36" s="106">
        <f t="shared" si="533"/>
        <v>0.67895355292162896</v>
      </c>
      <c r="AX36" s="106" t="e">
        <f t="shared" si="533"/>
        <v>#DIV/0!</v>
      </c>
      <c r="AY36" s="106" t="e">
        <f t="shared" si="533"/>
        <v>#DIV/0!</v>
      </c>
      <c r="AZ36" s="106" t="e">
        <f t="shared" si="533"/>
        <v>#DIV/0!</v>
      </c>
      <c r="BA36" s="106">
        <f t="shared" si="533"/>
        <v>0</v>
      </c>
      <c r="BB36" s="106">
        <f t="shared" si="533"/>
        <v>0.5215064582319846</v>
      </c>
      <c r="BC36" s="106" t="e">
        <f t="shared" si="533"/>
        <v>#DIV/0!</v>
      </c>
      <c r="BD36" s="106" t="e">
        <f t="shared" si="533"/>
        <v>#DIV/0!</v>
      </c>
      <c r="BE36" s="106">
        <f t="shared" si="533"/>
        <v>0.90600536603413728</v>
      </c>
      <c r="BF36" s="106">
        <f t="shared" si="228"/>
        <v>0.81770565913143922</v>
      </c>
      <c r="BG36" s="107">
        <f t="shared" si="10"/>
        <v>3.1930412322306232</v>
      </c>
      <c r="BH36" s="107">
        <f t="shared" si="11"/>
        <v>2.9918585604399466</v>
      </c>
      <c r="BI36" s="107">
        <f t="shared" si="12"/>
        <v>0</v>
      </c>
      <c r="BJ36" s="107">
        <f t="shared" si="13"/>
        <v>0</v>
      </c>
      <c r="BK36" s="107">
        <f t="shared" si="14"/>
        <v>5.6832843684149738E-2</v>
      </c>
      <c r="BL36" s="107">
        <f t="shared" si="15"/>
        <v>0</v>
      </c>
      <c r="BM36" s="107">
        <f t="shared" si="16"/>
        <v>0.22788480454228729</v>
      </c>
      <c r="BN36" s="107">
        <f t="shared" si="17"/>
        <v>0.76609257799485908</v>
      </c>
      <c r="BO36" s="107">
        <f t="shared" si="18"/>
        <v>0</v>
      </c>
      <c r="BP36" s="107">
        <f t="shared" si="19"/>
        <v>0</v>
      </c>
      <c r="BQ36" s="107">
        <f t="shared" si="20"/>
        <v>0</v>
      </c>
      <c r="BR36" s="107">
        <f t="shared" si="21"/>
        <v>0</v>
      </c>
      <c r="BS36" s="107">
        <f t="shared" si="22"/>
        <v>88.414873387319048</v>
      </c>
      <c r="BT36" s="107">
        <f t="shared" si="23"/>
        <v>0</v>
      </c>
      <c r="BU36" s="107">
        <f t="shared" si="24"/>
        <v>0</v>
      </c>
      <c r="BV36" s="107">
        <f t="shared" si="25"/>
        <v>0.59631555265930891</v>
      </c>
      <c r="BW36" s="107">
        <f t="shared" si="26"/>
        <v>0.48647787252591862</v>
      </c>
      <c r="BX36" s="108">
        <f t="shared" si="50"/>
        <v>47.895618483459344</v>
      </c>
      <c r="BY36" s="108">
        <f t="shared" si="247"/>
        <v>44.877878406599201</v>
      </c>
      <c r="BZ36" s="108">
        <f t="shared" si="248"/>
        <v>0</v>
      </c>
      <c r="CA36" s="108">
        <f t="shared" si="249"/>
        <v>0</v>
      </c>
      <c r="CB36" s="108">
        <f t="shared" si="250"/>
        <v>0.85249265526224605</v>
      </c>
      <c r="CC36" s="108">
        <f t="shared" si="251"/>
        <v>0</v>
      </c>
      <c r="CD36" s="108">
        <f t="shared" si="252"/>
        <v>3.4182720681343093</v>
      </c>
      <c r="CE36" s="108">
        <f t="shared" si="253"/>
        <v>11.491388669922886</v>
      </c>
      <c r="CF36" s="108">
        <f t="shared" si="254"/>
        <v>0</v>
      </c>
      <c r="CG36" s="108">
        <f t="shared" si="255"/>
        <v>0</v>
      </c>
      <c r="CH36" s="108">
        <f t="shared" si="256"/>
        <v>0</v>
      </c>
      <c r="CI36" s="108">
        <f t="shared" si="257"/>
        <v>0</v>
      </c>
      <c r="CJ36" s="108">
        <f t="shared" si="258"/>
        <v>1326.2231008097858</v>
      </c>
      <c r="CK36" s="108">
        <f t="shared" si="259"/>
        <v>0</v>
      </c>
      <c r="CL36" s="108">
        <f t="shared" si="260"/>
        <v>0</v>
      </c>
      <c r="CM36" s="108">
        <f t="shared" si="261"/>
        <v>8.9447332898896335</v>
      </c>
      <c r="CN36" s="108">
        <f t="shared" si="229"/>
        <v>7.297168087888779</v>
      </c>
      <c r="CO36" s="109">
        <f t="shared" si="51"/>
        <v>1058.2897478909672</v>
      </c>
      <c r="CP36" s="109">
        <f t="shared" si="294"/>
        <v>916.49381179306374</v>
      </c>
      <c r="CQ36" s="109">
        <f t="shared" si="295"/>
        <v>0</v>
      </c>
      <c r="CR36" s="109">
        <f t="shared" si="296"/>
        <v>0</v>
      </c>
      <c r="CS36" s="109">
        <f t="shared" si="297"/>
        <v>19.909053039232131</v>
      </c>
      <c r="CT36" s="109">
        <f t="shared" si="298"/>
        <v>0</v>
      </c>
      <c r="CU36" s="109">
        <f t="shared" si="299"/>
        <v>10.965513387888643</v>
      </c>
      <c r="CV36" s="109">
        <f t="shared" si="300"/>
        <v>266.39392426014518</v>
      </c>
      <c r="CW36" s="109">
        <f t="shared" si="301"/>
        <v>0</v>
      </c>
      <c r="CX36" s="109">
        <f t="shared" si="302"/>
        <v>0</v>
      </c>
      <c r="CY36" s="109">
        <f t="shared" si="303"/>
        <v>0</v>
      </c>
      <c r="CZ36" s="109">
        <f t="shared" si="304"/>
        <v>10.636544834297428</v>
      </c>
      <c r="DA36" s="109">
        <f t="shared" si="305"/>
        <v>38058.487078329577</v>
      </c>
      <c r="DB36" s="109">
        <f t="shared" si="306"/>
        <v>0</v>
      </c>
      <c r="DC36" s="109">
        <f t="shared" si="307"/>
        <v>0</v>
      </c>
      <c r="DD36" s="109">
        <f t="shared" si="308"/>
        <v>180.27206607905163</v>
      </c>
      <c r="DE36" s="109">
        <f t="shared" si="262"/>
        <v>144.65715708158126</v>
      </c>
      <c r="DF36" s="110">
        <f t="shared" si="29"/>
        <v>0.48227554601657985</v>
      </c>
      <c r="DG36" s="110">
        <f t="shared" si="263"/>
        <v>0.55070190906657879</v>
      </c>
      <c r="DH36" s="110" t="e">
        <f t="shared" si="264"/>
        <v>#DIV/0!</v>
      </c>
      <c r="DI36" s="110" t="e">
        <f t="shared" si="265"/>
        <v>#DIV/0!</v>
      </c>
      <c r="DJ36" s="110">
        <f t="shared" si="266"/>
        <v>0.96158635640064283</v>
      </c>
      <c r="DK36" s="110" t="e">
        <f t="shared" si="267"/>
        <v>#DIV/0!</v>
      </c>
      <c r="DL36" s="110">
        <f t="shared" si="268"/>
        <v>0.77469711090400739</v>
      </c>
      <c r="DM36" s="110">
        <f t="shared" si="269"/>
        <v>0.50816552788730307</v>
      </c>
      <c r="DN36" s="110" t="e">
        <f t="shared" si="270"/>
        <v>#DIV/0!</v>
      </c>
      <c r="DO36" s="110" t="e">
        <f t="shared" si="271"/>
        <v>#DIV/0!</v>
      </c>
      <c r="DP36" s="110" t="e">
        <f t="shared" si="272"/>
        <v>#DIV/0!</v>
      </c>
      <c r="DQ36" s="110">
        <f t="shared" si="273"/>
        <v>1</v>
      </c>
      <c r="DR36" s="110">
        <f t="shared" si="274"/>
        <v>0.61260222535936371</v>
      </c>
      <c r="DS36" s="110" t="e">
        <f t="shared" si="275"/>
        <v>#DIV/0!</v>
      </c>
      <c r="DT36" s="110" t="e">
        <f t="shared" si="276"/>
        <v>#DIV/0!</v>
      </c>
      <c r="DU36" s="110">
        <f t="shared" si="277"/>
        <v>0.48126817087182394</v>
      </c>
      <c r="DV36" s="110">
        <f t="shared" si="230"/>
        <v>0.65199160366264808</v>
      </c>
    </row>
    <row r="37" spans="1:126" s="129" customFormat="1" x14ac:dyDescent="0.2">
      <c r="A37" s="129" t="s">
        <v>93</v>
      </c>
      <c r="B37" s="131"/>
      <c r="C37" s="131">
        <v>44518.864583333336</v>
      </c>
      <c r="D37" s="99">
        <v>19.34</v>
      </c>
      <c r="E37" s="102">
        <f t="shared" si="6"/>
        <v>0.54751539999999999</v>
      </c>
      <c r="F37" s="102">
        <f t="shared" si="30"/>
        <v>8651.6492399999988</v>
      </c>
      <c r="G37" s="103">
        <f t="shared" si="7"/>
        <v>0.30506616834520717</v>
      </c>
      <c r="Y37" s="105">
        <f t="shared" ref="Y37" si="583">H34</f>
        <v>90.680541497288885</v>
      </c>
      <c r="Z37" s="105">
        <f t="shared" ref="Z37" si="584">I34</f>
        <v>84.967068888886246</v>
      </c>
      <c r="AA37" s="105">
        <f t="shared" ref="AA37" si="585">J34</f>
        <v>0</v>
      </c>
      <c r="AB37" s="105">
        <f t="shared" ref="AB37" si="586">K34</f>
        <v>0</v>
      </c>
      <c r="AC37" s="105">
        <f t="shared" ref="AC37" si="587">L34</f>
        <v>1.6140201974495652</v>
      </c>
      <c r="AD37" s="105">
        <f t="shared" ref="AD37" si="588">M34</f>
        <v>0</v>
      </c>
      <c r="AE37" s="105">
        <f t="shared" ref="AE37" si="589">N34</f>
        <v>6.471797879184388</v>
      </c>
      <c r="AF37" s="105">
        <f t="shared" ref="AF37" si="590">O34</f>
        <v>21.756590271493952</v>
      </c>
      <c r="AG37" s="105">
        <f t="shared" ref="AG37" si="591">P34</f>
        <v>0</v>
      </c>
      <c r="AH37" s="105">
        <f t="shared" ref="AH37" si="592">Q34</f>
        <v>0</v>
      </c>
      <c r="AI37" s="105">
        <f t="shared" ref="AI37" si="593">R34</f>
        <v>0</v>
      </c>
      <c r="AJ37" s="105">
        <f t="shared" ref="AJ37" si="594">S34</f>
        <v>0</v>
      </c>
      <c r="AK37" s="105">
        <f t="shared" ref="AK37" si="595">T34</f>
        <v>2510.931745649706</v>
      </c>
      <c r="AL37" s="105">
        <f t="shared" ref="AL37" si="596">U34</f>
        <v>0</v>
      </c>
      <c r="AM37" s="105">
        <f t="shared" ref="AM37" si="597">V34</f>
        <v>0</v>
      </c>
      <c r="AN37" s="105">
        <f t="shared" ref="AN37:AO37" si="598">W34</f>
        <v>16.935020028108301</v>
      </c>
      <c r="AO37" s="105">
        <f t="shared" si="598"/>
        <v>13.815692845369796</v>
      </c>
      <c r="AP37" s="106">
        <f t="shared" si="550"/>
        <v>0.81149558929720167</v>
      </c>
      <c r="AQ37" s="106">
        <f t="shared" si="533"/>
        <v>0.82143319211135557</v>
      </c>
      <c r="AR37" s="106" t="e">
        <f t="shared" si="533"/>
        <v>#DIV/0!</v>
      </c>
      <c r="AS37" s="106" t="e">
        <f t="shared" si="533"/>
        <v>#DIV/0!</v>
      </c>
      <c r="AT37" s="106">
        <f t="shared" si="533"/>
        <v>0.68151189947504609</v>
      </c>
      <c r="AU37" s="106" t="e">
        <f t="shared" si="533"/>
        <v>#DIV/0!</v>
      </c>
      <c r="AV37" s="106">
        <f t="shared" si="533"/>
        <v>1</v>
      </c>
      <c r="AW37" s="106">
        <f t="shared" si="533"/>
        <v>0.67895355292162896</v>
      </c>
      <c r="AX37" s="106" t="e">
        <f t="shared" si="533"/>
        <v>#DIV/0!</v>
      </c>
      <c r="AY37" s="106" t="e">
        <f t="shared" si="533"/>
        <v>#DIV/0!</v>
      </c>
      <c r="AZ37" s="106" t="e">
        <f t="shared" si="533"/>
        <v>#DIV/0!</v>
      </c>
      <c r="BA37" s="106">
        <f t="shared" si="533"/>
        <v>0</v>
      </c>
      <c r="BB37" s="106">
        <f t="shared" si="533"/>
        <v>0.5215064582319846</v>
      </c>
      <c r="BC37" s="106" t="e">
        <f t="shared" si="533"/>
        <v>#DIV/0!</v>
      </c>
      <c r="BD37" s="106" t="e">
        <f t="shared" si="533"/>
        <v>#DIV/0!</v>
      </c>
      <c r="BE37" s="106">
        <f t="shared" si="533"/>
        <v>0.90600536603413728</v>
      </c>
      <c r="BF37" s="106">
        <f t="shared" si="228"/>
        <v>0.81770565913143922</v>
      </c>
      <c r="BG37" s="107">
        <f t="shared" si="10"/>
        <v>2.9789395770062832</v>
      </c>
      <c r="BH37" s="107">
        <f t="shared" si="11"/>
        <v>2.7912467225715667</v>
      </c>
      <c r="BI37" s="107">
        <f t="shared" si="12"/>
        <v>0</v>
      </c>
      <c r="BJ37" s="107">
        <f t="shared" si="13"/>
        <v>0</v>
      </c>
      <c r="BK37" s="107">
        <f t="shared" si="14"/>
        <v>5.3022054840880656E-2</v>
      </c>
      <c r="BL37" s="107">
        <f t="shared" si="15"/>
        <v>0</v>
      </c>
      <c r="BM37" s="107">
        <f t="shared" si="16"/>
        <v>0.21260454027244749</v>
      </c>
      <c r="BN37" s="107">
        <f t="shared" si="17"/>
        <v>0.71472409350798705</v>
      </c>
      <c r="BO37" s="107">
        <f t="shared" si="18"/>
        <v>0</v>
      </c>
      <c r="BP37" s="107">
        <f t="shared" si="19"/>
        <v>0</v>
      </c>
      <c r="BQ37" s="107">
        <f t="shared" si="20"/>
        <v>0</v>
      </c>
      <c r="BR37" s="107">
        <f t="shared" si="21"/>
        <v>0</v>
      </c>
      <c r="BS37" s="107">
        <f t="shared" si="22"/>
        <v>82.486427945525818</v>
      </c>
      <c r="BT37" s="107">
        <f t="shared" si="23"/>
        <v>0</v>
      </c>
      <c r="BU37" s="107">
        <f t="shared" si="24"/>
        <v>0</v>
      </c>
      <c r="BV37" s="107">
        <f t="shared" si="25"/>
        <v>0.55633105588186371</v>
      </c>
      <c r="BW37" s="107">
        <f t="shared" si="26"/>
        <v>0.4538582756705869</v>
      </c>
      <c r="BX37" s="108">
        <f t="shared" si="50"/>
        <v>44.684093655094244</v>
      </c>
      <c r="BY37" s="108">
        <f t="shared" si="247"/>
        <v>41.868700838573503</v>
      </c>
      <c r="BZ37" s="108">
        <f t="shared" si="248"/>
        <v>0</v>
      </c>
      <c r="CA37" s="108">
        <f t="shared" si="249"/>
        <v>0</v>
      </c>
      <c r="CB37" s="108">
        <f t="shared" si="250"/>
        <v>0.79533082261320986</v>
      </c>
      <c r="CC37" s="108">
        <f t="shared" si="251"/>
        <v>0</v>
      </c>
      <c r="CD37" s="108">
        <f t="shared" si="252"/>
        <v>3.1890681040867124</v>
      </c>
      <c r="CE37" s="108">
        <f t="shared" si="253"/>
        <v>10.720861402619805</v>
      </c>
      <c r="CF37" s="108">
        <f t="shared" si="254"/>
        <v>0</v>
      </c>
      <c r="CG37" s="108">
        <f t="shared" si="255"/>
        <v>0</v>
      </c>
      <c r="CH37" s="108">
        <f t="shared" si="256"/>
        <v>0</v>
      </c>
      <c r="CI37" s="108">
        <f t="shared" si="257"/>
        <v>0</v>
      </c>
      <c r="CJ37" s="108">
        <f t="shared" si="258"/>
        <v>1237.2964191828873</v>
      </c>
      <c r="CK37" s="108">
        <f t="shared" si="259"/>
        <v>0</v>
      </c>
      <c r="CL37" s="108">
        <f t="shared" si="260"/>
        <v>0</v>
      </c>
      <c r="CM37" s="108">
        <f t="shared" si="261"/>
        <v>8.3449658382279566</v>
      </c>
      <c r="CN37" s="108">
        <f t="shared" si="229"/>
        <v>6.8078741350588032</v>
      </c>
      <c r="CO37" s="109">
        <f t="shared" si="51"/>
        <v>1102.9738415460615</v>
      </c>
      <c r="CP37" s="109">
        <f t="shared" si="294"/>
        <v>958.36251263163729</v>
      </c>
      <c r="CQ37" s="109">
        <f t="shared" si="295"/>
        <v>0</v>
      </c>
      <c r="CR37" s="109">
        <f t="shared" si="296"/>
        <v>0</v>
      </c>
      <c r="CS37" s="109">
        <f t="shared" si="297"/>
        <v>20.70438386184534</v>
      </c>
      <c r="CT37" s="109">
        <f t="shared" si="298"/>
        <v>0</v>
      </c>
      <c r="CU37" s="109">
        <f t="shared" si="299"/>
        <v>14.154581491975357</v>
      </c>
      <c r="CV37" s="109">
        <f t="shared" si="300"/>
        <v>277.11478566276497</v>
      </c>
      <c r="CW37" s="109">
        <f t="shared" si="301"/>
        <v>0</v>
      </c>
      <c r="CX37" s="109">
        <f t="shared" si="302"/>
        <v>0</v>
      </c>
      <c r="CY37" s="109">
        <f t="shared" si="303"/>
        <v>0</v>
      </c>
      <c r="CZ37" s="109">
        <f t="shared" si="304"/>
        <v>10.636544834297428</v>
      </c>
      <c r="DA37" s="109">
        <f t="shared" si="305"/>
        <v>39295.783497512464</v>
      </c>
      <c r="DB37" s="109">
        <f t="shared" si="306"/>
        <v>0</v>
      </c>
      <c r="DC37" s="109">
        <f t="shared" si="307"/>
        <v>0</v>
      </c>
      <c r="DD37" s="109">
        <f t="shared" si="308"/>
        <v>188.61703191727958</v>
      </c>
      <c r="DE37" s="109">
        <f t="shared" si="262"/>
        <v>151.46503121664006</v>
      </c>
      <c r="DF37" s="110">
        <f t="shared" si="29"/>
        <v>0.50263863250467344</v>
      </c>
      <c r="DG37" s="110">
        <f t="shared" si="263"/>
        <v>0.57585993325097562</v>
      </c>
      <c r="DH37" s="110" t="e">
        <f t="shared" si="264"/>
        <v>#DIV/0!</v>
      </c>
      <c r="DI37" s="110" t="e">
        <f t="shared" si="265"/>
        <v>#DIV/0!</v>
      </c>
      <c r="DJ37" s="110">
        <f t="shared" si="266"/>
        <v>1</v>
      </c>
      <c r="DK37" s="110" t="e">
        <f t="shared" si="267"/>
        <v>#DIV/0!</v>
      </c>
      <c r="DL37" s="110">
        <f t="shared" si="268"/>
        <v>1</v>
      </c>
      <c r="DM37" s="110">
        <f t="shared" si="269"/>
        <v>0.52861634037936545</v>
      </c>
      <c r="DN37" s="110" t="e">
        <f t="shared" si="270"/>
        <v>#DIV/0!</v>
      </c>
      <c r="DO37" s="110" t="e">
        <f t="shared" si="271"/>
        <v>#DIV/0!</v>
      </c>
      <c r="DP37" s="110" t="e">
        <f t="shared" si="272"/>
        <v>#DIV/0!</v>
      </c>
      <c r="DQ37" s="110">
        <f t="shared" si="273"/>
        <v>1</v>
      </c>
      <c r="DR37" s="110">
        <f t="shared" si="274"/>
        <v>0.63251816521952164</v>
      </c>
      <c r="DS37" s="110" t="e">
        <f t="shared" si="275"/>
        <v>#DIV/0!</v>
      </c>
      <c r="DT37" s="110" t="e">
        <f t="shared" si="276"/>
        <v>#DIV/0!</v>
      </c>
      <c r="DU37" s="110">
        <f t="shared" si="277"/>
        <v>0.50354653341741473</v>
      </c>
      <c r="DV37" s="110">
        <f t="shared" si="230"/>
        <v>0.68267571818832762</v>
      </c>
    </row>
    <row r="38" spans="1:126" s="129" customFormat="1" x14ac:dyDescent="0.2">
      <c r="A38" s="129" t="s">
        <v>93</v>
      </c>
      <c r="B38" s="131">
        <f>'Data Final'!C219</f>
        <v>44518.895833333336</v>
      </c>
      <c r="C38" s="131">
        <v>44518.875</v>
      </c>
      <c r="D38" s="99">
        <v>18.670000000000002</v>
      </c>
      <c r="E38" s="102">
        <f t="shared" si="6"/>
        <v>0.52854770000000006</v>
      </c>
      <c r="F38" s="102">
        <f t="shared" si="30"/>
        <v>8912.0446199999988</v>
      </c>
      <c r="G38" s="103">
        <f t="shared" si="7"/>
        <v>0.31424798080983202</v>
      </c>
      <c r="H38" s="129">
        <f>'Data Final'!F219</f>
        <v>54.879867994982114</v>
      </c>
      <c r="I38" s="129">
        <f>'Data Final'!G219</f>
        <v>45.103208826161293</v>
      </c>
      <c r="J38" s="129">
        <f>'Data Final'!H219</f>
        <v>0</v>
      </c>
      <c r="K38" s="129">
        <f>'Data Final'!I219</f>
        <v>0</v>
      </c>
      <c r="L38" s="129">
        <f>'Data Final'!J219</f>
        <v>0</v>
      </c>
      <c r="M38" s="104">
        <v>0</v>
      </c>
      <c r="N38" s="129">
        <f>'Data Final'!L219</f>
        <v>0</v>
      </c>
      <c r="O38" s="129">
        <f>'Data Final'!M219</f>
        <v>12.913900399911395</v>
      </c>
      <c r="P38" s="104">
        <v>0</v>
      </c>
      <c r="Q38" s="104">
        <v>0</v>
      </c>
      <c r="R38" s="104">
        <v>0</v>
      </c>
      <c r="S38" s="129">
        <f>'Data Final'!Q219</f>
        <v>0</v>
      </c>
      <c r="T38" s="129">
        <f>'Data Final'!R219</f>
        <v>1568.937747166626</v>
      </c>
      <c r="U38" s="129">
        <f>'Data Final'!S219</f>
        <v>0</v>
      </c>
      <c r="V38" s="129">
        <f>'Data Final'!T219</f>
        <v>0</v>
      </c>
      <c r="W38" s="129">
        <f>'Data Final'!U219</f>
        <v>11.31230400685595</v>
      </c>
      <c r="X38" s="129">
        <f>'Data Final'!V219</f>
        <v>7.7050612597723438</v>
      </c>
      <c r="Y38" s="105">
        <f t="shared" ref="Y38" si="599">H38</f>
        <v>54.879867994982114</v>
      </c>
      <c r="Z38" s="105">
        <f t="shared" ref="Z38" si="600">I38</f>
        <v>45.103208826161293</v>
      </c>
      <c r="AA38" s="105">
        <f t="shared" ref="AA38" si="601">J38</f>
        <v>0</v>
      </c>
      <c r="AB38" s="105">
        <f t="shared" ref="AB38" si="602">K38</f>
        <v>0</v>
      </c>
      <c r="AC38" s="105">
        <f t="shared" ref="AC38" si="603">L38</f>
        <v>0</v>
      </c>
      <c r="AD38" s="105">
        <f t="shared" ref="AD38" si="604">M38</f>
        <v>0</v>
      </c>
      <c r="AE38" s="105">
        <f t="shared" ref="AE38" si="605">N38</f>
        <v>0</v>
      </c>
      <c r="AF38" s="105">
        <f t="shared" ref="AF38" si="606">O38</f>
        <v>12.913900399911395</v>
      </c>
      <c r="AG38" s="105">
        <f t="shared" ref="AG38" si="607">P38</f>
        <v>0</v>
      </c>
      <c r="AH38" s="105">
        <f t="shared" ref="AH38" si="608">Q38</f>
        <v>0</v>
      </c>
      <c r="AI38" s="105">
        <f t="shared" ref="AI38" si="609">R38</f>
        <v>0</v>
      </c>
      <c r="AJ38" s="105">
        <f t="shared" ref="AJ38" si="610">S38</f>
        <v>0</v>
      </c>
      <c r="AK38" s="105">
        <f t="shared" ref="AK38" si="611">T38</f>
        <v>1568.937747166626</v>
      </c>
      <c r="AL38" s="105">
        <f t="shared" ref="AL38" si="612">U38</f>
        <v>0</v>
      </c>
      <c r="AM38" s="105">
        <f t="shared" ref="AM38" si="613">V38</f>
        <v>0</v>
      </c>
      <c r="AN38" s="105">
        <f t="shared" ref="AN38:AO38" si="614">W38</f>
        <v>11.31230400685595</v>
      </c>
      <c r="AO38" s="105">
        <f t="shared" si="614"/>
        <v>7.7050612597723438</v>
      </c>
      <c r="AP38" s="106">
        <f t="shared" si="550"/>
        <v>0.49111716895153434</v>
      </c>
      <c r="AQ38" s="106">
        <f t="shared" si="533"/>
        <v>0.43604273143738881</v>
      </c>
      <c r="AR38" s="106" t="e">
        <f t="shared" si="533"/>
        <v>#DIV/0!</v>
      </c>
      <c r="AS38" s="106" t="e">
        <f t="shared" si="533"/>
        <v>#DIV/0!</v>
      </c>
      <c r="AT38" s="106">
        <f t="shared" si="533"/>
        <v>0</v>
      </c>
      <c r="AU38" s="106" t="e">
        <f t="shared" si="533"/>
        <v>#DIV/0!</v>
      </c>
      <c r="AV38" s="106">
        <f t="shared" si="533"/>
        <v>0</v>
      </c>
      <c r="AW38" s="106">
        <f t="shared" si="533"/>
        <v>0.40300150203609186</v>
      </c>
      <c r="AX38" s="106" t="e">
        <f t="shared" si="533"/>
        <v>#DIV/0!</v>
      </c>
      <c r="AY38" s="106" t="e">
        <f t="shared" si="533"/>
        <v>#DIV/0!</v>
      </c>
      <c r="AZ38" s="106" t="e">
        <f t="shared" si="533"/>
        <v>#DIV/0!</v>
      </c>
      <c r="BA38" s="106">
        <f t="shared" si="533"/>
        <v>0</v>
      </c>
      <c r="BB38" s="106">
        <f t="shared" si="533"/>
        <v>0.32585958145971949</v>
      </c>
      <c r="BC38" s="106" t="e">
        <f t="shared" si="533"/>
        <v>#DIV/0!</v>
      </c>
      <c r="BD38" s="106" t="e">
        <f t="shared" si="533"/>
        <v>#DIV/0!</v>
      </c>
      <c r="BE38" s="106">
        <f t="shared" si="533"/>
        <v>0.60519610342414287</v>
      </c>
      <c r="BF38" s="106">
        <f t="shared" si="228"/>
        <v>0.45603736754916402</v>
      </c>
      <c r="BG38" s="107">
        <f t="shared" si="10"/>
        <v>1.7403976803030847</v>
      </c>
      <c r="BH38" s="107">
        <f t="shared" si="11"/>
        <v>1.4303518372612354</v>
      </c>
      <c r="BI38" s="107">
        <f t="shared" si="12"/>
        <v>0</v>
      </c>
      <c r="BJ38" s="107">
        <f t="shared" si="13"/>
        <v>0</v>
      </c>
      <c r="BK38" s="107">
        <f t="shared" si="14"/>
        <v>0</v>
      </c>
      <c r="BL38" s="107">
        <f t="shared" si="15"/>
        <v>0</v>
      </c>
      <c r="BM38" s="107">
        <f t="shared" si="16"/>
        <v>0</v>
      </c>
      <c r="BN38" s="107">
        <f t="shared" si="17"/>
        <v>0.40953674126413486</v>
      </c>
      <c r="BO38" s="107">
        <f t="shared" si="18"/>
        <v>0</v>
      </c>
      <c r="BP38" s="107">
        <f t="shared" si="19"/>
        <v>0</v>
      </c>
      <c r="BQ38" s="107">
        <f t="shared" si="20"/>
        <v>0</v>
      </c>
      <c r="BR38" s="107">
        <f t="shared" si="21"/>
        <v>0</v>
      </c>
      <c r="BS38" s="107">
        <f t="shared" si="22"/>
        <v>49.755506262486101</v>
      </c>
      <c r="BT38" s="107">
        <f t="shared" si="23"/>
        <v>0</v>
      </c>
      <c r="BU38" s="107">
        <f t="shared" si="24"/>
        <v>0</v>
      </c>
      <c r="BV38" s="107">
        <f t="shared" si="25"/>
        <v>0.35874553587146985</v>
      </c>
      <c r="BW38" s="107">
        <f t="shared" si="26"/>
        <v>0.24434954443270651</v>
      </c>
      <c r="BX38" s="108">
        <f t="shared" si="50"/>
        <v>26.105965204546273</v>
      </c>
      <c r="BY38" s="108">
        <f t="shared" si="247"/>
        <v>21.455277558918532</v>
      </c>
      <c r="BZ38" s="108">
        <f t="shared" si="248"/>
        <v>0</v>
      </c>
      <c r="CA38" s="108">
        <f t="shared" si="249"/>
        <v>0</v>
      </c>
      <c r="CB38" s="108">
        <f t="shared" si="250"/>
        <v>0</v>
      </c>
      <c r="CC38" s="108">
        <f t="shared" si="251"/>
        <v>0</v>
      </c>
      <c r="CD38" s="108">
        <f t="shared" si="252"/>
        <v>0</v>
      </c>
      <c r="CE38" s="108">
        <f t="shared" si="253"/>
        <v>6.1430511189620232</v>
      </c>
      <c r="CF38" s="108">
        <f t="shared" si="254"/>
        <v>0</v>
      </c>
      <c r="CG38" s="108">
        <f t="shared" si="255"/>
        <v>0</v>
      </c>
      <c r="CH38" s="108">
        <f t="shared" si="256"/>
        <v>0</v>
      </c>
      <c r="CI38" s="108">
        <f t="shared" si="257"/>
        <v>0</v>
      </c>
      <c r="CJ38" s="108">
        <f t="shared" si="258"/>
        <v>746.33259393729156</v>
      </c>
      <c r="CK38" s="108">
        <f t="shared" si="259"/>
        <v>0</v>
      </c>
      <c r="CL38" s="108">
        <f t="shared" si="260"/>
        <v>0</v>
      </c>
      <c r="CM38" s="108">
        <f t="shared" si="261"/>
        <v>5.3811830380720478</v>
      </c>
      <c r="CN38" s="108">
        <f t="shared" si="229"/>
        <v>3.6652431664905976</v>
      </c>
      <c r="CO38" s="109">
        <f t="shared" si="51"/>
        <v>1129.0798067506078</v>
      </c>
      <c r="CP38" s="109">
        <f t="shared" si="294"/>
        <v>979.8177901905558</v>
      </c>
      <c r="CQ38" s="109">
        <f t="shared" si="295"/>
        <v>0</v>
      </c>
      <c r="CR38" s="109">
        <f t="shared" si="296"/>
        <v>0</v>
      </c>
      <c r="CS38" s="109">
        <f t="shared" si="297"/>
        <v>20.70438386184534</v>
      </c>
      <c r="CT38" s="109">
        <f t="shared" si="298"/>
        <v>0</v>
      </c>
      <c r="CU38" s="109">
        <f t="shared" si="299"/>
        <v>14.154581491975357</v>
      </c>
      <c r="CV38" s="109">
        <f t="shared" si="300"/>
        <v>283.25783678172701</v>
      </c>
      <c r="CW38" s="109">
        <f t="shared" si="301"/>
        <v>0</v>
      </c>
      <c r="CX38" s="109">
        <f t="shared" si="302"/>
        <v>0</v>
      </c>
      <c r="CY38" s="109">
        <f t="shared" si="303"/>
        <v>0</v>
      </c>
      <c r="CZ38" s="109">
        <f t="shared" si="304"/>
        <v>10.636544834297428</v>
      </c>
      <c r="DA38" s="109">
        <f t="shared" si="305"/>
        <v>40042.116091449752</v>
      </c>
      <c r="DB38" s="109">
        <f t="shared" si="306"/>
        <v>0</v>
      </c>
      <c r="DC38" s="109">
        <f t="shared" si="307"/>
        <v>0</v>
      </c>
      <c r="DD38" s="109">
        <f t="shared" si="308"/>
        <v>193.99821495535161</v>
      </c>
      <c r="DE38" s="109">
        <f t="shared" si="262"/>
        <v>155.13027438313065</v>
      </c>
      <c r="DF38" s="110">
        <f t="shared" si="29"/>
        <v>0.51453543926142709</v>
      </c>
      <c r="DG38" s="110">
        <f t="shared" si="263"/>
        <v>0.58875195953551052</v>
      </c>
      <c r="DH38" s="110" t="e">
        <f t="shared" si="264"/>
        <v>#DIV/0!</v>
      </c>
      <c r="DI38" s="110" t="e">
        <f t="shared" si="265"/>
        <v>#DIV/0!</v>
      </c>
      <c r="DJ38" s="110">
        <f t="shared" si="266"/>
        <v>1</v>
      </c>
      <c r="DK38" s="110" t="e">
        <f t="shared" si="267"/>
        <v>#DIV/0!</v>
      </c>
      <c r="DL38" s="110">
        <f t="shared" si="268"/>
        <v>1</v>
      </c>
      <c r="DM38" s="110">
        <f t="shared" si="269"/>
        <v>0.5403346512356505</v>
      </c>
      <c r="DN38" s="110" t="e">
        <f t="shared" si="270"/>
        <v>#DIV/0!</v>
      </c>
      <c r="DO38" s="110" t="e">
        <f t="shared" si="271"/>
        <v>#DIV/0!</v>
      </c>
      <c r="DP38" s="110" t="e">
        <f t="shared" si="272"/>
        <v>#DIV/0!</v>
      </c>
      <c r="DQ38" s="110">
        <f t="shared" si="273"/>
        <v>1</v>
      </c>
      <c r="DR38" s="110">
        <f t="shared" si="274"/>
        <v>0.64453138600160942</v>
      </c>
      <c r="DS38" s="110" t="e">
        <f t="shared" si="275"/>
        <v>#DIV/0!</v>
      </c>
      <c r="DT38" s="110" t="e">
        <f t="shared" si="276"/>
        <v>#DIV/0!</v>
      </c>
      <c r="DU38" s="110">
        <f t="shared" si="277"/>
        <v>0.51791255347913501</v>
      </c>
      <c r="DV38" s="110">
        <f t="shared" si="230"/>
        <v>0.69919552141234687</v>
      </c>
    </row>
    <row r="39" spans="1:126" s="129" customFormat="1" x14ac:dyDescent="0.2">
      <c r="A39" s="129" t="s">
        <v>93</v>
      </c>
      <c r="B39" s="131"/>
      <c r="C39" s="131">
        <v>44518.885416666664</v>
      </c>
      <c r="D39" s="99">
        <v>18</v>
      </c>
      <c r="E39" s="102">
        <f t="shared" si="6"/>
        <v>0.50957999999999992</v>
      </c>
      <c r="F39" s="102">
        <f t="shared" si="30"/>
        <v>9155.3690699999988</v>
      </c>
      <c r="G39" s="103">
        <f t="shared" si="7"/>
        <v>0.32282785449252943</v>
      </c>
      <c r="Y39" s="105">
        <f t="shared" ref="Y39" si="615">H38</f>
        <v>54.879867994982114</v>
      </c>
      <c r="Z39" s="105">
        <f t="shared" ref="Z39" si="616">I38</f>
        <v>45.103208826161293</v>
      </c>
      <c r="AA39" s="105">
        <f t="shared" ref="AA39" si="617">J38</f>
        <v>0</v>
      </c>
      <c r="AB39" s="105">
        <f t="shared" ref="AB39" si="618">K38</f>
        <v>0</v>
      </c>
      <c r="AC39" s="105">
        <f t="shared" ref="AC39" si="619">L38</f>
        <v>0</v>
      </c>
      <c r="AD39" s="105">
        <f t="shared" ref="AD39" si="620">M38</f>
        <v>0</v>
      </c>
      <c r="AE39" s="105">
        <f t="shared" ref="AE39" si="621">N38</f>
        <v>0</v>
      </c>
      <c r="AF39" s="105">
        <f t="shared" ref="AF39" si="622">O38</f>
        <v>12.913900399911395</v>
      </c>
      <c r="AG39" s="105">
        <f t="shared" ref="AG39" si="623">P38</f>
        <v>0</v>
      </c>
      <c r="AH39" s="105">
        <f t="shared" ref="AH39" si="624">Q38</f>
        <v>0</v>
      </c>
      <c r="AI39" s="105">
        <f t="shared" ref="AI39" si="625">R38</f>
        <v>0</v>
      </c>
      <c r="AJ39" s="105">
        <f t="shared" ref="AJ39" si="626">S38</f>
        <v>0</v>
      </c>
      <c r="AK39" s="105">
        <f t="shared" ref="AK39" si="627">T38</f>
        <v>1568.937747166626</v>
      </c>
      <c r="AL39" s="105">
        <f t="shared" ref="AL39" si="628">U38</f>
        <v>0</v>
      </c>
      <c r="AM39" s="105">
        <f t="shared" ref="AM39" si="629">V38</f>
        <v>0</v>
      </c>
      <c r="AN39" s="105">
        <f t="shared" ref="AN39:AO39" si="630">W38</f>
        <v>11.31230400685595</v>
      </c>
      <c r="AO39" s="105">
        <f t="shared" si="630"/>
        <v>7.7050612597723438</v>
      </c>
      <c r="AP39" s="106">
        <f t="shared" si="550"/>
        <v>0.49111716895153434</v>
      </c>
      <c r="AQ39" s="106">
        <f t="shared" si="533"/>
        <v>0.43604273143738881</v>
      </c>
      <c r="AR39" s="106" t="e">
        <f t="shared" si="533"/>
        <v>#DIV/0!</v>
      </c>
      <c r="AS39" s="106" t="e">
        <f t="shared" si="533"/>
        <v>#DIV/0!</v>
      </c>
      <c r="AT39" s="106">
        <f t="shared" si="533"/>
        <v>0</v>
      </c>
      <c r="AU39" s="106" t="e">
        <f t="shared" si="533"/>
        <v>#DIV/0!</v>
      </c>
      <c r="AV39" s="106">
        <f t="shared" si="533"/>
        <v>0</v>
      </c>
      <c r="AW39" s="106">
        <f t="shared" si="533"/>
        <v>0.40300150203609186</v>
      </c>
      <c r="AX39" s="106" t="e">
        <f t="shared" si="533"/>
        <v>#DIV/0!</v>
      </c>
      <c r="AY39" s="106" t="e">
        <f t="shared" si="533"/>
        <v>#DIV/0!</v>
      </c>
      <c r="AZ39" s="106" t="e">
        <f t="shared" si="533"/>
        <v>#DIV/0!</v>
      </c>
      <c r="BA39" s="106">
        <f t="shared" si="533"/>
        <v>0</v>
      </c>
      <c r="BB39" s="106">
        <f t="shared" si="533"/>
        <v>0.32585958145971949</v>
      </c>
      <c r="BC39" s="106" t="e">
        <f t="shared" si="533"/>
        <v>#DIV/0!</v>
      </c>
      <c r="BD39" s="106" t="e">
        <f t="shared" si="533"/>
        <v>#DIV/0!</v>
      </c>
      <c r="BE39" s="106">
        <f t="shared" si="533"/>
        <v>0.60519610342414287</v>
      </c>
      <c r="BF39" s="106">
        <f t="shared" si="228"/>
        <v>0.45603736754916402</v>
      </c>
      <c r="BG39" s="107">
        <f t="shared" si="10"/>
        <v>1.6779409879729787</v>
      </c>
      <c r="BH39" s="107">
        <f t="shared" si="11"/>
        <v>1.3790215892181161</v>
      </c>
      <c r="BI39" s="107">
        <f t="shared" si="12"/>
        <v>0</v>
      </c>
      <c r="BJ39" s="107">
        <f t="shared" si="13"/>
        <v>0</v>
      </c>
      <c r="BK39" s="107">
        <f t="shared" si="14"/>
        <v>0</v>
      </c>
      <c r="BL39" s="107">
        <f t="shared" si="15"/>
        <v>0</v>
      </c>
      <c r="BM39" s="107">
        <f t="shared" si="16"/>
        <v>0</v>
      </c>
      <c r="BN39" s="107">
        <f t="shared" si="17"/>
        <v>0.39483992194721085</v>
      </c>
      <c r="BO39" s="107">
        <f t="shared" si="18"/>
        <v>0</v>
      </c>
      <c r="BP39" s="107">
        <f t="shared" si="19"/>
        <v>0</v>
      </c>
      <c r="BQ39" s="107">
        <f t="shared" si="20"/>
        <v>0</v>
      </c>
      <c r="BR39" s="107">
        <f t="shared" si="21"/>
        <v>0</v>
      </c>
      <c r="BS39" s="107">
        <f t="shared" si="22"/>
        <v>47.969957832070151</v>
      </c>
      <c r="BT39" s="107">
        <f t="shared" si="23"/>
        <v>0</v>
      </c>
      <c r="BU39" s="107">
        <f t="shared" si="24"/>
        <v>0</v>
      </c>
      <c r="BV39" s="107">
        <f t="shared" si="25"/>
        <v>0.34587143254881925</v>
      </c>
      <c r="BW39" s="107">
        <f t="shared" si="26"/>
        <v>0.23558070700528741</v>
      </c>
      <c r="BX39" s="108">
        <f t="shared" si="50"/>
        <v>25.169114819594682</v>
      </c>
      <c r="BY39" s="108">
        <f t="shared" si="247"/>
        <v>20.685323838271742</v>
      </c>
      <c r="BZ39" s="108">
        <f t="shared" si="248"/>
        <v>0</v>
      </c>
      <c r="CA39" s="108">
        <f t="shared" si="249"/>
        <v>0</v>
      </c>
      <c r="CB39" s="108">
        <f t="shared" si="250"/>
        <v>0</v>
      </c>
      <c r="CC39" s="108">
        <f t="shared" si="251"/>
        <v>0</v>
      </c>
      <c r="CD39" s="108">
        <f t="shared" si="252"/>
        <v>0</v>
      </c>
      <c r="CE39" s="108">
        <f t="shared" si="253"/>
        <v>5.9225988292081624</v>
      </c>
      <c r="CF39" s="108">
        <f t="shared" si="254"/>
        <v>0</v>
      </c>
      <c r="CG39" s="108">
        <f t="shared" si="255"/>
        <v>0</v>
      </c>
      <c r="CH39" s="108">
        <f t="shared" si="256"/>
        <v>0</v>
      </c>
      <c r="CI39" s="108">
        <f t="shared" si="257"/>
        <v>0</v>
      </c>
      <c r="CJ39" s="108">
        <f t="shared" si="258"/>
        <v>719.54936748105229</v>
      </c>
      <c r="CK39" s="108">
        <f t="shared" si="259"/>
        <v>0</v>
      </c>
      <c r="CL39" s="108">
        <f t="shared" si="260"/>
        <v>0</v>
      </c>
      <c r="CM39" s="108">
        <f t="shared" si="261"/>
        <v>5.1880714882322891</v>
      </c>
      <c r="CN39" s="108">
        <f t="shared" si="229"/>
        <v>3.5337106050793112</v>
      </c>
      <c r="CO39" s="109">
        <f t="shared" si="51"/>
        <v>1154.2489215702024</v>
      </c>
      <c r="CP39" s="109">
        <f t="shared" si="294"/>
        <v>1000.5031140288276</v>
      </c>
      <c r="CQ39" s="109">
        <f t="shared" si="295"/>
        <v>0</v>
      </c>
      <c r="CR39" s="109">
        <f t="shared" si="296"/>
        <v>0</v>
      </c>
      <c r="CS39" s="109">
        <f t="shared" si="297"/>
        <v>20.70438386184534</v>
      </c>
      <c r="CT39" s="109">
        <f t="shared" si="298"/>
        <v>0</v>
      </c>
      <c r="CU39" s="109">
        <f t="shared" si="299"/>
        <v>14.154581491975357</v>
      </c>
      <c r="CV39" s="109">
        <f t="shared" si="300"/>
        <v>289.18043561093515</v>
      </c>
      <c r="CW39" s="109">
        <f t="shared" si="301"/>
        <v>0</v>
      </c>
      <c r="CX39" s="109">
        <f t="shared" si="302"/>
        <v>0</v>
      </c>
      <c r="CY39" s="109">
        <f t="shared" si="303"/>
        <v>0</v>
      </c>
      <c r="CZ39" s="109">
        <f t="shared" si="304"/>
        <v>10.636544834297428</v>
      </c>
      <c r="DA39" s="109">
        <f t="shared" si="305"/>
        <v>40761.665458930802</v>
      </c>
      <c r="DB39" s="109">
        <f t="shared" si="306"/>
        <v>0</v>
      </c>
      <c r="DC39" s="109">
        <f t="shared" si="307"/>
        <v>0</v>
      </c>
      <c r="DD39" s="109">
        <f t="shared" si="308"/>
        <v>199.1862864435839</v>
      </c>
      <c r="DE39" s="109">
        <f t="shared" si="262"/>
        <v>158.66398498820996</v>
      </c>
      <c r="DF39" s="110">
        <f t="shared" si="29"/>
        <v>0.52600531187104493</v>
      </c>
      <c r="DG39" s="110">
        <f t="shared" si="263"/>
        <v>0.60118133677823293</v>
      </c>
      <c r="DH39" s="110" t="e">
        <f t="shared" si="264"/>
        <v>#DIV/0!</v>
      </c>
      <c r="DI39" s="110" t="e">
        <f t="shared" si="265"/>
        <v>#DIV/0!</v>
      </c>
      <c r="DJ39" s="110">
        <f t="shared" si="266"/>
        <v>1</v>
      </c>
      <c r="DK39" s="110" t="e">
        <f t="shared" si="267"/>
        <v>#DIV/0!</v>
      </c>
      <c r="DL39" s="110">
        <f t="shared" si="268"/>
        <v>1</v>
      </c>
      <c r="DM39" s="110">
        <f t="shared" si="269"/>
        <v>0.55163243352880154</v>
      </c>
      <c r="DN39" s="110" t="e">
        <f t="shared" si="270"/>
        <v>#DIV/0!</v>
      </c>
      <c r="DO39" s="110" t="e">
        <f t="shared" si="271"/>
        <v>#DIV/0!</v>
      </c>
      <c r="DP39" s="110" t="e">
        <f t="shared" si="272"/>
        <v>#DIV/0!</v>
      </c>
      <c r="DQ39" s="110">
        <f t="shared" si="273"/>
        <v>1</v>
      </c>
      <c r="DR39" s="110">
        <f t="shared" si="274"/>
        <v>0.65611349495059601</v>
      </c>
      <c r="DS39" s="110" t="e">
        <f t="shared" si="275"/>
        <v>#DIV/0!</v>
      </c>
      <c r="DT39" s="110" t="e">
        <f t="shared" si="276"/>
        <v>#DIV/0!</v>
      </c>
      <c r="DU39" s="110">
        <f t="shared" si="277"/>
        <v>0.53176302809675502</v>
      </c>
      <c r="DV39" s="110">
        <f t="shared" si="230"/>
        <v>0.71512248756298136</v>
      </c>
    </row>
    <row r="40" spans="1:126" s="129" customFormat="1" x14ac:dyDescent="0.2">
      <c r="A40" s="129" t="s">
        <v>93</v>
      </c>
      <c r="B40" s="131"/>
      <c r="C40" s="131">
        <v>44518.895833333336</v>
      </c>
      <c r="D40" s="99">
        <v>18</v>
      </c>
      <c r="E40" s="102">
        <f t="shared" si="6"/>
        <v>0.50957999999999992</v>
      </c>
      <c r="F40" s="102">
        <f t="shared" si="30"/>
        <v>9398.6935199999989</v>
      </c>
      <c r="G40" s="103">
        <f t="shared" si="7"/>
        <v>0.33140772817522679</v>
      </c>
      <c r="Y40" s="105">
        <f t="shared" ref="Y40" si="631">H38</f>
        <v>54.879867994982114</v>
      </c>
      <c r="Z40" s="105">
        <f t="shared" ref="Z40" si="632">I38</f>
        <v>45.103208826161293</v>
      </c>
      <c r="AA40" s="105">
        <f t="shared" ref="AA40" si="633">J38</f>
        <v>0</v>
      </c>
      <c r="AB40" s="105">
        <f t="shared" ref="AB40" si="634">K38</f>
        <v>0</v>
      </c>
      <c r="AC40" s="105">
        <f t="shared" ref="AC40" si="635">L38</f>
        <v>0</v>
      </c>
      <c r="AD40" s="105">
        <f t="shared" ref="AD40" si="636">M38</f>
        <v>0</v>
      </c>
      <c r="AE40" s="105">
        <f t="shared" ref="AE40" si="637">N38</f>
        <v>0</v>
      </c>
      <c r="AF40" s="105">
        <f t="shared" ref="AF40" si="638">O38</f>
        <v>12.913900399911395</v>
      </c>
      <c r="AG40" s="105">
        <f t="shared" ref="AG40" si="639">P38</f>
        <v>0</v>
      </c>
      <c r="AH40" s="105">
        <f t="shared" ref="AH40" si="640">Q38</f>
        <v>0</v>
      </c>
      <c r="AI40" s="105">
        <f t="shared" ref="AI40" si="641">R38</f>
        <v>0</v>
      </c>
      <c r="AJ40" s="105">
        <f t="shared" ref="AJ40" si="642">S38</f>
        <v>0</v>
      </c>
      <c r="AK40" s="105">
        <f t="shared" ref="AK40" si="643">T38</f>
        <v>1568.937747166626</v>
      </c>
      <c r="AL40" s="105">
        <f t="shared" ref="AL40" si="644">U38</f>
        <v>0</v>
      </c>
      <c r="AM40" s="105">
        <f t="shared" ref="AM40" si="645">V38</f>
        <v>0</v>
      </c>
      <c r="AN40" s="105">
        <f t="shared" ref="AN40:AO40" si="646">W38</f>
        <v>11.31230400685595</v>
      </c>
      <c r="AO40" s="105">
        <f t="shared" si="646"/>
        <v>7.7050612597723438</v>
      </c>
      <c r="AP40" s="106">
        <f t="shared" si="550"/>
        <v>0.49111716895153434</v>
      </c>
      <c r="AQ40" s="106">
        <f t="shared" si="533"/>
        <v>0.43604273143738881</v>
      </c>
      <c r="AR40" s="106" t="e">
        <f t="shared" si="533"/>
        <v>#DIV/0!</v>
      </c>
      <c r="AS40" s="106" t="e">
        <f t="shared" si="533"/>
        <v>#DIV/0!</v>
      </c>
      <c r="AT40" s="106">
        <f t="shared" si="533"/>
        <v>0</v>
      </c>
      <c r="AU40" s="106" t="e">
        <f t="shared" si="533"/>
        <v>#DIV/0!</v>
      </c>
      <c r="AV40" s="106">
        <f t="shared" si="533"/>
        <v>0</v>
      </c>
      <c r="AW40" s="106">
        <f t="shared" si="533"/>
        <v>0.40300150203609186</v>
      </c>
      <c r="AX40" s="106" t="e">
        <f t="shared" si="533"/>
        <v>#DIV/0!</v>
      </c>
      <c r="AY40" s="106" t="e">
        <f t="shared" si="533"/>
        <v>#DIV/0!</v>
      </c>
      <c r="AZ40" s="106" t="e">
        <f t="shared" si="533"/>
        <v>#DIV/0!</v>
      </c>
      <c r="BA40" s="106">
        <f t="shared" si="533"/>
        <v>0</v>
      </c>
      <c r="BB40" s="106">
        <f t="shared" si="533"/>
        <v>0.32585958145971949</v>
      </c>
      <c r="BC40" s="106" t="e">
        <f t="shared" si="533"/>
        <v>#DIV/0!</v>
      </c>
      <c r="BD40" s="106" t="e">
        <f t="shared" si="533"/>
        <v>#DIV/0!</v>
      </c>
      <c r="BE40" s="106">
        <f t="shared" si="533"/>
        <v>0.60519610342414287</v>
      </c>
      <c r="BF40" s="106">
        <f t="shared" si="228"/>
        <v>0.45603736754916402</v>
      </c>
      <c r="BG40" s="107">
        <f t="shared" si="10"/>
        <v>1.6779409879729787</v>
      </c>
      <c r="BH40" s="107">
        <f t="shared" si="11"/>
        <v>1.3790215892181161</v>
      </c>
      <c r="BI40" s="107">
        <f t="shared" si="12"/>
        <v>0</v>
      </c>
      <c r="BJ40" s="107">
        <f t="shared" si="13"/>
        <v>0</v>
      </c>
      <c r="BK40" s="107">
        <f t="shared" si="14"/>
        <v>0</v>
      </c>
      <c r="BL40" s="107">
        <f t="shared" si="15"/>
        <v>0</v>
      </c>
      <c r="BM40" s="107">
        <f t="shared" si="16"/>
        <v>0</v>
      </c>
      <c r="BN40" s="107">
        <f t="shared" si="17"/>
        <v>0.39483992194721085</v>
      </c>
      <c r="BO40" s="107">
        <f t="shared" si="18"/>
        <v>0</v>
      </c>
      <c r="BP40" s="107">
        <f t="shared" si="19"/>
        <v>0</v>
      </c>
      <c r="BQ40" s="107">
        <f t="shared" si="20"/>
        <v>0</v>
      </c>
      <c r="BR40" s="107">
        <f t="shared" si="21"/>
        <v>0</v>
      </c>
      <c r="BS40" s="107">
        <f t="shared" si="22"/>
        <v>47.969957832070151</v>
      </c>
      <c r="BT40" s="107">
        <f t="shared" si="23"/>
        <v>0</v>
      </c>
      <c r="BU40" s="107">
        <f t="shared" si="24"/>
        <v>0</v>
      </c>
      <c r="BV40" s="107">
        <f t="shared" si="25"/>
        <v>0.34587143254881925</v>
      </c>
      <c r="BW40" s="107">
        <f t="shared" si="26"/>
        <v>0.23558070700528741</v>
      </c>
      <c r="BX40" s="108">
        <f t="shared" si="50"/>
        <v>25.169114819594682</v>
      </c>
      <c r="BY40" s="108">
        <f t="shared" si="247"/>
        <v>20.685323838271742</v>
      </c>
      <c r="BZ40" s="108">
        <f t="shared" si="248"/>
        <v>0</v>
      </c>
      <c r="CA40" s="108">
        <f t="shared" si="249"/>
        <v>0</v>
      </c>
      <c r="CB40" s="108">
        <f t="shared" si="250"/>
        <v>0</v>
      </c>
      <c r="CC40" s="108">
        <f t="shared" si="251"/>
        <v>0</v>
      </c>
      <c r="CD40" s="108">
        <f t="shared" si="252"/>
        <v>0</v>
      </c>
      <c r="CE40" s="108">
        <f t="shared" si="253"/>
        <v>5.9225988292081624</v>
      </c>
      <c r="CF40" s="108">
        <f t="shared" si="254"/>
        <v>0</v>
      </c>
      <c r="CG40" s="108">
        <f t="shared" si="255"/>
        <v>0</v>
      </c>
      <c r="CH40" s="108">
        <f t="shared" si="256"/>
        <v>0</v>
      </c>
      <c r="CI40" s="108">
        <f t="shared" si="257"/>
        <v>0</v>
      </c>
      <c r="CJ40" s="108">
        <f t="shared" si="258"/>
        <v>719.54936748105229</v>
      </c>
      <c r="CK40" s="108">
        <f t="shared" si="259"/>
        <v>0</v>
      </c>
      <c r="CL40" s="108">
        <f t="shared" si="260"/>
        <v>0</v>
      </c>
      <c r="CM40" s="108">
        <f t="shared" si="261"/>
        <v>5.1880714882322891</v>
      </c>
      <c r="CN40" s="108">
        <f t="shared" si="229"/>
        <v>3.5337106050793112</v>
      </c>
      <c r="CO40" s="109">
        <f t="shared" si="51"/>
        <v>1179.418036389797</v>
      </c>
      <c r="CP40" s="109">
        <f t="shared" si="294"/>
        <v>1021.1884378670993</v>
      </c>
      <c r="CQ40" s="109">
        <f t="shared" si="295"/>
        <v>0</v>
      </c>
      <c r="CR40" s="109">
        <f t="shared" si="296"/>
        <v>0</v>
      </c>
      <c r="CS40" s="109">
        <f t="shared" si="297"/>
        <v>20.70438386184534</v>
      </c>
      <c r="CT40" s="109">
        <f t="shared" si="298"/>
        <v>0</v>
      </c>
      <c r="CU40" s="109">
        <f t="shared" si="299"/>
        <v>14.154581491975357</v>
      </c>
      <c r="CV40" s="109">
        <f t="shared" si="300"/>
        <v>295.10303444014329</v>
      </c>
      <c r="CW40" s="109">
        <f t="shared" si="301"/>
        <v>0</v>
      </c>
      <c r="CX40" s="109">
        <f t="shared" si="302"/>
        <v>0</v>
      </c>
      <c r="CY40" s="109">
        <f t="shared" si="303"/>
        <v>0</v>
      </c>
      <c r="CZ40" s="109">
        <f t="shared" si="304"/>
        <v>10.636544834297428</v>
      </c>
      <c r="DA40" s="109">
        <f t="shared" si="305"/>
        <v>41481.214826411851</v>
      </c>
      <c r="DB40" s="109">
        <f t="shared" si="306"/>
        <v>0</v>
      </c>
      <c r="DC40" s="109">
        <f t="shared" si="307"/>
        <v>0</v>
      </c>
      <c r="DD40" s="109">
        <f t="shared" si="308"/>
        <v>204.37435793181618</v>
      </c>
      <c r="DE40" s="109">
        <f t="shared" si="262"/>
        <v>162.19769559328927</v>
      </c>
      <c r="DF40" s="110">
        <f t="shared" si="29"/>
        <v>0.53747518448066278</v>
      </c>
      <c r="DG40" s="110">
        <f t="shared" si="263"/>
        <v>0.61361071402095546</v>
      </c>
      <c r="DH40" s="110" t="e">
        <f t="shared" si="264"/>
        <v>#DIV/0!</v>
      </c>
      <c r="DI40" s="110" t="e">
        <f t="shared" si="265"/>
        <v>#DIV/0!</v>
      </c>
      <c r="DJ40" s="110">
        <f t="shared" si="266"/>
        <v>1</v>
      </c>
      <c r="DK40" s="110" t="e">
        <f t="shared" si="267"/>
        <v>#DIV/0!</v>
      </c>
      <c r="DL40" s="110">
        <f t="shared" si="268"/>
        <v>1</v>
      </c>
      <c r="DM40" s="110">
        <f t="shared" si="269"/>
        <v>0.56293021582195246</v>
      </c>
      <c r="DN40" s="110" t="e">
        <f t="shared" si="270"/>
        <v>#DIV/0!</v>
      </c>
      <c r="DO40" s="110" t="e">
        <f t="shared" si="271"/>
        <v>#DIV/0!</v>
      </c>
      <c r="DP40" s="110" t="e">
        <f t="shared" si="272"/>
        <v>#DIV/0!</v>
      </c>
      <c r="DQ40" s="110">
        <f t="shared" si="273"/>
        <v>1</v>
      </c>
      <c r="DR40" s="110">
        <f t="shared" si="274"/>
        <v>0.66769560389958271</v>
      </c>
      <c r="DS40" s="110" t="e">
        <f t="shared" si="275"/>
        <v>#DIV/0!</v>
      </c>
      <c r="DT40" s="110" t="e">
        <f t="shared" si="276"/>
        <v>#DIV/0!</v>
      </c>
      <c r="DU40" s="110">
        <f t="shared" si="277"/>
        <v>0.54561350271437492</v>
      </c>
      <c r="DV40" s="110">
        <f t="shared" si="230"/>
        <v>0.73104945371361585</v>
      </c>
    </row>
    <row r="41" spans="1:126" s="129" customFormat="1" x14ac:dyDescent="0.2">
      <c r="A41" s="129" t="s">
        <v>93</v>
      </c>
      <c r="B41" s="131"/>
      <c r="C41" s="131">
        <v>44518.90625</v>
      </c>
      <c r="D41" s="99">
        <v>16.93</v>
      </c>
      <c r="E41" s="102">
        <f t="shared" si="6"/>
        <v>0.47928829999999994</v>
      </c>
      <c r="F41" s="102">
        <f t="shared" si="30"/>
        <v>9614.755439999999</v>
      </c>
      <c r="G41" s="103">
        <f t="shared" si="7"/>
        <v>0.33902629663902512</v>
      </c>
      <c r="Y41" s="105">
        <f t="shared" ref="Y41" si="647">H38</f>
        <v>54.879867994982114</v>
      </c>
      <c r="Z41" s="105">
        <f t="shared" ref="Z41" si="648">I38</f>
        <v>45.103208826161293</v>
      </c>
      <c r="AA41" s="105">
        <f t="shared" ref="AA41" si="649">J38</f>
        <v>0</v>
      </c>
      <c r="AB41" s="105">
        <f t="shared" ref="AB41" si="650">K38</f>
        <v>0</v>
      </c>
      <c r="AC41" s="105">
        <f t="shared" ref="AC41" si="651">L38</f>
        <v>0</v>
      </c>
      <c r="AD41" s="105">
        <f t="shared" ref="AD41" si="652">M38</f>
        <v>0</v>
      </c>
      <c r="AE41" s="105">
        <f t="shared" ref="AE41" si="653">N38</f>
        <v>0</v>
      </c>
      <c r="AF41" s="105">
        <f t="shared" ref="AF41" si="654">O38</f>
        <v>12.913900399911395</v>
      </c>
      <c r="AG41" s="105">
        <f t="shared" ref="AG41" si="655">P38</f>
        <v>0</v>
      </c>
      <c r="AH41" s="105">
        <f t="shared" ref="AH41" si="656">Q38</f>
        <v>0</v>
      </c>
      <c r="AI41" s="105">
        <f t="shared" ref="AI41" si="657">R38</f>
        <v>0</v>
      </c>
      <c r="AJ41" s="105">
        <f t="shared" ref="AJ41" si="658">S38</f>
        <v>0</v>
      </c>
      <c r="AK41" s="105">
        <f t="shared" ref="AK41" si="659">T38</f>
        <v>1568.937747166626</v>
      </c>
      <c r="AL41" s="105">
        <f t="shared" ref="AL41" si="660">U38</f>
        <v>0</v>
      </c>
      <c r="AM41" s="105">
        <f t="shared" ref="AM41" si="661">V38</f>
        <v>0</v>
      </c>
      <c r="AN41" s="105">
        <f t="shared" ref="AN41:AO41" si="662">W38</f>
        <v>11.31230400685595</v>
      </c>
      <c r="AO41" s="105">
        <f t="shared" si="662"/>
        <v>7.7050612597723438</v>
      </c>
      <c r="AP41" s="106">
        <f t="shared" si="550"/>
        <v>0.49111716895153434</v>
      </c>
      <c r="AQ41" s="106">
        <f t="shared" si="533"/>
        <v>0.43604273143738881</v>
      </c>
      <c r="AR41" s="106" t="e">
        <f t="shared" si="533"/>
        <v>#DIV/0!</v>
      </c>
      <c r="AS41" s="106" t="e">
        <f t="shared" si="533"/>
        <v>#DIV/0!</v>
      </c>
      <c r="AT41" s="106">
        <f t="shared" si="533"/>
        <v>0</v>
      </c>
      <c r="AU41" s="106" t="e">
        <f t="shared" si="533"/>
        <v>#DIV/0!</v>
      </c>
      <c r="AV41" s="106">
        <f t="shared" si="533"/>
        <v>0</v>
      </c>
      <c r="AW41" s="106">
        <f t="shared" si="533"/>
        <v>0.40300150203609186</v>
      </c>
      <c r="AX41" s="106" t="e">
        <f t="shared" si="533"/>
        <v>#DIV/0!</v>
      </c>
      <c r="AY41" s="106" t="e">
        <f t="shared" si="533"/>
        <v>#DIV/0!</v>
      </c>
      <c r="AZ41" s="106" t="e">
        <f t="shared" si="533"/>
        <v>#DIV/0!</v>
      </c>
      <c r="BA41" s="106">
        <f t="shared" si="533"/>
        <v>0</v>
      </c>
      <c r="BB41" s="106">
        <f t="shared" si="533"/>
        <v>0.32585958145971949</v>
      </c>
      <c r="BC41" s="106" t="e">
        <f t="shared" si="533"/>
        <v>#DIV/0!</v>
      </c>
      <c r="BD41" s="106" t="e">
        <f t="shared" si="533"/>
        <v>#DIV/0!</v>
      </c>
      <c r="BE41" s="106">
        <f t="shared" si="533"/>
        <v>0.60519610342414287</v>
      </c>
      <c r="BF41" s="106">
        <f t="shared" si="228"/>
        <v>0.45603736754916402</v>
      </c>
      <c r="BG41" s="107">
        <f t="shared" si="10"/>
        <v>1.5781967181323626</v>
      </c>
      <c r="BH41" s="107">
        <f t="shared" si="11"/>
        <v>1.2970464169701503</v>
      </c>
      <c r="BI41" s="107">
        <f t="shared" si="12"/>
        <v>0</v>
      </c>
      <c r="BJ41" s="107">
        <f t="shared" si="13"/>
        <v>0</v>
      </c>
      <c r="BK41" s="107">
        <f t="shared" si="14"/>
        <v>0</v>
      </c>
      <c r="BL41" s="107">
        <f t="shared" si="15"/>
        <v>0</v>
      </c>
      <c r="BM41" s="107">
        <f t="shared" si="16"/>
        <v>0</v>
      </c>
      <c r="BN41" s="107">
        <f t="shared" si="17"/>
        <v>0.37136888214257108</v>
      </c>
      <c r="BO41" s="107">
        <f t="shared" si="18"/>
        <v>0</v>
      </c>
      <c r="BP41" s="107">
        <f t="shared" si="19"/>
        <v>0</v>
      </c>
      <c r="BQ41" s="107">
        <f t="shared" si="20"/>
        <v>0</v>
      </c>
      <c r="BR41" s="107">
        <f t="shared" si="21"/>
        <v>0</v>
      </c>
      <c r="BS41" s="107">
        <f t="shared" si="22"/>
        <v>45.118410338719315</v>
      </c>
      <c r="BT41" s="107">
        <f t="shared" si="23"/>
        <v>0</v>
      </c>
      <c r="BU41" s="107">
        <f t="shared" si="24"/>
        <v>0</v>
      </c>
      <c r="BV41" s="107">
        <f t="shared" si="25"/>
        <v>0.32531129739175058</v>
      </c>
      <c r="BW41" s="107">
        <f t="shared" si="26"/>
        <v>0.22157674275552869</v>
      </c>
      <c r="BX41" s="108">
        <f t="shared" si="50"/>
        <v>23.672950771985441</v>
      </c>
      <c r="BY41" s="108">
        <f t="shared" si="247"/>
        <v>19.455696254552254</v>
      </c>
      <c r="BZ41" s="108">
        <f t="shared" si="248"/>
        <v>0</v>
      </c>
      <c r="CA41" s="108">
        <f t="shared" si="249"/>
        <v>0</v>
      </c>
      <c r="CB41" s="108">
        <f t="shared" si="250"/>
        <v>0</v>
      </c>
      <c r="CC41" s="108">
        <f t="shared" si="251"/>
        <v>0</v>
      </c>
      <c r="CD41" s="108">
        <f t="shared" si="252"/>
        <v>0</v>
      </c>
      <c r="CE41" s="108">
        <f t="shared" si="253"/>
        <v>5.5705332321385663</v>
      </c>
      <c r="CF41" s="108">
        <f t="shared" si="254"/>
        <v>0</v>
      </c>
      <c r="CG41" s="108">
        <f t="shared" si="255"/>
        <v>0</v>
      </c>
      <c r="CH41" s="108">
        <f t="shared" si="256"/>
        <v>0</v>
      </c>
      <c r="CI41" s="108">
        <f t="shared" si="257"/>
        <v>0</v>
      </c>
      <c r="CJ41" s="108">
        <f t="shared" si="258"/>
        <v>676.77615508078975</v>
      </c>
      <c r="CK41" s="108">
        <f t="shared" si="259"/>
        <v>0</v>
      </c>
      <c r="CL41" s="108">
        <f t="shared" si="260"/>
        <v>0</v>
      </c>
      <c r="CM41" s="108">
        <f t="shared" si="261"/>
        <v>4.8796694608762587</v>
      </c>
      <c r="CN41" s="108">
        <f t="shared" si="229"/>
        <v>3.3236511413329302</v>
      </c>
      <c r="CO41" s="109">
        <f t="shared" si="51"/>
        <v>1203.0909871617823</v>
      </c>
      <c r="CP41" s="109">
        <f t="shared" si="294"/>
        <v>1040.6441341216516</v>
      </c>
      <c r="CQ41" s="109">
        <f t="shared" si="295"/>
        <v>0</v>
      </c>
      <c r="CR41" s="109">
        <f t="shared" si="296"/>
        <v>0</v>
      </c>
      <c r="CS41" s="109">
        <f t="shared" si="297"/>
        <v>20.70438386184534</v>
      </c>
      <c r="CT41" s="109">
        <f t="shared" si="298"/>
        <v>0</v>
      </c>
      <c r="CU41" s="109">
        <f t="shared" si="299"/>
        <v>14.154581491975357</v>
      </c>
      <c r="CV41" s="109">
        <f t="shared" si="300"/>
        <v>300.67356767228188</v>
      </c>
      <c r="CW41" s="109">
        <f t="shared" si="301"/>
        <v>0</v>
      </c>
      <c r="CX41" s="109">
        <f t="shared" si="302"/>
        <v>0</v>
      </c>
      <c r="CY41" s="109">
        <f t="shared" si="303"/>
        <v>0</v>
      </c>
      <c r="CZ41" s="109">
        <f t="shared" si="304"/>
        <v>10.636544834297428</v>
      </c>
      <c r="DA41" s="109">
        <f t="shared" si="305"/>
        <v>42157.990981492643</v>
      </c>
      <c r="DB41" s="109">
        <f t="shared" si="306"/>
        <v>0</v>
      </c>
      <c r="DC41" s="109">
        <f t="shared" si="307"/>
        <v>0</v>
      </c>
      <c r="DD41" s="109">
        <f t="shared" si="308"/>
        <v>209.25402739269245</v>
      </c>
      <c r="DE41" s="109">
        <f t="shared" si="262"/>
        <v>165.5213467346222</v>
      </c>
      <c r="DF41" s="110">
        <f t="shared" si="29"/>
        <v>0.54826323688515344</v>
      </c>
      <c r="DG41" s="110">
        <f t="shared" si="263"/>
        <v>0.62530123383869385</v>
      </c>
      <c r="DH41" s="110" t="e">
        <f t="shared" si="264"/>
        <v>#DIV/0!</v>
      </c>
      <c r="DI41" s="110" t="e">
        <f t="shared" si="265"/>
        <v>#DIV/0!</v>
      </c>
      <c r="DJ41" s="110">
        <f t="shared" si="266"/>
        <v>1</v>
      </c>
      <c r="DK41" s="110" t="e">
        <f t="shared" si="267"/>
        <v>#DIV/0!</v>
      </c>
      <c r="DL41" s="110">
        <f t="shared" si="268"/>
        <v>1</v>
      </c>
      <c r="DM41" s="110">
        <f t="shared" si="269"/>
        <v>0.57355640772323291</v>
      </c>
      <c r="DN41" s="110" t="e">
        <f t="shared" si="270"/>
        <v>#DIV/0!</v>
      </c>
      <c r="DO41" s="110" t="e">
        <f t="shared" si="271"/>
        <v>#DIV/0!</v>
      </c>
      <c r="DP41" s="110" t="e">
        <f t="shared" si="272"/>
        <v>#DIV/0!</v>
      </c>
      <c r="DQ41" s="110">
        <f t="shared" si="273"/>
        <v>1</v>
      </c>
      <c r="DR41" s="110">
        <f t="shared" si="274"/>
        <v>0.67858922081660189</v>
      </c>
      <c r="DS41" s="110" t="e">
        <f t="shared" si="275"/>
        <v>#DIV/0!</v>
      </c>
      <c r="DT41" s="110" t="e">
        <f t="shared" si="276"/>
        <v>#DIV/0!</v>
      </c>
      <c r="DU41" s="110">
        <f t="shared" si="277"/>
        <v>0.55864064356305865</v>
      </c>
      <c r="DV41" s="110">
        <f t="shared" si="230"/>
        <v>0.74602965020974044</v>
      </c>
    </row>
    <row r="42" spans="1:126" s="129" customFormat="1" x14ac:dyDescent="0.2">
      <c r="A42" s="129" t="s">
        <v>93</v>
      </c>
      <c r="B42" s="131">
        <f>'Data Final'!C220</f>
        <v>44518.9375</v>
      </c>
      <c r="C42" s="131">
        <v>44518.916666666664</v>
      </c>
      <c r="D42" s="99">
        <v>16.93</v>
      </c>
      <c r="E42" s="102">
        <f t="shared" si="6"/>
        <v>0.47928829999999994</v>
      </c>
      <c r="F42" s="102">
        <f t="shared" si="30"/>
        <v>9830.8173599999991</v>
      </c>
      <c r="G42" s="103">
        <f t="shared" si="7"/>
        <v>0.34664486510282344</v>
      </c>
      <c r="H42" s="129">
        <f>'Data Final'!F220</f>
        <v>34.451388495595943</v>
      </c>
      <c r="I42" s="129">
        <f>'Data Final'!G220</f>
        <v>28.731097794541093</v>
      </c>
      <c r="J42" s="129">
        <f>'Data Final'!H220</f>
        <v>0</v>
      </c>
      <c r="K42" s="129">
        <f>'Data Final'!I220</f>
        <v>0</v>
      </c>
      <c r="L42" s="129">
        <f>'Data Final'!J220</f>
        <v>0</v>
      </c>
      <c r="M42" s="104">
        <v>0</v>
      </c>
      <c r="N42" s="129">
        <f>'Data Final'!L220</f>
        <v>0</v>
      </c>
      <c r="O42" s="129">
        <f>'Data Final'!M220</f>
        <v>8.1463607068499453</v>
      </c>
      <c r="P42" s="104">
        <v>0</v>
      </c>
      <c r="Q42" s="104">
        <v>0</v>
      </c>
      <c r="R42" s="104">
        <v>0</v>
      </c>
      <c r="S42" s="129">
        <f>'Data Final'!Q220</f>
        <v>0</v>
      </c>
      <c r="T42" s="129">
        <f>'Data Final'!R220</f>
        <v>859.2684968724559</v>
      </c>
      <c r="U42" s="129">
        <f>'Data Final'!S220</f>
        <v>0</v>
      </c>
      <c r="V42" s="129">
        <f>'Data Final'!T220</f>
        <v>0</v>
      </c>
      <c r="W42" s="129">
        <f>'Data Final'!U220</f>
        <v>7.4042107770403991</v>
      </c>
      <c r="X42" s="129">
        <f>'Data Final'!V220</f>
        <v>0</v>
      </c>
      <c r="Y42" s="105">
        <f t="shared" ref="Y42" si="663">H42</f>
        <v>34.451388495595943</v>
      </c>
      <c r="Z42" s="105">
        <f t="shared" ref="Z42" si="664">I42</f>
        <v>28.731097794541093</v>
      </c>
      <c r="AA42" s="105">
        <f t="shared" ref="AA42" si="665">J42</f>
        <v>0</v>
      </c>
      <c r="AB42" s="105">
        <f t="shared" ref="AB42" si="666">K42</f>
        <v>0</v>
      </c>
      <c r="AC42" s="105">
        <f t="shared" ref="AC42" si="667">L42</f>
        <v>0</v>
      </c>
      <c r="AD42" s="105">
        <f t="shared" ref="AD42" si="668">M42</f>
        <v>0</v>
      </c>
      <c r="AE42" s="105">
        <f t="shared" ref="AE42" si="669">N42</f>
        <v>0</v>
      </c>
      <c r="AF42" s="105">
        <f t="shared" ref="AF42" si="670">O42</f>
        <v>8.1463607068499453</v>
      </c>
      <c r="AG42" s="105">
        <f t="shared" ref="AG42" si="671">P42</f>
        <v>0</v>
      </c>
      <c r="AH42" s="105">
        <f t="shared" ref="AH42" si="672">Q42</f>
        <v>0</v>
      </c>
      <c r="AI42" s="105">
        <f t="shared" ref="AI42" si="673">R42</f>
        <v>0</v>
      </c>
      <c r="AJ42" s="105">
        <f t="shared" ref="AJ42" si="674">S42</f>
        <v>0</v>
      </c>
      <c r="AK42" s="105">
        <f t="shared" ref="AK42" si="675">T42</f>
        <v>859.2684968724559</v>
      </c>
      <c r="AL42" s="105">
        <f t="shared" ref="AL42" si="676">U42</f>
        <v>0</v>
      </c>
      <c r="AM42" s="105">
        <f t="shared" ref="AM42" si="677">V42</f>
        <v>0</v>
      </c>
      <c r="AN42" s="105">
        <f t="shared" ref="AN42:AO42" si="678">W42</f>
        <v>7.4042107770403991</v>
      </c>
      <c r="AO42" s="105">
        <f t="shared" si="678"/>
        <v>0</v>
      </c>
      <c r="AP42" s="106">
        <f t="shared" si="550"/>
        <v>0.30830373691776325</v>
      </c>
      <c r="AQ42" s="106">
        <f t="shared" si="533"/>
        <v>0.27776264007761253</v>
      </c>
      <c r="AR42" s="106" t="e">
        <f t="shared" si="533"/>
        <v>#DIV/0!</v>
      </c>
      <c r="AS42" s="106" t="e">
        <f t="shared" si="533"/>
        <v>#DIV/0!</v>
      </c>
      <c r="AT42" s="106">
        <f t="shared" si="533"/>
        <v>0</v>
      </c>
      <c r="AU42" s="106" t="e">
        <f t="shared" si="533"/>
        <v>#DIV/0!</v>
      </c>
      <c r="AV42" s="106">
        <f t="shared" si="533"/>
        <v>0</v>
      </c>
      <c r="AW42" s="106">
        <f t="shared" si="533"/>
        <v>0.25422184617521537</v>
      </c>
      <c r="AX42" s="106" t="e">
        <f t="shared" si="533"/>
        <v>#DIV/0!</v>
      </c>
      <c r="AY42" s="106" t="e">
        <f t="shared" si="533"/>
        <v>#DIV/0!</v>
      </c>
      <c r="AZ42" s="106" t="e">
        <f t="shared" si="533"/>
        <v>#DIV/0!</v>
      </c>
      <c r="BA42" s="106">
        <f t="shared" si="533"/>
        <v>0</v>
      </c>
      <c r="BB42" s="106">
        <f t="shared" si="533"/>
        <v>0.17846525348634104</v>
      </c>
      <c r="BC42" s="106" t="e">
        <f t="shared" si="533"/>
        <v>#DIV/0!</v>
      </c>
      <c r="BD42" s="106" t="e">
        <f t="shared" si="533"/>
        <v>#DIV/0!</v>
      </c>
      <c r="BE42" s="106">
        <f t="shared" si="533"/>
        <v>0.39611731690380086</v>
      </c>
      <c r="BF42" s="106">
        <f t="shared" si="228"/>
        <v>0</v>
      </c>
      <c r="BG42" s="107">
        <f t="shared" si="10"/>
        <v>0.99072884548162388</v>
      </c>
      <c r="BH42" s="107">
        <f t="shared" si="11"/>
        <v>0.82622874114476086</v>
      </c>
      <c r="BI42" s="107">
        <f t="shared" si="12"/>
        <v>0</v>
      </c>
      <c r="BJ42" s="107">
        <f t="shared" si="13"/>
        <v>0</v>
      </c>
      <c r="BK42" s="107">
        <f t="shared" si="14"/>
        <v>0</v>
      </c>
      <c r="BL42" s="107">
        <f t="shared" si="15"/>
        <v>0</v>
      </c>
      <c r="BM42" s="107">
        <f t="shared" si="16"/>
        <v>0</v>
      </c>
      <c r="BN42" s="107">
        <f t="shared" si="17"/>
        <v>0.23426732246237453</v>
      </c>
      <c r="BO42" s="107">
        <f t="shared" si="18"/>
        <v>0</v>
      </c>
      <c r="BP42" s="107">
        <f t="shared" si="19"/>
        <v>0</v>
      </c>
      <c r="BQ42" s="107">
        <f t="shared" si="20"/>
        <v>0</v>
      </c>
      <c r="BR42" s="107">
        <f t="shared" si="21"/>
        <v>0</v>
      </c>
      <c r="BS42" s="107">
        <f t="shared" si="22"/>
        <v>24.71024022657328</v>
      </c>
      <c r="BT42" s="107">
        <f t="shared" si="23"/>
        <v>0</v>
      </c>
      <c r="BU42" s="107">
        <f t="shared" si="24"/>
        <v>0</v>
      </c>
      <c r="BV42" s="107">
        <f t="shared" si="25"/>
        <v>0.2129250957701623</v>
      </c>
      <c r="BW42" s="107">
        <f t="shared" si="26"/>
        <v>0</v>
      </c>
      <c r="BX42" s="108">
        <f t="shared" si="50"/>
        <v>14.860932682224359</v>
      </c>
      <c r="BY42" s="108">
        <f t="shared" si="247"/>
        <v>12.393431117171414</v>
      </c>
      <c r="BZ42" s="108">
        <f t="shared" si="248"/>
        <v>0</v>
      </c>
      <c r="CA42" s="108">
        <f t="shared" si="249"/>
        <v>0</v>
      </c>
      <c r="CB42" s="108">
        <f t="shared" si="250"/>
        <v>0</v>
      </c>
      <c r="CC42" s="108">
        <f t="shared" si="251"/>
        <v>0</v>
      </c>
      <c r="CD42" s="108">
        <f t="shared" si="252"/>
        <v>0</v>
      </c>
      <c r="CE42" s="108">
        <f t="shared" si="253"/>
        <v>3.5140098369356179</v>
      </c>
      <c r="CF42" s="108">
        <f t="shared" si="254"/>
        <v>0</v>
      </c>
      <c r="CG42" s="108">
        <f t="shared" si="255"/>
        <v>0</v>
      </c>
      <c r="CH42" s="108">
        <f t="shared" si="256"/>
        <v>0</v>
      </c>
      <c r="CI42" s="108">
        <f t="shared" si="257"/>
        <v>0</v>
      </c>
      <c r="CJ42" s="108">
        <f t="shared" si="258"/>
        <v>370.65360339859922</v>
      </c>
      <c r="CK42" s="108">
        <f t="shared" si="259"/>
        <v>0</v>
      </c>
      <c r="CL42" s="108">
        <f t="shared" si="260"/>
        <v>0</v>
      </c>
      <c r="CM42" s="108">
        <f t="shared" si="261"/>
        <v>3.1938764365524346</v>
      </c>
      <c r="CN42" s="108">
        <f t="shared" si="229"/>
        <v>0</v>
      </c>
      <c r="CO42" s="109">
        <f t="shared" si="51"/>
        <v>1217.9519198440066</v>
      </c>
      <c r="CP42" s="109">
        <f t="shared" si="294"/>
        <v>1053.0375652388229</v>
      </c>
      <c r="CQ42" s="109">
        <f t="shared" si="295"/>
        <v>0</v>
      </c>
      <c r="CR42" s="109">
        <f t="shared" si="296"/>
        <v>0</v>
      </c>
      <c r="CS42" s="109">
        <f t="shared" si="297"/>
        <v>20.70438386184534</v>
      </c>
      <c r="CT42" s="109">
        <f t="shared" si="298"/>
        <v>0</v>
      </c>
      <c r="CU42" s="109">
        <f t="shared" si="299"/>
        <v>14.154581491975357</v>
      </c>
      <c r="CV42" s="109">
        <f t="shared" si="300"/>
        <v>304.18757750921748</v>
      </c>
      <c r="CW42" s="109">
        <f t="shared" si="301"/>
        <v>0</v>
      </c>
      <c r="CX42" s="109">
        <f t="shared" si="302"/>
        <v>0</v>
      </c>
      <c r="CY42" s="109">
        <f t="shared" si="303"/>
        <v>0</v>
      </c>
      <c r="CZ42" s="109">
        <f t="shared" si="304"/>
        <v>10.636544834297428</v>
      </c>
      <c r="DA42" s="109">
        <f t="shared" si="305"/>
        <v>42528.644584891241</v>
      </c>
      <c r="DB42" s="109">
        <f t="shared" si="306"/>
        <v>0</v>
      </c>
      <c r="DC42" s="109">
        <f t="shared" si="307"/>
        <v>0</v>
      </c>
      <c r="DD42" s="109">
        <f t="shared" si="308"/>
        <v>212.44790382924489</v>
      </c>
      <c r="DE42" s="109">
        <f t="shared" si="262"/>
        <v>165.5213467346222</v>
      </c>
      <c r="DF42" s="110">
        <f t="shared" si="29"/>
        <v>0.55503554516643305</v>
      </c>
      <c r="DG42" s="110">
        <f t="shared" si="263"/>
        <v>0.63274818665854815</v>
      </c>
      <c r="DH42" s="110" t="e">
        <f t="shared" si="264"/>
        <v>#DIV/0!</v>
      </c>
      <c r="DI42" s="110" t="e">
        <f t="shared" si="265"/>
        <v>#DIV/0!</v>
      </c>
      <c r="DJ42" s="110">
        <f t="shared" si="266"/>
        <v>1</v>
      </c>
      <c r="DK42" s="110" t="e">
        <f t="shared" si="267"/>
        <v>#DIV/0!</v>
      </c>
      <c r="DL42" s="110">
        <f t="shared" si="268"/>
        <v>1</v>
      </c>
      <c r="DM42" s="110">
        <f t="shared" si="269"/>
        <v>0.58025963366484168</v>
      </c>
      <c r="DN42" s="110" t="e">
        <f t="shared" si="270"/>
        <v>#DIV/0!</v>
      </c>
      <c r="DO42" s="110" t="e">
        <f t="shared" si="271"/>
        <v>#DIV/0!</v>
      </c>
      <c r="DP42" s="110" t="e">
        <f t="shared" si="272"/>
        <v>#DIV/0!</v>
      </c>
      <c r="DQ42" s="110">
        <f t="shared" si="273"/>
        <v>1</v>
      </c>
      <c r="DR42" s="110">
        <f t="shared" si="274"/>
        <v>0.68455538604571675</v>
      </c>
      <c r="DS42" s="110" t="e">
        <f t="shared" si="275"/>
        <v>#DIV/0!</v>
      </c>
      <c r="DT42" s="110" t="e">
        <f t="shared" si="276"/>
        <v>#DIV/0!</v>
      </c>
      <c r="DU42" s="110">
        <f t="shared" si="277"/>
        <v>0.56716726171329479</v>
      </c>
      <c r="DV42" s="110">
        <f t="shared" si="230"/>
        <v>0.74602965020974044</v>
      </c>
    </row>
    <row r="43" spans="1:126" s="129" customFormat="1" x14ac:dyDescent="0.2">
      <c r="A43" s="129" t="s">
        <v>93</v>
      </c>
      <c r="B43" s="131"/>
      <c r="C43" s="131">
        <v>44518.927083333336</v>
      </c>
      <c r="D43" s="99">
        <v>15.91</v>
      </c>
      <c r="E43" s="102">
        <f t="shared" si="6"/>
        <v>0.45041209999999998</v>
      </c>
      <c r="F43" s="102">
        <f t="shared" si="30"/>
        <v>10020.8907</v>
      </c>
      <c r="G43" s="103">
        <f t="shared" si="7"/>
        <v>0.35334704915234416</v>
      </c>
      <c r="Y43" s="105">
        <f t="shared" ref="Y43" si="679">H42</f>
        <v>34.451388495595943</v>
      </c>
      <c r="Z43" s="105">
        <f t="shared" ref="Z43" si="680">I42</f>
        <v>28.731097794541093</v>
      </c>
      <c r="AA43" s="105">
        <f t="shared" ref="AA43" si="681">J42</f>
        <v>0</v>
      </c>
      <c r="AB43" s="105">
        <f t="shared" ref="AB43" si="682">K42</f>
        <v>0</v>
      </c>
      <c r="AC43" s="105">
        <f t="shared" ref="AC43" si="683">L42</f>
        <v>0</v>
      </c>
      <c r="AD43" s="105">
        <f t="shared" ref="AD43" si="684">M42</f>
        <v>0</v>
      </c>
      <c r="AE43" s="105">
        <f t="shared" ref="AE43" si="685">N42</f>
        <v>0</v>
      </c>
      <c r="AF43" s="105">
        <f t="shared" ref="AF43" si="686">O42</f>
        <v>8.1463607068499453</v>
      </c>
      <c r="AG43" s="105">
        <f t="shared" ref="AG43" si="687">P42</f>
        <v>0</v>
      </c>
      <c r="AH43" s="105">
        <f t="shared" ref="AH43" si="688">Q42</f>
        <v>0</v>
      </c>
      <c r="AI43" s="105">
        <f t="shared" ref="AI43" si="689">R42</f>
        <v>0</v>
      </c>
      <c r="AJ43" s="105">
        <f t="shared" ref="AJ43" si="690">S42</f>
        <v>0</v>
      </c>
      <c r="AK43" s="105">
        <f t="shared" ref="AK43" si="691">T42</f>
        <v>859.2684968724559</v>
      </c>
      <c r="AL43" s="105">
        <f t="shared" ref="AL43" si="692">U42</f>
        <v>0</v>
      </c>
      <c r="AM43" s="105">
        <f t="shared" ref="AM43" si="693">V42</f>
        <v>0</v>
      </c>
      <c r="AN43" s="105">
        <f t="shared" ref="AN43:AO43" si="694">W42</f>
        <v>7.4042107770403991</v>
      </c>
      <c r="AO43" s="105">
        <f t="shared" si="694"/>
        <v>0</v>
      </c>
      <c r="AP43" s="106">
        <f t="shared" si="550"/>
        <v>0.30830373691776325</v>
      </c>
      <c r="AQ43" s="106">
        <f t="shared" si="533"/>
        <v>0.27776264007761253</v>
      </c>
      <c r="AR43" s="106" t="e">
        <f t="shared" si="533"/>
        <v>#DIV/0!</v>
      </c>
      <c r="AS43" s="106" t="e">
        <f t="shared" si="533"/>
        <v>#DIV/0!</v>
      </c>
      <c r="AT43" s="106">
        <f t="shared" si="533"/>
        <v>0</v>
      </c>
      <c r="AU43" s="106" t="e">
        <f t="shared" si="533"/>
        <v>#DIV/0!</v>
      </c>
      <c r="AV43" s="106">
        <f t="shared" si="533"/>
        <v>0</v>
      </c>
      <c r="AW43" s="106">
        <f t="shared" si="533"/>
        <v>0.25422184617521537</v>
      </c>
      <c r="AX43" s="106" t="e">
        <f t="shared" si="533"/>
        <v>#DIV/0!</v>
      </c>
      <c r="AY43" s="106" t="e">
        <f t="shared" si="533"/>
        <v>#DIV/0!</v>
      </c>
      <c r="AZ43" s="106" t="e">
        <f t="shared" si="533"/>
        <v>#DIV/0!</v>
      </c>
      <c r="BA43" s="106">
        <f t="shared" si="533"/>
        <v>0</v>
      </c>
      <c r="BB43" s="106">
        <f t="shared" si="533"/>
        <v>0.17846525348634104</v>
      </c>
      <c r="BC43" s="106" t="e">
        <f t="shared" si="533"/>
        <v>#DIV/0!</v>
      </c>
      <c r="BD43" s="106" t="e">
        <f t="shared" si="533"/>
        <v>#DIV/0!</v>
      </c>
      <c r="BE43" s="106">
        <f t="shared" si="533"/>
        <v>0.39611731690380086</v>
      </c>
      <c r="BF43" s="106">
        <f t="shared" si="228"/>
        <v>0</v>
      </c>
      <c r="BG43" s="107">
        <f t="shared" si="10"/>
        <v>0.93103933441303255</v>
      </c>
      <c r="BH43" s="107">
        <f t="shared" si="11"/>
        <v>0.77645004557667729</v>
      </c>
      <c r="BI43" s="107">
        <f t="shared" si="12"/>
        <v>0</v>
      </c>
      <c r="BJ43" s="107">
        <f t="shared" si="13"/>
        <v>0</v>
      </c>
      <c r="BK43" s="107">
        <f t="shared" si="14"/>
        <v>0</v>
      </c>
      <c r="BL43" s="107">
        <f t="shared" si="15"/>
        <v>0</v>
      </c>
      <c r="BM43" s="107">
        <f t="shared" si="16"/>
        <v>0</v>
      </c>
      <c r="BN43" s="107">
        <f t="shared" si="17"/>
        <v>0.22015316599978607</v>
      </c>
      <c r="BO43" s="107">
        <f t="shared" si="18"/>
        <v>0</v>
      </c>
      <c r="BP43" s="107">
        <f t="shared" si="19"/>
        <v>0</v>
      </c>
      <c r="BQ43" s="107">
        <f t="shared" si="20"/>
        <v>0</v>
      </c>
      <c r="BR43" s="107">
        <f t="shared" si="21"/>
        <v>0</v>
      </c>
      <c r="BS43" s="107">
        <f t="shared" si="22"/>
        <v>23.221495688409977</v>
      </c>
      <c r="BT43" s="107">
        <f t="shared" si="23"/>
        <v>0</v>
      </c>
      <c r="BU43" s="107">
        <f t="shared" si="24"/>
        <v>0</v>
      </c>
      <c r="BV43" s="107">
        <f t="shared" si="25"/>
        <v>0.20009676749576386</v>
      </c>
      <c r="BW43" s="107">
        <f t="shared" si="26"/>
        <v>0</v>
      </c>
      <c r="BX43" s="108">
        <f t="shared" si="50"/>
        <v>13.965590016195488</v>
      </c>
      <c r="BY43" s="108">
        <f t="shared" si="247"/>
        <v>11.64675068365016</v>
      </c>
      <c r="BZ43" s="108">
        <f t="shared" si="248"/>
        <v>0</v>
      </c>
      <c r="CA43" s="108">
        <f t="shared" si="249"/>
        <v>0</v>
      </c>
      <c r="CB43" s="108">
        <f t="shared" si="250"/>
        <v>0</v>
      </c>
      <c r="CC43" s="108">
        <f t="shared" si="251"/>
        <v>0</v>
      </c>
      <c r="CD43" s="108">
        <f t="shared" si="252"/>
        <v>0</v>
      </c>
      <c r="CE43" s="108">
        <f t="shared" si="253"/>
        <v>3.302297489996791</v>
      </c>
      <c r="CF43" s="108">
        <f t="shared" si="254"/>
        <v>0</v>
      </c>
      <c r="CG43" s="108">
        <f t="shared" si="255"/>
        <v>0</v>
      </c>
      <c r="CH43" s="108">
        <f t="shared" si="256"/>
        <v>0</v>
      </c>
      <c r="CI43" s="108">
        <f t="shared" si="257"/>
        <v>0</v>
      </c>
      <c r="CJ43" s="108">
        <f t="shared" si="258"/>
        <v>348.32243532614967</v>
      </c>
      <c r="CK43" s="108">
        <f t="shared" si="259"/>
        <v>0</v>
      </c>
      <c r="CL43" s="108">
        <f t="shared" si="260"/>
        <v>0</v>
      </c>
      <c r="CM43" s="108">
        <f t="shared" si="261"/>
        <v>3.001451512436458</v>
      </c>
      <c r="CN43" s="108">
        <f t="shared" si="229"/>
        <v>0</v>
      </c>
      <c r="CO43" s="109">
        <f t="shared" si="51"/>
        <v>1231.917509860202</v>
      </c>
      <c r="CP43" s="109">
        <f t="shared" si="294"/>
        <v>1064.6843159224732</v>
      </c>
      <c r="CQ43" s="109">
        <f t="shared" si="295"/>
        <v>0</v>
      </c>
      <c r="CR43" s="109">
        <f t="shared" si="296"/>
        <v>0</v>
      </c>
      <c r="CS43" s="109">
        <f t="shared" si="297"/>
        <v>20.70438386184534</v>
      </c>
      <c r="CT43" s="109">
        <f t="shared" si="298"/>
        <v>0</v>
      </c>
      <c r="CU43" s="109">
        <f t="shared" si="299"/>
        <v>14.154581491975357</v>
      </c>
      <c r="CV43" s="109">
        <f t="shared" si="300"/>
        <v>307.48987499921429</v>
      </c>
      <c r="CW43" s="109">
        <f t="shared" si="301"/>
        <v>0</v>
      </c>
      <c r="CX43" s="109">
        <f t="shared" si="302"/>
        <v>0</v>
      </c>
      <c r="CY43" s="109">
        <f t="shared" si="303"/>
        <v>0</v>
      </c>
      <c r="CZ43" s="109">
        <f t="shared" si="304"/>
        <v>10.636544834297428</v>
      </c>
      <c r="DA43" s="109">
        <f t="shared" si="305"/>
        <v>42876.967020217387</v>
      </c>
      <c r="DB43" s="109">
        <f t="shared" si="306"/>
        <v>0</v>
      </c>
      <c r="DC43" s="109">
        <f t="shared" si="307"/>
        <v>0</v>
      </c>
      <c r="DD43" s="109">
        <f t="shared" si="308"/>
        <v>215.44935534168135</v>
      </c>
      <c r="DE43" s="109">
        <f t="shared" si="262"/>
        <v>165.5213467346222</v>
      </c>
      <c r="DF43" s="110">
        <f t="shared" si="29"/>
        <v>0.56139983487435741</v>
      </c>
      <c r="DG43" s="110">
        <f t="shared" si="263"/>
        <v>0.63974647486669256</v>
      </c>
      <c r="DH43" s="110" t="e">
        <f t="shared" si="264"/>
        <v>#DIV/0!</v>
      </c>
      <c r="DI43" s="110" t="e">
        <f t="shared" si="265"/>
        <v>#DIV/0!</v>
      </c>
      <c r="DJ43" s="110">
        <f t="shared" si="266"/>
        <v>1</v>
      </c>
      <c r="DK43" s="110" t="e">
        <f t="shared" si="267"/>
        <v>#DIV/0!</v>
      </c>
      <c r="DL43" s="110">
        <f t="shared" si="268"/>
        <v>1</v>
      </c>
      <c r="DM43" s="110">
        <f t="shared" si="269"/>
        <v>0.58655900311144504</v>
      </c>
      <c r="DN43" s="110" t="e">
        <f t="shared" si="270"/>
        <v>#DIV/0!</v>
      </c>
      <c r="DO43" s="110" t="e">
        <f t="shared" si="271"/>
        <v>#DIV/0!</v>
      </c>
      <c r="DP43" s="110" t="e">
        <f t="shared" si="272"/>
        <v>#DIV/0!</v>
      </c>
      <c r="DQ43" s="110">
        <f t="shared" si="273"/>
        <v>1</v>
      </c>
      <c r="DR43" s="110">
        <f t="shared" si="274"/>
        <v>0.69016210127284117</v>
      </c>
      <c r="DS43" s="110" t="e">
        <f t="shared" si="275"/>
        <v>#DIV/0!</v>
      </c>
      <c r="DT43" s="110" t="e">
        <f t="shared" si="276"/>
        <v>#DIV/0!</v>
      </c>
      <c r="DU43" s="110">
        <f t="shared" si="277"/>
        <v>0.57518016748826573</v>
      </c>
      <c r="DV43" s="110">
        <f t="shared" si="230"/>
        <v>0.74602965020974044</v>
      </c>
    </row>
    <row r="44" spans="1:126" s="129" customFormat="1" x14ac:dyDescent="0.2">
      <c r="A44" s="129" t="s">
        <v>93</v>
      </c>
      <c r="B44" s="131"/>
      <c r="C44" s="131">
        <v>44518.9375</v>
      </c>
      <c r="D44" s="99">
        <v>15.91</v>
      </c>
      <c r="E44" s="102">
        <f t="shared" si="6"/>
        <v>0.45041209999999998</v>
      </c>
      <c r="F44" s="102">
        <f t="shared" si="30"/>
        <v>10210.964040000001</v>
      </c>
      <c r="G44" s="103">
        <f t="shared" si="7"/>
        <v>0.36004923320186488</v>
      </c>
      <c r="Y44" s="105">
        <f t="shared" ref="Y44" si="695">H42</f>
        <v>34.451388495595943</v>
      </c>
      <c r="Z44" s="105">
        <f t="shared" ref="Z44" si="696">I42</f>
        <v>28.731097794541093</v>
      </c>
      <c r="AA44" s="105">
        <f t="shared" ref="AA44" si="697">J42</f>
        <v>0</v>
      </c>
      <c r="AB44" s="105">
        <f t="shared" ref="AB44" si="698">K42</f>
        <v>0</v>
      </c>
      <c r="AC44" s="105">
        <f t="shared" ref="AC44" si="699">L42</f>
        <v>0</v>
      </c>
      <c r="AD44" s="105">
        <f t="shared" ref="AD44" si="700">M42</f>
        <v>0</v>
      </c>
      <c r="AE44" s="105">
        <f t="shared" ref="AE44" si="701">N42</f>
        <v>0</v>
      </c>
      <c r="AF44" s="105">
        <f t="shared" ref="AF44" si="702">O42</f>
        <v>8.1463607068499453</v>
      </c>
      <c r="AG44" s="105">
        <f t="shared" ref="AG44" si="703">P42</f>
        <v>0</v>
      </c>
      <c r="AH44" s="105">
        <f t="shared" ref="AH44" si="704">Q42</f>
        <v>0</v>
      </c>
      <c r="AI44" s="105">
        <f t="shared" ref="AI44" si="705">R42</f>
        <v>0</v>
      </c>
      <c r="AJ44" s="105">
        <f t="shared" ref="AJ44" si="706">S42</f>
        <v>0</v>
      </c>
      <c r="AK44" s="105">
        <f t="shared" ref="AK44" si="707">T42</f>
        <v>859.2684968724559</v>
      </c>
      <c r="AL44" s="105">
        <f t="shared" ref="AL44" si="708">U42</f>
        <v>0</v>
      </c>
      <c r="AM44" s="105">
        <f t="shared" ref="AM44" si="709">V42</f>
        <v>0</v>
      </c>
      <c r="AN44" s="105">
        <f t="shared" ref="AN44:AO44" si="710">W42</f>
        <v>7.4042107770403991</v>
      </c>
      <c r="AO44" s="105">
        <f t="shared" si="710"/>
        <v>0</v>
      </c>
      <c r="AP44" s="106">
        <f t="shared" si="550"/>
        <v>0.30830373691776325</v>
      </c>
      <c r="AQ44" s="106">
        <f t="shared" si="533"/>
        <v>0.27776264007761253</v>
      </c>
      <c r="AR44" s="106" t="e">
        <f t="shared" si="533"/>
        <v>#DIV/0!</v>
      </c>
      <c r="AS44" s="106" t="e">
        <f t="shared" si="533"/>
        <v>#DIV/0!</v>
      </c>
      <c r="AT44" s="106">
        <f t="shared" si="533"/>
        <v>0</v>
      </c>
      <c r="AU44" s="106" t="e">
        <f t="shared" si="533"/>
        <v>#DIV/0!</v>
      </c>
      <c r="AV44" s="106">
        <f t="shared" si="533"/>
        <v>0</v>
      </c>
      <c r="AW44" s="106">
        <f t="shared" si="533"/>
        <v>0.25422184617521537</v>
      </c>
      <c r="AX44" s="106" t="e">
        <f t="shared" si="533"/>
        <v>#DIV/0!</v>
      </c>
      <c r="AY44" s="106" t="e">
        <f t="shared" si="533"/>
        <v>#DIV/0!</v>
      </c>
      <c r="AZ44" s="106" t="e">
        <f t="shared" si="533"/>
        <v>#DIV/0!</v>
      </c>
      <c r="BA44" s="106">
        <f t="shared" si="533"/>
        <v>0</v>
      </c>
      <c r="BB44" s="106">
        <f t="shared" si="533"/>
        <v>0.17846525348634104</v>
      </c>
      <c r="BC44" s="106" t="e">
        <f t="shared" si="533"/>
        <v>#DIV/0!</v>
      </c>
      <c r="BD44" s="106" t="e">
        <f t="shared" si="533"/>
        <v>#DIV/0!</v>
      </c>
      <c r="BE44" s="106">
        <f t="shared" si="533"/>
        <v>0.39611731690380086</v>
      </c>
      <c r="BF44" s="106">
        <f t="shared" si="228"/>
        <v>0</v>
      </c>
      <c r="BG44" s="107">
        <f t="shared" si="10"/>
        <v>0.93103933441303255</v>
      </c>
      <c r="BH44" s="107">
        <f t="shared" si="11"/>
        <v>0.77645004557667729</v>
      </c>
      <c r="BI44" s="107">
        <f t="shared" si="12"/>
        <v>0</v>
      </c>
      <c r="BJ44" s="107">
        <f t="shared" si="13"/>
        <v>0</v>
      </c>
      <c r="BK44" s="107">
        <f t="shared" si="14"/>
        <v>0</v>
      </c>
      <c r="BL44" s="107">
        <f t="shared" si="15"/>
        <v>0</v>
      </c>
      <c r="BM44" s="107">
        <f t="shared" si="16"/>
        <v>0</v>
      </c>
      <c r="BN44" s="107">
        <f t="shared" si="17"/>
        <v>0.22015316599978607</v>
      </c>
      <c r="BO44" s="107">
        <f t="shared" si="18"/>
        <v>0</v>
      </c>
      <c r="BP44" s="107">
        <f t="shared" si="19"/>
        <v>0</v>
      </c>
      <c r="BQ44" s="107">
        <f t="shared" si="20"/>
        <v>0</v>
      </c>
      <c r="BR44" s="107">
        <f t="shared" si="21"/>
        <v>0</v>
      </c>
      <c r="BS44" s="107">
        <f t="shared" si="22"/>
        <v>23.221495688409977</v>
      </c>
      <c r="BT44" s="107">
        <f t="shared" si="23"/>
        <v>0</v>
      </c>
      <c r="BU44" s="107">
        <f t="shared" si="24"/>
        <v>0</v>
      </c>
      <c r="BV44" s="107">
        <f t="shared" si="25"/>
        <v>0.20009676749576386</v>
      </c>
      <c r="BW44" s="107">
        <f t="shared" si="26"/>
        <v>0</v>
      </c>
      <c r="BX44" s="108">
        <f t="shared" si="50"/>
        <v>13.965590016195488</v>
      </c>
      <c r="BY44" s="108">
        <f t="shared" si="247"/>
        <v>11.64675068365016</v>
      </c>
      <c r="BZ44" s="108">
        <f t="shared" si="248"/>
        <v>0</v>
      </c>
      <c r="CA44" s="108">
        <f t="shared" si="249"/>
        <v>0</v>
      </c>
      <c r="CB44" s="108">
        <f t="shared" si="250"/>
        <v>0</v>
      </c>
      <c r="CC44" s="108">
        <f t="shared" si="251"/>
        <v>0</v>
      </c>
      <c r="CD44" s="108">
        <f t="shared" si="252"/>
        <v>0</v>
      </c>
      <c r="CE44" s="108">
        <f t="shared" si="253"/>
        <v>3.302297489996791</v>
      </c>
      <c r="CF44" s="108">
        <f t="shared" si="254"/>
        <v>0</v>
      </c>
      <c r="CG44" s="108">
        <f t="shared" si="255"/>
        <v>0</v>
      </c>
      <c r="CH44" s="108">
        <f t="shared" si="256"/>
        <v>0</v>
      </c>
      <c r="CI44" s="108">
        <f t="shared" si="257"/>
        <v>0</v>
      </c>
      <c r="CJ44" s="108">
        <f t="shared" si="258"/>
        <v>348.32243532614967</v>
      </c>
      <c r="CK44" s="108">
        <f t="shared" si="259"/>
        <v>0</v>
      </c>
      <c r="CL44" s="108">
        <f t="shared" si="260"/>
        <v>0</v>
      </c>
      <c r="CM44" s="108">
        <f t="shared" si="261"/>
        <v>3.001451512436458</v>
      </c>
      <c r="CN44" s="108">
        <f t="shared" si="229"/>
        <v>0</v>
      </c>
      <c r="CO44" s="109">
        <f t="shared" si="51"/>
        <v>1245.8830998763974</v>
      </c>
      <c r="CP44" s="109">
        <f t="shared" si="294"/>
        <v>1076.3310666061234</v>
      </c>
      <c r="CQ44" s="109">
        <f t="shared" si="295"/>
        <v>0</v>
      </c>
      <c r="CR44" s="109">
        <f t="shared" si="296"/>
        <v>0</v>
      </c>
      <c r="CS44" s="109">
        <f t="shared" si="297"/>
        <v>20.70438386184534</v>
      </c>
      <c r="CT44" s="109">
        <f t="shared" si="298"/>
        <v>0</v>
      </c>
      <c r="CU44" s="109">
        <f t="shared" si="299"/>
        <v>14.154581491975357</v>
      </c>
      <c r="CV44" s="109">
        <f t="shared" si="300"/>
        <v>310.79217248921111</v>
      </c>
      <c r="CW44" s="109">
        <f t="shared" si="301"/>
        <v>0</v>
      </c>
      <c r="CX44" s="109">
        <f t="shared" si="302"/>
        <v>0</v>
      </c>
      <c r="CY44" s="109">
        <f t="shared" si="303"/>
        <v>0</v>
      </c>
      <c r="CZ44" s="109">
        <f t="shared" si="304"/>
        <v>10.636544834297428</v>
      </c>
      <c r="DA44" s="109">
        <f t="shared" si="305"/>
        <v>43225.289455543534</v>
      </c>
      <c r="DB44" s="109">
        <f t="shared" si="306"/>
        <v>0</v>
      </c>
      <c r="DC44" s="109">
        <f t="shared" si="307"/>
        <v>0</v>
      </c>
      <c r="DD44" s="109">
        <f t="shared" si="308"/>
        <v>218.45080685411781</v>
      </c>
      <c r="DE44" s="109">
        <f t="shared" si="262"/>
        <v>165.5213467346222</v>
      </c>
      <c r="DF44" s="110">
        <f t="shared" si="29"/>
        <v>0.56776412458228176</v>
      </c>
      <c r="DG44" s="110">
        <f t="shared" si="263"/>
        <v>0.64674476307483686</v>
      </c>
      <c r="DH44" s="110" t="e">
        <f t="shared" si="264"/>
        <v>#DIV/0!</v>
      </c>
      <c r="DI44" s="110" t="e">
        <f t="shared" si="265"/>
        <v>#DIV/0!</v>
      </c>
      <c r="DJ44" s="110">
        <f t="shared" si="266"/>
        <v>1</v>
      </c>
      <c r="DK44" s="110" t="e">
        <f t="shared" si="267"/>
        <v>#DIV/0!</v>
      </c>
      <c r="DL44" s="110">
        <f t="shared" si="268"/>
        <v>1</v>
      </c>
      <c r="DM44" s="110">
        <f t="shared" si="269"/>
        <v>0.59285837255804852</v>
      </c>
      <c r="DN44" s="110" t="e">
        <f t="shared" si="270"/>
        <v>#DIV/0!</v>
      </c>
      <c r="DO44" s="110" t="e">
        <f t="shared" si="271"/>
        <v>#DIV/0!</v>
      </c>
      <c r="DP44" s="110" t="e">
        <f t="shared" si="272"/>
        <v>#DIV/0!</v>
      </c>
      <c r="DQ44" s="110">
        <f t="shared" si="273"/>
        <v>1</v>
      </c>
      <c r="DR44" s="110">
        <f t="shared" si="274"/>
        <v>0.69576881649996569</v>
      </c>
      <c r="DS44" s="110" t="e">
        <f t="shared" si="275"/>
        <v>#DIV/0!</v>
      </c>
      <c r="DT44" s="110" t="e">
        <f t="shared" si="276"/>
        <v>#DIV/0!</v>
      </c>
      <c r="DU44" s="110">
        <f t="shared" si="277"/>
        <v>0.58319307326323655</v>
      </c>
      <c r="DV44" s="110">
        <f t="shared" si="230"/>
        <v>0.74602965020974044</v>
      </c>
    </row>
    <row r="45" spans="1:126" s="129" customFormat="1" x14ac:dyDescent="0.2">
      <c r="A45" s="129" t="s">
        <v>93</v>
      </c>
      <c r="B45" s="131"/>
      <c r="C45" s="131">
        <v>44518.947916666664</v>
      </c>
      <c r="D45" s="99">
        <v>14.92</v>
      </c>
      <c r="E45" s="102">
        <f t="shared" si="6"/>
        <v>0.42238519999999996</v>
      </c>
      <c r="F45" s="102">
        <f t="shared" si="30"/>
        <v>10375.813170000001</v>
      </c>
      <c r="G45" s="103">
        <f t="shared" si="7"/>
        <v>0.36586198531988084</v>
      </c>
      <c r="Y45" s="105">
        <f t="shared" ref="Y45" si="711">H42</f>
        <v>34.451388495595943</v>
      </c>
      <c r="Z45" s="105">
        <f t="shared" ref="Z45" si="712">I42</f>
        <v>28.731097794541093</v>
      </c>
      <c r="AA45" s="105">
        <f t="shared" ref="AA45" si="713">J42</f>
        <v>0</v>
      </c>
      <c r="AB45" s="105">
        <f t="shared" ref="AB45" si="714">K42</f>
        <v>0</v>
      </c>
      <c r="AC45" s="105">
        <f t="shared" ref="AC45" si="715">L42</f>
        <v>0</v>
      </c>
      <c r="AD45" s="105">
        <f t="shared" ref="AD45" si="716">M42</f>
        <v>0</v>
      </c>
      <c r="AE45" s="105">
        <f t="shared" ref="AE45" si="717">N42</f>
        <v>0</v>
      </c>
      <c r="AF45" s="105">
        <f t="shared" ref="AF45" si="718">O42</f>
        <v>8.1463607068499453</v>
      </c>
      <c r="AG45" s="105">
        <f t="shared" ref="AG45" si="719">P42</f>
        <v>0</v>
      </c>
      <c r="AH45" s="105">
        <f t="shared" ref="AH45" si="720">Q42</f>
        <v>0</v>
      </c>
      <c r="AI45" s="105">
        <f t="shared" ref="AI45" si="721">R42</f>
        <v>0</v>
      </c>
      <c r="AJ45" s="105">
        <f t="shared" ref="AJ45" si="722">S42</f>
        <v>0</v>
      </c>
      <c r="AK45" s="105">
        <f t="shared" ref="AK45" si="723">T42</f>
        <v>859.2684968724559</v>
      </c>
      <c r="AL45" s="105">
        <f t="shared" ref="AL45" si="724">U42</f>
        <v>0</v>
      </c>
      <c r="AM45" s="105">
        <f t="shared" ref="AM45" si="725">V42</f>
        <v>0</v>
      </c>
      <c r="AN45" s="105">
        <f t="shared" ref="AN45:AO45" si="726">W42</f>
        <v>7.4042107770403991</v>
      </c>
      <c r="AO45" s="105">
        <f t="shared" si="726"/>
        <v>0</v>
      </c>
      <c r="AP45" s="106">
        <f t="shared" si="550"/>
        <v>0.30830373691776325</v>
      </c>
      <c r="AQ45" s="106">
        <f t="shared" si="533"/>
        <v>0.27776264007761253</v>
      </c>
      <c r="AR45" s="106" t="e">
        <f t="shared" si="533"/>
        <v>#DIV/0!</v>
      </c>
      <c r="AS45" s="106" t="e">
        <f t="shared" si="533"/>
        <v>#DIV/0!</v>
      </c>
      <c r="AT45" s="106">
        <f t="shared" si="533"/>
        <v>0</v>
      </c>
      <c r="AU45" s="106" t="e">
        <f t="shared" si="533"/>
        <v>#DIV/0!</v>
      </c>
      <c r="AV45" s="106">
        <f t="shared" si="533"/>
        <v>0</v>
      </c>
      <c r="AW45" s="106">
        <f t="shared" si="533"/>
        <v>0.25422184617521537</v>
      </c>
      <c r="AX45" s="106" t="e">
        <f t="shared" si="533"/>
        <v>#DIV/0!</v>
      </c>
      <c r="AY45" s="106" t="e">
        <f t="shared" si="533"/>
        <v>#DIV/0!</v>
      </c>
      <c r="AZ45" s="106" t="e">
        <f t="shared" si="533"/>
        <v>#DIV/0!</v>
      </c>
      <c r="BA45" s="106">
        <f t="shared" si="533"/>
        <v>0</v>
      </c>
      <c r="BB45" s="106">
        <f t="shared" si="533"/>
        <v>0.17846525348634104</v>
      </c>
      <c r="BC45" s="106" t="e">
        <f t="shared" si="533"/>
        <v>#DIV/0!</v>
      </c>
      <c r="BD45" s="106" t="e">
        <f t="shared" si="533"/>
        <v>#DIV/0!</v>
      </c>
      <c r="BE45" s="106">
        <f t="shared" si="533"/>
        <v>0.39611731690380086</v>
      </c>
      <c r="BF45" s="106">
        <f t="shared" si="228"/>
        <v>0</v>
      </c>
      <c r="BG45" s="107">
        <f t="shared" si="10"/>
        <v>0.87310539719939928</v>
      </c>
      <c r="BH45" s="107">
        <f t="shared" si="11"/>
        <v>0.72813542929000785</v>
      </c>
      <c r="BI45" s="107">
        <f t="shared" si="12"/>
        <v>0</v>
      </c>
      <c r="BJ45" s="107">
        <f t="shared" si="13"/>
        <v>0</v>
      </c>
      <c r="BK45" s="107">
        <f t="shared" si="14"/>
        <v>0</v>
      </c>
      <c r="BL45" s="107">
        <f t="shared" si="15"/>
        <v>0</v>
      </c>
      <c r="BM45" s="107">
        <f t="shared" si="16"/>
        <v>0</v>
      </c>
      <c r="BN45" s="107">
        <f t="shared" si="17"/>
        <v>0.20645413178609734</v>
      </c>
      <c r="BO45" s="107">
        <f t="shared" si="18"/>
        <v>0</v>
      </c>
      <c r="BP45" s="107">
        <f t="shared" si="19"/>
        <v>0</v>
      </c>
      <c r="BQ45" s="107">
        <f t="shared" si="20"/>
        <v>0</v>
      </c>
      <c r="BR45" s="107">
        <f t="shared" si="21"/>
        <v>0</v>
      </c>
      <c r="BS45" s="107">
        <f t="shared" si="22"/>
        <v>21.776537754310297</v>
      </c>
      <c r="BT45" s="107">
        <f t="shared" si="23"/>
        <v>0</v>
      </c>
      <c r="BU45" s="107">
        <f t="shared" si="24"/>
        <v>0</v>
      </c>
      <c r="BV45" s="107">
        <f t="shared" si="25"/>
        <v>0.18764574299414186</v>
      </c>
      <c r="BW45" s="107">
        <f t="shared" si="26"/>
        <v>0</v>
      </c>
      <c r="BX45" s="108">
        <f t="shared" si="50"/>
        <v>13.096580957990989</v>
      </c>
      <c r="BY45" s="108">
        <f t="shared" si="247"/>
        <v>10.922031439350118</v>
      </c>
      <c r="BZ45" s="108">
        <f t="shared" si="248"/>
        <v>0</v>
      </c>
      <c r="CA45" s="108">
        <f t="shared" si="249"/>
        <v>0</v>
      </c>
      <c r="CB45" s="108">
        <f t="shared" si="250"/>
        <v>0</v>
      </c>
      <c r="CC45" s="108">
        <f t="shared" si="251"/>
        <v>0</v>
      </c>
      <c r="CD45" s="108">
        <f t="shared" si="252"/>
        <v>0</v>
      </c>
      <c r="CE45" s="108">
        <f t="shared" si="253"/>
        <v>3.0968119767914599</v>
      </c>
      <c r="CF45" s="108">
        <f t="shared" si="254"/>
        <v>0</v>
      </c>
      <c r="CG45" s="108">
        <f t="shared" si="255"/>
        <v>0</v>
      </c>
      <c r="CH45" s="108">
        <f t="shared" si="256"/>
        <v>0</v>
      </c>
      <c r="CI45" s="108">
        <f t="shared" si="257"/>
        <v>0</v>
      </c>
      <c r="CJ45" s="108">
        <f t="shared" si="258"/>
        <v>326.64806631465444</v>
      </c>
      <c r="CK45" s="108">
        <f t="shared" si="259"/>
        <v>0</v>
      </c>
      <c r="CL45" s="108">
        <f t="shared" si="260"/>
        <v>0</v>
      </c>
      <c r="CM45" s="108">
        <f t="shared" si="261"/>
        <v>2.8146861449121277</v>
      </c>
      <c r="CN45" s="108">
        <f t="shared" si="229"/>
        <v>0</v>
      </c>
      <c r="CO45" s="109">
        <f t="shared" si="51"/>
        <v>1258.9796808343883</v>
      </c>
      <c r="CP45" s="109">
        <f t="shared" si="294"/>
        <v>1087.2530980454735</v>
      </c>
      <c r="CQ45" s="109">
        <f t="shared" si="295"/>
        <v>0</v>
      </c>
      <c r="CR45" s="109">
        <f t="shared" si="296"/>
        <v>0</v>
      </c>
      <c r="CS45" s="109">
        <f t="shared" si="297"/>
        <v>20.70438386184534</v>
      </c>
      <c r="CT45" s="109">
        <f t="shared" si="298"/>
        <v>0</v>
      </c>
      <c r="CU45" s="109">
        <f t="shared" si="299"/>
        <v>14.154581491975357</v>
      </c>
      <c r="CV45" s="109">
        <f t="shared" si="300"/>
        <v>313.88898446600257</v>
      </c>
      <c r="CW45" s="109">
        <f t="shared" si="301"/>
        <v>0</v>
      </c>
      <c r="CX45" s="109">
        <f t="shared" si="302"/>
        <v>0</v>
      </c>
      <c r="CY45" s="109">
        <f t="shared" si="303"/>
        <v>0</v>
      </c>
      <c r="CZ45" s="109">
        <f t="shared" si="304"/>
        <v>10.636544834297428</v>
      </c>
      <c r="DA45" s="109">
        <f t="shared" si="305"/>
        <v>43551.937521858192</v>
      </c>
      <c r="DB45" s="109">
        <f t="shared" si="306"/>
        <v>0</v>
      </c>
      <c r="DC45" s="109">
        <f t="shared" si="307"/>
        <v>0</v>
      </c>
      <c r="DD45" s="109">
        <f t="shared" si="308"/>
        <v>221.26549299902993</v>
      </c>
      <c r="DE45" s="109">
        <f t="shared" si="262"/>
        <v>165.5213467346222</v>
      </c>
      <c r="DF45" s="110">
        <f t="shared" si="29"/>
        <v>0.57373239626312589</v>
      </c>
      <c r="DG45" s="110">
        <f t="shared" si="263"/>
        <v>0.65330758268926259</v>
      </c>
      <c r="DH45" s="110" t="e">
        <f t="shared" si="264"/>
        <v>#DIV/0!</v>
      </c>
      <c r="DI45" s="110" t="e">
        <f t="shared" si="265"/>
        <v>#DIV/0!</v>
      </c>
      <c r="DJ45" s="110">
        <f t="shared" si="266"/>
        <v>1</v>
      </c>
      <c r="DK45" s="110" t="e">
        <f t="shared" si="267"/>
        <v>#DIV/0!</v>
      </c>
      <c r="DL45" s="110">
        <f t="shared" si="268"/>
        <v>1</v>
      </c>
      <c r="DM45" s="110">
        <f t="shared" si="269"/>
        <v>0.59876576364185263</v>
      </c>
      <c r="DN45" s="110" t="e">
        <f t="shared" si="270"/>
        <v>#DIV/0!</v>
      </c>
      <c r="DO45" s="110" t="e">
        <f t="shared" si="271"/>
        <v>#DIV/0!</v>
      </c>
      <c r="DP45" s="110" t="e">
        <f t="shared" si="272"/>
        <v>#DIV/0!</v>
      </c>
      <c r="DQ45" s="110">
        <f t="shared" si="273"/>
        <v>1</v>
      </c>
      <c r="DR45" s="110">
        <f t="shared" si="274"/>
        <v>0.70102665378398199</v>
      </c>
      <c r="DS45" s="110" t="e">
        <f t="shared" si="275"/>
        <v>#DIV/0!</v>
      </c>
      <c r="DT45" s="110" t="e">
        <f t="shared" si="276"/>
        <v>#DIV/0!</v>
      </c>
      <c r="DU45" s="110">
        <f t="shared" si="277"/>
        <v>0.59070737585044997</v>
      </c>
      <c r="DV45" s="110">
        <f t="shared" si="230"/>
        <v>0.74602965020974044</v>
      </c>
    </row>
    <row r="46" spans="1:126" s="129" customFormat="1" x14ac:dyDescent="0.2">
      <c r="A46" s="129" t="s">
        <v>93</v>
      </c>
      <c r="B46" s="131">
        <f>'Data Final'!C221</f>
        <v>44518.979166666664</v>
      </c>
      <c r="C46" s="131">
        <v>44518.958333333336</v>
      </c>
      <c r="D46" s="99">
        <v>14.92</v>
      </c>
      <c r="E46" s="102">
        <f t="shared" si="6"/>
        <v>0.42238519999999996</v>
      </c>
      <c r="F46" s="102">
        <f t="shared" si="30"/>
        <v>10540.662300000002</v>
      </c>
      <c r="G46" s="103">
        <f t="shared" si="7"/>
        <v>0.37167473743789681</v>
      </c>
      <c r="H46" s="129">
        <f>'Data Final'!F221</f>
        <v>25.826848399021745</v>
      </c>
      <c r="I46" s="129">
        <f>'Data Final'!G221</f>
        <v>16.493319572940493</v>
      </c>
      <c r="J46" s="104">
        <v>0</v>
      </c>
      <c r="K46" s="129">
        <f>'Data Final'!I221</f>
        <v>0</v>
      </c>
      <c r="L46" s="104">
        <v>0</v>
      </c>
      <c r="M46" s="104">
        <v>0</v>
      </c>
      <c r="N46" s="104">
        <v>0</v>
      </c>
      <c r="O46" s="129">
        <f>'Data Final'!M221</f>
        <v>6.4276574608389963</v>
      </c>
      <c r="P46" s="104">
        <v>0</v>
      </c>
      <c r="Q46" s="104">
        <v>0</v>
      </c>
      <c r="R46" s="104">
        <v>0</v>
      </c>
      <c r="S46" s="129">
        <f>'Data Final'!Q221</f>
        <v>0</v>
      </c>
      <c r="T46" s="129">
        <f>'Data Final'!R221</f>
        <v>565.50044102435595</v>
      </c>
      <c r="U46" s="129">
        <f>'Data Final'!S221</f>
        <v>0</v>
      </c>
      <c r="V46" s="129">
        <f>'Data Final'!T221</f>
        <v>0</v>
      </c>
      <c r="W46" s="129">
        <f>'Data Final'!U221</f>
        <v>5.3066323347744007</v>
      </c>
      <c r="X46" s="129">
        <f>'Data Final'!V221</f>
        <v>0</v>
      </c>
      <c r="Y46" s="105">
        <f t="shared" ref="Y46" si="727">H46</f>
        <v>25.826848399021745</v>
      </c>
      <c r="Z46" s="105">
        <f t="shared" ref="Z46" si="728">I46</f>
        <v>16.493319572940493</v>
      </c>
      <c r="AA46" s="105">
        <f t="shared" ref="AA46" si="729">J46</f>
        <v>0</v>
      </c>
      <c r="AB46" s="105">
        <f t="shared" ref="AB46" si="730">K46</f>
        <v>0</v>
      </c>
      <c r="AC46" s="105">
        <f t="shared" ref="AC46" si="731">L46</f>
        <v>0</v>
      </c>
      <c r="AD46" s="105">
        <f t="shared" ref="AD46" si="732">M46</f>
        <v>0</v>
      </c>
      <c r="AE46" s="105">
        <f t="shared" ref="AE46" si="733">N46</f>
        <v>0</v>
      </c>
      <c r="AF46" s="105">
        <f t="shared" ref="AF46" si="734">O46</f>
        <v>6.4276574608389963</v>
      </c>
      <c r="AG46" s="105">
        <f t="shared" ref="AG46" si="735">P46</f>
        <v>0</v>
      </c>
      <c r="AH46" s="105">
        <f t="shared" ref="AH46" si="736">Q46</f>
        <v>0</v>
      </c>
      <c r="AI46" s="105">
        <f t="shared" ref="AI46" si="737">R46</f>
        <v>0</v>
      </c>
      <c r="AJ46" s="105">
        <f t="shared" ref="AJ46" si="738">S46</f>
        <v>0</v>
      </c>
      <c r="AK46" s="105">
        <f t="shared" ref="AK46" si="739">T46</f>
        <v>565.50044102435595</v>
      </c>
      <c r="AL46" s="105">
        <f t="shared" ref="AL46" si="740">U46</f>
        <v>0</v>
      </c>
      <c r="AM46" s="105">
        <f t="shared" ref="AM46" si="741">V46</f>
        <v>0</v>
      </c>
      <c r="AN46" s="105">
        <f t="shared" ref="AN46:AO46" si="742">W46</f>
        <v>5.3066323347744007</v>
      </c>
      <c r="AO46" s="105">
        <f t="shared" si="742"/>
        <v>0</v>
      </c>
      <c r="AP46" s="106">
        <f t="shared" si="550"/>
        <v>0.23112316286598533</v>
      </c>
      <c r="AQ46" s="106">
        <f t="shared" si="533"/>
        <v>0.15945189498098974</v>
      </c>
      <c r="AR46" s="106" t="e">
        <f t="shared" si="533"/>
        <v>#DIV/0!</v>
      </c>
      <c r="AS46" s="106" t="e">
        <f t="shared" si="533"/>
        <v>#DIV/0!</v>
      </c>
      <c r="AT46" s="106">
        <f t="shared" si="533"/>
        <v>0</v>
      </c>
      <c r="AU46" s="106" t="e">
        <f t="shared" si="533"/>
        <v>#DIV/0!</v>
      </c>
      <c r="AV46" s="106">
        <f t="shared" si="533"/>
        <v>0</v>
      </c>
      <c r="AW46" s="106">
        <f t="shared" si="533"/>
        <v>0.20058661837823846</v>
      </c>
      <c r="AX46" s="106" t="e">
        <f t="shared" si="533"/>
        <v>#DIV/0!</v>
      </c>
      <c r="AY46" s="106" t="e">
        <f t="shared" si="533"/>
        <v>#DIV/0!</v>
      </c>
      <c r="AZ46" s="106" t="e">
        <f t="shared" si="533"/>
        <v>#DIV/0!</v>
      </c>
      <c r="BA46" s="106">
        <f t="shared" si="533"/>
        <v>0</v>
      </c>
      <c r="BB46" s="106">
        <f t="shared" si="533"/>
        <v>0.11745127387002244</v>
      </c>
      <c r="BC46" s="106" t="e">
        <f t="shared" si="533"/>
        <v>#DIV/0!</v>
      </c>
      <c r="BD46" s="106" t="e">
        <f t="shared" si="533"/>
        <v>#DIV/0!</v>
      </c>
      <c r="BE46" s="106">
        <f t="shared" si="533"/>
        <v>0.28389912517941795</v>
      </c>
      <c r="BF46" s="106">
        <f t="shared" si="228"/>
        <v>0</v>
      </c>
      <c r="BG46" s="107">
        <f t="shared" si="10"/>
        <v>0.65453271158342874</v>
      </c>
      <c r="BH46" s="107">
        <f t="shared" si="11"/>
        <v>0.41799204518882299</v>
      </c>
      <c r="BI46" s="107">
        <f t="shared" si="12"/>
        <v>0</v>
      </c>
      <c r="BJ46" s="107">
        <f t="shared" si="13"/>
        <v>0</v>
      </c>
      <c r="BK46" s="107">
        <f t="shared" si="14"/>
        <v>0</v>
      </c>
      <c r="BL46" s="107">
        <f t="shared" si="15"/>
        <v>0</v>
      </c>
      <c r="BM46" s="107">
        <f t="shared" si="16"/>
        <v>0</v>
      </c>
      <c r="BN46" s="107">
        <f t="shared" si="17"/>
        <v>0.16289684292767831</v>
      </c>
      <c r="BO46" s="107">
        <f t="shared" si="18"/>
        <v>0</v>
      </c>
      <c r="BP46" s="107">
        <f t="shared" si="19"/>
        <v>0</v>
      </c>
      <c r="BQ46" s="107">
        <f t="shared" si="20"/>
        <v>0</v>
      </c>
      <c r="BR46" s="107">
        <f t="shared" si="21"/>
        <v>0</v>
      </c>
      <c r="BS46" s="107">
        <f t="shared" si="22"/>
        <v>14.331541012929646</v>
      </c>
      <c r="BT46" s="107">
        <f t="shared" si="23"/>
        <v>0</v>
      </c>
      <c r="BU46" s="107">
        <f t="shared" si="24"/>
        <v>0</v>
      </c>
      <c r="BV46" s="107">
        <f t="shared" si="25"/>
        <v>0.13448657760300911</v>
      </c>
      <c r="BW46" s="107">
        <f t="shared" si="26"/>
        <v>0</v>
      </c>
      <c r="BX46" s="108">
        <f t="shared" si="50"/>
        <v>9.8179906737514315</v>
      </c>
      <c r="BY46" s="108">
        <f t="shared" si="247"/>
        <v>6.2698806778323446</v>
      </c>
      <c r="BZ46" s="108">
        <f t="shared" si="248"/>
        <v>0</v>
      </c>
      <c r="CA46" s="108">
        <f t="shared" si="249"/>
        <v>0</v>
      </c>
      <c r="CB46" s="108">
        <f t="shared" si="250"/>
        <v>0</v>
      </c>
      <c r="CC46" s="108">
        <f t="shared" si="251"/>
        <v>0</v>
      </c>
      <c r="CD46" s="108">
        <f t="shared" si="252"/>
        <v>0</v>
      </c>
      <c r="CE46" s="108">
        <f t="shared" si="253"/>
        <v>2.4434526439151747</v>
      </c>
      <c r="CF46" s="108">
        <f t="shared" si="254"/>
        <v>0</v>
      </c>
      <c r="CG46" s="108">
        <f t="shared" si="255"/>
        <v>0</v>
      </c>
      <c r="CH46" s="108">
        <f t="shared" si="256"/>
        <v>0</v>
      </c>
      <c r="CI46" s="108">
        <f t="shared" si="257"/>
        <v>0</v>
      </c>
      <c r="CJ46" s="108">
        <f t="shared" si="258"/>
        <v>214.97311519394469</v>
      </c>
      <c r="CK46" s="108">
        <f t="shared" si="259"/>
        <v>0</v>
      </c>
      <c r="CL46" s="108">
        <f t="shared" si="260"/>
        <v>0</v>
      </c>
      <c r="CM46" s="108">
        <f t="shared" si="261"/>
        <v>2.0172986640451365</v>
      </c>
      <c r="CN46" s="108">
        <f t="shared" si="229"/>
        <v>0</v>
      </c>
      <c r="CO46" s="109">
        <f t="shared" si="51"/>
        <v>1268.7976715081397</v>
      </c>
      <c r="CP46" s="109">
        <f t="shared" si="294"/>
        <v>1093.5229787233059</v>
      </c>
      <c r="CQ46" s="109">
        <f t="shared" si="295"/>
        <v>0</v>
      </c>
      <c r="CR46" s="109">
        <f t="shared" si="296"/>
        <v>0</v>
      </c>
      <c r="CS46" s="109">
        <f t="shared" si="297"/>
        <v>20.70438386184534</v>
      </c>
      <c r="CT46" s="109">
        <f t="shared" si="298"/>
        <v>0</v>
      </c>
      <c r="CU46" s="109">
        <f t="shared" si="299"/>
        <v>14.154581491975357</v>
      </c>
      <c r="CV46" s="109">
        <f t="shared" si="300"/>
        <v>316.33243710991775</v>
      </c>
      <c r="CW46" s="109">
        <f t="shared" si="301"/>
        <v>0</v>
      </c>
      <c r="CX46" s="109">
        <f t="shared" si="302"/>
        <v>0</v>
      </c>
      <c r="CY46" s="109">
        <f t="shared" si="303"/>
        <v>0</v>
      </c>
      <c r="CZ46" s="109">
        <f t="shared" si="304"/>
        <v>10.636544834297428</v>
      </c>
      <c r="DA46" s="109">
        <f t="shared" si="305"/>
        <v>43766.910637052133</v>
      </c>
      <c r="DB46" s="109">
        <f t="shared" si="306"/>
        <v>0</v>
      </c>
      <c r="DC46" s="109">
        <f t="shared" si="307"/>
        <v>0</v>
      </c>
      <c r="DD46" s="109">
        <f t="shared" si="308"/>
        <v>223.28279166307507</v>
      </c>
      <c r="DE46" s="109">
        <f t="shared" si="262"/>
        <v>165.5213467346222</v>
      </c>
      <c r="DF46" s="110">
        <f t="shared" si="29"/>
        <v>0.57820657436265432</v>
      </c>
      <c r="DG46" s="110">
        <f t="shared" si="263"/>
        <v>0.657075022484788</v>
      </c>
      <c r="DH46" s="110" t="e">
        <f t="shared" si="264"/>
        <v>#DIV/0!</v>
      </c>
      <c r="DI46" s="110" t="e">
        <f t="shared" si="265"/>
        <v>#DIV/0!</v>
      </c>
      <c r="DJ46" s="110">
        <f t="shared" si="266"/>
        <v>1</v>
      </c>
      <c r="DK46" s="110" t="e">
        <f t="shared" si="267"/>
        <v>#DIV/0!</v>
      </c>
      <c r="DL46" s="110">
        <f t="shared" si="268"/>
        <v>1</v>
      </c>
      <c r="DM46" s="110">
        <f t="shared" si="269"/>
        <v>0.60342682491084099</v>
      </c>
      <c r="DN46" s="110" t="e">
        <f t="shared" si="270"/>
        <v>#DIV/0!</v>
      </c>
      <c r="DO46" s="110" t="e">
        <f t="shared" si="271"/>
        <v>#DIV/0!</v>
      </c>
      <c r="DP46" s="110" t="e">
        <f t="shared" si="272"/>
        <v>#DIV/0!</v>
      </c>
      <c r="DQ46" s="110">
        <f t="shared" si="273"/>
        <v>1</v>
      </c>
      <c r="DR46" s="110">
        <f t="shared" si="274"/>
        <v>0.70448693344484181</v>
      </c>
      <c r="DS46" s="110" t="e">
        <f t="shared" si="275"/>
        <v>#DIV/0!</v>
      </c>
      <c r="DT46" s="110" t="e">
        <f t="shared" si="276"/>
        <v>#DIV/0!</v>
      </c>
      <c r="DU46" s="110">
        <f t="shared" si="277"/>
        <v>0.59609291149811616</v>
      </c>
      <c r="DV46" s="110">
        <f t="shared" si="230"/>
        <v>0.74602965020974044</v>
      </c>
    </row>
    <row r="47" spans="1:126" s="129" customFormat="1" x14ac:dyDescent="0.2">
      <c r="A47" s="129" t="s">
        <v>93</v>
      </c>
      <c r="B47" s="131"/>
      <c r="C47" s="131">
        <v>44518.96875</v>
      </c>
      <c r="D47" s="99">
        <v>15.91</v>
      </c>
      <c r="E47" s="102">
        <f t="shared" si="6"/>
        <v>0.45041209999999998</v>
      </c>
      <c r="F47" s="102">
        <f t="shared" si="30"/>
        <v>10730.735640000003</v>
      </c>
      <c r="G47" s="103">
        <f t="shared" si="7"/>
        <v>0.37837692148741753</v>
      </c>
      <c r="Y47" s="105">
        <f t="shared" ref="Y47" si="743">H46</f>
        <v>25.826848399021745</v>
      </c>
      <c r="Z47" s="105">
        <f t="shared" ref="Z47" si="744">I46</f>
        <v>16.493319572940493</v>
      </c>
      <c r="AA47" s="105">
        <f t="shared" ref="AA47" si="745">J46</f>
        <v>0</v>
      </c>
      <c r="AB47" s="105">
        <f t="shared" ref="AB47" si="746">K46</f>
        <v>0</v>
      </c>
      <c r="AC47" s="105">
        <f t="shared" ref="AC47" si="747">L46</f>
        <v>0</v>
      </c>
      <c r="AD47" s="105">
        <f t="shared" ref="AD47" si="748">M46</f>
        <v>0</v>
      </c>
      <c r="AE47" s="105">
        <f t="shared" ref="AE47" si="749">N46</f>
        <v>0</v>
      </c>
      <c r="AF47" s="105">
        <f t="shared" ref="AF47" si="750">O46</f>
        <v>6.4276574608389963</v>
      </c>
      <c r="AG47" s="105">
        <f t="shared" ref="AG47" si="751">P46</f>
        <v>0</v>
      </c>
      <c r="AH47" s="105">
        <f t="shared" ref="AH47" si="752">Q46</f>
        <v>0</v>
      </c>
      <c r="AI47" s="105">
        <f t="shared" ref="AI47" si="753">R46</f>
        <v>0</v>
      </c>
      <c r="AJ47" s="105">
        <f t="shared" ref="AJ47" si="754">S46</f>
        <v>0</v>
      </c>
      <c r="AK47" s="105">
        <f t="shared" ref="AK47" si="755">T46</f>
        <v>565.50044102435595</v>
      </c>
      <c r="AL47" s="105">
        <f t="shared" ref="AL47" si="756">U46</f>
        <v>0</v>
      </c>
      <c r="AM47" s="105">
        <f t="shared" ref="AM47" si="757">V46</f>
        <v>0</v>
      </c>
      <c r="AN47" s="105">
        <f t="shared" ref="AN47:AO47" si="758">W46</f>
        <v>5.3066323347744007</v>
      </c>
      <c r="AO47" s="105">
        <f t="shared" si="758"/>
        <v>0</v>
      </c>
      <c r="AP47" s="106">
        <f t="shared" si="550"/>
        <v>0.23112316286598533</v>
      </c>
      <c r="AQ47" s="106">
        <f t="shared" si="533"/>
        <v>0.15945189498098974</v>
      </c>
      <c r="AR47" s="106" t="e">
        <f t="shared" si="533"/>
        <v>#DIV/0!</v>
      </c>
      <c r="AS47" s="106" t="e">
        <f t="shared" si="533"/>
        <v>#DIV/0!</v>
      </c>
      <c r="AT47" s="106">
        <f t="shared" si="533"/>
        <v>0</v>
      </c>
      <c r="AU47" s="106" t="e">
        <f t="shared" si="533"/>
        <v>#DIV/0!</v>
      </c>
      <c r="AV47" s="106">
        <f t="shared" si="533"/>
        <v>0</v>
      </c>
      <c r="AW47" s="106">
        <f t="shared" si="533"/>
        <v>0.20058661837823846</v>
      </c>
      <c r="AX47" s="106" t="e">
        <f t="shared" si="533"/>
        <v>#DIV/0!</v>
      </c>
      <c r="AY47" s="106" t="e">
        <f t="shared" si="533"/>
        <v>#DIV/0!</v>
      </c>
      <c r="AZ47" s="106" t="e">
        <f t="shared" si="533"/>
        <v>#DIV/0!</v>
      </c>
      <c r="BA47" s="106">
        <f t="shared" si="533"/>
        <v>0</v>
      </c>
      <c r="BB47" s="106">
        <f t="shared" si="533"/>
        <v>0.11745127387002244</v>
      </c>
      <c r="BC47" s="106" t="e">
        <f t="shared" si="533"/>
        <v>#DIV/0!</v>
      </c>
      <c r="BD47" s="106" t="e">
        <f t="shared" si="533"/>
        <v>#DIV/0!</v>
      </c>
      <c r="BE47" s="106">
        <f t="shared" si="533"/>
        <v>0.28389912517941795</v>
      </c>
      <c r="BF47" s="106">
        <f t="shared" si="228"/>
        <v>0</v>
      </c>
      <c r="BG47" s="107">
        <f t="shared" si="10"/>
        <v>0.69796350142710128</v>
      </c>
      <c r="BH47" s="107">
        <f t="shared" si="11"/>
        <v>0.44572744228915379</v>
      </c>
      <c r="BI47" s="107">
        <f t="shared" si="12"/>
        <v>0</v>
      </c>
      <c r="BJ47" s="107">
        <f t="shared" si="13"/>
        <v>0</v>
      </c>
      <c r="BK47" s="107">
        <f t="shared" si="14"/>
        <v>0</v>
      </c>
      <c r="BL47" s="107">
        <f t="shared" si="15"/>
        <v>0</v>
      </c>
      <c r="BM47" s="107">
        <f t="shared" si="16"/>
        <v>0</v>
      </c>
      <c r="BN47" s="107">
        <f t="shared" si="17"/>
        <v>0.1737056817010296</v>
      </c>
      <c r="BO47" s="107">
        <f t="shared" si="18"/>
        <v>0</v>
      </c>
      <c r="BP47" s="107">
        <f t="shared" si="19"/>
        <v>0</v>
      </c>
      <c r="BQ47" s="107">
        <f t="shared" si="20"/>
        <v>0</v>
      </c>
      <c r="BR47" s="107">
        <f t="shared" si="21"/>
        <v>0</v>
      </c>
      <c r="BS47" s="107">
        <f t="shared" si="22"/>
        <v>15.282494471562378</v>
      </c>
      <c r="BT47" s="107">
        <f t="shared" si="23"/>
        <v>0</v>
      </c>
      <c r="BU47" s="107">
        <f t="shared" si="24"/>
        <v>0</v>
      </c>
      <c r="BV47" s="107">
        <f t="shared" si="25"/>
        <v>0.14341028483001844</v>
      </c>
      <c r="BW47" s="107">
        <f t="shared" si="26"/>
        <v>0</v>
      </c>
      <c r="BX47" s="108">
        <f t="shared" si="50"/>
        <v>10.46945252140652</v>
      </c>
      <c r="BY47" s="108">
        <f t="shared" si="247"/>
        <v>6.6859116343373071</v>
      </c>
      <c r="BZ47" s="108">
        <f t="shared" si="248"/>
        <v>0</v>
      </c>
      <c r="CA47" s="108">
        <f t="shared" si="249"/>
        <v>0</v>
      </c>
      <c r="CB47" s="108">
        <f t="shared" si="250"/>
        <v>0</v>
      </c>
      <c r="CC47" s="108">
        <f t="shared" si="251"/>
        <v>0</v>
      </c>
      <c r="CD47" s="108">
        <f t="shared" si="252"/>
        <v>0</v>
      </c>
      <c r="CE47" s="108">
        <f t="shared" si="253"/>
        <v>2.6055852255154441</v>
      </c>
      <c r="CF47" s="108">
        <f t="shared" si="254"/>
        <v>0</v>
      </c>
      <c r="CG47" s="108">
        <f t="shared" si="255"/>
        <v>0</v>
      </c>
      <c r="CH47" s="108">
        <f t="shared" si="256"/>
        <v>0</v>
      </c>
      <c r="CI47" s="108">
        <f t="shared" si="257"/>
        <v>0</v>
      </c>
      <c r="CJ47" s="108">
        <f t="shared" si="258"/>
        <v>229.23741707343567</v>
      </c>
      <c r="CK47" s="108">
        <f t="shared" si="259"/>
        <v>0</v>
      </c>
      <c r="CL47" s="108">
        <f t="shared" si="260"/>
        <v>0</v>
      </c>
      <c r="CM47" s="108">
        <f t="shared" si="261"/>
        <v>2.1511542724502766</v>
      </c>
      <c r="CN47" s="108">
        <f t="shared" si="229"/>
        <v>0</v>
      </c>
      <c r="CO47" s="109">
        <f t="shared" si="51"/>
        <v>1279.2671240295463</v>
      </c>
      <c r="CP47" s="109">
        <f t="shared" si="294"/>
        <v>1100.2088903576432</v>
      </c>
      <c r="CQ47" s="109">
        <f t="shared" si="295"/>
        <v>0</v>
      </c>
      <c r="CR47" s="109">
        <f t="shared" si="296"/>
        <v>0</v>
      </c>
      <c r="CS47" s="109">
        <f t="shared" si="297"/>
        <v>20.70438386184534</v>
      </c>
      <c r="CT47" s="109">
        <f t="shared" si="298"/>
        <v>0</v>
      </c>
      <c r="CU47" s="109">
        <f t="shared" si="299"/>
        <v>14.154581491975357</v>
      </c>
      <c r="CV47" s="109">
        <f t="shared" si="300"/>
        <v>318.93802233543317</v>
      </c>
      <c r="CW47" s="109">
        <f t="shared" si="301"/>
        <v>0</v>
      </c>
      <c r="CX47" s="109">
        <f t="shared" si="302"/>
        <v>0</v>
      </c>
      <c r="CY47" s="109">
        <f t="shared" si="303"/>
        <v>0</v>
      </c>
      <c r="CZ47" s="109">
        <f t="shared" si="304"/>
        <v>10.636544834297428</v>
      </c>
      <c r="DA47" s="109">
        <f t="shared" si="305"/>
        <v>43996.148054125566</v>
      </c>
      <c r="DB47" s="109">
        <f t="shared" si="306"/>
        <v>0</v>
      </c>
      <c r="DC47" s="109">
        <f t="shared" si="307"/>
        <v>0</v>
      </c>
      <c r="DD47" s="109">
        <f t="shared" si="308"/>
        <v>225.43394593552534</v>
      </c>
      <c r="DE47" s="109">
        <f t="shared" si="262"/>
        <v>165.5213467346222</v>
      </c>
      <c r="DF47" s="110">
        <f t="shared" si="29"/>
        <v>0.58297763157200388</v>
      </c>
      <c r="DG47" s="110">
        <f t="shared" si="263"/>
        <v>0.66109244655628985</v>
      </c>
      <c r="DH47" s="110" t="e">
        <f t="shared" si="264"/>
        <v>#DIV/0!</v>
      </c>
      <c r="DI47" s="110" t="e">
        <f t="shared" si="265"/>
        <v>#DIV/0!</v>
      </c>
      <c r="DJ47" s="110">
        <f t="shared" si="266"/>
        <v>1</v>
      </c>
      <c r="DK47" s="110" t="e">
        <f t="shared" si="267"/>
        <v>#DIV/0!</v>
      </c>
      <c r="DL47" s="110">
        <f t="shared" si="268"/>
        <v>1</v>
      </c>
      <c r="DM47" s="110">
        <f t="shared" si="269"/>
        <v>0.6083971657144337</v>
      </c>
      <c r="DN47" s="110" t="e">
        <f t="shared" si="270"/>
        <v>#DIV/0!</v>
      </c>
      <c r="DO47" s="110" t="e">
        <f t="shared" si="271"/>
        <v>#DIV/0!</v>
      </c>
      <c r="DP47" s="110" t="e">
        <f t="shared" si="272"/>
        <v>#DIV/0!</v>
      </c>
      <c r="DQ47" s="110">
        <f t="shared" si="273"/>
        <v>1</v>
      </c>
      <c r="DR47" s="110">
        <f t="shared" si="274"/>
        <v>0.70817681611268912</v>
      </c>
      <c r="DS47" s="110" t="e">
        <f t="shared" si="275"/>
        <v>#DIV/0!</v>
      </c>
      <c r="DT47" s="110" t="e">
        <f t="shared" si="276"/>
        <v>#DIV/0!</v>
      </c>
      <c r="DU47" s="110">
        <f t="shared" si="277"/>
        <v>0.60183579837173351</v>
      </c>
      <c r="DV47" s="110">
        <f t="shared" si="230"/>
        <v>0.74602965020974044</v>
      </c>
    </row>
    <row r="48" spans="1:126" s="129" customFormat="1" x14ac:dyDescent="0.2">
      <c r="A48" s="129" t="s">
        <v>93</v>
      </c>
      <c r="B48" s="131"/>
      <c r="C48" s="131">
        <v>44518.979166666664</v>
      </c>
      <c r="D48" s="99">
        <v>16.93</v>
      </c>
      <c r="E48" s="102">
        <f t="shared" si="6"/>
        <v>0.47928829999999994</v>
      </c>
      <c r="F48" s="102">
        <f t="shared" si="30"/>
        <v>10946.797560000003</v>
      </c>
      <c r="G48" s="103">
        <f t="shared" si="7"/>
        <v>0.38599548995121585</v>
      </c>
      <c r="Y48" s="105">
        <f t="shared" ref="Y48" si="759">H46</f>
        <v>25.826848399021745</v>
      </c>
      <c r="Z48" s="105">
        <f t="shared" ref="Z48" si="760">I46</f>
        <v>16.493319572940493</v>
      </c>
      <c r="AA48" s="105">
        <f t="shared" ref="AA48" si="761">J46</f>
        <v>0</v>
      </c>
      <c r="AB48" s="105">
        <f t="shared" ref="AB48" si="762">K46</f>
        <v>0</v>
      </c>
      <c r="AC48" s="105">
        <f t="shared" ref="AC48" si="763">L46</f>
        <v>0</v>
      </c>
      <c r="AD48" s="105">
        <f t="shared" ref="AD48" si="764">M46</f>
        <v>0</v>
      </c>
      <c r="AE48" s="105">
        <f t="shared" ref="AE48" si="765">N46</f>
        <v>0</v>
      </c>
      <c r="AF48" s="105">
        <f t="shared" ref="AF48" si="766">O46</f>
        <v>6.4276574608389963</v>
      </c>
      <c r="AG48" s="105">
        <f t="shared" ref="AG48" si="767">P46</f>
        <v>0</v>
      </c>
      <c r="AH48" s="105">
        <f t="shared" ref="AH48" si="768">Q46</f>
        <v>0</v>
      </c>
      <c r="AI48" s="105">
        <f t="shared" ref="AI48" si="769">R46</f>
        <v>0</v>
      </c>
      <c r="AJ48" s="105">
        <f t="shared" ref="AJ48" si="770">S46</f>
        <v>0</v>
      </c>
      <c r="AK48" s="105">
        <f t="shared" ref="AK48" si="771">T46</f>
        <v>565.50044102435595</v>
      </c>
      <c r="AL48" s="105">
        <f t="shared" ref="AL48" si="772">U46</f>
        <v>0</v>
      </c>
      <c r="AM48" s="105">
        <f t="shared" ref="AM48" si="773">V46</f>
        <v>0</v>
      </c>
      <c r="AN48" s="105">
        <f t="shared" ref="AN48:AO48" si="774">W46</f>
        <v>5.3066323347744007</v>
      </c>
      <c r="AO48" s="105">
        <f t="shared" si="774"/>
        <v>0</v>
      </c>
      <c r="AP48" s="106">
        <f t="shared" si="550"/>
        <v>0.23112316286598533</v>
      </c>
      <c r="AQ48" s="106">
        <f t="shared" si="533"/>
        <v>0.15945189498098974</v>
      </c>
      <c r="AR48" s="106" t="e">
        <f t="shared" si="533"/>
        <v>#DIV/0!</v>
      </c>
      <c r="AS48" s="106" t="e">
        <f t="shared" si="533"/>
        <v>#DIV/0!</v>
      </c>
      <c r="AT48" s="106">
        <f t="shared" si="533"/>
        <v>0</v>
      </c>
      <c r="AU48" s="106" t="e">
        <f t="shared" si="533"/>
        <v>#DIV/0!</v>
      </c>
      <c r="AV48" s="106">
        <f t="shared" si="533"/>
        <v>0</v>
      </c>
      <c r="AW48" s="106">
        <f t="shared" si="533"/>
        <v>0.20058661837823846</v>
      </c>
      <c r="AX48" s="106" t="e">
        <f t="shared" si="533"/>
        <v>#DIV/0!</v>
      </c>
      <c r="AY48" s="106" t="e">
        <f t="shared" si="533"/>
        <v>#DIV/0!</v>
      </c>
      <c r="AZ48" s="106" t="e">
        <f t="shared" si="533"/>
        <v>#DIV/0!</v>
      </c>
      <c r="BA48" s="106">
        <f t="shared" si="533"/>
        <v>0</v>
      </c>
      <c r="BB48" s="106">
        <f t="shared" si="533"/>
        <v>0.11745127387002244</v>
      </c>
      <c r="BC48" s="106" t="e">
        <f t="shared" si="533"/>
        <v>#DIV/0!</v>
      </c>
      <c r="BD48" s="106" t="e">
        <f t="shared" si="533"/>
        <v>#DIV/0!</v>
      </c>
      <c r="BE48" s="106">
        <f t="shared" si="533"/>
        <v>0.28389912517941795</v>
      </c>
      <c r="BF48" s="106">
        <f t="shared" si="228"/>
        <v>0</v>
      </c>
      <c r="BG48" s="107">
        <f t="shared" si="10"/>
        <v>0.74271037581149124</v>
      </c>
      <c r="BH48" s="107">
        <f t="shared" si="11"/>
        <v>0.47430330596828246</v>
      </c>
      <c r="BI48" s="107">
        <f t="shared" si="12"/>
        <v>0</v>
      </c>
      <c r="BJ48" s="107">
        <f t="shared" si="13"/>
        <v>0</v>
      </c>
      <c r="BK48" s="107">
        <f t="shared" si="14"/>
        <v>0</v>
      </c>
      <c r="BL48" s="107">
        <f t="shared" si="15"/>
        <v>0</v>
      </c>
      <c r="BM48" s="107">
        <f t="shared" si="16"/>
        <v>0</v>
      </c>
      <c r="BN48" s="107">
        <f t="shared" si="17"/>
        <v>0.18484206104327031</v>
      </c>
      <c r="BO48" s="107">
        <f t="shared" si="18"/>
        <v>0</v>
      </c>
      <c r="BP48" s="107">
        <f t="shared" si="19"/>
        <v>0</v>
      </c>
      <c r="BQ48" s="107">
        <f t="shared" si="20"/>
        <v>0</v>
      </c>
      <c r="BR48" s="107">
        <f t="shared" si="21"/>
        <v>0</v>
      </c>
      <c r="BS48" s="107">
        <f t="shared" si="22"/>
        <v>16.26226470166883</v>
      </c>
      <c r="BT48" s="107">
        <f t="shared" si="23"/>
        <v>0</v>
      </c>
      <c r="BU48" s="107">
        <f t="shared" si="24"/>
        <v>0</v>
      </c>
      <c r="BV48" s="107">
        <f t="shared" si="25"/>
        <v>0.15260440742754317</v>
      </c>
      <c r="BW48" s="107">
        <f t="shared" si="26"/>
        <v>0</v>
      </c>
      <c r="BX48" s="108">
        <f t="shared" si="50"/>
        <v>11.140655637172369</v>
      </c>
      <c r="BY48" s="108">
        <f t="shared" si="247"/>
        <v>7.1145495895242368</v>
      </c>
      <c r="BZ48" s="108">
        <f t="shared" si="248"/>
        <v>0</v>
      </c>
      <c r="CA48" s="108">
        <f t="shared" si="249"/>
        <v>0</v>
      </c>
      <c r="CB48" s="108">
        <f t="shared" si="250"/>
        <v>0</v>
      </c>
      <c r="CC48" s="108">
        <f t="shared" si="251"/>
        <v>0</v>
      </c>
      <c r="CD48" s="108">
        <f t="shared" si="252"/>
        <v>0</v>
      </c>
      <c r="CE48" s="108">
        <f t="shared" si="253"/>
        <v>2.7726309156490547</v>
      </c>
      <c r="CF48" s="108">
        <f t="shared" si="254"/>
        <v>0</v>
      </c>
      <c r="CG48" s="108">
        <f t="shared" si="255"/>
        <v>0</v>
      </c>
      <c r="CH48" s="108">
        <f t="shared" si="256"/>
        <v>0</v>
      </c>
      <c r="CI48" s="108">
        <f t="shared" si="257"/>
        <v>0</v>
      </c>
      <c r="CJ48" s="108">
        <f t="shared" si="258"/>
        <v>243.93397052503244</v>
      </c>
      <c r="CK48" s="108">
        <f t="shared" si="259"/>
        <v>0</v>
      </c>
      <c r="CL48" s="108">
        <f t="shared" si="260"/>
        <v>0</v>
      </c>
      <c r="CM48" s="108">
        <f t="shared" si="261"/>
        <v>2.2890661114131476</v>
      </c>
      <c r="CN48" s="108">
        <f t="shared" si="229"/>
        <v>0</v>
      </c>
      <c r="CO48" s="109">
        <f t="shared" si="51"/>
        <v>1290.4077796667186</v>
      </c>
      <c r="CP48" s="109">
        <f t="shared" si="294"/>
        <v>1107.3234399471673</v>
      </c>
      <c r="CQ48" s="109">
        <f t="shared" si="295"/>
        <v>0</v>
      </c>
      <c r="CR48" s="109">
        <f t="shared" si="296"/>
        <v>0</v>
      </c>
      <c r="CS48" s="109">
        <f t="shared" si="297"/>
        <v>20.70438386184534</v>
      </c>
      <c r="CT48" s="109">
        <f t="shared" si="298"/>
        <v>0</v>
      </c>
      <c r="CU48" s="109">
        <f t="shared" si="299"/>
        <v>14.154581491975357</v>
      </c>
      <c r="CV48" s="109">
        <f t="shared" si="300"/>
        <v>321.71065325108225</v>
      </c>
      <c r="CW48" s="109">
        <f t="shared" si="301"/>
        <v>0</v>
      </c>
      <c r="CX48" s="109">
        <f t="shared" si="302"/>
        <v>0</v>
      </c>
      <c r="CY48" s="109">
        <f t="shared" si="303"/>
        <v>0</v>
      </c>
      <c r="CZ48" s="109">
        <f t="shared" si="304"/>
        <v>10.636544834297428</v>
      </c>
      <c r="DA48" s="109">
        <f t="shared" si="305"/>
        <v>44240.082024650597</v>
      </c>
      <c r="DB48" s="109">
        <f t="shared" si="306"/>
        <v>0</v>
      </c>
      <c r="DC48" s="109">
        <f t="shared" si="307"/>
        <v>0</v>
      </c>
      <c r="DD48" s="109">
        <f t="shared" si="308"/>
        <v>227.72301204693849</v>
      </c>
      <c r="DE48" s="109">
        <f t="shared" si="262"/>
        <v>165.5213467346222</v>
      </c>
      <c r="DF48" s="110">
        <f t="shared" si="29"/>
        <v>0.58805456422783597</v>
      </c>
      <c r="DG48" s="110">
        <f t="shared" si="263"/>
        <v>0.66536743018485844</v>
      </c>
      <c r="DH48" s="110" t="e">
        <f t="shared" si="264"/>
        <v>#DIV/0!</v>
      </c>
      <c r="DI48" s="110" t="e">
        <f t="shared" si="265"/>
        <v>#DIV/0!</v>
      </c>
      <c r="DJ48" s="110">
        <f t="shared" si="266"/>
        <v>1</v>
      </c>
      <c r="DK48" s="110" t="e">
        <f t="shared" si="267"/>
        <v>#DIV/0!</v>
      </c>
      <c r="DL48" s="110">
        <f t="shared" si="268"/>
        <v>1</v>
      </c>
      <c r="DM48" s="110">
        <f t="shared" si="269"/>
        <v>0.61368615815974026</v>
      </c>
      <c r="DN48" s="110" t="e">
        <f t="shared" si="270"/>
        <v>#DIV/0!</v>
      </c>
      <c r="DO48" s="110" t="e">
        <f t="shared" si="271"/>
        <v>#DIV/0!</v>
      </c>
      <c r="DP48" s="110" t="e">
        <f t="shared" si="272"/>
        <v>#DIV/0!</v>
      </c>
      <c r="DQ48" s="110">
        <f t="shared" si="273"/>
        <v>1</v>
      </c>
      <c r="DR48" s="110">
        <f t="shared" si="274"/>
        <v>0.71210325945440223</v>
      </c>
      <c r="DS48" s="110" t="e">
        <f t="shared" si="275"/>
        <v>#DIV/0!</v>
      </c>
      <c r="DT48" s="110" t="e">
        <f t="shared" si="276"/>
        <v>#DIV/0!</v>
      </c>
      <c r="DU48" s="110">
        <f t="shared" si="277"/>
        <v>0.60794686529633069</v>
      </c>
      <c r="DV48" s="110">
        <f t="shared" si="230"/>
        <v>0.74602965020974044</v>
      </c>
    </row>
    <row r="49" spans="1:126" s="129" customFormat="1" x14ac:dyDescent="0.2">
      <c r="A49" s="129" t="s">
        <v>93</v>
      </c>
      <c r="B49" s="131"/>
      <c r="C49" s="131">
        <v>44518.989583333336</v>
      </c>
      <c r="D49" s="99">
        <v>16.93</v>
      </c>
      <c r="E49" s="102">
        <f t="shared" si="6"/>
        <v>0.47928829999999994</v>
      </c>
      <c r="F49" s="102">
        <f t="shared" si="30"/>
        <v>11162.859480000003</v>
      </c>
      <c r="G49" s="103">
        <f t="shared" si="7"/>
        <v>0.39361405841501418</v>
      </c>
      <c r="Y49" s="105">
        <f t="shared" ref="Y49" si="775">H46</f>
        <v>25.826848399021745</v>
      </c>
      <c r="Z49" s="105">
        <f t="shared" ref="Z49" si="776">I46</f>
        <v>16.493319572940493</v>
      </c>
      <c r="AA49" s="105">
        <f t="shared" ref="AA49" si="777">J46</f>
        <v>0</v>
      </c>
      <c r="AB49" s="105">
        <f t="shared" ref="AB49" si="778">K46</f>
        <v>0</v>
      </c>
      <c r="AC49" s="105">
        <f t="shared" ref="AC49" si="779">L46</f>
        <v>0</v>
      </c>
      <c r="AD49" s="105">
        <f t="shared" ref="AD49" si="780">M46</f>
        <v>0</v>
      </c>
      <c r="AE49" s="105">
        <f t="shared" ref="AE49" si="781">N46</f>
        <v>0</v>
      </c>
      <c r="AF49" s="105">
        <f t="shared" ref="AF49" si="782">O46</f>
        <v>6.4276574608389963</v>
      </c>
      <c r="AG49" s="105">
        <f t="shared" ref="AG49" si="783">P46</f>
        <v>0</v>
      </c>
      <c r="AH49" s="105">
        <f t="shared" ref="AH49" si="784">Q46</f>
        <v>0</v>
      </c>
      <c r="AI49" s="105">
        <f t="shared" ref="AI49" si="785">R46</f>
        <v>0</v>
      </c>
      <c r="AJ49" s="105">
        <f t="shared" ref="AJ49" si="786">S46</f>
        <v>0</v>
      </c>
      <c r="AK49" s="105">
        <f t="shared" ref="AK49" si="787">T46</f>
        <v>565.50044102435595</v>
      </c>
      <c r="AL49" s="105">
        <f t="shared" ref="AL49" si="788">U46</f>
        <v>0</v>
      </c>
      <c r="AM49" s="105">
        <f t="shared" ref="AM49" si="789">V46</f>
        <v>0</v>
      </c>
      <c r="AN49" s="105">
        <f t="shared" ref="AN49:AO49" si="790">W46</f>
        <v>5.3066323347744007</v>
      </c>
      <c r="AO49" s="105">
        <f t="shared" si="790"/>
        <v>0</v>
      </c>
      <c r="AP49" s="106">
        <f t="shared" si="550"/>
        <v>0.23112316286598533</v>
      </c>
      <c r="AQ49" s="106">
        <f t="shared" si="533"/>
        <v>0.15945189498098974</v>
      </c>
      <c r="AR49" s="106" t="e">
        <f t="shared" si="533"/>
        <v>#DIV/0!</v>
      </c>
      <c r="AS49" s="106" t="e">
        <f t="shared" si="533"/>
        <v>#DIV/0!</v>
      </c>
      <c r="AT49" s="106">
        <f t="shared" si="533"/>
        <v>0</v>
      </c>
      <c r="AU49" s="106" t="e">
        <f t="shared" si="533"/>
        <v>#DIV/0!</v>
      </c>
      <c r="AV49" s="106">
        <f t="shared" si="533"/>
        <v>0</v>
      </c>
      <c r="AW49" s="106">
        <f t="shared" si="533"/>
        <v>0.20058661837823846</v>
      </c>
      <c r="AX49" s="106" t="e">
        <f t="shared" si="533"/>
        <v>#DIV/0!</v>
      </c>
      <c r="AY49" s="106" t="e">
        <f t="shared" si="533"/>
        <v>#DIV/0!</v>
      </c>
      <c r="AZ49" s="106" t="e">
        <f t="shared" si="533"/>
        <v>#DIV/0!</v>
      </c>
      <c r="BA49" s="106">
        <f t="shared" si="533"/>
        <v>0</v>
      </c>
      <c r="BB49" s="106">
        <f t="shared" si="533"/>
        <v>0.11745127387002244</v>
      </c>
      <c r="BC49" s="106" t="e">
        <f t="shared" si="533"/>
        <v>#DIV/0!</v>
      </c>
      <c r="BD49" s="106" t="e">
        <f t="shared" si="533"/>
        <v>#DIV/0!</v>
      </c>
      <c r="BE49" s="106">
        <f t="shared" si="533"/>
        <v>0.28389912517941795</v>
      </c>
      <c r="BF49" s="106">
        <f t="shared" si="228"/>
        <v>0</v>
      </c>
      <c r="BG49" s="107">
        <f t="shared" si="10"/>
        <v>0.74271037581149124</v>
      </c>
      <c r="BH49" s="107">
        <f t="shared" si="11"/>
        <v>0.47430330596828246</v>
      </c>
      <c r="BI49" s="107">
        <f t="shared" si="12"/>
        <v>0</v>
      </c>
      <c r="BJ49" s="107">
        <f t="shared" si="13"/>
        <v>0</v>
      </c>
      <c r="BK49" s="107">
        <f t="shared" si="14"/>
        <v>0</v>
      </c>
      <c r="BL49" s="107">
        <f t="shared" si="15"/>
        <v>0</v>
      </c>
      <c r="BM49" s="107">
        <f t="shared" si="16"/>
        <v>0</v>
      </c>
      <c r="BN49" s="107">
        <f t="shared" si="17"/>
        <v>0.18484206104327031</v>
      </c>
      <c r="BO49" s="107">
        <f t="shared" si="18"/>
        <v>0</v>
      </c>
      <c r="BP49" s="107">
        <f t="shared" si="19"/>
        <v>0</v>
      </c>
      <c r="BQ49" s="107">
        <f t="shared" si="20"/>
        <v>0</v>
      </c>
      <c r="BR49" s="107">
        <f t="shared" si="21"/>
        <v>0</v>
      </c>
      <c r="BS49" s="107">
        <f t="shared" si="22"/>
        <v>16.26226470166883</v>
      </c>
      <c r="BT49" s="107">
        <f t="shared" si="23"/>
        <v>0</v>
      </c>
      <c r="BU49" s="107">
        <f t="shared" si="24"/>
        <v>0</v>
      </c>
      <c r="BV49" s="107">
        <f t="shared" si="25"/>
        <v>0.15260440742754317</v>
      </c>
      <c r="BW49" s="107">
        <f t="shared" si="26"/>
        <v>0</v>
      </c>
      <c r="BX49" s="108">
        <f t="shared" si="50"/>
        <v>11.140655637172369</v>
      </c>
      <c r="BY49" s="108">
        <f t="shared" si="247"/>
        <v>7.1145495895242368</v>
      </c>
      <c r="BZ49" s="108">
        <f t="shared" si="248"/>
        <v>0</v>
      </c>
      <c r="CA49" s="108">
        <f t="shared" si="249"/>
        <v>0</v>
      </c>
      <c r="CB49" s="108">
        <f t="shared" si="250"/>
        <v>0</v>
      </c>
      <c r="CC49" s="108">
        <f t="shared" si="251"/>
        <v>0</v>
      </c>
      <c r="CD49" s="108">
        <f t="shared" si="252"/>
        <v>0</v>
      </c>
      <c r="CE49" s="108">
        <f t="shared" si="253"/>
        <v>2.7726309156490547</v>
      </c>
      <c r="CF49" s="108">
        <f t="shared" si="254"/>
        <v>0</v>
      </c>
      <c r="CG49" s="108">
        <f t="shared" si="255"/>
        <v>0</v>
      </c>
      <c r="CH49" s="108">
        <f t="shared" si="256"/>
        <v>0</v>
      </c>
      <c r="CI49" s="108">
        <f t="shared" si="257"/>
        <v>0</v>
      </c>
      <c r="CJ49" s="108">
        <f t="shared" si="258"/>
        <v>243.93397052503244</v>
      </c>
      <c r="CK49" s="108">
        <f t="shared" si="259"/>
        <v>0</v>
      </c>
      <c r="CL49" s="108">
        <f t="shared" si="260"/>
        <v>0</v>
      </c>
      <c r="CM49" s="108">
        <f t="shared" si="261"/>
        <v>2.2890661114131476</v>
      </c>
      <c r="CN49" s="108">
        <f t="shared" si="229"/>
        <v>0</v>
      </c>
      <c r="CO49" s="109">
        <f t="shared" si="51"/>
        <v>1301.548435303891</v>
      </c>
      <c r="CP49" s="109">
        <f t="shared" si="294"/>
        <v>1114.4379895366915</v>
      </c>
      <c r="CQ49" s="109">
        <f t="shared" si="295"/>
        <v>0</v>
      </c>
      <c r="CR49" s="109">
        <f t="shared" si="296"/>
        <v>0</v>
      </c>
      <c r="CS49" s="109">
        <f t="shared" si="297"/>
        <v>20.70438386184534</v>
      </c>
      <c r="CT49" s="109">
        <f t="shared" si="298"/>
        <v>0</v>
      </c>
      <c r="CU49" s="109">
        <f t="shared" si="299"/>
        <v>14.154581491975357</v>
      </c>
      <c r="CV49" s="109">
        <f t="shared" si="300"/>
        <v>324.48328416673132</v>
      </c>
      <c r="CW49" s="109">
        <f t="shared" si="301"/>
        <v>0</v>
      </c>
      <c r="CX49" s="109">
        <f t="shared" si="302"/>
        <v>0</v>
      </c>
      <c r="CY49" s="109">
        <f t="shared" si="303"/>
        <v>0</v>
      </c>
      <c r="CZ49" s="109">
        <f t="shared" si="304"/>
        <v>10.636544834297428</v>
      </c>
      <c r="DA49" s="109">
        <f t="shared" si="305"/>
        <v>44484.015995175629</v>
      </c>
      <c r="DB49" s="109">
        <f t="shared" si="306"/>
        <v>0</v>
      </c>
      <c r="DC49" s="109">
        <f t="shared" si="307"/>
        <v>0</v>
      </c>
      <c r="DD49" s="109">
        <f t="shared" si="308"/>
        <v>230.01207815835164</v>
      </c>
      <c r="DE49" s="109">
        <f t="shared" si="262"/>
        <v>165.5213467346222</v>
      </c>
      <c r="DF49" s="110">
        <f t="shared" si="29"/>
        <v>0.59313149688366817</v>
      </c>
      <c r="DG49" s="110">
        <f t="shared" si="263"/>
        <v>0.66964241381342715</v>
      </c>
      <c r="DH49" s="110" t="e">
        <f t="shared" si="264"/>
        <v>#DIV/0!</v>
      </c>
      <c r="DI49" s="110" t="e">
        <f t="shared" si="265"/>
        <v>#DIV/0!</v>
      </c>
      <c r="DJ49" s="110">
        <f t="shared" si="266"/>
        <v>1</v>
      </c>
      <c r="DK49" s="110" t="e">
        <f t="shared" si="267"/>
        <v>#DIV/0!</v>
      </c>
      <c r="DL49" s="110">
        <f t="shared" si="268"/>
        <v>1</v>
      </c>
      <c r="DM49" s="110">
        <f t="shared" si="269"/>
        <v>0.61897515060504682</v>
      </c>
      <c r="DN49" s="110" t="e">
        <f t="shared" si="270"/>
        <v>#DIV/0!</v>
      </c>
      <c r="DO49" s="110" t="e">
        <f t="shared" si="271"/>
        <v>#DIV/0!</v>
      </c>
      <c r="DP49" s="110" t="e">
        <f t="shared" si="272"/>
        <v>#DIV/0!</v>
      </c>
      <c r="DQ49" s="110">
        <f t="shared" si="273"/>
        <v>1</v>
      </c>
      <c r="DR49" s="110">
        <f t="shared" si="274"/>
        <v>0.71602970279611522</v>
      </c>
      <c r="DS49" s="110" t="e">
        <f t="shared" si="275"/>
        <v>#DIV/0!</v>
      </c>
      <c r="DT49" s="110" t="e">
        <f t="shared" si="276"/>
        <v>#DIV/0!</v>
      </c>
      <c r="DU49" s="110">
        <f t="shared" si="277"/>
        <v>0.61405793222092775</v>
      </c>
      <c r="DV49" s="110">
        <f t="shared" si="230"/>
        <v>0.74602965020974044</v>
      </c>
    </row>
    <row r="50" spans="1:126" s="129" customFormat="1" x14ac:dyDescent="0.2">
      <c r="A50" s="129" t="s">
        <v>93</v>
      </c>
      <c r="B50" s="131">
        <f>'Data Final'!C222</f>
        <v>44519.020833333336</v>
      </c>
      <c r="C50" s="131">
        <v>44519</v>
      </c>
      <c r="D50" s="99">
        <v>18</v>
      </c>
      <c r="E50" s="102">
        <f t="shared" si="6"/>
        <v>0.50957999999999992</v>
      </c>
      <c r="F50" s="102">
        <f t="shared" si="30"/>
        <v>11406.183930000003</v>
      </c>
      <c r="G50" s="103">
        <f t="shared" si="7"/>
        <v>0.40219393209771154</v>
      </c>
      <c r="H50" s="129">
        <f>'Data Final'!F222</f>
        <v>24.634089526182219</v>
      </c>
      <c r="I50" s="129">
        <f>'Data Final'!G222</f>
        <v>17.596948396891943</v>
      </c>
      <c r="J50" s="104">
        <v>0</v>
      </c>
      <c r="K50" s="129">
        <f>'Data Final'!I222</f>
        <v>0</v>
      </c>
      <c r="L50" s="104">
        <v>0</v>
      </c>
      <c r="M50" s="104">
        <v>0</v>
      </c>
      <c r="N50" s="129">
        <f>'Data Final'!L222</f>
        <v>0</v>
      </c>
      <c r="O50" s="129">
        <f>'Data Final'!M222</f>
        <v>5.650006604537146</v>
      </c>
      <c r="P50" s="104">
        <v>0</v>
      </c>
      <c r="Q50" s="104">
        <v>0</v>
      </c>
      <c r="R50" s="104">
        <v>0</v>
      </c>
      <c r="S50" s="129">
        <f>'Data Final'!Q222</f>
        <v>0</v>
      </c>
      <c r="T50" s="129">
        <f>'Data Final'!R222</f>
        <v>664.5261333689059</v>
      </c>
      <c r="U50" s="129">
        <f>'Data Final'!S222</f>
        <v>0</v>
      </c>
      <c r="V50" s="129">
        <f>'Data Final'!T222</f>
        <v>0</v>
      </c>
      <c r="W50" s="129">
        <f>'Data Final'!U222</f>
        <v>5.4256905245566998</v>
      </c>
      <c r="X50" s="129">
        <f>'Data Final'!V222</f>
        <v>0</v>
      </c>
      <c r="Y50" s="105">
        <f t="shared" ref="Y50" si="791">H50</f>
        <v>24.634089526182219</v>
      </c>
      <c r="Z50" s="105">
        <f t="shared" ref="Z50" si="792">I50</f>
        <v>17.596948396891943</v>
      </c>
      <c r="AA50" s="105">
        <f t="shared" ref="AA50" si="793">J50</f>
        <v>0</v>
      </c>
      <c r="AB50" s="105">
        <f t="shared" ref="AB50" si="794">K50</f>
        <v>0</v>
      </c>
      <c r="AC50" s="105">
        <f t="shared" ref="AC50" si="795">L50</f>
        <v>0</v>
      </c>
      <c r="AD50" s="105">
        <f t="shared" ref="AD50" si="796">M50</f>
        <v>0</v>
      </c>
      <c r="AE50" s="105">
        <f t="shared" ref="AE50" si="797">N50</f>
        <v>0</v>
      </c>
      <c r="AF50" s="105">
        <f t="shared" ref="AF50" si="798">O50</f>
        <v>5.650006604537146</v>
      </c>
      <c r="AG50" s="105">
        <f t="shared" ref="AG50" si="799">P50</f>
        <v>0</v>
      </c>
      <c r="AH50" s="105">
        <f t="shared" ref="AH50" si="800">Q50</f>
        <v>0</v>
      </c>
      <c r="AI50" s="105">
        <f t="shared" ref="AI50" si="801">R50</f>
        <v>0</v>
      </c>
      <c r="AJ50" s="105">
        <f t="shared" ref="AJ50" si="802">S50</f>
        <v>0</v>
      </c>
      <c r="AK50" s="105">
        <f t="shared" ref="AK50" si="803">T50</f>
        <v>664.5261333689059</v>
      </c>
      <c r="AL50" s="105">
        <f t="shared" ref="AL50" si="804">U50</f>
        <v>0</v>
      </c>
      <c r="AM50" s="105">
        <f t="shared" ref="AM50" si="805">V50</f>
        <v>0</v>
      </c>
      <c r="AN50" s="105">
        <f t="shared" ref="AN50:AO50" si="806">W50</f>
        <v>5.4256905245566998</v>
      </c>
      <c r="AO50" s="105">
        <f t="shared" si="806"/>
        <v>0</v>
      </c>
      <c r="AP50" s="106">
        <f t="shared" ref="AP50:BE65" si="807">Y50/MAX(Y$2:Y$98)</f>
        <v>0.22044922391036811</v>
      </c>
      <c r="AQ50" s="106">
        <f t="shared" si="807"/>
        <v>0.17012140917772012</v>
      </c>
      <c r="AR50" s="106" t="e">
        <f t="shared" si="807"/>
        <v>#DIV/0!</v>
      </c>
      <c r="AS50" s="106" t="e">
        <f t="shared" si="807"/>
        <v>#DIV/0!</v>
      </c>
      <c r="AT50" s="106">
        <f t="shared" si="807"/>
        <v>0</v>
      </c>
      <c r="AU50" s="106" t="e">
        <f t="shared" si="807"/>
        <v>#DIV/0!</v>
      </c>
      <c r="AV50" s="106">
        <f t="shared" si="807"/>
        <v>0</v>
      </c>
      <c r="AW50" s="106">
        <f t="shared" si="807"/>
        <v>0.1763186239347124</v>
      </c>
      <c r="AX50" s="106" t="e">
        <f t="shared" si="807"/>
        <v>#DIV/0!</v>
      </c>
      <c r="AY50" s="106" t="e">
        <f t="shared" si="807"/>
        <v>#DIV/0!</v>
      </c>
      <c r="AZ50" s="106" t="e">
        <f t="shared" si="807"/>
        <v>#DIV/0!</v>
      </c>
      <c r="BA50" s="106">
        <f t="shared" si="807"/>
        <v>0</v>
      </c>
      <c r="BB50" s="106">
        <f t="shared" si="807"/>
        <v>0.13801835546355809</v>
      </c>
      <c r="BC50" s="106" t="e">
        <f t="shared" si="807"/>
        <v>#DIV/0!</v>
      </c>
      <c r="BD50" s="106" t="e">
        <f t="shared" si="807"/>
        <v>#DIV/0!</v>
      </c>
      <c r="BE50" s="106">
        <f t="shared" si="807"/>
        <v>0.29026861034294527</v>
      </c>
      <c r="BF50" s="106">
        <f t="shared" ref="BF50:BF81" si="808">AO50/MAX(AO$2:AO$98)</f>
        <v>0</v>
      </c>
      <c r="BG50" s="107">
        <f t="shared" si="10"/>
        <v>0.75318236044511599</v>
      </c>
      <c r="BH50" s="107">
        <f t="shared" si="11"/>
        <v>0.53802317784529163</v>
      </c>
      <c r="BI50" s="107">
        <f t="shared" si="12"/>
        <v>0</v>
      </c>
      <c r="BJ50" s="107">
        <f t="shared" si="13"/>
        <v>0</v>
      </c>
      <c r="BK50" s="107">
        <f t="shared" si="14"/>
        <v>0</v>
      </c>
      <c r="BL50" s="107">
        <f t="shared" si="15"/>
        <v>0</v>
      </c>
      <c r="BM50" s="107">
        <f t="shared" si="16"/>
        <v>0</v>
      </c>
      <c r="BN50" s="107">
        <f t="shared" si="17"/>
        <v>0.17274782193240229</v>
      </c>
      <c r="BO50" s="107">
        <f t="shared" si="18"/>
        <v>0</v>
      </c>
      <c r="BP50" s="107">
        <f t="shared" si="19"/>
        <v>0</v>
      </c>
      <c r="BQ50" s="107">
        <f t="shared" si="20"/>
        <v>0</v>
      </c>
      <c r="BR50" s="107">
        <f t="shared" si="21"/>
        <v>0</v>
      </c>
      <c r="BS50" s="107">
        <f t="shared" si="22"/>
        <v>20.317753622527619</v>
      </c>
      <c r="BT50" s="107">
        <f t="shared" si="23"/>
        <v>0</v>
      </c>
      <c r="BU50" s="107">
        <f t="shared" si="24"/>
        <v>0</v>
      </c>
      <c r="BV50" s="107">
        <f t="shared" si="25"/>
        <v>0.16588940265021615</v>
      </c>
      <c r="BW50" s="107">
        <f t="shared" si="26"/>
        <v>0</v>
      </c>
      <c r="BX50" s="108">
        <f t="shared" si="50"/>
        <v>11.29773540667674</v>
      </c>
      <c r="BY50" s="108">
        <f t="shared" si="247"/>
        <v>8.0703476676793748</v>
      </c>
      <c r="BZ50" s="108">
        <f t="shared" si="248"/>
        <v>0</v>
      </c>
      <c r="CA50" s="108">
        <f t="shared" si="249"/>
        <v>0</v>
      </c>
      <c r="CB50" s="108">
        <f t="shared" si="250"/>
        <v>0</v>
      </c>
      <c r="CC50" s="108">
        <f t="shared" si="251"/>
        <v>0</v>
      </c>
      <c r="CD50" s="108">
        <f t="shared" si="252"/>
        <v>0</v>
      </c>
      <c r="CE50" s="108">
        <f t="shared" si="253"/>
        <v>2.5912173289860343</v>
      </c>
      <c r="CF50" s="108">
        <f t="shared" si="254"/>
        <v>0</v>
      </c>
      <c r="CG50" s="108">
        <f t="shared" si="255"/>
        <v>0</v>
      </c>
      <c r="CH50" s="108">
        <f t="shared" si="256"/>
        <v>0</v>
      </c>
      <c r="CI50" s="108">
        <f t="shared" si="257"/>
        <v>0</v>
      </c>
      <c r="CJ50" s="108">
        <f t="shared" si="258"/>
        <v>304.76630433791428</v>
      </c>
      <c r="CK50" s="108">
        <f t="shared" si="259"/>
        <v>0</v>
      </c>
      <c r="CL50" s="108">
        <f t="shared" si="260"/>
        <v>0</v>
      </c>
      <c r="CM50" s="108">
        <f t="shared" si="261"/>
        <v>2.4883410397532422</v>
      </c>
      <c r="CN50" s="108">
        <f t="shared" si="229"/>
        <v>0</v>
      </c>
      <c r="CO50" s="109">
        <f t="shared" si="51"/>
        <v>1312.8461707105678</v>
      </c>
      <c r="CP50" s="109">
        <f t="shared" si="294"/>
        <v>1122.5083372043709</v>
      </c>
      <c r="CQ50" s="109">
        <f t="shared" si="295"/>
        <v>0</v>
      </c>
      <c r="CR50" s="109">
        <f t="shared" si="296"/>
        <v>0</v>
      </c>
      <c r="CS50" s="109">
        <f t="shared" si="297"/>
        <v>20.70438386184534</v>
      </c>
      <c r="CT50" s="109">
        <f t="shared" si="298"/>
        <v>0</v>
      </c>
      <c r="CU50" s="109">
        <f t="shared" si="299"/>
        <v>14.154581491975357</v>
      </c>
      <c r="CV50" s="109">
        <f t="shared" si="300"/>
        <v>327.07450149571736</v>
      </c>
      <c r="CW50" s="109">
        <f t="shared" si="301"/>
        <v>0</v>
      </c>
      <c r="CX50" s="109">
        <f t="shared" si="302"/>
        <v>0</v>
      </c>
      <c r="CY50" s="109">
        <f t="shared" si="303"/>
        <v>0</v>
      </c>
      <c r="CZ50" s="109">
        <f t="shared" si="304"/>
        <v>10.636544834297428</v>
      </c>
      <c r="DA50" s="109">
        <f t="shared" si="305"/>
        <v>44788.782299513543</v>
      </c>
      <c r="DB50" s="109">
        <f t="shared" si="306"/>
        <v>0</v>
      </c>
      <c r="DC50" s="109">
        <f t="shared" si="307"/>
        <v>0</v>
      </c>
      <c r="DD50" s="109">
        <f t="shared" si="308"/>
        <v>232.50041919810488</v>
      </c>
      <c r="DE50" s="109">
        <f t="shared" si="262"/>
        <v>165.5213467346222</v>
      </c>
      <c r="DF50" s="110">
        <f t="shared" si="29"/>
        <v>0.59828001270635689</v>
      </c>
      <c r="DG50" s="110">
        <f t="shared" si="263"/>
        <v>0.67449171646035599</v>
      </c>
      <c r="DH50" s="110" t="e">
        <f t="shared" si="264"/>
        <v>#DIV/0!</v>
      </c>
      <c r="DI50" s="110" t="e">
        <f t="shared" si="265"/>
        <v>#DIV/0!</v>
      </c>
      <c r="DJ50" s="110">
        <f t="shared" si="266"/>
        <v>1</v>
      </c>
      <c r="DK50" s="110" t="e">
        <f t="shared" si="267"/>
        <v>#DIV/0!</v>
      </c>
      <c r="DL50" s="110">
        <f t="shared" si="268"/>
        <v>1</v>
      </c>
      <c r="DM50" s="110">
        <f t="shared" si="269"/>
        <v>0.62391808361491918</v>
      </c>
      <c r="DN50" s="110" t="e">
        <f t="shared" si="270"/>
        <v>#DIV/0!</v>
      </c>
      <c r="DO50" s="110" t="e">
        <f t="shared" si="271"/>
        <v>#DIV/0!</v>
      </c>
      <c r="DP50" s="110" t="e">
        <f t="shared" si="272"/>
        <v>#DIV/0!</v>
      </c>
      <c r="DQ50" s="110">
        <f t="shared" si="273"/>
        <v>1</v>
      </c>
      <c r="DR50" s="110">
        <f t="shared" si="274"/>
        <v>0.72093532387000869</v>
      </c>
      <c r="DS50" s="110" t="e">
        <f t="shared" si="275"/>
        <v>#DIV/0!</v>
      </c>
      <c r="DT50" s="110" t="e">
        <f t="shared" si="276"/>
        <v>#DIV/0!</v>
      </c>
      <c r="DU50" s="110">
        <f t="shared" si="277"/>
        <v>0.62070099881884533</v>
      </c>
      <c r="DV50" s="110">
        <f t="shared" si="230"/>
        <v>0.74602965020974044</v>
      </c>
    </row>
    <row r="51" spans="1:126" s="129" customFormat="1" x14ac:dyDescent="0.2">
      <c r="A51" s="129" t="s">
        <v>93</v>
      </c>
      <c r="B51" s="131"/>
      <c r="C51" s="131">
        <v>44519.010416666664</v>
      </c>
      <c r="D51" s="99">
        <v>18</v>
      </c>
      <c r="E51" s="102">
        <f t="shared" si="6"/>
        <v>0.50957999999999992</v>
      </c>
      <c r="F51" s="102">
        <f t="shared" si="30"/>
        <v>11649.508380000003</v>
      </c>
      <c r="G51" s="103">
        <f t="shared" si="7"/>
        <v>0.41077380578040895</v>
      </c>
      <c r="Y51" s="105">
        <f t="shared" ref="Y51" si="809">H50</f>
        <v>24.634089526182219</v>
      </c>
      <c r="Z51" s="105">
        <f t="shared" ref="Z51" si="810">I50</f>
        <v>17.596948396891943</v>
      </c>
      <c r="AA51" s="105">
        <f t="shared" ref="AA51" si="811">J50</f>
        <v>0</v>
      </c>
      <c r="AB51" s="105">
        <f t="shared" ref="AB51" si="812">K50</f>
        <v>0</v>
      </c>
      <c r="AC51" s="105">
        <f t="shared" ref="AC51" si="813">L50</f>
        <v>0</v>
      </c>
      <c r="AD51" s="105">
        <f t="shared" ref="AD51" si="814">M50</f>
        <v>0</v>
      </c>
      <c r="AE51" s="105">
        <f t="shared" ref="AE51" si="815">N50</f>
        <v>0</v>
      </c>
      <c r="AF51" s="105">
        <f t="shared" ref="AF51" si="816">O50</f>
        <v>5.650006604537146</v>
      </c>
      <c r="AG51" s="105">
        <f t="shared" ref="AG51" si="817">P50</f>
        <v>0</v>
      </c>
      <c r="AH51" s="105">
        <f t="shared" ref="AH51" si="818">Q50</f>
        <v>0</v>
      </c>
      <c r="AI51" s="105">
        <f t="shared" ref="AI51" si="819">R50</f>
        <v>0</v>
      </c>
      <c r="AJ51" s="105">
        <f t="shared" ref="AJ51" si="820">S50</f>
        <v>0</v>
      </c>
      <c r="AK51" s="105">
        <f t="shared" ref="AK51" si="821">T50</f>
        <v>664.5261333689059</v>
      </c>
      <c r="AL51" s="105">
        <f t="shared" ref="AL51" si="822">U50</f>
        <v>0</v>
      </c>
      <c r="AM51" s="105">
        <f t="shared" ref="AM51" si="823">V50</f>
        <v>0</v>
      </c>
      <c r="AN51" s="105">
        <f t="shared" ref="AN51:AO51" si="824">W50</f>
        <v>5.4256905245566998</v>
      </c>
      <c r="AO51" s="105">
        <f t="shared" si="824"/>
        <v>0</v>
      </c>
      <c r="AP51" s="106">
        <f t="shared" si="807"/>
        <v>0.22044922391036811</v>
      </c>
      <c r="AQ51" s="106">
        <f t="shared" si="807"/>
        <v>0.17012140917772012</v>
      </c>
      <c r="AR51" s="106" t="e">
        <f t="shared" si="807"/>
        <v>#DIV/0!</v>
      </c>
      <c r="AS51" s="106" t="e">
        <f t="shared" si="807"/>
        <v>#DIV/0!</v>
      </c>
      <c r="AT51" s="106">
        <f t="shared" si="807"/>
        <v>0</v>
      </c>
      <c r="AU51" s="106" t="e">
        <f t="shared" si="807"/>
        <v>#DIV/0!</v>
      </c>
      <c r="AV51" s="106">
        <f t="shared" si="807"/>
        <v>0</v>
      </c>
      <c r="AW51" s="106">
        <f t="shared" si="807"/>
        <v>0.1763186239347124</v>
      </c>
      <c r="AX51" s="106" t="e">
        <f t="shared" si="807"/>
        <v>#DIV/0!</v>
      </c>
      <c r="AY51" s="106" t="e">
        <f t="shared" si="807"/>
        <v>#DIV/0!</v>
      </c>
      <c r="AZ51" s="106" t="e">
        <f t="shared" si="807"/>
        <v>#DIV/0!</v>
      </c>
      <c r="BA51" s="106">
        <f t="shared" si="807"/>
        <v>0</v>
      </c>
      <c r="BB51" s="106">
        <f t="shared" si="807"/>
        <v>0.13801835546355809</v>
      </c>
      <c r="BC51" s="106" t="e">
        <f t="shared" si="807"/>
        <v>#DIV/0!</v>
      </c>
      <c r="BD51" s="106" t="e">
        <f t="shared" si="807"/>
        <v>#DIV/0!</v>
      </c>
      <c r="BE51" s="106">
        <f t="shared" si="807"/>
        <v>0.29026861034294527</v>
      </c>
      <c r="BF51" s="106">
        <f t="shared" si="808"/>
        <v>0</v>
      </c>
      <c r="BG51" s="107">
        <f t="shared" si="10"/>
        <v>0.75318236044511599</v>
      </c>
      <c r="BH51" s="107">
        <f t="shared" si="11"/>
        <v>0.53802317784529163</v>
      </c>
      <c r="BI51" s="107">
        <f t="shared" si="12"/>
        <v>0</v>
      </c>
      <c r="BJ51" s="107">
        <f t="shared" si="13"/>
        <v>0</v>
      </c>
      <c r="BK51" s="107">
        <f t="shared" si="14"/>
        <v>0</v>
      </c>
      <c r="BL51" s="107">
        <f t="shared" si="15"/>
        <v>0</v>
      </c>
      <c r="BM51" s="107">
        <f t="shared" si="16"/>
        <v>0</v>
      </c>
      <c r="BN51" s="107">
        <f t="shared" si="17"/>
        <v>0.17274782193240229</v>
      </c>
      <c r="BO51" s="107">
        <f t="shared" si="18"/>
        <v>0</v>
      </c>
      <c r="BP51" s="107">
        <f t="shared" si="19"/>
        <v>0</v>
      </c>
      <c r="BQ51" s="107">
        <f t="shared" si="20"/>
        <v>0</v>
      </c>
      <c r="BR51" s="107">
        <f t="shared" si="21"/>
        <v>0</v>
      </c>
      <c r="BS51" s="107">
        <f t="shared" si="22"/>
        <v>20.317753622527619</v>
      </c>
      <c r="BT51" s="107">
        <f t="shared" si="23"/>
        <v>0</v>
      </c>
      <c r="BU51" s="107">
        <f t="shared" si="24"/>
        <v>0</v>
      </c>
      <c r="BV51" s="107">
        <f t="shared" si="25"/>
        <v>0.16588940265021615</v>
      </c>
      <c r="BW51" s="107">
        <f t="shared" si="26"/>
        <v>0</v>
      </c>
      <c r="BX51" s="108">
        <f t="shared" si="50"/>
        <v>11.29773540667674</v>
      </c>
      <c r="BY51" s="108">
        <f t="shared" si="247"/>
        <v>8.0703476676793748</v>
      </c>
      <c r="BZ51" s="108">
        <f t="shared" si="248"/>
        <v>0</v>
      </c>
      <c r="CA51" s="108">
        <f t="shared" si="249"/>
        <v>0</v>
      </c>
      <c r="CB51" s="108">
        <f t="shared" si="250"/>
        <v>0</v>
      </c>
      <c r="CC51" s="108">
        <f t="shared" si="251"/>
        <v>0</v>
      </c>
      <c r="CD51" s="108">
        <f t="shared" si="252"/>
        <v>0</v>
      </c>
      <c r="CE51" s="108">
        <f t="shared" si="253"/>
        <v>2.5912173289860343</v>
      </c>
      <c r="CF51" s="108">
        <f t="shared" si="254"/>
        <v>0</v>
      </c>
      <c r="CG51" s="108">
        <f t="shared" si="255"/>
        <v>0</v>
      </c>
      <c r="CH51" s="108">
        <f t="shared" si="256"/>
        <v>0</v>
      </c>
      <c r="CI51" s="108">
        <f t="shared" si="257"/>
        <v>0</v>
      </c>
      <c r="CJ51" s="108">
        <f t="shared" si="258"/>
        <v>304.76630433791428</v>
      </c>
      <c r="CK51" s="108">
        <f t="shared" si="259"/>
        <v>0</v>
      </c>
      <c r="CL51" s="108">
        <f t="shared" si="260"/>
        <v>0</v>
      </c>
      <c r="CM51" s="108">
        <f t="shared" si="261"/>
        <v>2.4883410397532422</v>
      </c>
      <c r="CN51" s="108">
        <f t="shared" si="229"/>
        <v>0</v>
      </c>
      <c r="CO51" s="109">
        <f t="shared" si="51"/>
        <v>1324.1439061172446</v>
      </c>
      <c r="CP51" s="109">
        <f t="shared" si="294"/>
        <v>1130.5786848720504</v>
      </c>
      <c r="CQ51" s="109">
        <f t="shared" si="295"/>
        <v>0</v>
      </c>
      <c r="CR51" s="109">
        <f t="shared" si="296"/>
        <v>0</v>
      </c>
      <c r="CS51" s="109">
        <f t="shared" si="297"/>
        <v>20.70438386184534</v>
      </c>
      <c r="CT51" s="109">
        <f t="shared" si="298"/>
        <v>0</v>
      </c>
      <c r="CU51" s="109">
        <f t="shared" si="299"/>
        <v>14.154581491975357</v>
      </c>
      <c r="CV51" s="109">
        <f t="shared" si="300"/>
        <v>329.66571882470339</v>
      </c>
      <c r="CW51" s="109">
        <f t="shared" si="301"/>
        <v>0</v>
      </c>
      <c r="CX51" s="109">
        <f t="shared" si="302"/>
        <v>0</v>
      </c>
      <c r="CY51" s="109">
        <f t="shared" si="303"/>
        <v>0</v>
      </c>
      <c r="CZ51" s="109">
        <f t="shared" si="304"/>
        <v>10.636544834297428</v>
      </c>
      <c r="DA51" s="109">
        <f t="shared" si="305"/>
        <v>45093.548603851457</v>
      </c>
      <c r="DB51" s="109">
        <f t="shared" si="306"/>
        <v>0</v>
      </c>
      <c r="DC51" s="109">
        <f t="shared" si="307"/>
        <v>0</v>
      </c>
      <c r="DD51" s="109">
        <f t="shared" si="308"/>
        <v>234.98876023785812</v>
      </c>
      <c r="DE51" s="109">
        <f t="shared" si="262"/>
        <v>165.5213467346222</v>
      </c>
      <c r="DF51" s="110">
        <f t="shared" si="29"/>
        <v>0.6034285285290456</v>
      </c>
      <c r="DG51" s="110">
        <f t="shared" si="263"/>
        <v>0.67934101910728495</v>
      </c>
      <c r="DH51" s="110" t="e">
        <f t="shared" si="264"/>
        <v>#DIV/0!</v>
      </c>
      <c r="DI51" s="110" t="e">
        <f t="shared" si="265"/>
        <v>#DIV/0!</v>
      </c>
      <c r="DJ51" s="110">
        <f t="shared" si="266"/>
        <v>1</v>
      </c>
      <c r="DK51" s="110" t="e">
        <f t="shared" si="267"/>
        <v>#DIV/0!</v>
      </c>
      <c r="DL51" s="110">
        <f t="shared" si="268"/>
        <v>1</v>
      </c>
      <c r="DM51" s="110">
        <f t="shared" si="269"/>
        <v>0.62886101662479155</v>
      </c>
      <c r="DN51" s="110" t="e">
        <f t="shared" si="270"/>
        <v>#DIV/0!</v>
      </c>
      <c r="DO51" s="110" t="e">
        <f t="shared" si="271"/>
        <v>#DIV/0!</v>
      </c>
      <c r="DP51" s="110" t="e">
        <f t="shared" si="272"/>
        <v>#DIV/0!</v>
      </c>
      <c r="DQ51" s="110">
        <f t="shared" si="273"/>
        <v>1</v>
      </c>
      <c r="DR51" s="110">
        <f t="shared" si="274"/>
        <v>0.72584094494390217</v>
      </c>
      <c r="DS51" s="110" t="e">
        <f t="shared" si="275"/>
        <v>#DIV/0!</v>
      </c>
      <c r="DT51" s="110" t="e">
        <f t="shared" si="276"/>
        <v>#DIV/0!</v>
      </c>
      <c r="DU51" s="110">
        <f t="shared" si="277"/>
        <v>0.62734406541676291</v>
      </c>
      <c r="DV51" s="110">
        <f t="shared" si="230"/>
        <v>0.74602965020974044</v>
      </c>
    </row>
    <row r="52" spans="1:126" s="129" customFormat="1" x14ac:dyDescent="0.2">
      <c r="A52" s="129" t="s">
        <v>93</v>
      </c>
      <c r="B52" s="131"/>
      <c r="C52" s="131">
        <v>44519.020833333336</v>
      </c>
      <c r="D52" s="99">
        <v>18.670000000000002</v>
      </c>
      <c r="E52" s="102">
        <f t="shared" si="6"/>
        <v>0.52854770000000006</v>
      </c>
      <c r="F52" s="102">
        <f t="shared" si="30"/>
        <v>11909.903760000003</v>
      </c>
      <c r="G52" s="103">
        <f t="shared" si="7"/>
        <v>0.4199556182450338</v>
      </c>
      <c r="Y52" s="105">
        <f t="shared" ref="Y52" si="825">H50</f>
        <v>24.634089526182219</v>
      </c>
      <c r="Z52" s="105">
        <f t="shared" ref="Z52" si="826">I50</f>
        <v>17.596948396891943</v>
      </c>
      <c r="AA52" s="105">
        <f t="shared" ref="AA52" si="827">J50</f>
        <v>0</v>
      </c>
      <c r="AB52" s="105">
        <f t="shared" ref="AB52" si="828">K50</f>
        <v>0</v>
      </c>
      <c r="AC52" s="105">
        <f t="shared" ref="AC52" si="829">L50</f>
        <v>0</v>
      </c>
      <c r="AD52" s="105">
        <f t="shared" ref="AD52" si="830">M50</f>
        <v>0</v>
      </c>
      <c r="AE52" s="105">
        <f t="shared" ref="AE52" si="831">N50</f>
        <v>0</v>
      </c>
      <c r="AF52" s="105">
        <f t="shared" ref="AF52" si="832">O50</f>
        <v>5.650006604537146</v>
      </c>
      <c r="AG52" s="105">
        <f t="shared" ref="AG52" si="833">P50</f>
        <v>0</v>
      </c>
      <c r="AH52" s="105">
        <f t="shared" ref="AH52" si="834">Q50</f>
        <v>0</v>
      </c>
      <c r="AI52" s="105">
        <f t="shared" ref="AI52" si="835">R50</f>
        <v>0</v>
      </c>
      <c r="AJ52" s="105">
        <f t="shared" ref="AJ52" si="836">S50</f>
        <v>0</v>
      </c>
      <c r="AK52" s="105">
        <f t="shared" ref="AK52" si="837">T50</f>
        <v>664.5261333689059</v>
      </c>
      <c r="AL52" s="105">
        <f t="shared" ref="AL52" si="838">U50</f>
        <v>0</v>
      </c>
      <c r="AM52" s="105">
        <f t="shared" ref="AM52" si="839">V50</f>
        <v>0</v>
      </c>
      <c r="AN52" s="105">
        <f t="shared" ref="AN52:AO52" si="840">W50</f>
        <v>5.4256905245566998</v>
      </c>
      <c r="AO52" s="105">
        <f t="shared" si="840"/>
        <v>0</v>
      </c>
      <c r="AP52" s="106">
        <f t="shared" si="807"/>
        <v>0.22044922391036811</v>
      </c>
      <c r="AQ52" s="106">
        <f t="shared" si="807"/>
        <v>0.17012140917772012</v>
      </c>
      <c r="AR52" s="106" t="e">
        <f t="shared" si="807"/>
        <v>#DIV/0!</v>
      </c>
      <c r="AS52" s="106" t="e">
        <f t="shared" si="807"/>
        <v>#DIV/0!</v>
      </c>
      <c r="AT52" s="106">
        <f t="shared" si="807"/>
        <v>0</v>
      </c>
      <c r="AU52" s="106" t="e">
        <f t="shared" si="807"/>
        <v>#DIV/0!</v>
      </c>
      <c r="AV52" s="106">
        <f t="shared" si="807"/>
        <v>0</v>
      </c>
      <c r="AW52" s="106">
        <f t="shared" si="807"/>
        <v>0.1763186239347124</v>
      </c>
      <c r="AX52" s="106" t="e">
        <f t="shared" si="807"/>
        <v>#DIV/0!</v>
      </c>
      <c r="AY52" s="106" t="e">
        <f t="shared" si="807"/>
        <v>#DIV/0!</v>
      </c>
      <c r="AZ52" s="106" t="e">
        <f t="shared" si="807"/>
        <v>#DIV/0!</v>
      </c>
      <c r="BA52" s="106">
        <f t="shared" si="807"/>
        <v>0</v>
      </c>
      <c r="BB52" s="106">
        <f t="shared" si="807"/>
        <v>0.13801835546355809</v>
      </c>
      <c r="BC52" s="106" t="e">
        <f t="shared" si="807"/>
        <v>#DIV/0!</v>
      </c>
      <c r="BD52" s="106" t="e">
        <f t="shared" si="807"/>
        <v>#DIV/0!</v>
      </c>
      <c r="BE52" s="106">
        <f t="shared" si="807"/>
        <v>0.29026861034294527</v>
      </c>
      <c r="BF52" s="106">
        <f t="shared" si="808"/>
        <v>0</v>
      </c>
      <c r="BG52" s="107">
        <f t="shared" si="10"/>
        <v>0.78121748163946225</v>
      </c>
      <c r="BH52" s="107">
        <f t="shared" si="11"/>
        <v>0.55804959613175553</v>
      </c>
      <c r="BI52" s="107">
        <f t="shared" si="12"/>
        <v>0</v>
      </c>
      <c r="BJ52" s="107">
        <f t="shared" si="13"/>
        <v>0</v>
      </c>
      <c r="BK52" s="107">
        <f t="shared" si="14"/>
        <v>0</v>
      </c>
      <c r="BL52" s="107">
        <f t="shared" si="15"/>
        <v>0</v>
      </c>
      <c r="BM52" s="107">
        <f t="shared" si="16"/>
        <v>0</v>
      </c>
      <c r="BN52" s="107">
        <f t="shared" si="17"/>
        <v>0.17917787974877511</v>
      </c>
      <c r="BO52" s="107">
        <f t="shared" si="18"/>
        <v>0</v>
      </c>
      <c r="BP52" s="107">
        <f t="shared" si="19"/>
        <v>0</v>
      </c>
      <c r="BQ52" s="107">
        <f t="shared" si="20"/>
        <v>0</v>
      </c>
      <c r="BR52" s="107">
        <f t="shared" si="21"/>
        <v>0</v>
      </c>
      <c r="BS52" s="107">
        <f t="shared" si="22"/>
        <v>21.074025562921712</v>
      </c>
      <c r="BT52" s="107">
        <f t="shared" si="23"/>
        <v>0</v>
      </c>
      <c r="BU52" s="107">
        <f t="shared" si="24"/>
        <v>0</v>
      </c>
      <c r="BV52" s="107">
        <f t="shared" si="25"/>
        <v>0.17206417485997424</v>
      </c>
      <c r="BW52" s="107">
        <f t="shared" si="26"/>
        <v>0</v>
      </c>
      <c r="BX52" s="108">
        <f t="shared" si="50"/>
        <v>11.718262224591934</v>
      </c>
      <c r="BY52" s="108">
        <f t="shared" si="247"/>
        <v>8.3707439419763325</v>
      </c>
      <c r="BZ52" s="108">
        <f t="shared" si="248"/>
        <v>0</v>
      </c>
      <c r="CA52" s="108">
        <f t="shared" si="249"/>
        <v>0</v>
      </c>
      <c r="CB52" s="108">
        <f t="shared" si="250"/>
        <v>0</v>
      </c>
      <c r="CC52" s="108">
        <f t="shared" si="251"/>
        <v>0</v>
      </c>
      <c r="CD52" s="108">
        <f t="shared" si="252"/>
        <v>0</v>
      </c>
      <c r="CE52" s="108">
        <f t="shared" si="253"/>
        <v>2.6876681962316264</v>
      </c>
      <c r="CF52" s="108">
        <f t="shared" si="254"/>
        <v>0</v>
      </c>
      <c r="CG52" s="108">
        <f t="shared" si="255"/>
        <v>0</v>
      </c>
      <c r="CH52" s="108">
        <f t="shared" si="256"/>
        <v>0</v>
      </c>
      <c r="CI52" s="108">
        <f t="shared" si="257"/>
        <v>0</v>
      </c>
      <c r="CJ52" s="108">
        <f t="shared" si="258"/>
        <v>316.1103834438257</v>
      </c>
      <c r="CK52" s="108">
        <f t="shared" si="259"/>
        <v>0</v>
      </c>
      <c r="CL52" s="108">
        <f t="shared" si="260"/>
        <v>0</v>
      </c>
      <c r="CM52" s="108">
        <f t="shared" si="261"/>
        <v>2.5809626228996136</v>
      </c>
      <c r="CN52" s="108">
        <f t="shared" si="229"/>
        <v>0</v>
      </c>
      <c r="CO52" s="109">
        <f t="shared" si="51"/>
        <v>1335.8621683418364</v>
      </c>
      <c r="CP52" s="109">
        <f t="shared" si="294"/>
        <v>1138.9494288140268</v>
      </c>
      <c r="CQ52" s="109">
        <f t="shared" si="295"/>
        <v>0</v>
      </c>
      <c r="CR52" s="109">
        <f t="shared" si="296"/>
        <v>0</v>
      </c>
      <c r="CS52" s="109">
        <f t="shared" si="297"/>
        <v>20.70438386184534</v>
      </c>
      <c r="CT52" s="109">
        <f t="shared" si="298"/>
        <v>0</v>
      </c>
      <c r="CU52" s="109">
        <f t="shared" si="299"/>
        <v>14.154581491975357</v>
      </c>
      <c r="CV52" s="109">
        <f t="shared" si="300"/>
        <v>332.35338702093503</v>
      </c>
      <c r="CW52" s="109">
        <f t="shared" si="301"/>
        <v>0</v>
      </c>
      <c r="CX52" s="109">
        <f t="shared" si="302"/>
        <v>0</v>
      </c>
      <c r="CY52" s="109">
        <f t="shared" si="303"/>
        <v>0</v>
      </c>
      <c r="CZ52" s="109">
        <f t="shared" si="304"/>
        <v>10.636544834297428</v>
      </c>
      <c r="DA52" s="109">
        <f t="shared" si="305"/>
        <v>45409.658987295283</v>
      </c>
      <c r="DB52" s="109">
        <f t="shared" si="306"/>
        <v>0</v>
      </c>
      <c r="DC52" s="109">
        <f t="shared" si="307"/>
        <v>0</v>
      </c>
      <c r="DD52" s="109">
        <f t="shared" si="308"/>
        <v>237.56972286075774</v>
      </c>
      <c r="DE52" s="109">
        <f t="shared" si="262"/>
        <v>165.5213467346222</v>
      </c>
      <c r="DF52" s="110">
        <f t="shared" si="29"/>
        <v>0.60876868355180103</v>
      </c>
      <c r="DG52" s="110">
        <f t="shared" si="263"/>
        <v>0.68437082357496071</v>
      </c>
      <c r="DH52" s="110" t="e">
        <f t="shared" si="264"/>
        <v>#DIV/0!</v>
      </c>
      <c r="DI52" s="110" t="e">
        <f t="shared" si="265"/>
        <v>#DIV/0!</v>
      </c>
      <c r="DJ52" s="110">
        <f t="shared" si="266"/>
        <v>1</v>
      </c>
      <c r="DK52" s="110" t="e">
        <f t="shared" si="267"/>
        <v>#DIV/0!</v>
      </c>
      <c r="DL52" s="110">
        <f t="shared" si="268"/>
        <v>1</v>
      </c>
      <c r="DM52" s="110">
        <f t="shared" si="269"/>
        <v>0.63398793658558705</v>
      </c>
      <c r="DN52" s="110" t="e">
        <f t="shared" si="270"/>
        <v>#DIV/0!</v>
      </c>
      <c r="DO52" s="110" t="e">
        <f t="shared" si="271"/>
        <v>#DIV/0!</v>
      </c>
      <c r="DP52" s="110" t="e">
        <f t="shared" si="272"/>
        <v>#DIV/0!</v>
      </c>
      <c r="DQ52" s="110">
        <f t="shared" si="273"/>
        <v>1</v>
      </c>
      <c r="DR52" s="110">
        <f t="shared" si="274"/>
        <v>0.73092916413554609</v>
      </c>
      <c r="DS52" s="110" t="e">
        <f t="shared" si="275"/>
        <v>#DIV/0!</v>
      </c>
      <c r="DT52" s="110" t="e">
        <f t="shared" si="276"/>
        <v>#DIV/0!</v>
      </c>
      <c r="DU52" s="110">
        <f t="shared" si="277"/>
        <v>0.63423440171582512</v>
      </c>
      <c r="DV52" s="110">
        <f t="shared" si="230"/>
        <v>0.74602965020974044</v>
      </c>
    </row>
    <row r="53" spans="1:126" s="129" customFormat="1" x14ac:dyDescent="0.2">
      <c r="A53" s="129" t="s">
        <v>93</v>
      </c>
      <c r="B53" s="131"/>
      <c r="C53" s="131">
        <v>44519.03125</v>
      </c>
      <c r="D53" s="99">
        <v>22.15</v>
      </c>
      <c r="E53" s="102">
        <f t="shared" si="6"/>
        <v>0.62706649999999997</v>
      </c>
      <c r="F53" s="102">
        <f t="shared" si="30"/>
        <v>12258.966060000002</v>
      </c>
      <c r="G53" s="103">
        <f t="shared" si="7"/>
        <v>0.43226391871131176</v>
      </c>
      <c r="Y53" s="105">
        <f t="shared" ref="Y53" si="841">H50</f>
        <v>24.634089526182219</v>
      </c>
      <c r="Z53" s="105">
        <f t="shared" ref="Z53" si="842">I50</f>
        <v>17.596948396891943</v>
      </c>
      <c r="AA53" s="105">
        <f t="shared" ref="AA53" si="843">J50</f>
        <v>0</v>
      </c>
      <c r="AB53" s="105">
        <f t="shared" ref="AB53" si="844">K50</f>
        <v>0</v>
      </c>
      <c r="AC53" s="105">
        <f t="shared" ref="AC53" si="845">L50</f>
        <v>0</v>
      </c>
      <c r="AD53" s="105">
        <f t="shared" ref="AD53" si="846">M50</f>
        <v>0</v>
      </c>
      <c r="AE53" s="105">
        <f t="shared" ref="AE53" si="847">N50</f>
        <v>0</v>
      </c>
      <c r="AF53" s="105">
        <f t="shared" ref="AF53" si="848">O50</f>
        <v>5.650006604537146</v>
      </c>
      <c r="AG53" s="105">
        <f t="shared" ref="AG53" si="849">P50</f>
        <v>0</v>
      </c>
      <c r="AH53" s="105">
        <f t="shared" ref="AH53" si="850">Q50</f>
        <v>0</v>
      </c>
      <c r="AI53" s="105">
        <f t="shared" ref="AI53" si="851">R50</f>
        <v>0</v>
      </c>
      <c r="AJ53" s="105">
        <f t="shared" ref="AJ53" si="852">S50</f>
        <v>0</v>
      </c>
      <c r="AK53" s="105">
        <f t="shared" ref="AK53" si="853">T50</f>
        <v>664.5261333689059</v>
      </c>
      <c r="AL53" s="105">
        <f t="shared" ref="AL53" si="854">U50</f>
        <v>0</v>
      </c>
      <c r="AM53" s="105">
        <f t="shared" ref="AM53" si="855">V50</f>
        <v>0</v>
      </c>
      <c r="AN53" s="105">
        <f t="shared" ref="AN53:AO53" si="856">W50</f>
        <v>5.4256905245566998</v>
      </c>
      <c r="AO53" s="105">
        <f t="shared" si="856"/>
        <v>0</v>
      </c>
      <c r="AP53" s="106">
        <f t="shared" si="807"/>
        <v>0.22044922391036811</v>
      </c>
      <c r="AQ53" s="106">
        <f t="shared" si="807"/>
        <v>0.17012140917772012</v>
      </c>
      <c r="AR53" s="106" t="e">
        <f t="shared" si="807"/>
        <v>#DIV/0!</v>
      </c>
      <c r="AS53" s="106" t="e">
        <f t="shared" si="807"/>
        <v>#DIV/0!</v>
      </c>
      <c r="AT53" s="106">
        <f t="shared" si="807"/>
        <v>0</v>
      </c>
      <c r="AU53" s="106" t="e">
        <f t="shared" si="807"/>
        <v>#DIV/0!</v>
      </c>
      <c r="AV53" s="106">
        <f t="shared" si="807"/>
        <v>0</v>
      </c>
      <c r="AW53" s="106">
        <f t="shared" si="807"/>
        <v>0.1763186239347124</v>
      </c>
      <c r="AX53" s="106" t="e">
        <f t="shared" si="807"/>
        <v>#DIV/0!</v>
      </c>
      <c r="AY53" s="106" t="e">
        <f t="shared" si="807"/>
        <v>#DIV/0!</v>
      </c>
      <c r="AZ53" s="106" t="e">
        <f t="shared" si="807"/>
        <v>#DIV/0!</v>
      </c>
      <c r="BA53" s="106">
        <f t="shared" si="807"/>
        <v>0</v>
      </c>
      <c r="BB53" s="106">
        <f t="shared" si="807"/>
        <v>0.13801835546355809</v>
      </c>
      <c r="BC53" s="106" t="e">
        <f t="shared" si="807"/>
        <v>#DIV/0!</v>
      </c>
      <c r="BD53" s="106" t="e">
        <f t="shared" si="807"/>
        <v>#DIV/0!</v>
      </c>
      <c r="BE53" s="106">
        <f t="shared" si="807"/>
        <v>0.29026861034294527</v>
      </c>
      <c r="BF53" s="106">
        <f t="shared" si="808"/>
        <v>0</v>
      </c>
      <c r="BG53" s="107">
        <f t="shared" si="10"/>
        <v>0.92683273799218446</v>
      </c>
      <c r="BH53" s="107">
        <f t="shared" si="11"/>
        <v>0.66206741051517848</v>
      </c>
      <c r="BI53" s="107">
        <f t="shared" si="12"/>
        <v>0</v>
      </c>
      <c r="BJ53" s="107">
        <f t="shared" si="13"/>
        <v>0</v>
      </c>
      <c r="BK53" s="107">
        <f t="shared" si="14"/>
        <v>0</v>
      </c>
      <c r="BL53" s="107">
        <f t="shared" si="15"/>
        <v>0</v>
      </c>
      <c r="BM53" s="107">
        <f t="shared" si="16"/>
        <v>0</v>
      </c>
      <c r="BN53" s="107">
        <f t="shared" si="17"/>
        <v>0.2125757919890395</v>
      </c>
      <c r="BO53" s="107">
        <f t="shared" si="18"/>
        <v>0</v>
      </c>
      <c r="BP53" s="107">
        <f t="shared" si="19"/>
        <v>0</v>
      </c>
      <c r="BQ53" s="107">
        <f t="shared" si="20"/>
        <v>0</v>
      </c>
      <c r="BR53" s="107">
        <f t="shared" si="21"/>
        <v>0</v>
      </c>
      <c r="BS53" s="107">
        <f t="shared" si="22"/>
        <v>25.002124596610383</v>
      </c>
      <c r="BT53" s="107">
        <f t="shared" si="23"/>
        <v>0</v>
      </c>
      <c r="BU53" s="107">
        <f t="shared" si="24"/>
        <v>0</v>
      </c>
      <c r="BV53" s="107">
        <f t="shared" si="25"/>
        <v>0.20413612603901601</v>
      </c>
      <c r="BW53" s="107">
        <f t="shared" si="26"/>
        <v>0</v>
      </c>
      <c r="BX53" s="108">
        <f t="shared" si="50"/>
        <v>13.902491069882768</v>
      </c>
      <c r="BY53" s="108">
        <f t="shared" si="247"/>
        <v>9.9310111577276778</v>
      </c>
      <c r="BZ53" s="108">
        <f t="shared" si="248"/>
        <v>0</v>
      </c>
      <c r="CA53" s="108">
        <f t="shared" si="249"/>
        <v>0</v>
      </c>
      <c r="CB53" s="108">
        <f t="shared" si="250"/>
        <v>0</v>
      </c>
      <c r="CC53" s="108">
        <f t="shared" si="251"/>
        <v>0</v>
      </c>
      <c r="CD53" s="108">
        <f t="shared" si="252"/>
        <v>0</v>
      </c>
      <c r="CE53" s="108">
        <f t="shared" si="253"/>
        <v>3.1886368798355926</v>
      </c>
      <c r="CF53" s="108">
        <f t="shared" si="254"/>
        <v>0</v>
      </c>
      <c r="CG53" s="108">
        <f t="shared" si="255"/>
        <v>0</v>
      </c>
      <c r="CH53" s="108">
        <f t="shared" si="256"/>
        <v>0</v>
      </c>
      <c r="CI53" s="108">
        <f t="shared" si="257"/>
        <v>0</v>
      </c>
      <c r="CJ53" s="108">
        <f t="shared" si="258"/>
        <v>375.03186894915575</v>
      </c>
      <c r="CK53" s="108">
        <f t="shared" si="259"/>
        <v>0</v>
      </c>
      <c r="CL53" s="108">
        <f t="shared" si="260"/>
        <v>0</v>
      </c>
      <c r="CM53" s="108">
        <f t="shared" si="261"/>
        <v>3.06204189058524</v>
      </c>
      <c r="CN53" s="108">
        <f t="shared" si="229"/>
        <v>0</v>
      </c>
      <c r="CO53" s="109">
        <f t="shared" si="51"/>
        <v>1349.7646594117191</v>
      </c>
      <c r="CP53" s="109">
        <f t="shared" si="294"/>
        <v>1148.8804399717544</v>
      </c>
      <c r="CQ53" s="109">
        <f t="shared" si="295"/>
        <v>0</v>
      </c>
      <c r="CR53" s="109">
        <f t="shared" si="296"/>
        <v>0</v>
      </c>
      <c r="CS53" s="109">
        <f t="shared" si="297"/>
        <v>20.70438386184534</v>
      </c>
      <c r="CT53" s="109">
        <f t="shared" si="298"/>
        <v>0</v>
      </c>
      <c r="CU53" s="109">
        <f t="shared" si="299"/>
        <v>14.154581491975357</v>
      </c>
      <c r="CV53" s="109">
        <f t="shared" si="300"/>
        <v>335.54202390077063</v>
      </c>
      <c r="CW53" s="109">
        <f t="shared" si="301"/>
        <v>0</v>
      </c>
      <c r="CX53" s="109">
        <f t="shared" si="302"/>
        <v>0</v>
      </c>
      <c r="CY53" s="109">
        <f t="shared" si="303"/>
        <v>0</v>
      </c>
      <c r="CZ53" s="109">
        <f t="shared" si="304"/>
        <v>10.636544834297428</v>
      </c>
      <c r="DA53" s="109">
        <f t="shared" si="305"/>
        <v>45784.690856244437</v>
      </c>
      <c r="DB53" s="109">
        <f t="shared" si="306"/>
        <v>0</v>
      </c>
      <c r="DC53" s="109">
        <f t="shared" si="307"/>
        <v>0</v>
      </c>
      <c r="DD53" s="109">
        <f t="shared" si="308"/>
        <v>240.63176475134298</v>
      </c>
      <c r="DE53" s="109">
        <f t="shared" si="262"/>
        <v>165.5213467346222</v>
      </c>
      <c r="DF53" s="110">
        <f t="shared" si="29"/>
        <v>0.61510421830027617</v>
      </c>
      <c r="DG53" s="110">
        <f t="shared" si="263"/>
        <v>0.6903381598877093</v>
      </c>
      <c r="DH53" s="110" t="e">
        <f t="shared" si="264"/>
        <v>#DIV/0!</v>
      </c>
      <c r="DI53" s="110" t="e">
        <f t="shared" si="265"/>
        <v>#DIV/0!</v>
      </c>
      <c r="DJ53" s="110">
        <f t="shared" si="266"/>
        <v>1</v>
      </c>
      <c r="DK53" s="110" t="e">
        <f t="shared" si="267"/>
        <v>#DIV/0!</v>
      </c>
      <c r="DL53" s="110">
        <f t="shared" si="268"/>
        <v>1</v>
      </c>
      <c r="DM53" s="110">
        <f t="shared" si="269"/>
        <v>0.64007049026162444</v>
      </c>
      <c r="DN53" s="110" t="e">
        <f t="shared" si="270"/>
        <v>#DIV/0!</v>
      </c>
      <c r="DO53" s="110" t="e">
        <f t="shared" si="271"/>
        <v>#DIV/0!</v>
      </c>
      <c r="DP53" s="110" t="e">
        <f t="shared" si="272"/>
        <v>#DIV/0!</v>
      </c>
      <c r="DQ53" s="110">
        <f t="shared" si="273"/>
        <v>1</v>
      </c>
      <c r="DR53" s="110">
        <f t="shared" si="274"/>
        <v>0.7369658034014761</v>
      </c>
      <c r="DS53" s="110" t="e">
        <f t="shared" si="275"/>
        <v>#DIV/0!</v>
      </c>
      <c r="DT53" s="110" t="e">
        <f t="shared" si="276"/>
        <v>#DIV/0!</v>
      </c>
      <c r="DU53" s="110">
        <f t="shared" si="277"/>
        <v>0.64240906422381816</v>
      </c>
      <c r="DV53" s="110">
        <f t="shared" si="230"/>
        <v>0.74602965020974044</v>
      </c>
    </row>
    <row r="54" spans="1:126" s="129" customFormat="1" x14ac:dyDescent="0.2">
      <c r="A54" s="129" t="s">
        <v>93</v>
      </c>
      <c r="B54" s="131">
        <f>'Data Final'!C223</f>
        <v>44519.0625</v>
      </c>
      <c r="C54" s="131">
        <v>44519.041666666664</v>
      </c>
      <c r="D54" s="99">
        <v>25.89</v>
      </c>
      <c r="E54" s="102">
        <f t="shared" si="6"/>
        <v>0.73294589999999993</v>
      </c>
      <c r="F54" s="102">
        <f t="shared" si="30"/>
        <v>12703.319820000002</v>
      </c>
      <c r="G54" s="103">
        <f t="shared" si="7"/>
        <v>0.44793229536327434</v>
      </c>
      <c r="H54" s="129">
        <f>'Data Final'!F223</f>
        <v>43.754871842157812</v>
      </c>
      <c r="I54" s="129">
        <f>'Data Final'!G223</f>
        <v>33.181327412421396</v>
      </c>
      <c r="J54" s="129">
        <f>'Data Final'!H223</f>
        <v>0</v>
      </c>
      <c r="K54" s="129">
        <f>'Data Final'!I223</f>
        <v>0</v>
      </c>
      <c r="L54" s="129">
        <f>'Data Final'!J223</f>
        <v>0</v>
      </c>
      <c r="M54" s="104">
        <v>0</v>
      </c>
      <c r="N54" s="104">
        <v>0</v>
      </c>
      <c r="O54" s="129">
        <f>'Data Final'!M223</f>
        <v>9.9827245068588955</v>
      </c>
      <c r="P54" s="104">
        <v>0</v>
      </c>
      <c r="Q54" s="129">
        <f>'Data Final'!O223</f>
        <v>0</v>
      </c>
      <c r="R54" s="104">
        <v>0</v>
      </c>
      <c r="S54" s="129">
        <f>'Data Final'!Q223</f>
        <v>0</v>
      </c>
      <c r="T54" s="129">
        <f>'Data Final'!R223</f>
        <v>957.42073453153591</v>
      </c>
      <c r="U54" s="129">
        <f>'Data Final'!S223</f>
        <v>0</v>
      </c>
      <c r="V54" s="129">
        <f>'Data Final'!T223</f>
        <v>0</v>
      </c>
      <c r="W54" s="129">
        <f>'Data Final'!U223</f>
        <v>8.8040421276664507</v>
      </c>
      <c r="X54" s="129">
        <f>'Data Final'!V223</f>
        <v>0</v>
      </c>
      <c r="Y54" s="105">
        <f t="shared" ref="Y54" si="857">H54</f>
        <v>43.754871842157812</v>
      </c>
      <c r="Z54" s="105">
        <f t="shared" ref="Z54" si="858">I54</f>
        <v>33.181327412421396</v>
      </c>
      <c r="AA54" s="105">
        <f t="shared" ref="AA54" si="859">J54</f>
        <v>0</v>
      </c>
      <c r="AB54" s="105">
        <f t="shared" ref="AB54" si="860">K54</f>
        <v>0</v>
      </c>
      <c r="AC54" s="105">
        <f t="shared" ref="AC54" si="861">L54</f>
        <v>0</v>
      </c>
      <c r="AD54" s="105">
        <f t="shared" ref="AD54" si="862">M54</f>
        <v>0</v>
      </c>
      <c r="AE54" s="105">
        <f t="shared" ref="AE54" si="863">N54</f>
        <v>0</v>
      </c>
      <c r="AF54" s="105">
        <f t="shared" ref="AF54" si="864">O54</f>
        <v>9.9827245068588955</v>
      </c>
      <c r="AG54" s="105">
        <f t="shared" ref="AG54" si="865">P54</f>
        <v>0</v>
      </c>
      <c r="AH54" s="105">
        <f t="shared" ref="AH54" si="866">Q54</f>
        <v>0</v>
      </c>
      <c r="AI54" s="105">
        <f t="shared" ref="AI54" si="867">R54</f>
        <v>0</v>
      </c>
      <c r="AJ54" s="105">
        <f t="shared" ref="AJ54" si="868">S54</f>
        <v>0</v>
      </c>
      <c r="AK54" s="105">
        <f t="shared" ref="AK54" si="869">T54</f>
        <v>957.42073453153591</v>
      </c>
      <c r="AL54" s="105">
        <f t="shared" ref="AL54" si="870">U54</f>
        <v>0</v>
      </c>
      <c r="AM54" s="105">
        <f t="shared" ref="AM54" si="871">V54</f>
        <v>0</v>
      </c>
      <c r="AN54" s="105">
        <f t="shared" ref="AN54:AO54" si="872">W54</f>
        <v>8.8040421276664507</v>
      </c>
      <c r="AO54" s="105">
        <f t="shared" si="872"/>
        <v>0</v>
      </c>
      <c r="AP54" s="106">
        <f t="shared" si="807"/>
        <v>0.3915601398480506</v>
      </c>
      <c r="AQ54" s="106">
        <f t="shared" si="807"/>
        <v>0.32078597098036971</v>
      </c>
      <c r="AR54" s="106" t="e">
        <f t="shared" si="807"/>
        <v>#DIV/0!</v>
      </c>
      <c r="AS54" s="106" t="e">
        <f t="shared" si="807"/>
        <v>#DIV/0!</v>
      </c>
      <c r="AT54" s="106">
        <f t="shared" si="807"/>
        <v>0</v>
      </c>
      <c r="AU54" s="106" t="e">
        <f t="shared" si="807"/>
        <v>#DIV/0!</v>
      </c>
      <c r="AV54" s="106">
        <f t="shared" si="807"/>
        <v>0</v>
      </c>
      <c r="AW54" s="106">
        <f t="shared" si="807"/>
        <v>0.31152888330347062</v>
      </c>
      <c r="AX54" s="106" t="e">
        <f t="shared" si="807"/>
        <v>#DIV/0!</v>
      </c>
      <c r="AY54" s="106" t="e">
        <f t="shared" si="807"/>
        <v>#DIV/0!</v>
      </c>
      <c r="AZ54" s="106" t="e">
        <f t="shared" si="807"/>
        <v>#DIV/0!</v>
      </c>
      <c r="BA54" s="106">
        <f t="shared" si="807"/>
        <v>0</v>
      </c>
      <c r="BB54" s="106">
        <f t="shared" si="807"/>
        <v>0.1988509234344846</v>
      </c>
      <c r="BC54" s="106" t="e">
        <f t="shared" si="807"/>
        <v>#DIV/0!</v>
      </c>
      <c r="BD54" s="106" t="e">
        <f t="shared" si="807"/>
        <v>#DIV/0!</v>
      </c>
      <c r="BE54" s="106">
        <f t="shared" si="807"/>
        <v>0.47100678931688339</v>
      </c>
      <c r="BF54" s="106">
        <f t="shared" si="808"/>
        <v>0</v>
      </c>
      <c r="BG54" s="107">
        <f t="shared" si="10"/>
        <v>1.9241972353041008</v>
      </c>
      <c r="BH54" s="107">
        <f t="shared" si="11"/>
        <v>1.4592070730095121</v>
      </c>
      <c r="BI54" s="107">
        <f t="shared" si="12"/>
        <v>0</v>
      </c>
      <c r="BJ54" s="107">
        <f t="shared" si="13"/>
        <v>0</v>
      </c>
      <c r="BK54" s="107">
        <f t="shared" si="14"/>
        <v>0</v>
      </c>
      <c r="BL54" s="107">
        <f t="shared" si="15"/>
        <v>0</v>
      </c>
      <c r="BM54" s="107">
        <f t="shared" si="16"/>
        <v>0</v>
      </c>
      <c r="BN54" s="107">
        <f t="shared" si="17"/>
        <v>0.43900781988790499</v>
      </c>
      <c r="BO54" s="107">
        <f t="shared" si="18"/>
        <v>0</v>
      </c>
      <c r="BP54" s="107">
        <f t="shared" si="19"/>
        <v>0</v>
      </c>
      <c r="BQ54" s="107">
        <f t="shared" si="20"/>
        <v>0</v>
      </c>
      <c r="BR54" s="107">
        <f t="shared" si="21"/>
        <v>0</v>
      </c>
      <c r="BS54" s="107">
        <f t="shared" si="22"/>
        <v>42.104256116992651</v>
      </c>
      <c r="BT54" s="107">
        <f t="shared" si="23"/>
        <v>0</v>
      </c>
      <c r="BU54" s="107">
        <f t="shared" si="24"/>
        <v>0</v>
      </c>
      <c r="BV54" s="107">
        <f t="shared" si="25"/>
        <v>0.38717319485402402</v>
      </c>
      <c r="BW54" s="107">
        <f t="shared" si="26"/>
        <v>0</v>
      </c>
      <c r="BX54" s="108">
        <f t="shared" si="50"/>
        <v>28.862958529561514</v>
      </c>
      <c r="BY54" s="108">
        <f t="shared" si="247"/>
        <v>21.888106095142682</v>
      </c>
      <c r="BZ54" s="108">
        <f t="shared" si="248"/>
        <v>0</v>
      </c>
      <c r="CA54" s="108">
        <f t="shared" si="249"/>
        <v>0</v>
      </c>
      <c r="CB54" s="108">
        <f t="shared" si="250"/>
        <v>0</v>
      </c>
      <c r="CC54" s="108">
        <f t="shared" si="251"/>
        <v>0</v>
      </c>
      <c r="CD54" s="108">
        <f t="shared" si="252"/>
        <v>0</v>
      </c>
      <c r="CE54" s="108">
        <f t="shared" si="253"/>
        <v>6.5851172983185746</v>
      </c>
      <c r="CF54" s="108">
        <f t="shared" si="254"/>
        <v>0</v>
      </c>
      <c r="CG54" s="108">
        <f t="shared" si="255"/>
        <v>0</v>
      </c>
      <c r="CH54" s="108">
        <f t="shared" si="256"/>
        <v>0</v>
      </c>
      <c r="CI54" s="108">
        <f t="shared" si="257"/>
        <v>0</v>
      </c>
      <c r="CJ54" s="108">
        <f t="shared" si="258"/>
        <v>631.56384175488972</v>
      </c>
      <c r="CK54" s="108">
        <f t="shared" si="259"/>
        <v>0</v>
      </c>
      <c r="CL54" s="108">
        <f t="shared" si="260"/>
        <v>0</v>
      </c>
      <c r="CM54" s="108">
        <f t="shared" si="261"/>
        <v>5.80759792281036</v>
      </c>
      <c r="CN54" s="108">
        <f t="shared" si="229"/>
        <v>0</v>
      </c>
      <c r="CO54" s="109">
        <f t="shared" si="51"/>
        <v>1378.6276179412805</v>
      </c>
      <c r="CP54" s="109">
        <f t="shared" si="294"/>
        <v>1170.768546066897</v>
      </c>
      <c r="CQ54" s="109">
        <f t="shared" si="295"/>
        <v>0</v>
      </c>
      <c r="CR54" s="109">
        <f t="shared" si="296"/>
        <v>0</v>
      </c>
      <c r="CS54" s="109">
        <f t="shared" si="297"/>
        <v>20.70438386184534</v>
      </c>
      <c r="CT54" s="109">
        <f t="shared" si="298"/>
        <v>0</v>
      </c>
      <c r="CU54" s="109">
        <f t="shared" si="299"/>
        <v>14.154581491975357</v>
      </c>
      <c r="CV54" s="109">
        <f t="shared" si="300"/>
        <v>342.12714119908918</v>
      </c>
      <c r="CW54" s="109">
        <f t="shared" si="301"/>
        <v>0</v>
      </c>
      <c r="CX54" s="109">
        <f t="shared" si="302"/>
        <v>0</v>
      </c>
      <c r="CY54" s="109">
        <f t="shared" si="303"/>
        <v>0</v>
      </c>
      <c r="CZ54" s="109">
        <f t="shared" si="304"/>
        <v>10.636544834297428</v>
      </c>
      <c r="DA54" s="109">
        <f t="shared" si="305"/>
        <v>46416.254697999328</v>
      </c>
      <c r="DB54" s="109">
        <f t="shared" si="306"/>
        <v>0</v>
      </c>
      <c r="DC54" s="109">
        <f t="shared" si="307"/>
        <v>0</v>
      </c>
      <c r="DD54" s="109">
        <f t="shared" si="308"/>
        <v>246.43936267415336</v>
      </c>
      <c r="DE54" s="109">
        <f t="shared" si="262"/>
        <v>165.5213467346222</v>
      </c>
      <c r="DF54" s="110">
        <f t="shared" si="29"/>
        <v>0.62825742054213729</v>
      </c>
      <c r="DG54" s="110">
        <f t="shared" si="263"/>
        <v>0.70349026376156332</v>
      </c>
      <c r="DH54" s="110" t="e">
        <f t="shared" si="264"/>
        <v>#DIV/0!</v>
      </c>
      <c r="DI54" s="110" t="e">
        <f t="shared" si="265"/>
        <v>#DIV/0!</v>
      </c>
      <c r="DJ54" s="110">
        <f t="shared" si="266"/>
        <v>1</v>
      </c>
      <c r="DK54" s="110" t="e">
        <f t="shared" si="267"/>
        <v>#DIV/0!</v>
      </c>
      <c r="DL54" s="110">
        <f t="shared" si="268"/>
        <v>1</v>
      </c>
      <c r="DM54" s="110">
        <f t="shared" si="269"/>
        <v>0.65263207407924939</v>
      </c>
      <c r="DN54" s="110" t="e">
        <f t="shared" si="270"/>
        <v>#DIV/0!</v>
      </c>
      <c r="DO54" s="110" t="e">
        <f t="shared" si="271"/>
        <v>#DIV/0!</v>
      </c>
      <c r="DP54" s="110" t="e">
        <f t="shared" si="272"/>
        <v>#DIV/0!</v>
      </c>
      <c r="DQ54" s="110">
        <f t="shared" si="273"/>
        <v>1</v>
      </c>
      <c r="DR54" s="110">
        <f t="shared" si="274"/>
        <v>0.74713166769658756</v>
      </c>
      <c r="DS54" s="110" t="e">
        <f t="shared" si="275"/>
        <v>#DIV/0!</v>
      </c>
      <c r="DT54" s="110" t="e">
        <f t="shared" si="276"/>
        <v>#DIV/0!</v>
      </c>
      <c r="DU54" s="110">
        <f t="shared" si="277"/>
        <v>0.6579134742539573</v>
      </c>
      <c r="DV54" s="110">
        <f t="shared" si="230"/>
        <v>0.74602965020974044</v>
      </c>
    </row>
    <row r="55" spans="1:126" s="129" customFormat="1" x14ac:dyDescent="0.2">
      <c r="A55" s="129" t="s">
        <v>93</v>
      </c>
      <c r="B55" s="131"/>
      <c r="C55" s="131">
        <v>44519.052083333336</v>
      </c>
      <c r="D55" s="99">
        <v>27.46</v>
      </c>
      <c r="E55" s="102">
        <f t="shared" si="6"/>
        <v>0.77739259999999999</v>
      </c>
      <c r="F55" s="102">
        <f t="shared" si="30"/>
        <v>13187.675610000002</v>
      </c>
      <c r="G55" s="103">
        <f t="shared" si="7"/>
        <v>0.46501118528035051</v>
      </c>
      <c r="Y55" s="105">
        <f t="shared" ref="Y55" si="873">H54</f>
        <v>43.754871842157812</v>
      </c>
      <c r="Z55" s="105">
        <f t="shared" ref="Z55" si="874">I54</f>
        <v>33.181327412421396</v>
      </c>
      <c r="AA55" s="105">
        <f t="shared" ref="AA55" si="875">J54</f>
        <v>0</v>
      </c>
      <c r="AB55" s="105">
        <f t="shared" ref="AB55" si="876">K54</f>
        <v>0</v>
      </c>
      <c r="AC55" s="105">
        <f t="shared" ref="AC55" si="877">L54</f>
        <v>0</v>
      </c>
      <c r="AD55" s="105">
        <f t="shared" ref="AD55" si="878">M54</f>
        <v>0</v>
      </c>
      <c r="AE55" s="105">
        <f t="shared" ref="AE55" si="879">N54</f>
        <v>0</v>
      </c>
      <c r="AF55" s="105">
        <f t="shared" ref="AF55" si="880">O54</f>
        <v>9.9827245068588955</v>
      </c>
      <c r="AG55" s="105">
        <f t="shared" ref="AG55" si="881">P54</f>
        <v>0</v>
      </c>
      <c r="AH55" s="105">
        <f t="shared" ref="AH55" si="882">Q54</f>
        <v>0</v>
      </c>
      <c r="AI55" s="105">
        <f t="shared" ref="AI55" si="883">R54</f>
        <v>0</v>
      </c>
      <c r="AJ55" s="105">
        <f t="shared" ref="AJ55" si="884">S54</f>
        <v>0</v>
      </c>
      <c r="AK55" s="105">
        <f t="shared" ref="AK55" si="885">T54</f>
        <v>957.42073453153591</v>
      </c>
      <c r="AL55" s="105">
        <f t="shared" ref="AL55" si="886">U54</f>
        <v>0</v>
      </c>
      <c r="AM55" s="105">
        <f t="shared" ref="AM55" si="887">V54</f>
        <v>0</v>
      </c>
      <c r="AN55" s="105">
        <f t="shared" ref="AN55:AO55" si="888">W54</f>
        <v>8.8040421276664507</v>
      </c>
      <c r="AO55" s="105">
        <f t="shared" si="888"/>
        <v>0</v>
      </c>
      <c r="AP55" s="106">
        <f t="shared" si="807"/>
        <v>0.3915601398480506</v>
      </c>
      <c r="AQ55" s="106">
        <f t="shared" si="807"/>
        <v>0.32078597098036971</v>
      </c>
      <c r="AR55" s="106" t="e">
        <f t="shared" si="807"/>
        <v>#DIV/0!</v>
      </c>
      <c r="AS55" s="106" t="e">
        <f t="shared" si="807"/>
        <v>#DIV/0!</v>
      </c>
      <c r="AT55" s="106">
        <f t="shared" si="807"/>
        <v>0</v>
      </c>
      <c r="AU55" s="106" t="e">
        <f t="shared" si="807"/>
        <v>#DIV/0!</v>
      </c>
      <c r="AV55" s="106">
        <f t="shared" si="807"/>
        <v>0</v>
      </c>
      <c r="AW55" s="106">
        <f t="shared" si="807"/>
        <v>0.31152888330347062</v>
      </c>
      <c r="AX55" s="106" t="e">
        <f t="shared" si="807"/>
        <v>#DIV/0!</v>
      </c>
      <c r="AY55" s="106" t="e">
        <f t="shared" si="807"/>
        <v>#DIV/0!</v>
      </c>
      <c r="AZ55" s="106" t="e">
        <f t="shared" si="807"/>
        <v>#DIV/0!</v>
      </c>
      <c r="BA55" s="106">
        <f t="shared" si="807"/>
        <v>0</v>
      </c>
      <c r="BB55" s="106">
        <f t="shared" si="807"/>
        <v>0.1988509234344846</v>
      </c>
      <c r="BC55" s="106" t="e">
        <f t="shared" si="807"/>
        <v>#DIV/0!</v>
      </c>
      <c r="BD55" s="106" t="e">
        <f t="shared" si="807"/>
        <v>#DIV/0!</v>
      </c>
      <c r="BE55" s="106">
        <f t="shared" si="807"/>
        <v>0.47100678931688339</v>
      </c>
      <c r="BF55" s="106">
        <f t="shared" si="808"/>
        <v>0</v>
      </c>
      <c r="BG55" s="107">
        <f t="shared" si="10"/>
        <v>2.0408828150425107</v>
      </c>
      <c r="BH55" s="107">
        <f t="shared" si="11"/>
        <v>1.5476951033156126</v>
      </c>
      <c r="BI55" s="107">
        <f t="shared" si="12"/>
        <v>0</v>
      </c>
      <c r="BJ55" s="107">
        <f t="shared" si="13"/>
        <v>0</v>
      </c>
      <c r="BK55" s="107">
        <f t="shared" si="14"/>
        <v>0</v>
      </c>
      <c r="BL55" s="107">
        <f t="shared" si="15"/>
        <v>0</v>
      </c>
      <c r="BM55" s="107">
        <f t="shared" si="16"/>
        <v>0</v>
      </c>
      <c r="BN55" s="107">
        <f t="shared" si="17"/>
        <v>0.46562976956824526</v>
      </c>
      <c r="BO55" s="107">
        <f t="shared" si="18"/>
        <v>0</v>
      </c>
      <c r="BP55" s="107">
        <f t="shared" si="19"/>
        <v>0</v>
      </c>
      <c r="BQ55" s="107">
        <f t="shared" si="20"/>
        <v>0</v>
      </c>
      <c r="BR55" s="107">
        <f t="shared" si="21"/>
        <v>0</v>
      </c>
      <c r="BS55" s="107">
        <f t="shared" si="22"/>
        <v>44.657507646682831</v>
      </c>
      <c r="BT55" s="107">
        <f t="shared" si="23"/>
        <v>0</v>
      </c>
      <c r="BU55" s="107">
        <f t="shared" si="24"/>
        <v>0</v>
      </c>
      <c r="BV55" s="107">
        <f t="shared" si="25"/>
        <v>0.41065183200816929</v>
      </c>
      <c r="BW55" s="107">
        <f t="shared" si="26"/>
        <v>0</v>
      </c>
      <c r="BX55" s="108">
        <f t="shared" si="50"/>
        <v>30.613242225637659</v>
      </c>
      <c r="BY55" s="108">
        <f t="shared" si="247"/>
        <v>23.21542654973419</v>
      </c>
      <c r="BZ55" s="108">
        <f t="shared" si="248"/>
        <v>0</v>
      </c>
      <c r="CA55" s="108">
        <f t="shared" si="249"/>
        <v>0</v>
      </c>
      <c r="CB55" s="108">
        <f t="shared" si="250"/>
        <v>0</v>
      </c>
      <c r="CC55" s="108">
        <f t="shared" si="251"/>
        <v>0</v>
      </c>
      <c r="CD55" s="108">
        <f t="shared" si="252"/>
        <v>0</v>
      </c>
      <c r="CE55" s="108">
        <f t="shared" si="253"/>
        <v>6.9844465435236787</v>
      </c>
      <c r="CF55" s="108">
        <f t="shared" si="254"/>
        <v>0</v>
      </c>
      <c r="CG55" s="108">
        <f t="shared" si="255"/>
        <v>0</v>
      </c>
      <c r="CH55" s="108">
        <f t="shared" si="256"/>
        <v>0</v>
      </c>
      <c r="CI55" s="108">
        <f t="shared" si="257"/>
        <v>0</v>
      </c>
      <c r="CJ55" s="108">
        <f t="shared" si="258"/>
        <v>669.86261470024249</v>
      </c>
      <c r="CK55" s="108">
        <f t="shared" si="259"/>
        <v>0</v>
      </c>
      <c r="CL55" s="108">
        <f t="shared" si="260"/>
        <v>0</v>
      </c>
      <c r="CM55" s="108">
        <f t="shared" si="261"/>
        <v>6.1597774801225391</v>
      </c>
      <c r="CN55" s="108">
        <f t="shared" si="229"/>
        <v>0</v>
      </c>
      <c r="CO55" s="109">
        <f t="shared" si="51"/>
        <v>1409.2408601669181</v>
      </c>
      <c r="CP55" s="109">
        <f t="shared" si="294"/>
        <v>1193.9839726166313</v>
      </c>
      <c r="CQ55" s="109">
        <f t="shared" si="295"/>
        <v>0</v>
      </c>
      <c r="CR55" s="109">
        <f t="shared" si="296"/>
        <v>0</v>
      </c>
      <c r="CS55" s="109">
        <f t="shared" si="297"/>
        <v>20.70438386184534</v>
      </c>
      <c r="CT55" s="109">
        <f t="shared" si="298"/>
        <v>0</v>
      </c>
      <c r="CU55" s="109">
        <f t="shared" si="299"/>
        <v>14.154581491975357</v>
      </c>
      <c r="CV55" s="109">
        <f t="shared" si="300"/>
        <v>349.11158774261287</v>
      </c>
      <c r="CW55" s="109">
        <f t="shared" si="301"/>
        <v>0</v>
      </c>
      <c r="CX55" s="109">
        <f t="shared" si="302"/>
        <v>0</v>
      </c>
      <c r="CY55" s="109">
        <f t="shared" si="303"/>
        <v>0</v>
      </c>
      <c r="CZ55" s="109">
        <f t="shared" si="304"/>
        <v>10.636544834297428</v>
      </c>
      <c r="DA55" s="109">
        <f t="shared" si="305"/>
        <v>47086.117312699571</v>
      </c>
      <c r="DB55" s="109">
        <f t="shared" si="306"/>
        <v>0</v>
      </c>
      <c r="DC55" s="109">
        <f t="shared" si="307"/>
        <v>0</v>
      </c>
      <c r="DD55" s="109">
        <f t="shared" si="308"/>
        <v>252.59914015427589</v>
      </c>
      <c r="DE55" s="109">
        <f t="shared" si="262"/>
        <v>165.5213467346222</v>
      </c>
      <c r="DF55" s="110">
        <f t="shared" si="29"/>
        <v>0.64220824841241575</v>
      </c>
      <c r="DG55" s="110">
        <f t="shared" si="263"/>
        <v>0.71743992665750911</v>
      </c>
      <c r="DH55" s="110" t="e">
        <f t="shared" si="264"/>
        <v>#DIV/0!</v>
      </c>
      <c r="DI55" s="110" t="e">
        <f t="shared" si="265"/>
        <v>#DIV/0!</v>
      </c>
      <c r="DJ55" s="110">
        <f t="shared" si="266"/>
        <v>1</v>
      </c>
      <c r="DK55" s="110" t="e">
        <f t="shared" si="267"/>
        <v>#DIV/0!</v>
      </c>
      <c r="DL55" s="110">
        <f t="shared" si="268"/>
        <v>1</v>
      </c>
      <c r="DM55" s="110">
        <f t="shared" si="269"/>
        <v>0.66595540708936851</v>
      </c>
      <c r="DN55" s="110" t="e">
        <f t="shared" si="270"/>
        <v>#DIV/0!</v>
      </c>
      <c r="DO55" s="110" t="e">
        <f t="shared" si="271"/>
        <v>#DIV/0!</v>
      </c>
      <c r="DP55" s="110" t="e">
        <f t="shared" si="272"/>
        <v>#DIV/0!</v>
      </c>
      <c r="DQ55" s="110">
        <f t="shared" si="273"/>
        <v>1</v>
      </c>
      <c r="DR55" s="110">
        <f t="shared" si="274"/>
        <v>0.7579140019392977</v>
      </c>
      <c r="DS55" s="110" t="e">
        <f t="shared" si="275"/>
        <v>#DIV/0!</v>
      </c>
      <c r="DT55" s="110" t="e">
        <f t="shared" si="276"/>
        <v>#DIV/0!</v>
      </c>
      <c r="DU55" s="110">
        <f t="shared" si="277"/>
        <v>0.67435808991357959</v>
      </c>
      <c r="DV55" s="110">
        <f t="shared" si="230"/>
        <v>0.74602965020974044</v>
      </c>
    </row>
    <row r="56" spans="1:126" s="129" customFormat="1" x14ac:dyDescent="0.2">
      <c r="A56" s="129" t="s">
        <v>93</v>
      </c>
      <c r="B56" s="131"/>
      <c r="C56" s="131">
        <v>44519.0625</v>
      </c>
      <c r="D56" s="99">
        <v>29.07</v>
      </c>
      <c r="E56" s="102">
        <f t="shared" si="6"/>
        <v>0.82297169999999997</v>
      </c>
      <c r="F56" s="102">
        <f t="shared" si="30"/>
        <v>13713.052590000003</v>
      </c>
      <c r="G56" s="103">
        <f t="shared" si="7"/>
        <v>0.48353652510623746</v>
      </c>
      <c r="Y56" s="105">
        <f t="shared" ref="Y56" si="889">H54</f>
        <v>43.754871842157812</v>
      </c>
      <c r="Z56" s="105">
        <f t="shared" ref="Z56" si="890">I54</f>
        <v>33.181327412421396</v>
      </c>
      <c r="AA56" s="105">
        <f t="shared" ref="AA56" si="891">J54</f>
        <v>0</v>
      </c>
      <c r="AB56" s="105">
        <f t="shared" ref="AB56" si="892">K54</f>
        <v>0</v>
      </c>
      <c r="AC56" s="105">
        <f t="shared" ref="AC56" si="893">L54</f>
        <v>0</v>
      </c>
      <c r="AD56" s="105">
        <f t="shared" ref="AD56" si="894">M54</f>
        <v>0</v>
      </c>
      <c r="AE56" s="105">
        <f t="shared" ref="AE56" si="895">N54</f>
        <v>0</v>
      </c>
      <c r="AF56" s="105">
        <f t="shared" ref="AF56" si="896">O54</f>
        <v>9.9827245068588955</v>
      </c>
      <c r="AG56" s="105">
        <f t="shared" ref="AG56" si="897">P54</f>
        <v>0</v>
      </c>
      <c r="AH56" s="105">
        <f t="shared" ref="AH56" si="898">Q54</f>
        <v>0</v>
      </c>
      <c r="AI56" s="105">
        <f t="shared" ref="AI56" si="899">R54</f>
        <v>0</v>
      </c>
      <c r="AJ56" s="105">
        <f t="shared" ref="AJ56" si="900">S54</f>
        <v>0</v>
      </c>
      <c r="AK56" s="105">
        <f t="shared" ref="AK56" si="901">T54</f>
        <v>957.42073453153591</v>
      </c>
      <c r="AL56" s="105">
        <f t="shared" ref="AL56" si="902">U54</f>
        <v>0</v>
      </c>
      <c r="AM56" s="105">
        <f t="shared" ref="AM56" si="903">V54</f>
        <v>0</v>
      </c>
      <c r="AN56" s="105">
        <f t="shared" ref="AN56:AO56" si="904">W54</f>
        <v>8.8040421276664507</v>
      </c>
      <c r="AO56" s="105">
        <f t="shared" si="904"/>
        <v>0</v>
      </c>
      <c r="AP56" s="106">
        <f t="shared" si="807"/>
        <v>0.3915601398480506</v>
      </c>
      <c r="AQ56" s="106">
        <f t="shared" si="807"/>
        <v>0.32078597098036971</v>
      </c>
      <c r="AR56" s="106" t="e">
        <f t="shared" si="807"/>
        <v>#DIV/0!</v>
      </c>
      <c r="AS56" s="106" t="e">
        <f t="shared" si="807"/>
        <v>#DIV/0!</v>
      </c>
      <c r="AT56" s="106">
        <f t="shared" si="807"/>
        <v>0</v>
      </c>
      <c r="AU56" s="106" t="e">
        <f t="shared" si="807"/>
        <v>#DIV/0!</v>
      </c>
      <c r="AV56" s="106">
        <f t="shared" si="807"/>
        <v>0</v>
      </c>
      <c r="AW56" s="106">
        <f t="shared" si="807"/>
        <v>0.31152888330347062</v>
      </c>
      <c r="AX56" s="106" t="e">
        <f t="shared" si="807"/>
        <v>#DIV/0!</v>
      </c>
      <c r="AY56" s="106" t="e">
        <f t="shared" si="807"/>
        <v>#DIV/0!</v>
      </c>
      <c r="AZ56" s="106" t="e">
        <f t="shared" si="807"/>
        <v>#DIV/0!</v>
      </c>
      <c r="BA56" s="106">
        <f t="shared" si="807"/>
        <v>0</v>
      </c>
      <c r="BB56" s="106">
        <f t="shared" si="807"/>
        <v>0.1988509234344846</v>
      </c>
      <c r="BC56" s="106" t="e">
        <f t="shared" si="807"/>
        <v>#DIV/0!</v>
      </c>
      <c r="BD56" s="106" t="e">
        <f t="shared" si="807"/>
        <v>#DIV/0!</v>
      </c>
      <c r="BE56" s="106">
        <f t="shared" si="807"/>
        <v>0.47100678931688339</v>
      </c>
      <c r="BF56" s="106">
        <f t="shared" si="808"/>
        <v>0</v>
      </c>
      <c r="BG56" s="107">
        <f t="shared" si="10"/>
        <v>2.1605412757933644</v>
      </c>
      <c r="BH56" s="107">
        <f t="shared" si="11"/>
        <v>1.6384376057314221</v>
      </c>
      <c r="BI56" s="107">
        <f t="shared" si="12"/>
        <v>0</v>
      </c>
      <c r="BJ56" s="107">
        <f t="shared" si="13"/>
        <v>0</v>
      </c>
      <c r="BK56" s="107">
        <f t="shared" si="14"/>
        <v>0</v>
      </c>
      <c r="BL56" s="107">
        <f t="shared" si="15"/>
        <v>0</v>
      </c>
      <c r="BM56" s="107">
        <f t="shared" si="16"/>
        <v>0</v>
      </c>
      <c r="BN56" s="107">
        <f t="shared" si="17"/>
        <v>0.49292998548247963</v>
      </c>
      <c r="BO56" s="107">
        <f t="shared" si="18"/>
        <v>0</v>
      </c>
      <c r="BP56" s="107">
        <f t="shared" si="19"/>
        <v>0</v>
      </c>
      <c r="BQ56" s="107">
        <f t="shared" si="20"/>
        <v>0</v>
      </c>
      <c r="BR56" s="107">
        <f t="shared" si="21"/>
        <v>0</v>
      </c>
      <c r="BS56" s="107">
        <f t="shared" si="22"/>
        <v>47.275810170760003</v>
      </c>
      <c r="BT56" s="107">
        <f t="shared" si="23"/>
        <v>0</v>
      </c>
      <c r="BU56" s="107">
        <f t="shared" si="24"/>
        <v>0</v>
      </c>
      <c r="BV56" s="107">
        <f t="shared" si="25"/>
        <v>0.43472865100063651</v>
      </c>
      <c r="BW56" s="107">
        <f t="shared" si="26"/>
        <v>0</v>
      </c>
      <c r="BX56" s="108">
        <f t="shared" si="50"/>
        <v>32.408119136900467</v>
      </c>
      <c r="BY56" s="108">
        <f t="shared" si="247"/>
        <v>24.576564085971331</v>
      </c>
      <c r="BZ56" s="108">
        <f t="shared" si="248"/>
        <v>0</v>
      </c>
      <c r="CA56" s="108">
        <f t="shared" si="249"/>
        <v>0</v>
      </c>
      <c r="CB56" s="108">
        <f t="shared" si="250"/>
        <v>0</v>
      </c>
      <c r="CC56" s="108">
        <f t="shared" si="251"/>
        <v>0</v>
      </c>
      <c r="CD56" s="108">
        <f t="shared" si="252"/>
        <v>0</v>
      </c>
      <c r="CE56" s="108">
        <f t="shared" si="253"/>
        <v>7.3939497822371942</v>
      </c>
      <c r="CF56" s="108">
        <f t="shared" si="254"/>
        <v>0</v>
      </c>
      <c r="CG56" s="108">
        <f t="shared" si="255"/>
        <v>0</v>
      </c>
      <c r="CH56" s="108">
        <f t="shared" si="256"/>
        <v>0</v>
      </c>
      <c r="CI56" s="108">
        <f t="shared" si="257"/>
        <v>0</v>
      </c>
      <c r="CJ56" s="108">
        <f t="shared" si="258"/>
        <v>709.13715256140006</v>
      </c>
      <c r="CK56" s="108">
        <f t="shared" si="259"/>
        <v>0</v>
      </c>
      <c r="CL56" s="108">
        <f t="shared" si="260"/>
        <v>0</v>
      </c>
      <c r="CM56" s="108">
        <f t="shared" si="261"/>
        <v>6.5209297650095479</v>
      </c>
      <c r="CN56" s="108">
        <f t="shared" si="229"/>
        <v>0</v>
      </c>
      <c r="CO56" s="109">
        <f t="shared" si="51"/>
        <v>1441.6489793038186</v>
      </c>
      <c r="CP56" s="109">
        <f t="shared" si="294"/>
        <v>1218.5605367026026</v>
      </c>
      <c r="CQ56" s="109">
        <f t="shared" si="295"/>
        <v>0</v>
      </c>
      <c r="CR56" s="109">
        <f t="shared" si="296"/>
        <v>0</v>
      </c>
      <c r="CS56" s="109">
        <f t="shared" si="297"/>
        <v>20.70438386184534</v>
      </c>
      <c r="CT56" s="109">
        <f t="shared" si="298"/>
        <v>0</v>
      </c>
      <c r="CU56" s="109">
        <f t="shared" si="299"/>
        <v>14.154581491975357</v>
      </c>
      <c r="CV56" s="109">
        <f t="shared" si="300"/>
        <v>356.50553752485007</v>
      </c>
      <c r="CW56" s="109">
        <f t="shared" si="301"/>
        <v>0</v>
      </c>
      <c r="CX56" s="109">
        <f t="shared" si="302"/>
        <v>0</v>
      </c>
      <c r="CY56" s="109">
        <f t="shared" si="303"/>
        <v>0</v>
      </c>
      <c r="CZ56" s="109">
        <f t="shared" si="304"/>
        <v>10.636544834297428</v>
      </c>
      <c r="DA56" s="109">
        <f t="shared" si="305"/>
        <v>47795.254465260972</v>
      </c>
      <c r="DB56" s="109">
        <f t="shared" si="306"/>
        <v>0</v>
      </c>
      <c r="DC56" s="109">
        <f t="shared" si="307"/>
        <v>0</v>
      </c>
      <c r="DD56" s="109">
        <f t="shared" si="308"/>
        <v>259.12006991928541</v>
      </c>
      <c r="DE56" s="109">
        <f t="shared" si="262"/>
        <v>165.5213467346222</v>
      </c>
      <c r="DF56" s="110">
        <f t="shared" si="29"/>
        <v>0.65697702358317289</v>
      </c>
      <c r="DG56" s="110">
        <f t="shared" si="263"/>
        <v>0.73220746855063146</v>
      </c>
      <c r="DH56" s="110" t="e">
        <f t="shared" si="264"/>
        <v>#DIV/0!</v>
      </c>
      <c r="DI56" s="110" t="e">
        <f t="shared" si="265"/>
        <v>#DIV/0!</v>
      </c>
      <c r="DJ56" s="110">
        <f t="shared" si="266"/>
        <v>1</v>
      </c>
      <c r="DK56" s="110" t="e">
        <f t="shared" si="267"/>
        <v>#DIV/0!</v>
      </c>
      <c r="DL56" s="110">
        <f t="shared" si="268"/>
        <v>1</v>
      </c>
      <c r="DM56" s="110">
        <f t="shared" si="269"/>
        <v>0.68005989691472035</v>
      </c>
      <c r="DN56" s="110" t="e">
        <f t="shared" si="270"/>
        <v>#DIV/0!</v>
      </c>
      <c r="DO56" s="110" t="e">
        <f t="shared" si="271"/>
        <v>#DIV/0!</v>
      </c>
      <c r="DP56" s="110" t="e">
        <f t="shared" si="272"/>
        <v>#DIV/0!</v>
      </c>
      <c r="DQ56" s="110">
        <f t="shared" si="273"/>
        <v>1</v>
      </c>
      <c r="DR56" s="110">
        <f t="shared" si="274"/>
        <v>0.76932851237030941</v>
      </c>
      <c r="DS56" s="110" t="e">
        <f t="shared" si="275"/>
        <v>#DIV/0!</v>
      </c>
      <c r="DT56" s="110" t="e">
        <f t="shared" si="276"/>
        <v>#DIV/0!</v>
      </c>
      <c r="DU56" s="110">
        <f t="shared" si="277"/>
        <v>0.69176686548623856</v>
      </c>
      <c r="DV56" s="110">
        <f t="shared" si="230"/>
        <v>0.74602965020974044</v>
      </c>
    </row>
    <row r="57" spans="1:126" s="129" customFormat="1" x14ac:dyDescent="0.2">
      <c r="A57" s="129" t="s">
        <v>93</v>
      </c>
      <c r="B57" s="131"/>
      <c r="C57" s="131">
        <v>44519.072916666664</v>
      </c>
      <c r="D57" s="99">
        <v>29.07</v>
      </c>
      <c r="E57" s="102">
        <f t="shared" si="6"/>
        <v>0.82297169999999997</v>
      </c>
      <c r="F57" s="102">
        <f t="shared" si="30"/>
        <v>14238.429570000004</v>
      </c>
      <c r="G57" s="103">
        <f t="shared" si="7"/>
        <v>0.50206186493212446</v>
      </c>
      <c r="Y57" s="105">
        <f t="shared" ref="Y57" si="905">H54</f>
        <v>43.754871842157812</v>
      </c>
      <c r="Z57" s="105">
        <f t="shared" ref="Z57" si="906">I54</f>
        <v>33.181327412421396</v>
      </c>
      <c r="AA57" s="105">
        <f t="shared" ref="AA57" si="907">J54</f>
        <v>0</v>
      </c>
      <c r="AB57" s="105">
        <f t="shared" ref="AB57" si="908">K54</f>
        <v>0</v>
      </c>
      <c r="AC57" s="105">
        <f t="shared" ref="AC57" si="909">L54</f>
        <v>0</v>
      </c>
      <c r="AD57" s="105">
        <f t="shared" ref="AD57" si="910">M54</f>
        <v>0</v>
      </c>
      <c r="AE57" s="105">
        <f t="shared" ref="AE57" si="911">N54</f>
        <v>0</v>
      </c>
      <c r="AF57" s="105">
        <f t="shared" ref="AF57" si="912">O54</f>
        <v>9.9827245068588955</v>
      </c>
      <c r="AG57" s="105">
        <f t="shared" ref="AG57" si="913">P54</f>
        <v>0</v>
      </c>
      <c r="AH57" s="105">
        <f t="shared" ref="AH57" si="914">Q54</f>
        <v>0</v>
      </c>
      <c r="AI57" s="105">
        <f t="shared" ref="AI57" si="915">R54</f>
        <v>0</v>
      </c>
      <c r="AJ57" s="105">
        <f t="shared" ref="AJ57" si="916">S54</f>
        <v>0</v>
      </c>
      <c r="AK57" s="105">
        <f t="shared" ref="AK57" si="917">T54</f>
        <v>957.42073453153591</v>
      </c>
      <c r="AL57" s="105">
        <f t="shared" ref="AL57" si="918">U54</f>
        <v>0</v>
      </c>
      <c r="AM57" s="105">
        <f t="shared" ref="AM57" si="919">V54</f>
        <v>0</v>
      </c>
      <c r="AN57" s="105">
        <f t="shared" ref="AN57:AO57" si="920">W54</f>
        <v>8.8040421276664507</v>
      </c>
      <c r="AO57" s="105">
        <f t="shared" si="920"/>
        <v>0</v>
      </c>
      <c r="AP57" s="106">
        <f t="shared" si="807"/>
        <v>0.3915601398480506</v>
      </c>
      <c r="AQ57" s="106">
        <f t="shared" si="807"/>
        <v>0.32078597098036971</v>
      </c>
      <c r="AR57" s="106" t="e">
        <f t="shared" si="807"/>
        <v>#DIV/0!</v>
      </c>
      <c r="AS57" s="106" t="e">
        <f t="shared" si="807"/>
        <v>#DIV/0!</v>
      </c>
      <c r="AT57" s="106">
        <f t="shared" si="807"/>
        <v>0</v>
      </c>
      <c r="AU57" s="106" t="e">
        <f t="shared" si="807"/>
        <v>#DIV/0!</v>
      </c>
      <c r="AV57" s="106">
        <f t="shared" si="807"/>
        <v>0</v>
      </c>
      <c r="AW57" s="106">
        <f t="shared" si="807"/>
        <v>0.31152888330347062</v>
      </c>
      <c r="AX57" s="106" t="e">
        <f t="shared" si="807"/>
        <v>#DIV/0!</v>
      </c>
      <c r="AY57" s="106" t="e">
        <f t="shared" si="807"/>
        <v>#DIV/0!</v>
      </c>
      <c r="AZ57" s="106" t="e">
        <f t="shared" si="807"/>
        <v>#DIV/0!</v>
      </c>
      <c r="BA57" s="106">
        <f t="shared" si="807"/>
        <v>0</v>
      </c>
      <c r="BB57" s="106">
        <f t="shared" si="807"/>
        <v>0.1988509234344846</v>
      </c>
      <c r="BC57" s="106" t="e">
        <f t="shared" si="807"/>
        <v>#DIV/0!</v>
      </c>
      <c r="BD57" s="106" t="e">
        <f t="shared" si="807"/>
        <v>#DIV/0!</v>
      </c>
      <c r="BE57" s="106">
        <f t="shared" si="807"/>
        <v>0.47100678931688339</v>
      </c>
      <c r="BF57" s="106">
        <f t="shared" si="808"/>
        <v>0</v>
      </c>
      <c r="BG57" s="107">
        <f t="shared" si="10"/>
        <v>2.1605412757933644</v>
      </c>
      <c r="BH57" s="107">
        <f t="shared" si="11"/>
        <v>1.6384376057314221</v>
      </c>
      <c r="BI57" s="107">
        <f t="shared" si="12"/>
        <v>0</v>
      </c>
      <c r="BJ57" s="107">
        <f t="shared" si="13"/>
        <v>0</v>
      </c>
      <c r="BK57" s="107">
        <f t="shared" si="14"/>
        <v>0</v>
      </c>
      <c r="BL57" s="107">
        <f t="shared" si="15"/>
        <v>0</v>
      </c>
      <c r="BM57" s="107">
        <f t="shared" si="16"/>
        <v>0</v>
      </c>
      <c r="BN57" s="107">
        <f t="shared" si="17"/>
        <v>0.49292998548247963</v>
      </c>
      <c r="BO57" s="107">
        <f t="shared" si="18"/>
        <v>0</v>
      </c>
      <c r="BP57" s="107">
        <f t="shared" si="19"/>
        <v>0</v>
      </c>
      <c r="BQ57" s="107">
        <f t="shared" si="20"/>
        <v>0</v>
      </c>
      <c r="BR57" s="107">
        <f t="shared" si="21"/>
        <v>0</v>
      </c>
      <c r="BS57" s="107">
        <f t="shared" si="22"/>
        <v>47.275810170760003</v>
      </c>
      <c r="BT57" s="107">
        <f t="shared" si="23"/>
        <v>0</v>
      </c>
      <c r="BU57" s="107">
        <f t="shared" si="24"/>
        <v>0</v>
      </c>
      <c r="BV57" s="107">
        <f t="shared" si="25"/>
        <v>0.43472865100063651</v>
      </c>
      <c r="BW57" s="107">
        <f t="shared" si="26"/>
        <v>0</v>
      </c>
      <c r="BX57" s="108">
        <f t="shared" si="50"/>
        <v>32.408119136900467</v>
      </c>
      <c r="BY57" s="108">
        <f t="shared" si="247"/>
        <v>24.576564085971331</v>
      </c>
      <c r="BZ57" s="108">
        <f t="shared" si="248"/>
        <v>0</v>
      </c>
      <c r="CA57" s="108">
        <f t="shared" si="249"/>
        <v>0</v>
      </c>
      <c r="CB57" s="108">
        <f t="shared" si="250"/>
        <v>0</v>
      </c>
      <c r="CC57" s="108">
        <f t="shared" si="251"/>
        <v>0</v>
      </c>
      <c r="CD57" s="108">
        <f t="shared" si="252"/>
        <v>0</v>
      </c>
      <c r="CE57" s="108">
        <f t="shared" si="253"/>
        <v>7.3939497822371942</v>
      </c>
      <c r="CF57" s="108">
        <f t="shared" si="254"/>
        <v>0</v>
      </c>
      <c r="CG57" s="108">
        <f t="shared" si="255"/>
        <v>0</v>
      </c>
      <c r="CH57" s="108">
        <f t="shared" si="256"/>
        <v>0</v>
      </c>
      <c r="CI57" s="108">
        <f t="shared" si="257"/>
        <v>0</v>
      </c>
      <c r="CJ57" s="108">
        <f t="shared" si="258"/>
        <v>709.13715256140006</v>
      </c>
      <c r="CK57" s="108">
        <f t="shared" si="259"/>
        <v>0</v>
      </c>
      <c r="CL57" s="108">
        <f t="shared" si="260"/>
        <v>0</v>
      </c>
      <c r="CM57" s="108">
        <f t="shared" si="261"/>
        <v>6.5209297650095479</v>
      </c>
      <c r="CN57" s="108">
        <f t="shared" si="229"/>
        <v>0</v>
      </c>
      <c r="CO57" s="109">
        <f t="shared" si="51"/>
        <v>1474.0570984407191</v>
      </c>
      <c r="CP57" s="109">
        <f t="shared" si="294"/>
        <v>1243.1371007885739</v>
      </c>
      <c r="CQ57" s="109">
        <f t="shared" si="295"/>
        <v>0</v>
      </c>
      <c r="CR57" s="109">
        <f t="shared" si="296"/>
        <v>0</v>
      </c>
      <c r="CS57" s="109">
        <f t="shared" si="297"/>
        <v>20.70438386184534</v>
      </c>
      <c r="CT57" s="109">
        <f t="shared" si="298"/>
        <v>0</v>
      </c>
      <c r="CU57" s="109">
        <f t="shared" si="299"/>
        <v>14.154581491975357</v>
      </c>
      <c r="CV57" s="109">
        <f t="shared" si="300"/>
        <v>363.89948730708727</v>
      </c>
      <c r="CW57" s="109">
        <f t="shared" si="301"/>
        <v>0</v>
      </c>
      <c r="CX57" s="109">
        <f t="shared" si="302"/>
        <v>0</v>
      </c>
      <c r="CY57" s="109">
        <f t="shared" si="303"/>
        <v>0</v>
      </c>
      <c r="CZ57" s="109">
        <f t="shared" si="304"/>
        <v>10.636544834297428</v>
      </c>
      <c r="DA57" s="109">
        <f t="shared" si="305"/>
        <v>48504.391617822374</v>
      </c>
      <c r="DB57" s="109">
        <f t="shared" si="306"/>
        <v>0</v>
      </c>
      <c r="DC57" s="109">
        <f t="shared" si="307"/>
        <v>0</v>
      </c>
      <c r="DD57" s="109">
        <f t="shared" si="308"/>
        <v>265.64099968429497</v>
      </c>
      <c r="DE57" s="109">
        <f t="shared" si="262"/>
        <v>165.5213467346222</v>
      </c>
      <c r="DF57" s="110">
        <f t="shared" si="29"/>
        <v>0.67174579875393015</v>
      </c>
      <c r="DG57" s="110">
        <f t="shared" si="263"/>
        <v>0.74697501044375392</v>
      </c>
      <c r="DH57" s="110" t="e">
        <f t="shared" si="264"/>
        <v>#DIV/0!</v>
      </c>
      <c r="DI57" s="110" t="e">
        <f t="shared" si="265"/>
        <v>#DIV/0!</v>
      </c>
      <c r="DJ57" s="110">
        <f t="shared" si="266"/>
        <v>1</v>
      </c>
      <c r="DK57" s="110" t="e">
        <f t="shared" si="267"/>
        <v>#DIV/0!</v>
      </c>
      <c r="DL57" s="110">
        <f t="shared" si="268"/>
        <v>1</v>
      </c>
      <c r="DM57" s="110">
        <f t="shared" si="269"/>
        <v>0.6941643867400723</v>
      </c>
      <c r="DN57" s="110" t="e">
        <f t="shared" si="270"/>
        <v>#DIV/0!</v>
      </c>
      <c r="DO57" s="110" t="e">
        <f t="shared" si="271"/>
        <v>#DIV/0!</v>
      </c>
      <c r="DP57" s="110" t="e">
        <f t="shared" si="272"/>
        <v>#DIV/0!</v>
      </c>
      <c r="DQ57" s="110">
        <f t="shared" si="273"/>
        <v>1</v>
      </c>
      <c r="DR57" s="110">
        <f t="shared" si="274"/>
        <v>0.78074302280132102</v>
      </c>
      <c r="DS57" s="110" t="e">
        <f t="shared" si="275"/>
        <v>#DIV/0!</v>
      </c>
      <c r="DT57" s="110" t="e">
        <f t="shared" si="276"/>
        <v>#DIV/0!</v>
      </c>
      <c r="DU57" s="110">
        <f t="shared" si="277"/>
        <v>0.70917564105889763</v>
      </c>
      <c r="DV57" s="110">
        <f t="shared" si="230"/>
        <v>0.74602965020974044</v>
      </c>
    </row>
    <row r="58" spans="1:126" s="129" customFormat="1" x14ac:dyDescent="0.2">
      <c r="A58" s="129" t="s">
        <v>93</v>
      </c>
      <c r="B58" s="131">
        <f>'Data Final'!C224</f>
        <v>44519.104166666664</v>
      </c>
      <c r="C58" s="131">
        <v>44519.083333333336</v>
      </c>
      <c r="D58" s="99">
        <v>29.89</v>
      </c>
      <c r="E58" s="102">
        <f t="shared" si="6"/>
        <v>0.84618589999999994</v>
      </c>
      <c r="F58" s="102">
        <f t="shared" si="30"/>
        <v>14784.699330000003</v>
      </c>
      <c r="G58" s="103">
        <f t="shared" si="7"/>
        <v>0.52132390595380318</v>
      </c>
      <c r="H58" s="129">
        <f>'Data Final'!F224</f>
        <v>45.945004488126315</v>
      </c>
      <c r="I58" s="129">
        <f>'Data Final'!G224</f>
        <v>27.368537378393345</v>
      </c>
      <c r="J58" s="129">
        <f>'Data Final'!H224</f>
        <v>0</v>
      </c>
      <c r="K58" s="129">
        <f>'Data Final'!I224</f>
        <v>0</v>
      </c>
      <c r="L58" s="129">
        <f>'Data Final'!J224</f>
        <v>0</v>
      </c>
      <c r="M58" s="104">
        <v>0</v>
      </c>
      <c r="N58" s="104">
        <v>0</v>
      </c>
      <c r="O58" s="129">
        <f>'Data Final'!M224</f>
        <v>9.432646765784396</v>
      </c>
      <c r="P58" s="104">
        <v>0</v>
      </c>
      <c r="Q58" s="129">
        <f>'Data Final'!O224</f>
        <v>0</v>
      </c>
      <c r="R58" s="104">
        <v>0</v>
      </c>
      <c r="S58" s="129">
        <f>'Data Final'!Q224</f>
        <v>0</v>
      </c>
      <c r="T58" s="129">
        <f>'Data Final'!R224</f>
        <v>888.36158184083592</v>
      </c>
      <c r="U58" s="129">
        <f>'Data Final'!S224</f>
        <v>0</v>
      </c>
      <c r="V58" s="129">
        <f>'Data Final'!T224</f>
        <v>0</v>
      </c>
      <c r="W58" s="129">
        <f>'Data Final'!U224</f>
        <v>7.9020188941624996</v>
      </c>
      <c r="X58" s="129">
        <f>'Data Final'!V224</f>
        <v>0</v>
      </c>
      <c r="Y58" s="105">
        <f t="shared" ref="Y58" si="921">H58</f>
        <v>45.945004488126315</v>
      </c>
      <c r="Z58" s="105">
        <f t="shared" ref="Z58" si="922">I58</f>
        <v>27.368537378393345</v>
      </c>
      <c r="AA58" s="105">
        <f t="shared" ref="AA58" si="923">J58</f>
        <v>0</v>
      </c>
      <c r="AB58" s="105">
        <f t="shared" ref="AB58" si="924">K58</f>
        <v>0</v>
      </c>
      <c r="AC58" s="105">
        <f t="shared" ref="AC58" si="925">L58</f>
        <v>0</v>
      </c>
      <c r="AD58" s="105">
        <f t="shared" ref="AD58" si="926">M58</f>
        <v>0</v>
      </c>
      <c r="AE58" s="105">
        <f t="shared" ref="AE58" si="927">N58</f>
        <v>0</v>
      </c>
      <c r="AF58" s="105">
        <f t="shared" ref="AF58" si="928">O58</f>
        <v>9.432646765784396</v>
      </c>
      <c r="AG58" s="105">
        <f t="shared" ref="AG58" si="929">P58</f>
        <v>0</v>
      </c>
      <c r="AH58" s="105">
        <f t="shared" ref="AH58" si="930">Q58</f>
        <v>0</v>
      </c>
      <c r="AI58" s="105">
        <f t="shared" ref="AI58" si="931">R58</f>
        <v>0</v>
      </c>
      <c r="AJ58" s="105">
        <f t="shared" ref="AJ58" si="932">S58</f>
        <v>0</v>
      </c>
      <c r="AK58" s="105">
        <f t="shared" ref="AK58" si="933">T58</f>
        <v>888.36158184083592</v>
      </c>
      <c r="AL58" s="105">
        <f t="shared" ref="AL58" si="934">U58</f>
        <v>0</v>
      </c>
      <c r="AM58" s="105">
        <f t="shared" ref="AM58" si="935">V58</f>
        <v>0</v>
      </c>
      <c r="AN58" s="105">
        <f t="shared" ref="AN58:AO58" si="936">W58</f>
        <v>7.9020188941624996</v>
      </c>
      <c r="AO58" s="105">
        <f t="shared" si="936"/>
        <v>0</v>
      </c>
      <c r="AP58" s="106">
        <f t="shared" si="807"/>
        <v>0.41115952636287845</v>
      </c>
      <c r="AQ58" s="106">
        <f t="shared" si="807"/>
        <v>0.26458986188581096</v>
      </c>
      <c r="AR58" s="106" t="e">
        <f t="shared" si="807"/>
        <v>#DIV/0!</v>
      </c>
      <c r="AS58" s="106" t="e">
        <f t="shared" si="807"/>
        <v>#DIV/0!</v>
      </c>
      <c r="AT58" s="106">
        <f t="shared" si="807"/>
        <v>0</v>
      </c>
      <c r="AU58" s="106" t="e">
        <f t="shared" si="807"/>
        <v>#DIV/0!</v>
      </c>
      <c r="AV58" s="106">
        <f t="shared" si="807"/>
        <v>0</v>
      </c>
      <c r="AW58" s="106">
        <f t="shared" si="807"/>
        <v>0.29436271746474657</v>
      </c>
      <c r="AX58" s="106" t="e">
        <f t="shared" si="807"/>
        <v>#DIV/0!</v>
      </c>
      <c r="AY58" s="106" t="e">
        <f t="shared" si="807"/>
        <v>#DIV/0!</v>
      </c>
      <c r="AZ58" s="106" t="e">
        <f t="shared" si="807"/>
        <v>#DIV/0!</v>
      </c>
      <c r="BA58" s="106">
        <f t="shared" si="807"/>
        <v>0</v>
      </c>
      <c r="BB58" s="106">
        <f t="shared" si="807"/>
        <v>0.18450772426524159</v>
      </c>
      <c r="BC58" s="106" t="e">
        <f t="shared" si="807"/>
        <v>#DIV/0!</v>
      </c>
      <c r="BD58" s="106" t="e">
        <f t="shared" si="807"/>
        <v>#DIV/0!</v>
      </c>
      <c r="BE58" s="106">
        <f t="shared" si="807"/>
        <v>0.42274951601660893</v>
      </c>
      <c r="BF58" s="106">
        <f t="shared" si="808"/>
        <v>0</v>
      </c>
      <c r="BG58" s="107">
        <f t="shared" si="10"/>
        <v>2.3326808983973519</v>
      </c>
      <c r="BH58" s="107">
        <f t="shared" si="11"/>
        <v>1.3895322259931648</v>
      </c>
      <c r="BI58" s="107">
        <f t="shared" si="12"/>
        <v>0</v>
      </c>
      <c r="BJ58" s="107">
        <f t="shared" si="13"/>
        <v>0</v>
      </c>
      <c r="BK58" s="107">
        <f t="shared" si="14"/>
        <v>0</v>
      </c>
      <c r="BL58" s="107">
        <f t="shared" si="15"/>
        <v>0</v>
      </c>
      <c r="BM58" s="107">
        <f t="shared" si="16"/>
        <v>0</v>
      </c>
      <c r="BN58" s="107">
        <f t="shared" si="17"/>
        <v>0.4789063615732414</v>
      </c>
      <c r="BO58" s="107">
        <f t="shared" si="18"/>
        <v>0</v>
      </c>
      <c r="BP58" s="107">
        <f t="shared" si="19"/>
        <v>0</v>
      </c>
      <c r="BQ58" s="107">
        <f t="shared" si="20"/>
        <v>0</v>
      </c>
      <c r="BR58" s="107">
        <f t="shared" si="21"/>
        <v>0</v>
      </c>
      <c r="BS58" s="107">
        <f t="shared" si="22"/>
        <v>45.103142679324684</v>
      </c>
      <c r="BT58" s="107">
        <f t="shared" si="23"/>
        <v>0</v>
      </c>
      <c r="BU58" s="107">
        <f t="shared" si="24"/>
        <v>0</v>
      </c>
      <c r="BV58" s="107">
        <f t="shared" si="25"/>
        <v>0.40119461818643393</v>
      </c>
      <c r="BW58" s="107">
        <f t="shared" si="26"/>
        <v>0</v>
      </c>
      <c r="BX58" s="108">
        <f t="shared" si="50"/>
        <v>34.990213475960282</v>
      </c>
      <c r="BY58" s="108">
        <f t="shared" si="247"/>
        <v>20.842983389897473</v>
      </c>
      <c r="BZ58" s="108">
        <f t="shared" si="248"/>
        <v>0</v>
      </c>
      <c r="CA58" s="108">
        <f t="shared" si="249"/>
        <v>0</v>
      </c>
      <c r="CB58" s="108">
        <f t="shared" si="250"/>
        <v>0</v>
      </c>
      <c r="CC58" s="108">
        <f t="shared" si="251"/>
        <v>0</v>
      </c>
      <c r="CD58" s="108">
        <f t="shared" si="252"/>
        <v>0</v>
      </c>
      <c r="CE58" s="108">
        <f t="shared" si="253"/>
        <v>7.1835954235986215</v>
      </c>
      <c r="CF58" s="108">
        <f t="shared" si="254"/>
        <v>0</v>
      </c>
      <c r="CG58" s="108">
        <f t="shared" si="255"/>
        <v>0</v>
      </c>
      <c r="CH58" s="108">
        <f t="shared" si="256"/>
        <v>0</v>
      </c>
      <c r="CI58" s="108">
        <f t="shared" si="257"/>
        <v>0</v>
      </c>
      <c r="CJ58" s="108">
        <f t="shared" si="258"/>
        <v>676.54714018987022</v>
      </c>
      <c r="CK58" s="108">
        <f t="shared" si="259"/>
        <v>0</v>
      </c>
      <c r="CL58" s="108">
        <f t="shared" si="260"/>
        <v>0</v>
      </c>
      <c r="CM58" s="108">
        <f t="shared" si="261"/>
        <v>6.017919272796509</v>
      </c>
      <c r="CN58" s="108">
        <f t="shared" si="229"/>
        <v>0</v>
      </c>
      <c r="CO58" s="109">
        <f t="shared" si="51"/>
        <v>1509.0473119166793</v>
      </c>
      <c r="CP58" s="109">
        <f t="shared" si="294"/>
        <v>1263.9800841784713</v>
      </c>
      <c r="CQ58" s="109">
        <f t="shared" si="295"/>
        <v>0</v>
      </c>
      <c r="CR58" s="109">
        <f t="shared" si="296"/>
        <v>0</v>
      </c>
      <c r="CS58" s="109">
        <f t="shared" si="297"/>
        <v>20.70438386184534</v>
      </c>
      <c r="CT58" s="109">
        <f t="shared" si="298"/>
        <v>0</v>
      </c>
      <c r="CU58" s="109">
        <f t="shared" si="299"/>
        <v>14.154581491975357</v>
      </c>
      <c r="CV58" s="109">
        <f t="shared" si="300"/>
        <v>371.08308273068587</v>
      </c>
      <c r="CW58" s="109">
        <f t="shared" si="301"/>
        <v>0</v>
      </c>
      <c r="CX58" s="109">
        <f t="shared" si="302"/>
        <v>0</v>
      </c>
      <c r="CY58" s="109">
        <f t="shared" si="303"/>
        <v>0</v>
      </c>
      <c r="CZ58" s="109">
        <f t="shared" si="304"/>
        <v>10.636544834297428</v>
      </c>
      <c r="DA58" s="109">
        <f t="shared" si="305"/>
        <v>49180.938758012242</v>
      </c>
      <c r="DB58" s="109">
        <f t="shared" si="306"/>
        <v>0</v>
      </c>
      <c r="DC58" s="109">
        <f t="shared" si="307"/>
        <v>0</v>
      </c>
      <c r="DD58" s="109">
        <f t="shared" si="308"/>
        <v>271.65891895709149</v>
      </c>
      <c r="DE58" s="109">
        <f t="shared" si="262"/>
        <v>165.5213467346222</v>
      </c>
      <c r="DF58" s="110">
        <f t="shared" si="29"/>
        <v>0.68769126580866158</v>
      </c>
      <c r="DG58" s="110">
        <f t="shared" si="263"/>
        <v>0.75949912200431424</v>
      </c>
      <c r="DH58" s="110" t="e">
        <f t="shared" si="264"/>
        <v>#DIV/0!</v>
      </c>
      <c r="DI58" s="110" t="e">
        <f t="shared" si="265"/>
        <v>#DIV/0!</v>
      </c>
      <c r="DJ58" s="110">
        <f t="shared" si="266"/>
        <v>1</v>
      </c>
      <c r="DK58" s="110" t="e">
        <f t="shared" si="267"/>
        <v>#DIV/0!</v>
      </c>
      <c r="DL58" s="110">
        <f t="shared" si="268"/>
        <v>1</v>
      </c>
      <c r="DM58" s="110">
        <f t="shared" si="269"/>
        <v>0.70786761053055547</v>
      </c>
      <c r="DN58" s="110" t="e">
        <f t="shared" si="270"/>
        <v>#DIV/0!</v>
      </c>
      <c r="DO58" s="110" t="e">
        <f t="shared" si="271"/>
        <v>#DIV/0!</v>
      </c>
      <c r="DP58" s="110" t="e">
        <f t="shared" si="272"/>
        <v>#DIV/0!</v>
      </c>
      <c r="DQ58" s="110">
        <f t="shared" si="273"/>
        <v>1</v>
      </c>
      <c r="DR58" s="110">
        <f t="shared" si="274"/>
        <v>0.79163295341752826</v>
      </c>
      <c r="DS58" s="110" t="e">
        <f t="shared" si="275"/>
        <v>#DIV/0!</v>
      </c>
      <c r="DT58" s="110" t="e">
        <f t="shared" si="276"/>
        <v>#DIV/0!</v>
      </c>
      <c r="DU58" s="110">
        <f t="shared" si="277"/>
        <v>0.72524154113907446</v>
      </c>
      <c r="DV58" s="110">
        <f t="shared" si="230"/>
        <v>0.74602965020974044</v>
      </c>
    </row>
    <row r="59" spans="1:126" s="129" customFormat="1" x14ac:dyDescent="0.2">
      <c r="A59" s="129" t="s">
        <v>93</v>
      </c>
      <c r="B59" s="131"/>
      <c r="C59" s="131">
        <v>44519.09375</v>
      </c>
      <c r="D59" s="99">
        <v>33.26</v>
      </c>
      <c r="E59" s="102">
        <f t="shared" si="6"/>
        <v>0.94159059999999994</v>
      </c>
      <c r="F59" s="102">
        <f t="shared" si="30"/>
        <v>15416.833320000003</v>
      </c>
      <c r="G59" s="103">
        <f t="shared" si="7"/>
        <v>0.54361360920696788</v>
      </c>
      <c r="Y59" s="105">
        <f t="shared" ref="Y59" si="937">H58</f>
        <v>45.945004488126315</v>
      </c>
      <c r="Z59" s="105">
        <f t="shared" ref="Z59" si="938">I58</f>
        <v>27.368537378393345</v>
      </c>
      <c r="AA59" s="105">
        <f t="shared" ref="AA59" si="939">J58</f>
        <v>0</v>
      </c>
      <c r="AB59" s="105">
        <f t="shared" ref="AB59" si="940">K58</f>
        <v>0</v>
      </c>
      <c r="AC59" s="105">
        <f t="shared" ref="AC59" si="941">L58</f>
        <v>0</v>
      </c>
      <c r="AD59" s="105">
        <f t="shared" ref="AD59" si="942">M58</f>
        <v>0</v>
      </c>
      <c r="AE59" s="105">
        <f t="shared" ref="AE59" si="943">N58</f>
        <v>0</v>
      </c>
      <c r="AF59" s="105">
        <f t="shared" ref="AF59" si="944">O58</f>
        <v>9.432646765784396</v>
      </c>
      <c r="AG59" s="105">
        <f t="shared" ref="AG59" si="945">P58</f>
        <v>0</v>
      </c>
      <c r="AH59" s="105">
        <f t="shared" ref="AH59" si="946">Q58</f>
        <v>0</v>
      </c>
      <c r="AI59" s="105">
        <f t="shared" ref="AI59" si="947">R58</f>
        <v>0</v>
      </c>
      <c r="AJ59" s="105">
        <f t="shared" ref="AJ59" si="948">S58</f>
        <v>0</v>
      </c>
      <c r="AK59" s="105">
        <f t="shared" ref="AK59" si="949">T58</f>
        <v>888.36158184083592</v>
      </c>
      <c r="AL59" s="105">
        <f t="shared" ref="AL59" si="950">U58</f>
        <v>0</v>
      </c>
      <c r="AM59" s="105">
        <f t="shared" ref="AM59" si="951">V58</f>
        <v>0</v>
      </c>
      <c r="AN59" s="105">
        <f t="shared" ref="AN59:AO59" si="952">W58</f>
        <v>7.9020188941624996</v>
      </c>
      <c r="AO59" s="105">
        <f t="shared" si="952"/>
        <v>0</v>
      </c>
      <c r="AP59" s="106">
        <f t="shared" si="807"/>
        <v>0.41115952636287845</v>
      </c>
      <c r="AQ59" s="106">
        <f t="shared" si="807"/>
        <v>0.26458986188581096</v>
      </c>
      <c r="AR59" s="106" t="e">
        <f t="shared" si="807"/>
        <v>#DIV/0!</v>
      </c>
      <c r="AS59" s="106" t="e">
        <f t="shared" si="807"/>
        <v>#DIV/0!</v>
      </c>
      <c r="AT59" s="106">
        <f t="shared" si="807"/>
        <v>0</v>
      </c>
      <c r="AU59" s="106" t="e">
        <f t="shared" si="807"/>
        <v>#DIV/0!</v>
      </c>
      <c r="AV59" s="106">
        <f t="shared" si="807"/>
        <v>0</v>
      </c>
      <c r="AW59" s="106">
        <f t="shared" si="807"/>
        <v>0.29436271746474657</v>
      </c>
      <c r="AX59" s="106" t="e">
        <f t="shared" si="807"/>
        <v>#DIV/0!</v>
      </c>
      <c r="AY59" s="106" t="e">
        <f t="shared" si="807"/>
        <v>#DIV/0!</v>
      </c>
      <c r="AZ59" s="106" t="e">
        <f t="shared" si="807"/>
        <v>#DIV/0!</v>
      </c>
      <c r="BA59" s="106">
        <f t="shared" si="807"/>
        <v>0</v>
      </c>
      <c r="BB59" s="106">
        <f t="shared" si="807"/>
        <v>0.18450772426524159</v>
      </c>
      <c r="BC59" s="106" t="e">
        <f t="shared" si="807"/>
        <v>#DIV/0!</v>
      </c>
      <c r="BD59" s="106" t="e">
        <f t="shared" si="807"/>
        <v>#DIV/0!</v>
      </c>
      <c r="BE59" s="106">
        <f t="shared" si="807"/>
        <v>0.42274951601660893</v>
      </c>
      <c r="BF59" s="106">
        <f t="shared" si="808"/>
        <v>0</v>
      </c>
      <c r="BG59" s="107">
        <f t="shared" si="10"/>
        <v>2.5956830605786529</v>
      </c>
      <c r="BH59" s="107">
        <f t="shared" si="11"/>
        <v>1.5461974518746289</v>
      </c>
      <c r="BI59" s="107">
        <f t="shared" si="12"/>
        <v>0</v>
      </c>
      <c r="BJ59" s="107">
        <f t="shared" si="13"/>
        <v>0</v>
      </c>
      <c r="BK59" s="107">
        <f t="shared" si="14"/>
        <v>0</v>
      </c>
      <c r="BL59" s="107">
        <f t="shared" si="15"/>
        <v>0</v>
      </c>
      <c r="BM59" s="107">
        <f t="shared" si="16"/>
        <v>0</v>
      </c>
      <c r="BN59" s="107">
        <f t="shared" si="17"/>
        <v>0.53290149166697931</v>
      </c>
      <c r="BO59" s="107">
        <f t="shared" si="18"/>
        <v>0</v>
      </c>
      <c r="BP59" s="107">
        <f t="shared" si="19"/>
        <v>0</v>
      </c>
      <c r="BQ59" s="107">
        <f t="shared" si="20"/>
        <v>0</v>
      </c>
      <c r="BR59" s="107">
        <f t="shared" si="21"/>
        <v>0</v>
      </c>
      <c r="BS59" s="107">
        <f t="shared" si="22"/>
        <v>50.188374891747706</v>
      </c>
      <c r="BT59" s="107">
        <f t="shared" si="23"/>
        <v>0</v>
      </c>
      <c r="BU59" s="107">
        <f t="shared" si="24"/>
        <v>0</v>
      </c>
      <c r="BV59" s="107">
        <f t="shared" si="25"/>
        <v>0.44642800270594823</v>
      </c>
      <c r="BW59" s="107">
        <f t="shared" si="26"/>
        <v>0</v>
      </c>
      <c r="BX59" s="108">
        <f t="shared" si="50"/>
        <v>38.935245908679796</v>
      </c>
      <c r="BY59" s="108">
        <f t="shared" si="247"/>
        <v>23.192961778119432</v>
      </c>
      <c r="BZ59" s="108">
        <f t="shared" si="248"/>
        <v>0</v>
      </c>
      <c r="CA59" s="108">
        <f t="shared" si="249"/>
        <v>0</v>
      </c>
      <c r="CB59" s="108">
        <f t="shared" si="250"/>
        <v>0</v>
      </c>
      <c r="CC59" s="108">
        <f t="shared" si="251"/>
        <v>0</v>
      </c>
      <c r="CD59" s="108">
        <f t="shared" si="252"/>
        <v>0</v>
      </c>
      <c r="CE59" s="108">
        <f t="shared" si="253"/>
        <v>7.99352237500469</v>
      </c>
      <c r="CF59" s="108">
        <f t="shared" si="254"/>
        <v>0</v>
      </c>
      <c r="CG59" s="108">
        <f t="shared" si="255"/>
        <v>0</v>
      </c>
      <c r="CH59" s="108">
        <f t="shared" si="256"/>
        <v>0</v>
      </c>
      <c r="CI59" s="108">
        <f t="shared" si="257"/>
        <v>0</v>
      </c>
      <c r="CJ59" s="108">
        <f t="shared" si="258"/>
        <v>752.82562337621562</v>
      </c>
      <c r="CK59" s="108">
        <f t="shared" si="259"/>
        <v>0</v>
      </c>
      <c r="CL59" s="108">
        <f t="shared" si="260"/>
        <v>0</v>
      </c>
      <c r="CM59" s="108">
        <f t="shared" si="261"/>
        <v>6.6964200405892234</v>
      </c>
      <c r="CN59" s="108">
        <f t="shared" si="229"/>
        <v>0</v>
      </c>
      <c r="CO59" s="109">
        <f t="shared" si="51"/>
        <v>1547.982557825359</v>
      </c>
      <c r="CP59" s="109">
        <f t="shared" si="294"/>
        <v>1287.1730459565908</v>
      </c>
      <c r="CQ59" s="109">
        <f t="shared" si="295"/>
        <v>0</v>
      </c>
      <c r="CR59" s="109">
        <f t="shared" si="296"/>
        <v>0</v>
      </c>
      <c r="CS59" s="109">
        <f t="shared" si="297"/>
        <v>20.70438386184534</v>
      </c>
      <c r="CT59" s="109">
        <f t="shared" si="298"/>
        <v>0</v>
      </c>
      <c r="CU59" s="109">
        <f t="shared" si="299"/>
        <v>14.154581491975357</v>
      </c>
      <c r="CV59" s="109">
        <f t="shared" si="300"/>
        <v>379.07660510569059</v>
      </c>
      <c r="CW59" s="109">
        <f t="shared" si="301"/>
        <v>0</v>
      </c>
      <c r="CX59" s="109">
        <f t="shared" si="302"/>
        <v>0</v>
      </c>
      <c r="CY59" s="109">
        <f t="shared" si="303"/>
        <v>0</v>
      </c>
      <c r="CZ59" s="109">
        <f t="shared" si="304"/>
        <v>10.636544834297428</v>
      </c>
      <c r="DA59" s="109">
        <f t="shared" si="305"/>
        <v>49933.764381388457</v>
      </c>
      <c r="DB59" s="109">
        <f t="shared" si="306"/>
        <v>0</v>
      </c>
      <c r="DC59" s="109">
        <f t="shared" si="307"/>
        <v>0</v>
      </c>
      <c r="DD59" s="109">
        <f t="shared" si="308"/>
        <v>278.35533899768069</v>
      </c>
      <c r="DE59" s="109">
        <f t="shared" si="262"/>
        <v>165.5213467346222</v>
      </c>
      <c r="DF59" s="110">
        <f t="shared" si="29"/>
        <v>0.70543453226032982</v>
      </c>
      <c r="DG59" s="110">
        <f t="shared" si="263"/>
        <v>0.77343528629017033</v>
      </c>
      <c r="DH59" s="110" t="e">
        <f t="shared" si="264"/>
        <v>#DIV/0!</v>
      </c>
      <c r="DI59" s="110" t="e">
        <f t="shared" si="265"/>
        <v>#DIV/0!</v>
      </c>
      <c r="DJ59" s="110">
        <f t="shared" si="266"/>
        <v>1</v>
      </c>
      <c r="DK59" s="110" t="e">
        <f t="shared" si="267"/>
        <v>#DIV/0!</v>
      </c>
      <c r="DL59" s="110">
        <f t="shared" si="268"/>
        <v>1</v>
      </c>
      <c r="DM59" s="110">
        <f t="shared" si="269"/>
        <v>0.72311582810404074</v>
      </c>
      <c r="DN59" s="110" t="e">
        <f t="shared" si="270"/>
        <v>#DIV/0!</v>
      </c>
      <c r="DO59" s="110" t="e">
        <f t="shared" si="271"/>
        <v>#DIV/0!</v>
      </c>
      <c r="DP59" s="110" t="e">
        <f t="shared" si="272"/>
        <v>#DIV/0!</v>
      </c>
      <c r="DQ59" s="110">
        <f t="shared" si="273"/>
        <v>1</v>
      </c>
      <c r="DR59" s="110">
        <f t="shared" si="274"/>
        <v>0.80375068818818907</v>
      </c>
      <c r="DS59" s="110" t="e">
        <f t="shared" si="275"/>
        <v>#DIV/0!</v>
      </c>
      <c r="DT59" s="110" t="e">
        <f t="shared" si="276"/>
        <v>#DIV/0!</v>
      </c>
      <c r="DU59" s="110">
        <f t="shared" si="277"/>
        <v>0.74311881904695931</v>
      </c>
      <c r="DV59" s="110">
        <f t="shared" si="230"/>
        <v>0.74602965020974044</v>
      </c>
    </row>
    <row r="60" spans="1:126" s="129" customFormat="1" x14ac:dyDescent="0.2">
      <c r="A60" s="129" t="s">
        <v>93</v>
      </c>
      <c r="B60" s="131"/>
      <c r="C60" s="131">
        <v>44519.104166666664</v>
      </c>
      <c r="D60" s="99">
        <v>35</v>
      </c>
      <c r="E60" s="102">
        <f t="shared" si="6"/>
        <v>0.9908499999999999</v>
      </c>
      <c r="F60" s="102">
        <f t="shared" si="30"/>
        <v>16093.300770000003</v>
      </c>
      <c r="G60" s="103">
        <f t="shared" si="7"/>
        <v>0.56746655646095912</v>
      </c>
      <c r="Y60" s="105">
        <f t="shared" ref="Y60" si="953">H58</f>
        <v>45.945004488126315</v>
      </c>
      <c r="Z60" s="105">
        <f t="shared" ref="Z60" si="954">I58</f>
        <v>27.368537378393345</v>
      </c>
      <c r="AA60" s="105">
        <f t="shared" ref="AA60" si="955">J58</f>
        <v>0</v>
      </c>
      <c r="AB60" s="105">
        <f t="shared" ref="AB60" si="956">K58</f>
        <v>0</v>
      </c>
      <c r="AC60" s="105">
        <f t="shared" ref="AC60" si="957">L58</f>
        <v>0</v>
      </c>
      <c r="AD60" s="105">
        <f t="shared" ref="AD60" si="958">M58</f>
        <v>0</v>
      </c>
      <c r="AE60" s="105">
        <f t="shared" ref="AE60" si="959">N58</f>
        <v>0</v>
      </c>
      <c r="AF60" s="105">
        <f t="shared" ref="AF60" si="960">O58</f>
        <v>9.432646765784396</v>
      </c>
      <c r="AG60" s="105">
        <f t="shared" ref="AG60" si="961">P58</f>
        <v>0</v>
      </c>
      <c r="AH60" s="105">
        <f t="shared" ref="AH60" si="962">Q58</f>
        <v>0</v>
      </c>
      <c r="AI60" s="105">
        <f t="shared" ref="AI60" si="963">R58</f>
        <v>0</v>
      </c>
      <c r="AJ60" s="105">
        <f t="shared" ref="AJ60" si="964">S58</f>
        <v>0</v>
      </c>
      <c r="AK60" s="105">
        <f t="shared" ref="AK60" si="965">T58</f>
        <v>888.36158184083592</v>
      </c>
      <c r="AL60" s="105">
        <f t="shared" ref="AL60" si="966">U58</f>
        <v>0</v>
      </c>
      <c r="AM60" s="105">
        <f t="shared" ref="AM60" si="967">V58</f>
        <v>0</v>
      </c>
      <c r="AN60" s="105">
        <f t="shared" ref="AN60:AO60" si="968">W58</f>
        <v>7.9020188941624996</v>
      </c>
      <c r="AO60" s="105">
        <f t="shared" si="968"/>
        <v>0</v>
      </c>
      <c r="AP60" s="106">
        <f t="shared" si="807"/>
        <v>0.41115952636287845</v>
      </c>
      <c r="AQ60" s="106">
        <f t="shared" si="807"/>
        <v>0.26458986188581096</v>
      </c>
      <c r="AR60" s="106" t="e">
        <f t="shared" si="807"/>
        <v>#DIV/0!</v>
      </c>
      <c r="AS60" s="106" t="e">
        <f t="shared" si="807"/>
        <v>#DIV/0!</v>
      </c>
      <c r="AT60" s="106">
        <f t="shared" si="807"/>
        <v>0</v>
      </c>
      <c r="AU60" s="106" t="e">
        <f t="shared" si="807"/>
        <v>#DIV/0!</v>
      </c>
      <c r="AV60" s="106">
        <f t="shared" si="807"/>
        <v>0</v>
      </c>
      <c r="AW60" s="106">
        <f t="shared" si="807"/>
        <v>0.29436271746474657</v>
      </c>
      <c r="AX60" s="106" t="e">
        <f t="shared" si="807"/>
        <v>#DIV/0!</v>
      </c>
      <c r="AY60" s="106" t="e">
        <f t="shared" si="807"/>
        <v>#DIV/0!</v>
      </c>
      <c r="AZ60" s="106" t="e">
        <f t="shared" si="807"/>
        <v>#DIV/0!</v>
      </c>
      <c r="BA60" s="106">
        <f t="shared" si="807"/>
        <v>0</v>
      </c>
      <c r="BB60" s="106">
        <f t="shared" si="807"/>
        <v>0.18450772426524159</v>
      </c>
      <c r="BC60" s="106" t="e">
        <f t="shared" si="807"/>
        <v>#DIV/0!</v>
      </c>
      <c r="BD60" s="106" t="e">
        <f t="shared" si="807"/>
        <v>#DIV/0!</v>
      </c>
      <c r="BE60" s="106">
        <f t="shared" si="807"/>
        <v>0.42274951601660893</v>
      </c>
      <c r="BF60" s="106">
        <f t="shared" si="808"/>
        <v>0</v>
      </c>
      <c r="BG60" s="107">
        <f t="shared" si="10"/>
        <v>2.7314764618235969</v>
      </c>
      <c r="BH60" s="107">
        <f t="shared" si="11"/>
        <v>1.6270869156828625</v>
      </c>
      <c r="BI60" s="107">
        <f t="shared" si="12"/>
        <v>0</v>
      </c>
      <c r="BJ60" s="107">
        <f t="shared" si="13"/>
        <v>0</v>
      </c>
      <c r="BK60" s="107">
        <f t="shared" si="14"/>
        <v>0</v>
      </c>
      <c r="BL60" s="107">
        <f t="shared" si="15"/>
        <v>0</v>
      </c>
      <c r="BM60" s="107">
        <f t="shared" si="16"/>
        <v>0</v>
      </c>
      <c r="BN60" s="107">
        <f t="shared" si="17"/>
        <v>0.56078028287264814</v>
      </c>
      <c r="BO60" s="107">
        <f t="shared" si="18"/>
        <v>0</v>
      </c>
      <c r="BP60" s="107">
        <f t="shared" si="19"/>
        <v>0</v>
      </c>
      <c r="BQ60" s="107">
        <f t="shared" si="20"/>
        <v>0</v>
      </c>
      <c r="BR60" s="107">
        <f t="shared" si="21"/>
        <v>0</v>
      </c>
      <c r="BS60" s="107">
        <f t="shared" si="22"/>
        <v>52.813984402019528</v>
      </c>
      <c r="BT60" s="107">
        <f t="shared" si="23"/>
        <v>0</v>
      </c>
      <c r="BU60" s="107">
        <f t="shared" si="24"/>
        <v>0</v>
      </c>
      <c r="BV60" s="107">
        <f t="shared" si="25"/>
        <v>0.46978292527685472</v>
      </c>
      <c r="BW60" s="107">
        <f t="shared" si="26"/>
        <v>0</v>
      </c>
      <c r="BX60" s="108">
        <f t="shared" si="50"/>
        <v>40.972146927353954</v>
      </c>
      <c r="BY60" s="108">
        <f t="shared" si="247"/>
        <v>24.406303735242936</v>
      </c>
      <c r="BZ60" s="108">
        <f t="shared" si="248"/>
        <v>0</v>
      </c>
      <c r="CA60" s="108">
        <f t="shared" si="249"/>
        <v>0</v>
      </c>
      <c r="CB60" s="108">
        <f t="shared" si="250"/>
        <v>0</v>
      </c>
      <c r="CC60" s="108">
        <f t="shared" si="251"/>
        <v>0</v>
      </c>
      <c r="CD60" s="108">
        <f t="shared" si="252"/>
        <v>0</v>
      </c>
      <c r="CE60" s="108">
        <f t="shared" si="253"/>
        <v>8.4117042430897229</v>
      </c>
      <c r="CF60" s="108">
        <f t="shared" si="254"/>
        <v>0</v>
      </c>
      <c r="CG60" s="108">
        <f t="shared" si="255"/>
        <v>0</v>
      </c>
      <c r="CH60" s="108">
        <f t="shared" si="256"/>
        <v>0</v>
      </c>
      <c r="CI60" s="108">
        <f t="shared" si="257"/>
        <v>0</v>
      </c>
      <c r="CJ60" s="108">
        <f t="shared" si="258"/>
        <v>792.20976603029294</v>
      </c>
      <c r="CK60" s="108">
        <f t="shared" si="259"/>
        <v>0</v>
      </c>
      <c r="CL60" s="108">
        <f t="shared" si="260"/>
        <v>0</v>
      </c>
      <c r="CM60" s="108">
        <f t="shared" si="261"/>
        <v>7.046743879152821</v>
      </c>
      <c r="CN60" s="108">
        <f t="shared" si="229"/>
        <v>0</v>
      </c>
      <c r="CO60" s="109">
        <f t="shared" si="51"/>
        <v>1588.954704752713</v>
      </c>
      <c r="CP60" s="109">
        <f t="shared" si="294"/>
        <v>1311.5793496918338</v>
      </c>
      <c r="CQ60" s="109">
        <f t="shared" si="295"/>
        <v>0</v>
      </c>
      <c r="CR60" s="109">
        <f t="shared" si="296"/>
        <v>0</v>
      </c>
      <c r="CS60" s="109">
        <f t="shared" si="297"/>
        <v>20.70438386184534</v>
      </c>
      <c r="CT60" s="109">
        <f t="shared" si="298"/>
        <v>0</v>
      </c>
      <c r="CU60" s="109">
        <f t="shared" si="299"/>
        <v>14.154581491975357</v>
      </c>
      <c r="CV60" s="109">
        <f t="shared" si="300"/>
        <v>387.48830934878032</v>
      </c>
      <c r="CW60" s="109">
        <f t="shared" si="301"/>
        <v>0</v>
      </c>
      <c r="CX60" s="109">
        <f t="shared" si="302"/>
        <v>0</v>
      </c>
      <c r="CY60" s="109">
        <f t="shared" si="303"/>
        <v>0</v>
      </c>
      <c r="CZ60" s="109">
        <f t="shared" si="304"/>
        <v>10.636544834297428</v>
      </c>
      <c r="DA60" s="109">
        <f t="shared" si="305"/>
        <v>50725.974147418747</v>
      </c>
      <c r="DB60" s="109">
        <f t="shared" si="306"/>
        <v>0</v>
      </c>
      <c r="DC60" s="109">
        <f t="shared" si="307"/>
        <v>0</v>
      </c>
      <c r="DD60" s="109">
        <f t="shared" si="308"/>
        <v>285.4020828768335</v>
      </c>
      <c r="DE60" s="109">
        <f t="shared" si="262"/>
        <v>165.5213467346222</v>
      </c>
      <c r="DF60" s="110">
        <f t="shared" si="29"/>
        <v>0.72410603935017936</v>
      </c>
      <c r="DG60" s="110">
        <f t="shared" si="263"/>
        <v>0.78810052230956185</v>
      </c>
      <c r="DH60" s="110" t="e">
        <f t="shared" si="264"/>
        <v>#DIV/0!</v>
      </c>
      <c r="DI60" s="110" t="e">
        <f t="shared" si="265"/>
        <v>#DIV/0!</v>
      </c>
      <c r="DJ60" s="110">
        <f t="shared" si="266"/>
        <v>1</v>
      </c>
      <c r="DK60" s="110" t="e">
        <f t="shared" si="267"/>
        <v>#DIV/0!</v>
      </c>
      <c r="DL60" s="110">
        <f t="shared" si="268"/>
        <v>1</v>
      </c>
      <c r="DM60" s="110">
        <f t="shared" si="269"/>
        <v>0.73916175760109371</v>
      </c>
      <c r="DN60" s="110" t="e">
        <f t="shared" si="270"/>
        <v>#DIV/0!</v>
      </c>
      <c r="DO60" s="110" t="e">
        <f t="shared" si="271"/>
        <v>#DIV/0!</v>
      </c>
      <c r="DP60" s="110" t="e">
        <f t="shared" si="272"/>
        <v>#DIV/0!</v>
      </c>
      <c r="DQ60" s="110">
        <f t="shared" si="273"/>
        <v>1</v>
      </c>
      <c r="DR60" s="110">
        <f t="shared" si="274"/>
        <v>0.81650236338281101</v>
      </c>
      <c r="DS60" s="110" t="e">
        <f t="shared" si="275"/>
        <v>#DIV/0!</v>
      </c>
      <c r="DT60" s="110" t="e">
        <f t="shared" si="276"/>
        <v>#DIV/0!</v>
      </c>
      <c r="DU60" s="110">
        <f t="shared" si="277"/>
        <v>0.76193134841484789</v>
      </c>
      <c r="DV60" s="110">
        <f t="shared" si="230"/>
        <v>0.74602965020974044</v>
      </c>
    </row>
    <row r="61" spans="1:126" s="129" customFormat="1" x14ac:dyDescent="0.2">
      <c r="A61" s="129" t="s">
        <v>93</v>
      </c>
      <c r="B61" s="131"/>
      <c r="C61" s="131">
        <v>44519.114583333336</v>
      </c>
      <c r="D61" s="99">
        <v>34.119999999999997</v>
      </c>
      <c r="E61" s="102">
        <f t="shared" si="6"/>
        <v>0.96593719999999983</v>
      </c>
      <c r="F61" s="102">
        <f t="shared" si="30"/>
        <v>16747.346700000002</v>
      </c>
      <c r="G61" s="103">
        <f t="shared" si="7"/>
        <v>0.5905288975536126</v>
      </c>
      <c r="Y61" s="105">
        <f t="shared" ref="Y61" si="969">H58</f>
        <v>45.945004488126315</v>
      </c>
      <c r="Z61" s="105">
        <f t="shared" ref="Z61" si="970">I58</f>
        <v>27.368537378393345</v>
      </c>
      <c r="AA61" s="105">
        <f t="shared" ref="AA61" si="971">J58</f>
        <v>0</v>
      </c>
      <c r="AB61" s="105">
        <f t="shared" ref="AB61" si="972">K58</f>
        <v>0</v>
      </c>
      <c r="AC61" s="105">
        <f t="shared" ref="AC61" si="973">L58</f>
        <v>0</v>
      </c>
      <c r="AD61" s="105">
        <f t="shared" ref="AD61" si="974">M58</f>
        <v>0</v>
      </c>
      <c r="AE61" s="105">
        <f t="shared" ref="AE61" si="975">N58</f>
        <v>0</v>
      </c>
      <c r="AF61" s="105">
        <f t="shared" ref="AF61" si="976">O58</f>
        <v>9.432646765784396</v>
      </c>
      <c r="AG61" s="105">
        <f t="shared" ref="AG61" si="977">P58</f>
        <v>0</v>
      </c>
      <c r="AH61" s="105">
        <f t="shared" ref="AH61" si="978">Q58</f>
        <v>0</v>
      </c>
      <c r="AI61" s="105">
        <f t="shared" ref="AI61" si="979">R58</f>
        <v>0</v>
      </c>
      <c r="AJ61" s="105">
        <f t="shared" ref="AJ61" si="980">S58</f>
        <v>0</v>
      </c>
      <c r="AK61" s="105">
        <f t="shared" ref="AK61" si="981">T58</f>
        <v>888.36158184083592</v>
      </c>
      <c r="AL61" s="105">
        <f t="shared" ref="AL61" si="982">U58</f>
        <v>0</v>
      </c>
      <c r="AM61" s="105">
        <f t="shared" ref="AM61" si="983">V58</f>
        <v>0</v>
      </c>
      <c r="AN61" s="105">
        <f t="shared" ref="AN61:AO61" si="984">W58</f>
        <v>7.9020188941624996</v>
      </c>
      <c r="AO61" s="105">
        <f t="shared" si="984"/>
        <v>0</v>
      </c>
      <c r="AP61" s="106">
        <f t="shared" si="807"/>
        <v>0.41115952636287845</v>
      </c>
      <c r="AQ61" s="106">
        <f t="shared" si="807"/>
        <v>0.26458986188581096</v>
      </c>
      <c r="AR61" s="106" t="e">
        <f t="shared" si="807"/>
        <v>#DIV/0!</v>
      </c>
      <c r="AS61" s="106" t="e">
        <f t="shared" si="807"/>
        <v>#DIV/0!</v>
      </c>
      <c r="AT61" s="106">
        <f t="shared" si="807"/>
        <v>0</v>
      </c>
      <c r="AU61" s="106" t="e">
        <f t="shared" si="807"/>
        <v>#DIV/0!</v>
      </c>
      <c r="AV61" s="106">
        <f t="shared" si="807"/>
        <v>0</v>
      </c>
      <c r="AW61" s="106">
        <f t="shared" si="807"/>
        <v>0.29436271746474657</v>
      </c>
      <c r="AX61" s="106" t="e">
        <f t="shared" si="807"/>
        <v>#DIV/0!</v>
      </c>
      <c r="AY61" s="106" t="e">
        <f t="shared" si="807"/>
        <v>#DIV/0!</v>
      </c>
      <c r="AZ61" s="106" t="e">
        <f t="shared" si="807"/>
        <v>#DIV/0!</v>
      </c>
      <c r="BA61" s="106">
        <f t="shared" si="807"/>
        <v>0</v>
      </c>
      <c r="BB61" s="106">
        <f t="shared" si="807"/>
        <v>0.18450772426524159</v>
      </c>
      <c r="BC61" s="106" t="e">
        <f t="shared" si="807"/>
        <v>#DIV/0!</v>
      </c>
      <c r="BD61" s="106" t="e">
        <f t="shared" si="807"/>
        <v>#DIV/0!</v>
      </c>
      <c r="BE61" s="106">
        <f t="shared" si="807"/>
        <v>0.42274951601660893</v>
      </c>
      <c r="BF61" s="106">
        <f t="shared" si="808"/>
        <v>0</v>
      </c>
      <c r="BG61" s="107">
        <f t="shared" si="10"/>
        <v>2.6627993393548897</v>
      </c>
      <c r="BH61" s="107">
        <f t="shared" si="11"/>
        <v>1.5861773018028364</v>
      </c>
      <c r="BI61" s="107">
        <f t="shared" si="12"/>
        <v>0</v>
      </c>
      <c r="BJ61" s="107">
        <f t="shared" si="13"/>
        <v>0</v>
      </c>
      <c r="BK61" s="107">
        <f t="shared" si="14"/>
        <v>0</v>
      </c>
      <c r="BL61" s="107">
        <f t="shared" si="15"/>
        <v>0</v>
      </c>
      <c r="BM61" s="107">
        <f t="shared" si="16"/>
        <v>0</v>
      </c>
      <c r="BN61" s="107">
        <f t="shared" si="17"/>
        <v>0.54668066433185003</v>
      </c>
      <c r="BO61" s="107">
        <f t="shared" si="18"/>
        <v>0</v>
      </c>
      <c r="BP61" s="107">
        <f t="shared" si="19"/>
        <v>0</v>
      </c>
      <c r="BQ61" s="107">
        <f t="shared" si="20"/>
        <v>0</v>
      </c>
      <c r="BR61" s="107">
        <f t="shared" si="21"/>
        <v>0</v>
      </c>
      <c r="BS61" s="107">
        <f t="shared" si="22"/>
        <v>51.486089937054466</v>
      </c>
      <c r="BT61" s="107">
        <f t="shared" si="23"/>
        <v>0</v>
      </c>
      <c r="BU61" s="107">
        <f t="shared" si="24"/>
        <v>0</v>
      </c>
      <c r="BV61" s="107">
        <f t="shared" si="25"/>
        <v>0.4579712402984652</v>
      </c>
      <c r="BW61" s="107">
        <f t="shared" si="26"/>
        <v>0</v>
      </c>
      <c r="BX61" s="108">
        <f t="shared" si="50"/>
        <v>39.941990090323344</v>
      </c>
      <c r="BY61" s="108">
        <f t="shared" si="247"/>
        <v>23.792659527042545</v>
      </c>
      <c r="BZ61" s="108">
        <f t="shared" si="248"/>
        <v>0</v>
      </c>
      <c r="CA61" s="108">
        <f t="shared" si="249"/>
        <v>0</v>
      </c>
      <c r="CB61" s="108">
        <f t="shared" si="250"/>
        <v>0</v>
      </c>
      <c r="CC61" s="108">
        <f t="shared" si="251"/>
        <v>0</v>
      </c>
      <c r="CD61" s="108">
        <f t="shared" si="252"/>
        <v>0</v>
      </c>
      <c r="CE61" s="108">
        <f t="shared" si="253"/>
        <v>8.2002099649777502</v>
      </c>
      <c r="CF61" s="108">
        <f t="shared" si="254"/>
        <v>0</v>
      </c>
      <c r="CG61" s="108">
        <f t="shared" si="255"/>
        <v>0</v>
      </c>
      <c r="CH61" s="108">
        <f t="shared" si="256"/>
        <v>0</v>
      </c>
      <c r="CI61" s="108">
        <f t="shared" si="257"/>
        <v>0</v>
      </c>
      <c r="CJ61" s="108">
        <f t="shared" si="258"/>
        <v>772.29134905581702</v>
      </c>
      <c r="CK61" s="108">
        <f t="shared" si="259"/>
        <v>0</v>
      </c>
      <c r="CL61" s="108">
        <f t="shared" si="260"/>
        <v>0</v>
      </c>
      <c r="CM61" s="108">
        <f t="shared" si="261"/>
        <v>6.8695686044769779</v>
      </c>
      <c r="CN61" s="108">
        <f t="shared" si="229"/>
        <v>0</v>
      </c>
      <c r="CO61" s="109">
        <f t="shared" si="51"/>
        <v>1628.8966948430364</v>
      </c>
      <c r="CP61" s="109">
        <f t="shared" si="294"/>
        <v>1335.3720092188764</v>
      </c>
      <c r="CQ61" s="109">
        <f t="shared" si="295"/>
        <v>0</v>
      </c>
      <c r="CR61" s="109">
        <f t="shared" si="296"/>
        <v>0</v>
      </c>
      <c r="CS61" s="109">
        <f t="shared" si="297"/>
        <v>20.70438386184534</v>
      </c>
      <c r="CT61" s="109">
        <f t="shared" si="298"/>
        <v>0</v>
      </c>
      <c r="CU61" s="109">
        <f t="shared" si="299"/>
        <v>14.154581491975357</v>
      </c>
      <c r="CV61" s="109">
        <f t="shared" si="300"/>
        <v>395.68851931375809</v>
      </c>
      <c r="CW61" s="109">
        <f t="shared" si="301"/>
        <v>0</v>
      </c>
      <c r="CX61" s="109">
        <f t="shared" si="302"/>
        <v>0</v>
      </c>
      <c r="CY61" s="109">
        <f t="shared" si="303"/>
        <v>0</v>
      </c>
      <c r="CZ61" s="109">
        <f t="shared" si="304"/>
        <v>10.636544834297428</v>
      </c>
      <c r="DA61" s="109">
        <f t="shared" si="305"/>
        <v>51498.265496474567</v>
      </c>
      <c r="DB61" s="109">
        <f t="shared" si="306"/>
        <v>0</v>
      </c>
      <c r="DC61" s="109">
        <f t="shared" si="307"/>
        <v>0</v>
      </c>
      <c r="DD61" s="109">
        <f t="shared" si="308"/>
        <v>292.27165148131047</v>
      </c>
      <c r="DE61" s="109">
        <f t="shared" si="262"/>
        <v>165.5213467346222</v>
      </c>
      <c r="DF61" s="110">
        <f t="shared" si="29"/>
        <v>0.74230809140462684</v>
      </c>
      <c r="DG61" s="110">
        <f t="shared" si="263"/>
        <v>0.80239703239475157</v>
      </c>
      <c r="DH61" s="110" t="e">
        <f t="shared" si="264"/>
        <v>#DIV/0!</v>
      </c>
      <c r="DI61" s="110" t="e">
        <f t="shared" si="265"/>
        <v>#DIV/0!</v>
      </c>
      <c r="DJ61" s="110">
        <f t="shared" si="266"/>
        <v>1</v>
      </c>
      <c r="DK61" s="110" t="e">
        <f t="shared" si="267"/>
        <v>#DIV/0!</v>
      </c>
      <c r="DL61" s="110">
        <f t="shared" si="268"/>
        <v>1</v>
      </c>
      <c r="DM61" s="110">
        <f t="shared" si="269"/>
        <v>0.75480424658507794</v>
      </c>
      <c r="DN61" s="110" t="e">
        <f t="shared" si="270"/>
        <v>#DIV/0!</v>
      </c>
      <c r="DO61" s="110" t="e">
        <f t="shared" si="271"/>
        <v>#DIV/0!</v>
      </c>
      <c r="DP61" s="110" t="e">
        <f t="shared" si="272"/>
        <v>#DIV/0!</v>
      </c>
      <c r="DQ61" s="110">
        <f t="shared" si="273"/>
        <v>1</v>
      </c>
      <c r="DR61" s="110">
        <f t="shared" si="274"/>
        <v>0.82893342502968259</v>
      </c>
      <c r="DS61" s="110" t="e">
        <f t="shared" si="275"/>
        <v>#DIV/0!</v>
      </c>
      <c r="DT61" s="110" t="e">
        <f t="shared" si="276"/>
        <v>#DIV/0!</v>
      </c>
      <c r="DU61" s="110">
        <f t="shared" si="277"/>
        <v>0.78027087704434372</v>
      </c>
      <c r="DV61" s="110">
        <f t="shared" si="230"/>
        <v>0.74602965020974044</v>
      </c>
    </row>
    <row r="62" spans="1:126" s="129" customFormat="1" x14ac:dyDescent="0.2">
      <c r="A62" s="129" t="s">
        <v>93</v>
      </c>
      <c r="B62" s="131">
        <f>'Data Final'!C225</f>
        <v>44519.145833333336</v>
      </c>
      <c r="C62" s="131">
        <v>44519.125</v>
      </c>
      <c r="D62" s="99">
        <v>32.4</v>
      </c>
      <c r="E62" s="102">
        <f t="shared" si="6"/>
        <v>0.91724399999999995</v>
      </c>
      <c r="F62" s="102">
        <f t="shared" si="30"/>
        <v>17357.568750000002</v>
      </c>
      <c r="G62" s="103">
        <f t="shared" si="7"/>
        <v>0.6120459629672883</v>
      </c>
      <c r="H62" s="129">
        <f>'Data Final'!F225</f>
        <v>42.70088860469837</v>
      </c>
      <c r="I62" s="129">
        <f>'Data Final'!G225</f>
        <v>25.842024197703992</v>
      </c>
      <c r="J62" s="129">
        <f>'Data Final'!H225</f>
        <v>0</v>
      </c>
      <c r="K62" s="129">
        <f>'Data Final'!I225</f>
        <v>0</v>
      </c>
      <c r="L62" s="129">
        <f>'Data Final'!J225</f>
        <v>0</v>
      </c>
      <c r="M62" s="104">
        <v>0</v>
      </c>
      <c r="N62" s="104">
        <v>0</v>
      </c>
      <c r="O62" s="129">
        <f>'Data Final'!M225</f>
        <v>8.761296783712794</v>
      </c>
      <c r="P62" s="104">
        <v>0</v>
      </c>
      <c r="Q62" s="104">
        <v>0</v>
      </c>
      <c r="R62" s="104">
        <v>0</v>
      </c>
      <c r="S62" s="129">
        <f>'Data Final'!Q225</f>
        <v>0</v>
      </c>
      <c r="T62" s="129">
        <f>'Data Final'!R225</f>
        <v>750.86966487509585</v>
      </c>
      <c r="U62" s="129">
        <f>'Data Final'!S225</f>
        <v>0</v>
      </c>
      <c r="V62" s="129">
        <f>'Data Final'!T225</f>
        <v>0</v>
      </c>
      <c r="W62" s="129">
        <f>'Data Final'!U225</f>
        <v>5.815546446331</v>
      </c>
      <c r="X62" s="129">
        <f>'Data Final'!V225</f>
        <v>0</v>
      </c>
      <c r="Y62" s="105">
        <f t="shared" ref="Y62" si="985">H62</f>
        <v>42.70088860469837</v>
      </c>
      <c r="Z62" s="105">
        <f t="shared" ref="Z62" si="986">I62</f>
        <v>25.842024197703992</v>
      </c>
      <c r="AA62" s="105">
        <f t="shared" ref="AA62" si="987">J62</f>
        <v>0</v>
      </c>
      <c r="AB62" s="105">
        <f t="shared" ref="AB62" si="988">K62</f>
        <v>0</v>
      </c>
      <c r="AC62" s="105">
        <f t="shared" ref="AC62" si="989">L62</f>
        <v>0</v>
      </c>
      <c r="AD62" s="105">
        <f t="shared" ref="AD62" si="990">M62</f>
        <v>0</v>
      </c>
      <c r="AE62" s="105">
        <f t="shared" ref="AE62" si="991">N62</f>
        <v>0</v>
      </c>
      <c r="AF62" s="105">
        <f t="shared" ref="AF62" si="992">O62</f>
        <v>8.761296783712794</v>
      </c>
      <c r="AG62" s="105">
        <f t="shared" ref="AG62" si="993">P62</f>
        <v>0</v>
      </c>
      <c r="AH62" s="105">
        <f t="shared" ref="AH62" si="994">Q62</f>
        <v>0</v>
      </c>
      <c r="AI62" s="105">
        <f t="shared" ref="AI62" si="995">R62</f>
        <v>0</v>
      </c>
      <c r="AJ62" s="105">
        <f t="shared" ref="AJ62" si="996">S62</f>
        <v>0</v>
      </c>
      <c r="AK62" s="105">
        <f t="shared" ref="AK62" si="997">T62</f>
        <v>750.86966487509585</v>
      </c>
      <c r="AL62" s="105">
        <f t="shared" ref="AL62" si="998">U62</f>
        <v>0</v>
      </c>
      <c r="AM62" s="105">
        <f t="shared" ref="AM62" si="999">V62</f>
        <v>0</v>
      </c>
      <c r="AN62" s="105">
        <f t="shared" ref="AN62:AO62" si="1000">W62</f>
        <v>5.815546446331</v>
      </c>
      <c r="AO62" s="105">
        <f t="shared" si="1000"/>
        <v>0</v>
      </c>
      <c r="AP62" s="106">
        <f t="shared" si="807"/>
        <v>0.38212809704957335</v>
      </c>
      <c r="AQ62" s="106">
        <f t="shared" si="807"/>
        <v>0.24983204322487174</v>
      </c>
      <c r="AR62" s="106" t="e">
        <f t="shared" si="807"/>
        <v>#DIV/0!</v>
      </c>
      <c r="AS62" s="106" t="e">
        <f t="shared" si="807"/>
        <v>#DIV/0!</v>
      </c>
      <c r="AT62" s="106">
        <f t="shared" si="807"/>
        <v>0</v>
      </c>
      <c r="AU62" s="106" t="e">
        <f t="shared" si="807"/>
        <v>#DIV/0!</v>
      </c>
      <c r="AV62" s="106">
        <f t="shared" si="807"/>
        <v>0</v>
      </c>
      <c r="AW62" s="106">
        <f t="shared" si="807"/>
        <v>0.27341203310228895</v>
      </c>
      <c r="AX62" s="106" t="e">
        <f t="shared" si="807"/>
        <v>#DIV/0!</v>
      </c>
      <c r="AY62" s="106" t="e">
        <f t="shared" si="807"/>
        <v>#DIV/0!</v>
      </c>
      <c r="AZ62" s="106" t="e">
        <f t="shared" si="807"/>
        <v>#DIV/0!</v>
      </c>
      <c r="BA62" s="106">
        <f t="shared" si="807"/>
        <v>0</v>
      </c>
      <c r="BB62" s="106">
        <f t="shared" si="807"/>
        <v>0.15595142329188477</v>
      </c>
      <c r="BC62" s="106" t="e">
        <f t="shared" si="807"/>
        <v>#DIV/0!</v>
      </c>
      <c r="BD62" s="106" t="e">
        <f t="shared" si="807"/>
        <v>#DIV/0!</v>
      </c>
      <c r="BE62" s="106">
        <f t="shared" si="807"/>
        <v>0.31112548305531584</v>
      </c>
      <c r="BF62" s="106">
        <f t="shared" si="808"/>
        <v>0</v>
      </c>
      <c r="BG62" s="107">
        <f t="shared" si="10"/>
        <v>2.3500280320396767</v>
      </c>
      <c r="BH62" s="107">
        <f t="shared" si="11"/>
        <v>1.422206498591928</v>
      </c>
      <c r="BI62" s="107">
        <f t="shared" si="12"/>
        <v>0</v>
      </c>
      <c r="BJ62" s="107">
        <f t="shared" si="13"/>
        <v>0</v>
      </c>
      <c r="BK62" s="107">
        <f t="shared" si="14"/>
        <v>0</v>
      </c>
      <c r="BL62" s="107">
        <f t="shared" si="15"/>
        <v>0</v>
      </c>
      <c r="BM62" s="107">
        <f t="shared" si="16"/>
        <v>0</v>
      </c>
      <c r="BN62" s="107">
        <f t="shared" si="17"/>
        <v>0.48217481442479143</v>
      </c>
      <c r="BO62" s="107">
        <f t="shared" si="18"/>
        <v>0</v>
      </c>
      <c r="BP62" s="107">
        <f t="shared" si="19"/>
        <v>0</v>
      </c>
      <c r="BQ62" s="107">
        <f t="shared" si="20"/>
        <v>0</v>
      </c>
      <c r="BR62" s="107">
        <f t="shared" si="21"/>
        <v>0</v>
      </c>
      <c r="BS62" s="107">
        <f t="shared" si="22"/>
        <v>41.32384169332154</v>
      </c>
      <c r="BT62" s="107">
        <f t="shared" si="23"/>
        <v>0</v>
      </c>
      <c r="BU62" s="107">
        <f t="shared" si="24"/>
        <v>0</v>
      </c>
      <c r="BV62" s="107">
        <f t="shared" si="25"/>
        <v>0.32005650507710581</v>
      </c>
      <c r="BW62" s="107">
        <f t="shared" si="26"/>
        <v>0</v>
      </c>
      <c r="BX62" s="108">
        <f t="shared" si="50"/>
        <v>35.250420480595153</v>
      </c>
      <c r="BY62" s="108">
        <f t="shared" si="247"/>
        <v>21.333097478878919</v>
      </c>
      <c r="BZ62" s="108">
        <f t="shared" si="248"/>
        <v>0</v>
      </c>
      <c r="CA62" s="108">
        <f t="shared" si="249"/>
        <v>0</v>
      </c>
      <c r="CB62" s="108">
        <f t="shared" si="250"/>
        <v>0</v>
      </c>
      <c r="CC62" s="108">
        <f t="shared" si="251"/>
        <v>0</v>
      </c>
      <c r="CD62" s="108">
        <f t="shared" si="252"/>
        <v>0</v>
      </c>
      <c r="CE62" s="108">
        <f t="shared" si="253"/>
        <v>7.2326222163718716</v>
      </c>
      <c r="CF62" s="108">
        <f t="shared" si="254"/>
        <v>0</v>
      </c>
      <c r="CG62" s="108">
        <f t="shared" si="255"/>
        <v>0</v>
      </c>
      <c r="CH62" s="108">
        <f t="shared" si="256"/>
        <v>0</v>
      </c>
      <c r="CI62" s="108">
        <f t="shared" si="257"/>
        <v>0</v>
      </c>
      <c r="CJ62" s="108">
        <f t="shared" si="258"/>
        <v>619.85762539982306</v>
      </c>
      <c r="CK62" s="108">
        <f t="shared" si="259"/>
        <v>0</v>
      </c>
      <c r="CL62" s="108">
        <f t="shared" si="260"/>
        <v>0</v>
      </c>
      <c r="CM62" s="108">
        <f t="shared" si="261"/>
        <v>4.8008475761565874</v>
      </c>
      <c r="CN62" s="108">
        <f t="shared" si="229"/>
        <v>0</v>
      </c>
      <c r="CO62" s="109">
        <f t="shared" si="51"/>
        <v>1664.1471153236316</v>
      </c>
      <c r="CP62" s="109">
        <f t="shared" si="294"/>
        <v>1356.7051066977554</v>
      </c>
      <c r="CQ62" s="109">
        <f t="shared" si="295"/>
        <v>0</v>
      </c>
      <c r="CR62" s="109">
        <f t="shared" si="296"/>
        <v>0</v>
      </c>
      <c r="CS62" s="109">
        <f t="shared" si="297"/>
        <v>20.70438386184534</v>
      </c>
      <c r="CT62" s="109">
        <f t="shared" si="298"/>
        <v>0</v>
      </c>
      <c r="CU62" s="109">
        <f t="shared" si="299"/>
        <v>14.154581491975357</v>
      </c>
      <c r="CV62" s="109">
        <f t="shared" si="300"/>
        <v>402.92114153012994</v>
      </c>
      <c r="CW62" s="109">
        <f t="shared" si="301"/>
        <v>0</v>
      </c>
      <c r="CX62" s="109">
        <f t="shared" si="302"/>
        <v>0</v>
      </c>
      <c r="CY62" s="109">
        <f t="shared" si="303"/>
        <v>0</v>
      </c>
      <c r="CZ62" s="109">
        <f t="shared" si="304"/>
        <v>10.636544834297428</v>
      </c>
      <c r="DA62" s="109">
        <f t="shared" si="305"/>
        <v>52118.123121874392</v>
      </c>
      <c r="DB62" s="109">
        <f t="shared" si="306"/>
        <v>0</v>
      </c>
      <c r="DC62" s="109">
        <f t="shared" si="307"/>
        <v>0</v>
      </c>
      <c r="DD62" s="109">
        <f t="shared" si="308"/>
        <v>297.07249905746704</v>
      </c>
      <c r="DE62" s="109">
        <f t="shared" si="262"/>
        <v>165.5213467346222</v>
      </c>
      <c r="DF62" s="110">
        <f t="shared" si="29"/>
        <v>0.75837213796510117</v>
      </c>
      <c r="DG62" s="110">
        <f t="shared" si="263"/>
        <v>0.81521564323178219</v>
      </c>
      <c r="DH62" s="110" t="e">
        <f t="shared" si="264"/>
        <v>#DIV/0!</v>
      </c>
      <c r="DI62" s="110" t="e">
        <f t="shared" si="265"/>
        <v>#DIV/0!</v>
      </c>
      <c r="DJ62" s="110">
        <f t="shared" si="266"/>
        <v>1</v>
      </c>
      <c r="DK62" s="110" t="e">
        <f t="shared" si="267"/>
        <v>#DIV/0!</v>
      </c>
      <c r="DL62" s="110">
        <f t="shared" si="268"/>
        <v>1</v>
      </c>
      <c r="DM62" s="110">
        <f t="shared" si="269"/>
        <v>0.76860099250111047</v>
      </c>
      <c r="DN62" s="110" t="e">
        <f t="shared" si="270"/>
        <v>#DIV/0!</v>
      </c>
      <c r="DO62" s="110" t="e">
        <f t="shared" si="271"/>
        <v>#DIV/0!</v>
      </c>
      <c r="DP62" s="110" t="e">
        <f t="shared" si="272"/>
        <v>#DIV/0!</v>
      </c>
      <c r="DQ62" s="110">
        <f t="shared" si="273"/>
        <v>1</v>
      </c>
      <c r="DR62" s="110">
        <f t="shared" si="274"/>
        <v>0.83891086212392063</v>
      </c>
      <c r="DS62" s="110" t="e">
        <f t="shared" si="275"/>
        <v>#DIV/0!</v>
      </c>
      <c r="DT62" s="110" t="e">
        <f t="shared" si="276"/>
        <v>#DIV/0!</v>
      </c>
      <c r="DU62" s="110">
        <f t="shared" si="277"/>
        <v>0.79308758892802578</v>
      </c>
      <c r="DV62" s="110">
        <f t="shared" si="230"/>
        <v>0.74602965020974044</v>
      </c>
    </row>
    <row r="63" spans="1:126" s="129" customFormat="1" x14ac:dyDescent="0.2">
      <c r="A63" s="129" t="s">
        <v>93</v>
      </c>
      <c r="B63" s="131"/>
      <c r="C63" s="131">
        <v>44519.135416666664</v>
      </c>
      <c r="D63" s="99">
        <v>32.4</v>
      </c>
      <c r="E63" s="102">
        <f t="shared" si="6"/>
        <v>0.91724399999999995</v>
      </c>
      <c r="F63" s="102">
        <f t="shared" si="30"/>
        <v>17967.790800000002</v>
      </c>
      <c r="G63" s="103">
        <f t="shared" si="7"/>
        <v>0.63356302838096401</v>
      </c>
      <c r="Y63" s="105">
        <f t="shared" ref="Y63" si="1001">H62</f>
        <v>42.70088860469837</v>
      </c>
      <c r="Z63" s="105">
        <f t="shared" ref="Z63" si="1002">I62</f>
        <v>25.842024197703992</v>
      </c>
      <c r="AA63" s="105">
        <f t="shared" ref="AA63" si="1003">J62</f>
        <v>0</v>
      </c>
      <c r="AB63" s="105">
        <f t="shared" ref="AB63" si="1004">K62</f>
        <v>0</v>
      </c>
      <c r="AC63" s="105">
        <f t="shared" ref="AC63" si="1005">L62</f>
        <v>0</v>
      </c>
      <c r="AD63" s="105">
        <f t="shared" ref="AD63" si="1006">M62</f>
        <v>0</v>
      </c>
      <c r="AE63" s="105">
        <f t="shared" ref="AE63" si="1007">N62</f>
        <v>0</v>
      </c>
      <c r="AF63" s="105">
        <f t="shared" ref="AF63" si="1008">O62</f>
        <v>8.761296783712794</v>
      </c>
      <c r="AG63" s="105">
        <f t="shared" ref="AG63" si="1009">P62</f>
        <v>0</v>
      </c>
      <c r="AH63" s="105">
        <f t="shared" ref="AH63" si="1010">Q62</f>
        <v>0</v>
      </c>
      <c r="AI63" s="105">
        <f t="shared" ref="AI63" si="1011">R62</f>
        <v>0</v>
      </c>
      <c r="AJ63" s="105">
        <f t="shared" ref="AJ63" si="1012">S62</f>
        <v>0</v>
      </c>
      <c r="AK63" s="105">
        <f t="shared" ref="AK63" si="1013">T62</f>
        <v>750.86966487509585</v>
      </c>
      <c r="AL63" s="105">
        <f t="shared" ref="AL63" si="1014">U62</f>
        <v>0</v>
      </c>
      <c r="AM63" s="105">
        <f t="shared" ref="AM63" si="1015">V62</f>
        <v>0</v>
      </c>
      <c r="AN63" s="105">
        <f t="shared" ref="AN63:AO63" si="1016">W62</f>
        <v>5.815546446331</v>
      </c>
      <c r="AO63" s="105">
        <f t="shared" si="1016"/>
        <v>0</v>
      </c>
      <c r="AP63" s="106">
        <f t="shared" si="807"/>
        <v>0.38212809704957335</v>
      </c>
      <c r="AQ63" s="106">
        <f t="shared" si="807"/>
        <v>0.24983204322487174</v>
      </c>
      <c r="AR63" s="106" t="e">
        <f t="shared" si="807"/>
        <v>#DIV/0!</v>
      </c>
      <c r="AS63" s="106" t="e">
        <f t="shared" si="807"/>
        <v>#DIV/0!</v>
      </c>
      <c r="AT63" s="106">
        <f t="shared" si="807"/>
        <v>0</v>
      </c>
      <c r="AU63" s="106" t="e">
        <f t="shared" si="807"/>
        <v>#DIV/0!</v>
      </c>
      <c r="AV63" s="106">
        <f t="shared" si="807"/>
        <v>0</v>
      </c>
      <c r="AW63" s="106">
        <f t="shared" si="807"/>
        <v>0.27341203310228895</v>
      </c>
      <c r="AX63" s="106" t="e">
        <f t="shared" si="807"/>
        <v>#DIV/0!</v>
      </c>
      <c r="AY63" s="106" t="e">
        <f t="shared" si="807"/>
        <v>#DIV/0!</v>
      </c>
      <c r="AZ63" s="106" t="e">
        <f t="shared" si="807"/>
        <v>#DIV/0!</v>
      </c>
      <c r="BA63" s="106">
        <f t="shared" si="807"/>
        <v>0</v>
      </c>
      <c r="BB63" s="106">
        <f t="shared" si="807"/>
        <v>0.15595142329188477</v>
      </c>
      <c r="BC63" s="106" t="e">
        <f t="shared" si="807"/>
        <v>#DIV/0!</v>
      </c>
      <c r="BD63" s="106" t="e">
        <f t="shared" si="807"/>
        <v>#DIV/0!</v>
      </c>
      <c r="BE63" s="106">
        <f t="shared" si="807"/>
        <v>0.31112548305531584</v>
      </c>
      <c r="BF63" s="106">
        <f t="shared" si="808"/>
        <v>0</v>
      </c>
      <c r="BG63" s="107">
        <f t="shared" si="10"/>
        <v>2.3500280320396767</v>
      </c>
      <c r="BH63" s="107">
        <f t="shared" si="11"/>
        <v>1.422206498591928</v>
      </c>
      <c r="BI63" s="107">
        <f t="shared" si="12"/>
        <v>0</v>
      </c>
      <c r="BJ63" s="107">
        <f t="shared" si="13"/>
        <v>0</v>
      </c>
      <c r="BK63" s="107">
        <f t="shared" si="14"/>
        <v>0</v>
      </c>
      <c r="BL63" s="107">
        <f t="shared" si="15"/>
        <v>0</v>
      </c>
      <c r="BM63" s="107">
        <f t="shared" si="16"/>
        <v>0</v>
      </c>
      <c r="BN63" s="107">
        <f t="shared" si="17"/>
        <v>0.48217481442479143</v>
      </c>
      <c r="BO63" s="107">
        <f t="shared" si="18"/>
        <v>0</v>
      </c>
      <c r="BP63" s="107">
        <f t="shared" si="19"/>
        <v>0</v>
      </c>
      <c r="BQ63" s="107">
        <f t="shared" si="20"/>
        <v>0</v>
      </c>
      <c r="BR63" s="107">
        <f t="shared" si="21"/>
        <v>0</v>
      </c>
      <c r="BS63" s="107">
        <f t="shared" si="22"/>
        <v>41.32384169332154</v>
      </c>
      <c r="BT63" s="107">
        <f t="shared" si="23"/>
        <v>0</v>
      </c>
      <c r="BU63" s="107">
        <f t="shared" si="24"/>
        <v>0</v>
      </c>
      <c r="BV63" s="107">
        <f t="shared" si="25"/>
        <v>0.32005650507710581</v>
      </c>
      <c r="BW63" s="107">
        <f t="shared" si="26"/>
        <v>0</v>
      </c>
      <c r="BX63" s="108">
        <f t="shared" si="50"/>
        <v>35.250420480595153</v>
      </c>
      <c r="BY63" s="108">
        <f t="shared" si="247"/>
        <v>21.333097478878919</v>
      </c>
      <c r="BZ63" s="108">
        <f t="shared" si="248"/>
        <v>0</v>
      </c>
      <c r="CA63" s="108">
        <f t="shared" si="249"/>
        <v>0</v>
      </c>
      <c r="CB63" s="108">
        <f t="shared" si="250"/>
        <v>0</v>
      </c>
      <c r="CC63" s="108">
        <f t="shared" si="251"/>
        <v>0</v>
      </c>
      <c r="CD63" s="108">
        <f t="shared" si="252"/>
        <v>0</v>
      </c>
      <c r="CE63" s="108">
        <f t="shared" si="253"/>
        <v>7.2326222163718716</v>
      </c>
      <c r="CF63" s="108">
        <f t="shared" si="254"/>
        <v>0</v>
      </c>
      <c r="CG63" s="108">
        <f t="shared" si="255"/>
        <v>0</v>
      </c>
      <c r="CH63" s="108">
        <f t="shared" si="256"/>
        <v>0</v>
      </c>
      <c r="CI63" s="108">
        <f t="shared" si="257"/>
        <v>0</v>
      </c>
      <c r="CJ63" s="108">
        <f t="shared" si="258"/>
        <v>619.85762539982306</v>
      </c>
      <c r="CK63" s="108">
        <f t="shared" si="259"/>
        <v>0</v>
      </c>
      <c r="CL63" s="108">
        <f t="shared" si="260"/>
        <v>0</v>
      </c>
      <c r="CM63" s="108">
        <f t="shared" si="261"/>
        <v>4.8008475761565874</v>
      </c>
      <c r="CN63" s="108">
        <f t="shared" si="229"/>
        <v>0</v>
      </c>
      <c r="CO63" s="109">
        <f t="shared" si="51"/>
        <v>1699.3975358042267</v>
      </c>
      <c r="CP63" s="109">
        <f t="shared" si="294"/>
        <v>1378.0382041766343</v>
      </c>
      <c r="CQ63" s="109">
        <f t="shared" si="295"/>
        <v>0</v>
      </c>
      <c r="CR63" s="109">
        <f t="shared" si="296"/>
        <v>0</v>
      </c>
      <c r="CS63" s="109">
        <f t="shared" si="297"/>
        <v>20.70438386184534</v>
      </c>
      <c r="CT63" s="109">
        <f t="shared" si="298"/>
        <v>0</v>
      </c>
      <c r="CU63" s="109">
        <f t="shared" si="299"/>
        <v>14.154581491975357</v>
      </c>
      <c r="CV63" s="109">
        <f t="shared" si="300"/>
        <v>410.1537637465018</v>
      </c>
      <c r="CW63" s="109">
        <f t="shared" si="301"/>
        <v>0</v>
      </c>
      <c r="CX63" s="109">
        <f t="shared" si="302"/>
        <v>0</v>
      </c>
      <c r="CY63" s="109">
        <f t="shared" si="303"/>
        <v>0</v>
      </c>
      <c r="CZ63" s="109">
        <f t="shared" si="304"/>
        <v>10.636544834297428</v>
      </c>
      <c r="DA63" s="109">
        <f t="shared" si="305"/>
        <v>52737.980747274218</v>
      </c>
      <c r="DB63" s="109">
        <f t="shared" si="306"/>
        <v>0</v>
      </c>
      <c r="DC63" s="109">
        <f t="shared" si="307"/>
        <v>0</v>
      </c>
      <c r="DD63" s="109">
        <f t="shared" si="308"/>
        <v>301.87334663362361</v>
      </c>
      <c r="DE63" s="109">
        <f t="shared" si="262"/>
        <v>165.5213467346222</v>
      </c>
      <c r="DF63" s="110">
        <f t="shared" si="29"/>
        <v>0.77443618452557539</v>
      </c>
      <c r="DG63" s="110">
        <f t="shared" si="263"/>
        <v>0.8280342540688127</v>
      </c>
      <c r="DH63" s="110" t="e">
        <f t="shared" si="264"/>
        <v>#DIV/0!</v>
      </c>
      <c r="DI63" s="110" t="e">
        <f t="shared" si="265"/>
        <v>#DIV/0!</v>
      </c>
      <c r="DJ63" s="110">
        <f t="shared" si="266"/>
        <v>1</v>
      </c>
      <c r="DK63" s="110" t="e">
        <f t="shared" si="267"/>
        <v>#DIV/0!</v>
      </c>
      <c r="DL63" s="110">
        <f t="shared" si="268"/>
        <v>1</v>
      </c>
      <c r="DM63" s="110">
        <f t="shared" si="269"/>
        <v>0.782397738417143</v>
      </c>
      <c r="DN63" s="110" t="e">
        <f t="shared" si="270"/>
        <v>#DIV/0!</v>
      </c>
      <c r="DO63" s="110" t="e">
        <f t="shared" si="271"/>
        <v>#DIV/0!</v>
      </c>
      <c r="DP63" s="110" t="e">
        <f t="shared" si="272"/>
        <v>#DIV/0!</v>
      </c>
      <c r="DQ63" s="110">
        <f t="shared" si="273"/>
        <v>1</v>
      </c>
      <c r="DR63" s="110">
        <f t="shared" si="274"/>
        <v>0.84888829921815867</v>
      </c>
      <c r="DS63" s="110" t="e">
        <f t="shared" si="275"/>
        <v>#DIV/0!</v>
      </c>
      <c r="DT63" s="110" t="e">
        <f t="shared" si="276"/>
        <v>#DIV/0!</v>
      </c>
      <c r="DU63" s="110">
        <f t="shared" si="277"/>
        <v>0.80590430081170794</v>
      </c>
      <c r="DV63" s="110">
        <f t="shared" si="230"/>
        <v>0.74602965020974044</v>
      </c>
    </row>
    <row r="64" spans="1:126" s="129" customFormat="1" x14ac:dyDescent="0.2">
      <c r="A64" s="129" t="s">
        <v>93</v>
      </c>
      <c r="B64" s="131"/>
      <c r="C64" s="131">
        <v>44519.145833333336</v>
      </c>
      <c r="D64" s="99">
        <v>35.99</v>
      </c>
      <c r="E64" s="102">
        <f t="shared" si="6"/>
        <v>1.0188769</v>
      </c>
      <c r="F64" s="102">
        <f t="shared" si="30"/>
        <v>18669.482460000003</v>
      </c>
      <c r="G64" s="103">
        <f t="shared" si="7"/>
        <v>0.65830540756645994</v>
      </c>
      <c r="Y64" s="105">
        <f t="shared" ref="Y64" si="1017">H62</f>
        <v>42.70088860469837</v>
      </c>
      <c r="Z64" s="105">
        <f t="shared" ref="Z64" si="1018">I62</f>
        <v>25.842024197703992</v>
      </c>
      <c r="AA64" s="105">
        <f t="shared" ref="AA64" si="1019">J62</f>
        <v>0</v>
      </c>
      <c r="AB64" s="105">
        <f t="shared" ref="AB64" si="1020">K62</f>
        <v>0</v>
      </c>
      <c r="AC64" s="105">
        <f t="shared" ref="AC64" si="1021">L62</f>
        <v>0</v>
      </c>
      <c r="AD64" s="105">
        <f t="shared" ref="AD64" si="1022">M62</f>
        <v>0</v>
      </c>
      <c r="AE64" s="105">
        <f t="shared" ref="AE64" si="1023">N62</f>
        <v>0</v>
      </c>
      <c r="AF64" s="105">
        <f t="shared" ref="AF64" si="1024">O62</f>
        <v>8.761296783712794</v>
      </c>
      <c r="AG64" s="105">
        <f t="shared" ref="AG64" si="1025">P62</f>
        <v>0</v>
      </c>
      <c r="AH64" s="105">
        <f t="shared" ref="AH64" si="1026">Q62</f>
        <v>0</v>
      </c>
      <c r="AI64" s="105">
        <f t="shared" ref="AI64" si="1027">R62</f>
        <v>0</v>
      </c>
      <c r="AJ64" s="105">
        <f t="shared" ref="AJ64" si="1028">S62</f>
        <v>0</v>
      </c>
      <c r="AK64" s="105">
        <f t="shared" ref="AK64" si="1029">T62</f>
        <v>750.86966487509585</v>
      </c>
      <c r="AL64" s="105">
        <f t="shared" ref="AL64" si="1030">U62</f>
        <v>0</v>
      </c>
      <c r="AM64" s="105">
        <f t="shared" ref="AM64" si="1031">V62</f>
        <v>0</v>
      </c>
      <c r="AN64" s="105">
        <f t="shared" ref="AN64:AO64" si="1032">W62</f>
        <v>5.815546446331</v>
      </c>
      <c r="AO64" s="105">
        <f t="shared" si="1032"/>
        <v>0</v>
      </c>
      <c r="AP64" s="106">
        <f t="shared" si="807"/>
        <v>0.38212809704957335</v>
      </c>
      <c r="AQ64" s="106">
        <f t="shared" si="807"/>
        <v>0.24983204322487174</v>
      </c>
      <c r="AR64" s="106" t="e">
        <f t="shared" si="807"/>
        <v>#DIV/0!</v>
      </c>
      <c r="AS64" s="106" t="e">
        <f t="shared" si="807"/>
        <v>#DIV/0!</v>
      </c>
      <c r="AT64" s="106">
        <f t="shared" si="807"/>
        <v>0</v>
      </c>
      <c r="AU64" s="106" t="e">
        <f t="shared" si="807"/>
        <v>#DIV/0!</v>
      </c>
      <c r="AV64" s="106">
        <f t="shared" si="807"/>
        <v>0</v>
      </c>
      <c r="AW64" s="106">
        <f t="shared" si="807"/>
        <v>0.27341203310228895</v>
      </c>
      <c r="AX64" s="106" t="e">
        <f t="shared" si="807"/>
        <v>#DIV/0!</v>
      </c>
      <c r="AY64" s="106" t="e">
        <f t="shared" si="807"/>
        <v>#DIV/0!</v>
      </c>
      <c r="AZ64" s="106" t="e">
        <f t="shared" si="807"/>
        <v>#DIV/0!</v>
      </c>
      <c r="BA64" s="106">
        <f t="shared" si="807"/>
        <v>0</v>
      </c>
      <c r="BB64" s="106">
        <f t="shared" si="807"/>
        <v>0.15595142329188477</v>
      </c>
      <c r="BC64" s="106" t="e">
        <f t="shared" si="807"/>
        <v>#DIV/0!</v>
      </c>
      <c r="BD64" s="106" t="e">
        <f t="shared" si="807"/>
        <v>#DIV/0!</v>
      </c>
      <c r="BE64" s="106">
        <f t="shared" si="807"/>
        <v>0.31112548305531584</v>
      </c>
      <c r="BF64" s="106">
        <f t="shared" si="808"/>
        <v>0</v>
      </c>
      <c r="BG64" s="107">
        <f t="shared" si="10"/>
        <v>2.6104169405280233</v>
      </c>
      <c r="BH64" s="107">
        <f t="shared" si="11"/>
        <v>1.5797904902568978</v>
      </c>
      <c r="BI64" s="107">
        <f t="shared" si="12"/>
        <v>0</v>
      </c>
      <c r="BJ64" s="107">
        <f t="shared" si="13"/>
        <v>0</v>
      </c>
      <c r="BK64" s="107">
        <f t="shared" si="14"/>
        <v>0</v>
      </c>
      <c r="BL64" s="107">
        <f t="shared" si="15"/>
        <v>0</v>
      </c>
      <c r="BM64" s="107">
        <f t="shared" si="16"/>
        <v>0</v>
      </c>
      <c r="BN64" s="107">
        <f t="shared" si="17"/>
        <v>0.53560097441815557</v>
      </c>
      <c r="BO64" s="107">
        <f t="shared" si="18"/>
        <v>0</v>
      </c>
      <c r="BP64" s="107">
        <f t="shared" si="19"/>
        <v>0</v>
      </c>
      <c r="BQ64" s="107">
        <f t="shared" si="20"/>
        <v>0</v>
      </c>
      <c r="BR64" s="107">
        <f t="shared" si="21"/>
        <v>0</v>
      </c>
      <c r="BS64" s="107">
        <f t="shared" si="22"/>
        <v>45.90262538711859</v>
      </c>
      <c r="BT64" s="107">
        <f t="shared" si="23"/>
        <v>0</v>
      </c>
      <c r="BU64" s="107">
        <f t="shared" si="24"/>
        <v>0</v>
      </c>
      <c r="BV64" s="107">
        <f t="shared" si="25"/>
        <v>0.35551955610262476</v>
      </c>
      <c r="BW64" s="107">
        <f t="shared" si="26"/>
        <v>0</v>
      </c>
      <c r="BX64" s="108">
        <f t="shared" si="50"/>
        <v>39.156254107920347</v>
      </c>
      <c r="BY64" s="108">
        <f t="shared" si="247"/>
        <v>23.696857353853467</v>
      </c>
      <c r="BZ64" s="108">
        <f t="shared" si="248"/>
        <v>0</v>
      </c>
      <c r="CA64" s="108">
        <f t="shared" si="249"/>
        <v>0</v>
      </c>
      <c r="CB64" s="108">
        <f t="shared" si="250"/>
        <v>0</v>
      </c>
      <c r="CC64" s="108">
        <f t="shared" si="251"/>
        <v>0</v>
      </c>
      <c r="CD64" s="108">
        <f t="shared" si="252"/>
        <v>0</v>
      </c>
      <c r="CE64" s="108">
        <f t="shared" si="253"/>
        <v>8.0340146162723336</v>
      </c>
      <c r="CF64" s="108">
        <f t="shared" si="254"/>
        <v>0</v>
      </c>
      <c r="CG64" s="108">
        <f t="shared" si="255"/>
        <v>0</v>
      </c>
      <c r="CH64" s="108">
        <f t="shared" si="256"/>
        <v>0</v>
      </c>
      <c r="CI64" s="108">
        <f t="shared" si="257"/>
        <v>0</v>
      </c>
      <c r="CJ64" s="108">
        <f t="shared" si="258"/>
        <v>688.53938080677881</v>
      </c>
      <c r="CK64" s="108">
        <f t="shared" si="259"/>
        <v>0</v>
      </c>
      <c r="CL64" s="108">
        <f t="shared" si="260"/>
        <v>0</v>
      </c>
      <c r="CM64" s="108">
        <f t="shared" si="261"/>
        <v>5.3327933415393716</v>
      </c>
      <c r="CN64" s="108">
        <f t="shared" si="229"/>
        <v>0</v>
      </c>
      <c r="CO64" s="109">
        <f t="shared" si="51"/>
        <v>1738.5537899121471</v>
      </c>
      <c r="CP64" s="109">
        <f t="shared" si="294"/>
        <v>1401.7350615304877</v>
      </c>
      <c r="CQ64" s="109">
        <f t="shared" si="295"/>
        <v>0</v>
      </c>
      <c r="CR64" s="109">
        <f t="shared" si="296"/>
        <v>0</v>
      </c>
      <c r="CS64" s="109">
        <f t="shared" si="297"/>
        <v>20.70438386184534</v>
      </c>
      <c r="CT64" s="109">
        <f t="shared" si="298"/>
        <v>0</v>
      </c>
      <c r="CU64" s="109">
        <f t="shared" si="299"/>
        <v>14.154581491975357</v>
      </c>
      <c r="CV64" s="109">
        <f t="shared" si="300"/>
        <v>418.18777836277411</v>
      </c>
      <c r="CW64" s="109">
        <f t="shared" si="301"/>
        <v>0</v>
      </c>
      <c r="CX64" s="109">
        <f t="shared" si="302"/>
        <v>0</v>
      </c>
      <c r="CY64" s="109">
        <f t="shared" si="303"/>
        <v>0</v>
      </c>
      <c r="CZ64" s="109">
        <f t="shared" si="304"/>
        <v>10.636544834297428</v>
      </c>
      <c r="DA64" s="109">
        <f t="shared" si="305"/>
        <v>53426.520128081</v>
      </c>
      <c r="DB64" s="109">
        <f t="shared" si="306"/>
        <v>0</v>
      </c>
      <c r="DC64" s="109">
        <f t="shared" si="307"/>
        <v>0</v>
      </c>
      <c r="DD64" s="109">
        <f t="shared" si="308"/>
        <v>307.20613997516296</v>
      </c>
      <c r="DE64" s="109">
        <f t="shared" si="262"/>
        <v>165.5213467346222</v>
      </c>
      <c r="DF64" s="110">
        <f t="shared" si="29"/>
        <v>0.79228016710926263</v>
      </c>
      <c r="DG64" s="110">
        <f t="shared" si="263"/>
        <v>0.84227319863747718</v>
      </c>
      <c r="DH64" s="110" t="e">
        <f t="shared" si="264"/>
        <v>#DIV/0!</v>
      </c>
      <c r="DI64" s="110" t="e">
        <f t="shared" si="265"/>
        <v>#DIV/0!</v>
      </c>
      <c r="DJ64" s="110">
        <f t="shared" si="266"/>
        <v>1</v>
      </c>
      <c r="DK64" s="110" t="e">
        <f t="shared" si="267"/>
        <v>#DIV/0!</v>
      </c>
      <c r="DL64" s="110">
        <f t="shared" si="268"/>
        <v>1</v>
      </c>
      <c r="DM64" s="110">
        <f t="shared" si="269"/>
        <v>0.7977231978467112</v>
      </c>
      <c r="DN64" s="110" t="e">
        <f t="shared" si="270"/>
        <v>#DIV/0!</v>
      </c>
      <c r="DO64" s="110" t="e">
        <f t="shared" si="271"/>
        <v>#DIV/0!</v>
      </c>
      <c r="DP64" s="110" t="e">
        <f t="shared" si="272"/>
        <v>#DIV/0!</v>
      </c>
      <c r="DQ64" s="110">
        <f t="shared" si="273"/>
        <v>1</v>
      </c>
      <c r="DR64" s="110">
        <f t="shared" si="274"/>
        <v>0.85997126097808541</v>
      </c>
      <c r="DS64" s="110" t="e">
        <f t="shared" si="275"/>
        <v>#DIV/0!</v>
      </c>
      <c r="DT64" s="110" t="e">
        <f t="shared" si="276"/>
        <v>#DIV/0!</v>
      </c>
      <c r="DU64" s="110">
        <f t="shared" si="277"/>
        <v>0.82014113601830407</v>
      </c>
      <c r="DV64" s="110">
        <f t="shared" si="230"/>
        <v>0.74602965020974044</v>
      </c>
    </row>
    <row r="65" spans="1:126" s="129" customFormat="1" x14ac:dyDescent="0.2">
      <c r="A65" s="129" t="s">
        <v>93</v>
      </c>
      <c r="B65" s="131"/>
      <c r="C65" s="131">
        <v>44519.15625</v>
      </c>
      <c r="D65" s="99">
        <v>37.47</v>
      </c>
      <c r="E65" s="102">
        <f t="shared" si="6"/>
        <v>1.0607757</v>
      </c>
      <c r="F65" s="102">
        <f t="shared" si="30"/>
        <v>19408.883040000004</v>
      </c>
      <c r="G65" s="103">
        <f t="shared" si="7"/>
        <v>0.68437744256875099</v>
      </c>
      <c r="Y65" s="105">
        <f t="shared" ref="Y65" si="1033">H62</f>
        <v>42.70088860469837</v>
      </c>
      <c r="Z65" s="105">
        <f t="shared" ref="Z65" si="1034">I62</f>
        <v>25.842024197703992</v>
      </c>
      <c r="AA65" s="105">
        <f t="shared" ref="AA65" si="1035">J62</f>
        <v>0</v>
      </c>
      <c r="AB65" s="105">
        <f t="shared" ref="AB65" si="1036">K62</f>
        <v>0</v>
      </c>
      <c r="AC65" s="105">
        <f t="shared" ref="AC65" si="1037">L62</f>
        <v>0</v>
      </c>
      <c r="AD65" s="105">
        <f t="shared" ref="AD65" si="1038">M62</f>
        <v>0</v>
      </c>
      <c r="AE65" s="105">
        <f t="shared" ref="AE65" si="1039">N62</f>
        <v>0</v>
      </c>
      <c r="AF65" s="105">
        <f t="shared" ref="AF65" si="1040">O62</f>
        <v>8.761296783712794</v>
      </c>
      <c r="AG65" s="105">
        <f t="shared" ref="AG65" si="1041">P62</f>
        <v>0</v>
      </c>
      <c r="AH65" s="105">
        <f t="shared" ref="AH65" si="1042">Q62</f>
        <v>0</v>
      </c>
      <c r="AI65" s="105">
        <f t="shared" ref="AI65" si="1043">R62</f>
        <v>0</v>
      </c>
      <c r="AJ65" s="105">
        <f t="shared" ref="AJ65" si="1044">S62</f>
        <v>0</v>
      </c>
      <c r="AK65" s="105">
        <f t="shared" ref="AK65" si="1045">T62</f>
        <v>750.86966487509585</v>
      </c>
      <c r="AL65" s="105">
        <f t="shared" ref="AL65" si="1046">U62</f>
        <v>0</v>
      </c>
      <c r="AM65" s="105">
        <f t="shared" ref="AM65" si="1047">V62</f>
        <v>0</v>
      </c>
      <c r="AN65" s="105">
        <f t="shared" ref="AN65:AO65" si="1048">W62</f>
        <v>5.815546446331</v>
      </c>
      <c r="AO65" s="105">
        <f t="shared" si="1048"/>
        <v>0</v>
      </c>
      <c r="AP65" s="106">
        <f t="shared" si="807"/>
        <v>0.38212809704957335</v>
      </c>
      <c r="AQ65" s="106">
        <f t="shared" si="807"/>
        <v>0.24983204322487174</v>
      </c>
      <c r="AR65" s="106" t="e">
        <f t="shared" si="807"/>
        <v>#DIV/0!</v>
      </c>
      <c r="AS65" s="106" t="e">
        <f t="shared" si="807"/>
        <v>#DIV/0!</v>
      </c>
      <c r="AT65" s="106">
        <f t="shared" si="807"/>
        <v>0</v>
      </c>
      <c r="AU65" s="106" t="e">
        <f t="shared" si="807"/>
        <v>#DIV/0!</v>
      </c>
      <c r="AV65" s="106">
        <f t="shared" si="807"/>
        <v>0</v>
      </c>
      <c r="AW65" s="106">
        <f t="shared" si="807"/>
        <v>0.27341203310228895</v>
      </c>
      <c r="AX65" s="106" t="e">
        <f t="shared" si="807"/>
        <v>#DIV/0!</v>
      </c>
      <c r="AY65" s="106" t="e">
        <f t="shared" si="807"/>
        <v>#DIV/0!</v>
      </c>
      <c r="AZ65" s="106" t="e">
        <f t="shared" si="807"/>
        <v>#DIV/0!</v>
      </c>
      <c r="BA65" s="106">
        <f t="shared" si="807"/>
        <v>0</v>
      </c>
      <c r="BB65" s="106">
        <f t="shared" si="807"/>
        <v>0.15595142329188477</v>
      </c>
      <c r="BC65" s="106" t="e">
        <f t="shared" si="807"/>
        <v>#DIV/0!</v>
      </c>
      <c r="BD65" s="106" t="e">
        <f t="shared" si="807"/>
        <v>#DIV/0!</v>
      </c>
      <c r="BE65" s="106">
        <f t="shared" ref="AQ65:BE81" si="1049">AN65/MAX(AN$2:AN$98)</f>
        <v>0.31112548305531584</v>
      </c>
      <c r="BF65" s="106">
        <f t="shared" si="808"/>
        <v>0</v>
      </c>
      <c r="BG65" s="107">
        <f t="shared" si="10"/>
        <v>2.7177639000162563</v>
      </c>
      <c r="BH65" s="107">
        <f t="shared" si="11"/>
        <v>1.6447554784641834</v>
      </c>
      <c r="BI65" s="107">
        <f t="shared" si="12"/>
        <v>0</v>
      </c>
      <c r="BJ65" s="107">
        <f t="shared" si="13"/>
        <v>0</v>
      </c>
      <c r="BK65" s="107">
        <f t="shared" si="14"/>
        <v>0</v>
      </c>
      <c r="BL65" s="107">
        <f t="shared" si="15"/>
        <v>0</v>
      </c>
      <c r="BM65" s="107">
        <f t="shared" si="16"/>
        <v>0</v>
      </c>
      <c r="BN65" s="107">
        <f t="shared" si="17"/>
        <v>0.55762624371904124</v>
      </c>
      <c r="BO65" s="107">
        <f t="shared" si="18"/>
        <v>0</v>
      </c>
      <c r="BP65" s="107">
        <f t="shared" si="19"/>
        <v>0</v>
      </c>
      <c r="BQ65" s="107">
        <f t="shared" si="20"/>
        <v>0</v>
      </c>
      <c r="BR65" s="107">
        <f t="shared" si="21"/>
        <v>0</v>
      </c>
      <c r="BS65" s="107">
        <f t="shared" si="22"/>
        <v>47.790257661998716</v>
      </c>
      <c r="BT65" s="107">
        <f t="shared" si="23"/>
        <v>0</v>
      </c>
      <c r="BU65" s="107">
        <f t="shared" si="24"/>
        <v>0</v>
      </c>
      <c r="BV65" s="107">
        <f t="shared" si="25"/>
        <v>0.37013942114935677</v>
      </c>
      <c r="BW65" s="107">
        <f t="shared" si="26"/>
        <v>0</v>
      </c>
      <c r="BX65" s="108">
        <f t="shared" si="50"/>
        <v>40.766458500243843</v>
      </c>
      <c r="BY65" s="108">
        <f t="shared" si="247"/>
        <v>24.67133217696275</v>
      </c>
      <c r="BZ65" s="108">
        <f t="shared" si="248"/>
        <v>0</v>
      </c>
      <c r="CA65" s="108">
        <f t="shared" si="249"/>
        <v>0</v>
      </c>
      <c r="CB65" s="108">
        <f t="shared" si="250"/>
        <v>0</v>
      </c>
      <c r="CC65" s="108">
        <f t="shared" si="251"/>
        <v>0</v>
      </c>
      <c r="CD65" s="108">
        <f t="shared" si="252"/>
        <v>0</v>
      </c>
      <c r="CE65" s="108">
        <f t="shared" si="253"/>
        <v>8.3643936557856193</v>
      </c>
      <c r="CF65" s="108">
        <f t="shared" si="254"/>
        <v>0</v>
      </c>
      <c r="CG65" s="108">
        <f t="shared" si="255"/>
        <v>0</v>
      </c>
      <c r="CH65" s="108">
        <f t="shared" si="256"/>
        <v>0</v>
      </c>
      <c r="CI65" s="108">
        <f t="shared" si="257"/>
        <v>0</v>
      </c>
      <c r="CJ65" s="108">
        <f t="shared" si="258"/>
        <v>716.85386492998077</v>
      </c>
      <c r="CK65" s="108">
        <f t="shared" si="259"/>
        <v>0</v>
      </c>
      <c r="CL65" s="108">
        <f t="shared" si="260"/>
        <v>0</v>
      </c>
      <c r="CM65" s="108">
        <f t="shared" si="261"/>
        <v>5.5520913172403512</v>
      </c>
      <c r="CN65" s="108">
        <f t="shared" si="229"/>
        <v>0</v>
      </c>
      <c r="CO65" s="109">
        <f t="shared" si="51"/>
        <v>1779.3202484123908</v>
      </c>
      <c r="CP65" s="109">
        <f t="shared" si="294"/>
        <v>1426.4063937074504</v>
      </c>
      <c r="CQ65" s="109">
        <f t="shared" si="295"/>
        <v>0</v>
      </c>
      <c r="CR65" s="109">
        <f t="shared" si="296"/>
        <v>0</v>
      </c>
      <c r="CS65" s="109">
        <f t="shared" si="297"/>
        <v>20.70438386184534</v>
      </c>
      <c r="CT65" s="109">
        <f t="shared" si="298"/>
        <v>0</v>
      </c>
      <c r="CU65" s="109">
        <f t="shared" si="299"/>
        <v>14.154581491975357</v>
      </c>
      <c r="CV65" s="109">
        <f t="shared" si="300"/>
        <v>426.55217201855976</v>
      </c>
      <c r="CW65" s="109">
        <f t="shared" si="301"/>
        <v>0</v>
      </c>
      <c r="CX65" s="109">
        <f t="shared" si="302"/>
        <v>0</v>
      </c>
      <c r="CY65" s="109">
        <f t="shared" si="303"/>
        <v>0</v>
      </c>
      <c r="CZ65" s="109">
        <f t="shared" si="304"/>
        <v>10.636544834297428</v>
      </c>
      <c r="DA65" s="109">
        <f t="shared" si="305"/>
        <v>54143.37399301098</v>
      </c>
      <c r="DB65" s="109">
        <f t="shared" si="306"/>
        <v>0</v>
      </c>
      <c r="DC65" s="109">
        <f t="shared" si="307"/>
        <v>0</v>
      </c>
      <c r="DD65" s="109">
        <f t="shared" si="308"/>
        <v>312.75823129240331</v>
      </c>
      <c r="DE65" s="109">
        <f t="shared" si="262"/>
        <v>165.5213467346222</v>
      </c>
      <c r="DF65" s="110">
        <f t="shared" si="29"/>
        <v>0.81085793947410734</v>
      </c>
      <c r="DG65" s="110">
        <f t="shared" si="263"/>
        <v>0.85709768468882097</v>
      </c>
      <c r="DH65" s="110" t="e">
        <f t="shared" si="264"/>
        <v>#DIV/0!</v>
      </c>
      <c r="DI65" s="110" t="e">
        <f t="shared" si="265"/>
        <v>#DIV/0!</v>
      </c>
      <c r="DJ65" s="110">
        <f t="shared" si="266"/>
        <v>1</v>
      </c>
      <c r="DK65" s="110" t="e">
        <f t="shared" si="267"/>
        <v>#DIV/0!</v>
      </c>
      <c r="DL65" s="110">
        <f t="shared" si="268"/>
        <v>1</v>
      </c>
      <c r="DM65" s="110">
        <f t="shared" si="269"/>
        <v>0.81367887900330826</v>
      </c>
      <c r="DN65" s="110" t="e">
        <f t="shared" si="270"/>
        <v>#DIV/0!</v>
      </c>
      <c r="DO65" s="110" t="e">
        <f t="shared" si="271"/>
        <v>#DIV/0!</v>
      </c>
      <c r="DP65" s="110" t="e">
        <f t="shared" si="272"/>
        <v>#DIV/0!</v>
      </c>
      <c r="DQ65" s="110">
        <f t="shared" si="273"/>
        <v>1</v>
      </c>
      <c r="DR65" s="110">
        <f t="shared" si="274"/>
        <v>0.87150998221021803</v>
      </c>
      <c r="DS65" s="110" t="e">
        <f t="shared" si="275"/>
        <v>#DIV/0!</v>
      </c>
      <c r="DT65" s="110" t="e">
        <f t="shared" si="276"/>
        <v>#DIV/0!</v>
      </c>
      <c r="DU65" s="110">
        <f t="shared" si="277"/>
        <v>0.83496342596526618</v>
      </c>
      <c r="DV65" s="110">
        <f t="shared" si="230"/>
        <v>0.74602965020974044</v>
      </c>
    </row>
    <row r="66" spans="1:126" s="129" customFormat="1" x14ac:dyDescent="0.2">
      <c r="A66" s="129" t="s">
        <v>93</v>
      </c>
      <c r="B66" s="131">
        <f>'Data Final'!C226</f>
        <v>44519.1875</v>
      </c>
      <c r="C66" s="131">
        <v>44519.166666666664</v>
      </c>
      <c r="D66" s="99">
        <v>37.96</v>
      </c>
      <c r="E66" s="102">
        <f t="shared" si="6"/>
        <v>1.0746476</v>
      </c>
      <c r="F66" s="102">
        <f t="shared" si="30"/>
        <v>20160.768330000006</v>
      </c>
      <c r="G66" s="103">
        <f t="shared" si="7"/>
        <v>0.71088970145633223</v>
      </c>
      <c r="H66" s="129">
        <f>'Data Final'!F226</f>
        <v>41.157813666005516</v>
      </c>
      <c r="I66" s="129">
        <f>'Data Final'!G226</f>
        <v>22.960514129811489</v>
      </c>
      <c r="J66" s="104">
        <v>0</v>
      </c>
      <c r="K66" s="129">
        <f>'Data Final'!I226</f>
        <v>0</v>
      </c>
      <c r="L66" s="129">
        <f>'Data Final'!J226</f>
        <v>0</v>
      </c>
      <c r="M66" s="104">
        <v>0</v>
      </c>
      <c r="N66" s="129">
        <f>'Data Final'!L226</f>
        <v>0</v>
      </c>
      <c r="O66" s="129">
        <f>'Data Final'!M226</f>
        <v>9.8797099890742448</v>
      </c>
      <c r="P66" s="104">
        <v>0</v>
      </c>
      <c r="Q66" s="129">
        <f>'Data Final'!O226</f>
        <v>0</v>
      </c>
      <c r="R66" s="104">
        <v>0</v>
      </c>
      <c r="S66" s="129">
        <f>'Data Final'!Q226</f>
        <v>0</v>
      </c>
      <c r="T66" s="129">
        <f>'Data Final'!R226</f>
        <v>691.59882471321089</v>
      </c>
      <c r="U66" s="129">
        <f>'Data Final'!S226</f>
        <v>0</v>
      </c>
      <c r="V66" s="129">
        <f>'Data Final'!T226</f>
        <v>0</v>
      </c>
      <c r="W66" s="129">
        <f>'Data Final'!U226</f>
        <v>5.3641771876500002</v>
      </c>
      <c r="X66" s="129">
        <f>'Data Final'!V226</f>
        <v>9.0056344455557458</v>
      </c>
      <c r="Y66" s="105">
        <f t="shared" ref="Y66" si="1050">H66</f>
        <v>41.157813666005516</v>
      </c>
      <c r="Z66" s="105">
        <f t="shared" ref="Z66" si="1051">I66</f>
        <v>22.960514129811489</v>
      </c>
      <c r="AA66" s="105">
        <f t="shared" ref="AA66" si="1052">J66</f>
        <v>0</v>
      </c>
      <c r="AB66" s="105">
        <f t="shared" ref="AB66" si="1053">K66</f>
        <v>0</v>
      </c>
      <c r="AC66" s="105">
        <f t="shared" ref="AC66" si="1054">L66</f>
        <v>0</v>
      </c>
      <c r="AD66" s="105">
        <f t="shared" ref="AD66" si="1055">M66</f>
        <v>0</v>
      </c>
      <c r="AE66" s="105">
        <f t="shared" ref="AE66" si="1056">N66</f>
        <v>0</v>
      </c>
      <c r="AF66" s="105">
        <f t="shared" ref="AF66" si="1057">O66</f>
        <v>9.8797099890742448</v>
      </c>
      <c r="AG66" s="105">
        <f t="shared" ref="AG66" si="1058">P66</f>
        <v>0</v>
      </c>
      <c r="AH66" s="105">
        <f t="shared" ref="AH66" si="1059">Q66</f>
        <v>0</v>
      </c>
      <c r="AI66" s="105">
        <f t="shared" ref="AI66" si="1060">R66</f>
        <v>0</v>
      </c>
      <c r="AJ66" s="105">
        <f t="shared" ref="AJ66" si="1061">S66</f>
        <v>0</v>
      </c>
      <c r="AK66" s="105">
        <f t="shared" ref="AK66" si="1062">T66</f>
        <v>691.59882471321089</v>
      </c>
      <c r="AL66" s="105">
        <f t="shared" ref="AL66" si="1063">U66</f>
        <v>0</v>
      </c>
      <c r="AM66" s="105">
        <f t="shared" ref="AM66" si="1064">V66</f>
        <v>0</v>
      </c>
      <c r="AN66" s="105">
        <f t="shared" ref="AN66:AO66" si="1065">W66</f>
        <v>5.3641771876500002</v>
      </c>
      <c r="AO66" s="105">
        <f t="shared" si="1065"/>
        <v>9.0056344455557458</v>
      </c>
      <c r="AP66" s="106">
        <f t="shared" ref="AP66:AP81" si="1066">Y66/MAX(Y$2:Y$98)</f>
        <v>0.36831919730075852</v>
      </c>
      <c r="AQ66" s="106">
        <f t="shared" si="1049"/>
        <v>0.22197456803921722</v>
      </c>
      <c r="AR66" s="106" t="e">
        <f t="shared" si="1049"/>
        <v>#DIV/0!</v>
      </c>
      <c r="AS66" s="106" t="e">
        <f t="shared" si="1049"/>
        <v>#DIV/0!</v>
      </c>
      <c r="AT66" s="106">
        <f t="shared" si="1049"/>
        <v>0</v>
      </c>
      <c r="AU66" s="106" t="e">
        <f t="shared" si="1049"/>
        <v>#DIV/0!</v>
      </c>
      <c r="AV66" s="106">
        <f t="shared" si="1049"/>
        <v>0</v>
      </c>
      <c r="AW66" s="106">
        <f t="shared" si="1049"/>
        <v>0.30831412988946544</v>
      </c>
      <c r="AX66" s="106" t="e">
        <f t="shared" si="1049"/>
        <v>#DIV/0!</v>
      </c>
      <c r="AY66" s="106" t="e">
        <f t="shared" si="1049"/>
        <v>#DIV/0!</v>
      </c>
      <c r="AZ66" s="106" t="e">
        <f t="shared" si="1049"/>
        <v>#DIV/0!</v>
      </c>
      <c r="BA66" s="106">
        <f t="shared" si="1049"/>
        <v>0</v>
      </c>
      <c r="BB66" s="106">
        <f t="shared" si="1049"/>
        <v>0.14364120180425899</v>
      </c>
      <c r="BC66" s="106" t="e">
        <f t="shared" si="1049"/>
        <v>#DIV/0!</v>
      </c>
      <c r="BD66" s="106" t="e">
        <f t="shared" si="1049"/>
        <v>#DIV/0!</v>
      </c>
      <c r="BE66" s="106">
        <f t="shared" si="1049"/>
        <v>0.28697771294644775</v>
      </c>
      <c r="BF66" s="106">
        <f t="shared" si="808"/>
        <v>0.53301403936957947</v>
      </c>
      <c r="BG66" s="107">
        <f t="shared" si="10"/>
        <v>2.6538087406452018</v>
      </c>
      <c r="BH66" s="107">
        <f t="shared" si="11"/>
        <v>1.4804676842620803</v>
      </c>
      <c r="BI66" s="107">
        <f t="shared" si="12"/>
        <v>0</v>
      </c>
      <c r="BJ66" s="107">
        <f t="shared" si="13"/>
        <v>0</v>
      </c>
      <c r="BK66" s="107">
        <f t="shared" si="14"/>
        <v>0</v>
      </c>
      <c r="BL66" s="107">
        <f t="shared" si="15"/>
        <v>0</v>
      </c>
      <c r="BM66" s="107">
        <f t="shared" si="16"/>
        <v>0</v>
      </c>
      <c r="BN66" s="107">
        <f t="shared" si="17"/>
        <v>0.63703239770727982</v>
      </c>
      <c r="BO66" s="107">
        <f t="shared" si="18"/>
        <v>0</v>
      </c>
      <c r="BP66" s="107">
        <f t="shared" si="19"/>
        <v>0</v>
      </c>
      <c r="BQ66" s="107">
        <f t="shared" si="20"/>
        <v>0</v>
      </c>
      <c r="BR66" s="107">
        <f t="shared" si="21"/>
        <v>0</v>
      </c>
      <c r="BS66" s="107">
        <f t="shared" si="22"/>
        <v>44.593501028452366</v>
      </c>
      <c r="BT66" s="107">
        <f t="shared" si="23"/>
        <v>0</v>
      </c>
      <c r="BU66" s="107">
        <f t="shared" si="24"/>
        <v>0</v>
      </c>
      <c r="BV66" s="107">
        <f t="shared" si="25"/>
        <v>0.34587600844096933</v>
      </c>
      <c r="BW66" s="107">
        <f t="shared" si="26"/>
        <v>0.58067300660362886</v>
      </c>
      <c r="BX66" s="108">
        <f t="shared" si="50"/>
        <v>39.807131109678025</v>
      </c>
      <c r="BY66" s="108">
        <f t="shared" si="247"/>
        <v>22.207015263931204</v>
      </c>
      <c r="BZ66" s="108">
        <f t="shared" si="248"/>
        <v>0</v>
      </c>
      <c r="CA66" s="108">
        <f t="shared" si="249"/>
        <v>0</v>
      </c>
      <c r="CB66" s="108">
        <f t="shared" si="250"/>
        <v>0</v>
      </c>
      <c r="CC66" s="108">
        <f t="shared" si="251"/>
        <v>0</v>
      </c>
      <c r="CD66" s="108">
        <f t="shared" si="252"/>
        <v>0</v>
      </c>
      <c r="CE66" s="108">
        <f t="shared" si="253"/>
        <v>9.5554859656091971</v>
      </c>
      <c r="CF66" s="108">
        <f t="shared" si="254"/>
        <v>0</v>
      </c>
      <c r="CG66" s="108">
        <f t="shared" si="255"/>
        <v>0</v>
      </c>
      <c r="CH66" s="108">
        <f t="shared" si="256"/>
        <v>0</v>
      </c>
      <c r="CI66" s="108">
        <f t="shared" si="257"/>
        <v>0</v>
      </c>
      <c r="CJ66" s="108">
        <f t="shared" si="258"/>
        <v>668.9025154267855</v>
      </c>
      <c r="CK66" s="108">
        <f t="shared" si="259"/>
        <v>0</v>
      </c>
      <c r="CL66" s="108">
        <f t="shared" si="260"/>
        <v>0</v>
      </c>
      <c r="CM66" s="108">
        <f t="shared" si="261"/>
        <v>5.1881401266145399</v>
      </c>
      <c r="CN66" s="108">
        <f t="shared" si="229"/>
        <v>8.710095099054433</v>
      </c>
      <c r="CO66" s="109">
        <f t="shared" si="51"/>
        <v>1819.1273795220688</v>
      </c>
      <c r="CP66" s="109">
        <f t="shared" si="294"/>
        <v>1448.6134089713817</v>
      </c>
      <c r="CQ66" s="109">
        <f t="shared" si="295"/>
        <v>0</v>
      </c>
      <c r="CR66" s="109">
        <f t="shared" si="296"/>
        <v>0</v>
      </c>
      <c r="CS66" s="109">
        <f t="shared" si="297"/>
        <v>20.70438386184534</v>
      </c>
      <c r="CT66" s="109">
        <f t="shared" si="298"/>
        <v>0</v>
      </c>
      <c r="CU66" s="109">
        <f t="shared" si="299"/>
        <v>14.154581491975357</v>
      </c>
      <c r="CV66" s="109">
        <f t="shared" si="300"/>
        <v>436.10765798416895</v>
      </c>
      <c r="CW66" s="109">
        <f t="shared" si="301"/>
        <v>0</v>
      </c>
      <c r="CX66" s="109">
        <f t="shared" si="302"/>
        <v>0</v>
      </c>
      <c r="CY66" s="109">
        <f t="shared" si="303"/>
        <v>0</v>
      </c>
      <c r="CZ66" s="109">
        <f t="shared" si="304"/>
        <v>10.636544834297428</v>
      </c>
      <c r="DA66" s="109">
        <f t="shared" si="305"/>
        <v>54812.276508437768</v>
      </c>
      <c r="DB66" s="109">
        <f t="shared" si="306"/>
        <v>0</v>
      </c>
      <c r="DC66" s="109">
        <f t="shared" si="307"/>
        <v>0</v>
      </c>
      <c r="DD66" s="109">
        <f t="shared" si="308"/>
        <v>317.94637141901785</v>
      </c>
      <c r="DE66" s="109">
        <f t="shared" si="262"/>
        <v>174.23144183367663</v>
      </c>
      <c r="DF66" s="110">
        <f t="shared" si="29"/>
        <v>0.8289985346462071</v>
      </c>
      <c r="DG66" s="110">
        <f t="shared" si="263"/>
        <v>0.87044141439343448</v>
      </c>
      <c r="DH66" s="110" t="e">
        <f t="shared" si="264"/>
        <v>#DIV/0!</v>
      </c>
      <c r="DI66" s="110" t="e">
        <f t="shared" si="265"/>
        <v>#DIV/0!</v>
      </c>
      <c r="DJ66" s="110">
        <f t="shared" si="266"/>
        <v>1</v>
      </c>
      <c r="DK66" s="110" t="e">
        <f t="shared" si="267"/>
        <v>#DIV/0!</v>
      </c>
      <c r="DL66" s="110">
        <f t="shared" si="268"/>
        <v>1</v>
      </c>
      <c r="DM66" s="110">
        <f t="shared" si="269"/>
        <v>0.83190665421784971</v>
      </c>
      <c r="DN66" s="110" t="e">
        <f t="shared" si="270"/>
        <v>#DIV/0!</v>
      </c>
      <c r="DO66" s="110" t="e">
        <f t="shared" si="271"/>
        <v>#DIV/0!</v>
      </c>
      <c r="DP66" s="110" t="e">
        <f t="shared" si="272"/>
        <v>#DIV/0!</v>
      </c>
      <c r="DQ66" s="110">
        <f t="shared" si="273"/>
        <v>1</v>
      </c>
      <c r="DR66" s="110">
        <f t="shared" si="274"/>
        <v>0.88227686237168013</v>
      </c>
      <c r="DS66" s="110" t="e">
        <f t="shared" si="275"/>
        <v>#DIV/0!</v>
      </c>
      <c r="DT66" s="110" t="e">
        <f t="shared" si="276"/>
        <v>#DIV/0!</v>
      </c>
      <c r="DU66" s="110">
        <f t="shared" si="277"/>
        <v>0.84881408382518975</v>
      </c>
      <c r="DV66" s="110">
        <f t="shared" si="230"/>
        <v>0.78528736124358844</v>
      </c>
    </row>
    <row r="67" spans="1:126" s="129" customFormat="1" x14ac:dyDescent="0.2">
      <c r="A67" s="129" t="s">
        <v>93</v>
      </c>
      <c r="B67" s="131"/>
      <c r="C67" s="131">
        <v>44519.177083333336</v>
      </c>
      <c r="D67" s="99">
        <v>36.979999999999997</v>
      </c>
      <c r="E67" s="102">
        <f t="shared" ref="E67:E82" si="1067">D67*0.02831</f>
        <v>1.0469037999999999</v>
      </c>
      <c r="F67" s="102">
        <f t="shared" si="30"/>
        <v>20887.684200000007</v>
      </c>
      <c r="G67" s="103">
        <f t="shared" ref="G67:G82" si="1068">F67/$F$82</f>
        <v>0.73652151257333298</v>
      </c>
      <c r="Y67" s="105">
        <f t="shared" ref="Y67" si="1069">H66</f>
        <v>41.157813666005516</v>
      </c>
      <c r="Z67" s="105">
        <f t="shared" ref="Z67" si="1070">I66</f>
        <v>22.960514129811489</v>
      </c>
      <c r="AA67" s="105">
        <f t="shared" ref="AA67" si="1071">J66</f>
        <v>0</v>
      </c>
      <c r="AB67" s="105">
        <f t="shared" ref="AB67" si="1072">K66</f>
        <v>0</v>
      </c>
      <c r="AC67" s="105">
        <f t="shared" ref="AC67" si="1073">L66</f>
        <v>0</v>
      </c>
      <c r="AD67" s="105">
        <f t="shared" ref="AD67" si="1074">M66</f>
        <v>0</v>
      </c>
      <c r="AE67" s="105">
        <f t="shared" ref="AE67" si="1075">N66</f>
        <v>0</v>
      </c>
      <c r="AF67" s="105">
        <f t="shared" ref="AF67" si="1076">O66</f>
        <v>9.8797099890742448</v>
      </c>
      <c r="AG67" s="105">
        <f t="shared" ref="AG67" si="1077">P66</f>
        <v>0</v>
      </c>
      <c r="AH67" s="105">
        <f t="shared" ref="AH67" si="1078">Q66</f>
        <v>0</v>
      </c>
      <c r="AI67" s="105">
        <f t="shared" ref="AI67" si="1079">R66</f>
        <v>0</v>
      </c>
      <c r="AJ67" s="105">
        <f t="shared" ref="AJ67" si="1080">S66</f>
        <v>0</v>
      </c>
      <c r="AK67" s="105">
        <f t="shared" ref="AK67" si="1081">T66</f>
        <v>691.59882471321089</v>
      </c>
      <c r="AL67" s="105">
        <f t="shared" ref="AL67" si="1082">U66</f>
        <v>0</v>
      </c>
      <c r="AM67" s="105">
        <f t="shared" ref="AM67" si="1083">V66</f>
        <v>0</v>
      </c>
      <c r="AN67" s="105">
        <f t="shared" ref="AN67:AO67" si="1084">W66</f>
        <v>5.3641771876500002</v>
      </c>
      <c r="AO67" s="105">
        <f t="shared" si="1084"/>
        <v>9.0056344455557458</v>
      </c>
      <c r="AP67" s="106">
        <f t="shared" si="1066"/>
        <v>0.36831919730075852</v>
      </c>
      <c r="AQ67" s="106">
        <f t="shared" si="1049"/>
        <v>0.22197456803921722</v>
      </c>
      <c r="AR67" s="106" t="e">
        <f t="shared" si="1049"/>
        <v>#DIV/0!</v>
      </c>
      <c r="AS67" s="106" t="e">
        <f t="shared" si="1049"/>
        <v>#DIV/0!</v>
      </c>
      <c r="AT67" s="106">
        <f t="shared" si="1049"/>
        <v>0</v>
      </c>
      <c r="AU67" s="106" t="e">
        <f t="shared" si="1049"/>
        <v>#DIV/0!</v>
      </c>
      <c r="AV67" s="106">
        <f t="shared" si="1049"/>
        <v>0</v>
      </c>
      <c r="AW67" s="106">
        <f t="shared" si="1049"/>
        <v>0.30831412988946544</v>
      </c>
      <c r="AX67" s="106" t="e">
        <f t="shared" si="1049"/>
        <v>#DIV/0!</v>
      </c>
      <c r="AY67" s="106" t="e">
        <f t="shared" si="1049"/>
        <v>#DIV/0!</v>
      </c>
      <c r="AZ67" s="106" t="e">
        <f t="shared" si="1049"/>
        <v>#DIV/0!</v>
      </c>
      <c r="BA67" s="106">
        <f t="shared" si="1049"/>
        <v>0</v>
      </c>
      <c r="BB67" s="106">
        <f t="shared" si="1049"/>
        <v>0.14364120180425899</v>
      </c>
      <c r="BC67" s="106" t="e">
        <f t="shared" si="1049"/>
        <v>#DIV/0!</v>
      </c>
      <c r="BD67" s="106" t="e">
        <f t="shared" si="1049"/>
        <v>#DIV/0!</v>
      </c>
      <c r="BE67" s="106">
        <f t="shared" si="1049"/>
        <v>0.28697771294644775</v>
      </c>
      <c r="BF67" s="106">
        <f t="shared" si="808"/>
        <v>0.53301403936957947</v>
      </c>
      <c r="BG67" s="107">
        <f t="shared" ref="BG67:BG81" si="1085">Y67*$E67*1000*60/(1000*1000)</f>
        <v>2.5852962915979862</v>
      </c>
      <c r="BH67" s="107">
        <f t="shared" ref="BH67:BH81" si="1086">Z67*$E67*1000*60/(1000*1000)</f>
        <v>1.4422469695472002</v>
      </c>
      <c r="BI67" s="107">
        <f t="shared" ref="BI67:BI81" si="1087">AA67*$E67*1000*60/(1000*1000)</f>
        <v>0</v>
      </c>
      <c r="BJ67" s="107">
        <f t="shared" ref="BJ67:BJ81" si="1088">AB67*$E67*1000*60/(1000*1000)</f>
        <v>0</v>
      </c>
      <c r="BK67" s="107">
        <f t="shared" ref="BK67:BK81" si="1089">AC67*$E67*1000*60/(1000*1000)</f>
        <v>0</v>
      </c>
      <c r="BL67" s="107">
        <f t="shared" ref="BL67:BL81" si="1090">AD67*$E67*1000*60/(1000*1000)</f>
        <v>0</v>
      </c>
      <c r="BM67" s="107">
        <f t="shared" ref="BM67:BM81" si="1091">AE67*$E67*1000*60/(1000*1000)</f>
        <v>0</v>
      </c>
      <c r="BN67" s="107">
        <f t="shared" ref="BN67:BN81" si="1092">AF67*$E67*1000*60/(1000*1000)</f>
        <v>0.62058635582758714</v>
      </c>
      <c r="BO67" s="107">
        <f t="shared" ref="BO67:BO81" si="1093">AG67*$E67*1000*60/(1000*1000)</f>
        <v>0</v>
      </c>
      <c r="BP67" s="107">
        <f t="shared" ref="BP67:BP81" si="1094">AH67*$E67*1000*60/(1000*1000)</f>
        <v>0</v>
      </c>
      <c r="BQ67" s="107">
        <f t="shared" ref="BQ67:BQ81" si="1095">AI67*$E67*1000*60/(1000*1000)</f>
        <v>0</v>
      </c>
      <c r="BR67" s="107">
        <f t="shared" ref="BR67:BR81" si="1096">AJ67*$E67*1000*60/(1000*1000)</f>
        <v>0</v>
      </c>
      <c r="BS67" s="107">
        <f t="shared" ref="BS67:BS81" si="1097">AK67*$E67*1000*60/(1000*1000)</f>
        <v>43.442246260067662</v>
      </c>
      <c r="BT67" s="107">
        <f t="shared" ref="BT67:BT81" si="1098">AL67*$E67*1000*60/(1000*1000)</f>
        <v>0</v>
      </c>
      <c r="BU67" s="107">
        <f t="shared" ref="BU67:BU81" si="1099">AM67*$E67*1000*60/(1000*1000)</f>
        <v>0</v>
      </c>
      <c r="BV67" s="107">
        <f t="shared" ref="BV67:BV81" si="1100">AN67*$E67*1000*60/(1000*1000)</f>
        <v>0.3369466488974458</v>
      </c>
      <c r="BW67" s="107">
        <f t="shared" ref="BW67:BW81" si="1101">AO67*$E67*1000*60/(1000*1000)</f>
        <v>0.56568197534779219</v>
      </c>
      <c r="BX67" s="108">
        <f t="shared" si="50"/>
        <v>38.779444373969795</v>
      </c>
      <c r="BY67" s="108">
        <f t="shared" si="247"/>
        <v>21.633704543208005</v>
      </c>
      <c r="BZ67" s="108">
        <f t="shared" si="248"/>
        <v>0</v>
      </c>
      <c r="CA67" s="108">
        <f t="shared" si="249"/>
        <v>0</v>
      </c>
      <c r="CB67" s="108">
        <f t="shared" si="250"/>
        <v>0</v>
      </c>
      <c r="CC67" s="108">
        <f t="shared" si="251"/>
        <v>0</v>
      </c>
      <c r="CD67" s="108">
        <f t="shared" si="252"/>
        <v>0</v>
      </c>
      <c r="CE67" s="108">
        <f t="shared" si="253"/>
        <v>9.308795337413807</v>
      </c>
      <c r="CF67" s="108">
        <f t="shared" si="254"/>
        <v>0</v>
      </c>
      <c r="CG67" s="108">
        <f t="shared" si="255"/>
        <v>0</v>
      </c>
      <c r="CH67" s="108">
        <f t="shared" si="256"/>
        <v>0</v>
      </c>
      <c r="CI67" s="108">
        <f t="shared" si="257"/>
        <v>0</v>
      </c>
      <c r="CJ67" s="108">
        <f t="shared" si="258"/>
        <v>651.63369390101491</v>
      </c>
      <c r="CK67" s="108">
        <f t="shared" si="259"/>
        <v>0</v>
      </c>
      <c r="CL67" s="108">
        <f t="shared" si="260"/>
        <v>0</v>
      </c>
      <c r="CM67" s="108">
        <f t="shared" si="261"/>
        <v>5.0541997334616866</v>
      </c>
      <c r="CN67" s="108">
        <f t="shared" si="229"/>
        <v>8.4852296302168835</v>
      </c>
      <c r="CO67" s="109">
        <f t="shared" si="51"/>
        <v>1857.9068238960385</v>
      </c>
      <c r="CP67" s="109">
        <f t="shared" si="294"/>
        <v>1470.2471135145897</v>
      </c>
      <c r="CQ67" s="109">
        <f t="shared" si="295"/>
        <v>0</v>
      </c>
      <c r="CR67" s="109">
        <f t="shared" si="296"/>
        <v>0</v>
      </c>
      <c r="CS67" s="109">
        <f t="shared" si="297"/>
        <v>20.70438386184534</v>
      </c>
      <c r="CT67" s="109">
        <f t="shared" si="298"/>
        <v>0</v>
      </c>
      <c r="CU67" s="109">
        <f t="shared" si="299"/>
        <v>14.154581491975357</v>
      </c>
      <c r="CV67" s="109">
        <f t="shared" si="300"/>
        <v>445.41645332158276</v>
      </c>
      <c r="CW67" s="109">
        <f t="shared" si="301"/>
        <v>0</v>
      </c>
      <c r="CX67" s="109">
        <f t="shared" si="302"/>
        <v>0</v>
      </c>
      <c r="CY67" s="109">
        <f t="shared" si="303"/>
        <v>0</v>
      </c>
      <c r="CZ67" s="109">
        <f t="shared" si="304"/>
        <v>10.636544834297428</v>
      </c>
      <c r="DA67" s="109">
        <f t="shared" si="305"/>
        <v>55463.910202338782</v>
      </c>
      <c r="DB67" s="109">
        <f t="shared" si="306"/>
        <v>0</v>
      </c>
      <c r="DC67" s="109">
        <f t="shared" si="307"/>
        <v>0</v>
      </c>
      <c r="DD67" s="109">
        <f t="shared" si="308"/>
        <v>323.00057115247955</v>
      </c>
      <c r="DE67" s="109">
        <f t="shared" si="262"/>
        <v>182.7166714638935</v>
      </c>
      <c r="DF67" s="110">
        <f t="shared" ref="DF67:DF82" si="1102">CO67/CO$82</f>
        <v>0.8466708004382052</v>
      </c>
      <c r="DG67" s="110">
        <f t="shared" si="263"/>
        <v>0.88344065371052116</v>
      </c>
      <c r="DH67" s="110" t="e">
        <f t="shared" si="264"/>
        <v>#DIV/0!</v>
      </c>
      <c r="DI67" s="110" t="e">
        <f t="shared" si="265"/>
        <v>#DIV/0!</v>
      </c>
      <c r="DJ67" s="110">
        <f t="shared" si="266"/>
        <v>1</v>
      </c>
      <c r="DK67" s="110" t="e">
        <f t="shared" si="267"/>
        <v>#DIV/0!</v>
      </c>
      <c r="DL67" s="110">
        <f t="shared" si="268"/>
        <v>1</v>
      </c>
      <c r="DM67" s="110">
        <f t="shared" si="269"/>
        <v>0.84966384935572492</v>
      </c>
      <c r="DN67" s="110" t="e">
        <f t="shared" si="270"/>
        <v>#DIV/0!</v>
      </c>
      <c r="DO67" s="110" t="e">
        <f t="shared" si="271"/>
        <v>#DIV/0!</v>
      </c>
      <c r="DP67" s="110" t="e">
        <f t="shared" si="272"/>
        <v>#DIV/0!</v>
      </c>
      <c r="DQ67" s="110">
        <f t="shared" si="273"/>
        <v>1</v>
      </c>
      <c r="DR67" s="110">
        <f t="shared" si="274"/>
        <v>0.89276577776606536</v>
      </c>
      <c r="DS67" s="110" t="e">
        <f t="shared" si="275"/>
        <v>#DIV/0!</v>
      </c>
      <c r="DT67" s="110" t="e">
        <f t="shared" si="276"/>
        <v>#DIV/0!</v>
      </c>
      <c r="DU67" s="110">
        <f t="shared" si="277"/>
        <v>0.86230716411127983</v>
      </c>
      <c r="DV67" s="110">
        <f t="shared" si="230"/>
        <v>0.82353156972703667</v>
      </c>
    </row>
    <row r="68" spans="1:126" s="129" customFormat="1" x14ac:dyDescent="0.2">
      <c r="A68" s="129" t="s">
        <v>93</v>
      </c>
      <c r="B68" s="131"/>
      <c r="C68" s="131">
        <v>44519.1875</v>
      </c>
      <c r="D68" s="99">
        <v>35.49</v>
      </c>
      <c r="E68" s="102">
        <f t="shared" si="1067"/>
        <v>1.0047219000000001</v>
      </c>
      <c r="F68" s="102">
        <f t="shared" ref="F68:F82" si="1103">(E68-MIN($E$2:$E$51))*15*60+F67</f>
        <v>21576.636360000008</v>
      </c>
      <c r="G68" s="103">
        <f t="shared" si="1068"/>
        <v>0.7608146837126144</v>
      </c>
      <c r="Y68" s="105">
        <f t="shared" ref="Y68" si="1104">H66</f>
        <v>41.157813666005516</v>
      </c>
      <c r="Z68" s="105">
        <f t="shared" ref="Z68" si="1105">I66</f>
        <v>22.960514129811489</v>
      </c>
      <c r="AA68" s="105">
        <f t="shared" ref="AA68" si="1106">J66</f>
        <v>0</v>
      </c>
      <c r="AB68" s="105">
        <f t="shared" ref="AB68" si="1107">K66</f>
        <v>0</v>
      </c>
      <c r="AC68" s="105">
        <f t="shared" ref="AC68" si="1108">L66</f>
        <v>0</v>
      </c>
      <c r="AD68" s="105">
        <f t="shared" ref="AD68" si="1109">M66</f>
        <v>0</v>
      </c>
      <c r="AE68" s="105">
        <f t="shared" ref="AE68" si="1110">N66</f>
        <v>0</v>
      </c>
      <c r="AF68" s="105">
        <f t="shared" ref="AF68" si="1111">O66</f>
        <v>9.8797099890742448</v>
      </c>
      <c r="AG68" s="105">
        <f t="shared" ref="AG68" si="1112">P66</f>
        <v>0</v>
      </c>
      <c r="AH68" s="105">
        <f t="shared" ref="AH68" si="1113">Q66</f>
        <v>0</v>
      </c>
      <c r="AI68" s="105">
        <f t="shared" ref="AI68" si="1114">R66</f>
        <v>0</v>
      </c>
      <c r="AJ68" s="105">
        <f t="shared" ref="AJ68" si="1115">S66</f>
        <v>0</v>
      </c>
      <c r="AK68" s="105">
        <f t="shared" ref="AK68" si="1116">T66</f>
        <v>691.59882471321089</v>
      </c>
      <c r="AL68" s="105">
        <f t="shared" ref="AL68" si="1117">U66</f>
        <v>0</v>
      </c>
      <c r="AM68" s="105">
        <f t="shared" ref="AM68" si="1118">V66</f>
        <v>0</v>
      </c>
      <c r="AN68" s="105">
        <f t="shared" ref="AN68:AO68" si="1119">W66</f>
        <v>5.3641771876500002</v>
      </c>
      <c r="AO68" s="105">
        <f t="shared" si="1119"/>
        <v>9.0056344455557458</v>
      </c>
      <c r="AP68" s="106">
        <f t="shared" si="1066"/>
        <v>0.36831919730075852</v>
      </c>
      <c r="AQ68" s="106">
        <f t="shared" si="1049"/>
        <v>0.22197456803921722</v>
      </c>
      <c r="AR68" s="106" t="e">
        <f t="shared" si="1049"/>
        <v>#DIV/0!</v>
      </c>
      <c r="AS68" s="106" t="e">
        <f t="shared" si="1049"/>
        <v>#DIV/0!</v>
      </c>
      <c r="AT68" s="106">
        <f t="shared" si="1049"/>
        <v>0</v>
      </c>
      <c r="AU68" s="106" t="e">
        <f t="shared" si="1049"/>
        <v>#DIV/0!</v>
      </c>
      <c r="AV68" s="106">
        <f t="shared" si="1049"/>
        <v>0</v>
      </c>
      <c r="AW68" s="106">
        <f t="shared" si="1049"/>
        <v>0.30831412988946544</v>
      </c>
      <c r="AX68" s="106" t="e">
        <f t="shared" si="1049"/>
        <v>#DIV/0!</v>
      </c>
      <c r="AY68" s="106" t="e">
        <f t="shared" si="1049"/>
        <v>#DIV/0!</v>
      </c>
      <c r="AZ68" s="106" t="e">
        <f t="shared" si="1049"/>
        <v>#DIV/0!</v>
      </c>
      <c r="BA68" s="106">
        <f t="shared" si="1049"/>
        <v>0</v>
      </c>
      <c r="BB68" s="106">
        <f t="shared" si="1049"/>
        <v>0.14364120180425899</v>
      </c>
      <c r="BC68" s="106" t="e">
        <f t="shared" si="1049"/>
        <v>#DIV/0!</v>
      </c>
      <c r="BD68" s="106" t="e">
        <f t="shared" si="1049"/>
        <v>#DIV/0!</v>
      </c>
      <c r="BE68" s="106">
        <f t="shared" si="1049"/>
        <v>0.28697771294644775</v>
      </c>
      <c r="BF68" s="106">
        <f t="shared" si="808"/>
        <v>0.53301403936957947</v>
      </c>
      <c r="BG68" s="107">
        <f t="shared" si="1085"/>
        <v>2.481129404781302</v>
      </c>
      <c r="BH68" s="107">
        <f t="shared" si="1086"/>
        <v>1.3841358828888628</v>
      </c>
      <c r="BI68" s="107">
        <f t="shared" si="1087"/>
        <v>0</v>
      </c>
      <c r="BJ68" s="107">
        <f t="shared" si="1088"/>
        <v>0</v>
      </c>
      <c r="BK68" s="107">
        <f t="shared" si="1089"/>
        <v>0</v>
      </c>
      <c r="BL68" s="107">
        <f t="shared" si="1090"/>
        <v>0</v>
      </c>
      <c r="BM68" s="107">
        <f t="shared" si="1091"/>
        <v>0</v>
      </c>
      <c r="BN68" s="107">
        <f t="shared" si="1092"/>
        <v>0.5955816595002994</v>
      </c>
      <c r="BO68" s="107">
        <f t="shared" si="1093"/>
        <v>0</v>
      </c>
      <c r="BP68" s="107">
        <f t="shared" si="1094"/>
        <v>0</v>
      </c>
      <c r="BQ68" s="107">
        <f t="shared" si="1095"/>
        <v>0</v>
      </c>
      <c r="BR68" s="107">
        <f t="shared" si="1096"/>
        <v>0</v>
      </c>
      <c r="BS68" s="107">
        <f t="shared" si="1097"/>
        <v>41.691869112217454</v>
      </c>
      <c r="BT68" s="107">
        <f t="shared" si="1098"/>
        <v>0</v>
      </c>
      <c r="BU68" s="107">
        <f t="shared" si="1099"/>
        <v>0</v>
      </c>
      <c r="BV68" s="107">
        <f t="shared" si="1100"/>
        <v>0.32337037775474187</v>
      </c>
      <c r="BW68" s="107">
        <f t="shared" si="1101"/>
        <v>0.54288948905065293</v>
      </c>
      <c r="BX68" s="108">
        <f t="shared" si="50"/>
        <v>37.216941071719532</v>
      </c>
      <c r="BY68" s="108">
        <f t="shared" si="247"/>
        <v>20.762038243332942</v>
      </c>
      <c r="BZ68" s="108">
        <f t="shared" si="248"/>
        <v>0</v>
      </c>
      <c r="CA68" s="108">
        <f t="shared" si="249"/>
        <v>0</v>
      </c>
      <c r="CB68" s="108">
        <f t="shared" si="250"/>
        <v>0</v>
      </c>
      <c r="CC68" s="108">
        <f t="shared" si="251"/>
        <v>0</v>
      </c>
      <c r="CD68" s="108">
        <f t="shared" si="252"/>
        <v>0</v>
      </c>
      <c r="CE68" s="108">
        <f t="shared" si="253"/>
        <v>8.9337248925044914</v>
      </c>
      <c r="CF68" s="108">
        <f t="shared" si="254"/>
        <v>0</v>
      </c>
      <c r="CG68" s="108">
        <f t="shared" si="255"/>
        <v>0</v>
      </c>
      <c r="CH68" s="108">
        <f t="shared" si="256"/>
        <v>0</v>
      </c>
      <c r="CI68" s="108">
        <f t="shared" si="257"/>
        <v>0</v>
      </c>
      <c r="CJ68" s="108">
        <f t="shared" si="258"/>
        <v>625.37803668326183</v>
      </c>
      <c r="CK68" s="108">
        <f t="shared" si="259"/>
        <v>0</v>
      </c>
      <c r="CL68" s="108">
        <f t="shared" si="260"/>
        <v>0</v>
      </c>
      <c r="CM68" s="108">
        <f t="shared" si="261"/>
        <v>4.850555666321128</v>
      </c>
      <c r="CN68" s="108">
        <f t="shared" si="229"/>
        <v>8.1433423357597938</v>
      </c>
      <c r="CO68" s="109">
        <f t="shared" si="51"/>
        <v>1895.123764967758</v>
      </c>
      <c r="CP68" s="109">
        <f t="shared" si="294"/>
        <v>1491.0091517579226</v>
      </c>
      <c r="CQ68" s="109">
        <f t="shared" si="295"/>
        <v>0</v>
      </c>
      <c r="CR68" s="109">
        <f t="shared" si="296"/>
        <v>0</v>
      </c>
      <c r="CS68" s="109">
        <f t="shared" si="297"/>
        <v>20.70438386184534</v>
      </c>
      <c r="CT68" s="109">
        <f t="shared" si="298"/>
        <v>0</v>
      </c>
      <c r="CU68" s="109">
        <f t="shared" si="299"/>
        <v>14.154581491975357</v>
      </c>
      <c r="CV68" s="109">
        <f t="shared" si="300"/>
        <v>454.35017821408724</v>
      </c>
      <c r="CW68" s="109">
        <f t="shared" si="301"/>
        <v>0</v>
      </c>
      <c r="CX68" s="109">
        <f t="shared" si="302"/>
        <v>0</v>
      </c>
      <c r="CY68" s="109">
        <f t="shared" si="303"/>
        <v>0</v>
      </c>
      <c r="CZ68" s="109">
        <f t="shared" si="304"/>
        <v>10.636544834297428</v>
      </c>
      <c r="DA68" s="109">
        <f t="shared" si="305"/>
        <v>56089.288239022047</v>
      </c>
      <c r="DB68" s="109">
        <f t="shared" si="306"/>
        <v>0</v>
      </c>
      <c r="DC68" s="109">
        <f t="shared" si="307"/>
        <v>0</v>
      </c>
      <c r="DD68" s="109">
        <f t="shared" si="308"/>
        <v>327.85112681880071</v>
      </c>
      <c r="DE68" s="109">
        <f t="shared" si="262"/>
        <v>190.8600137996533</v>
      </c>
      <c r="DF68" s="110">
        <f t="shared" si="1102"/>
        <v>0.86363101441759982</v>
      </c>
      <c r="DG68" s="110">
        <f t="shared" si="263"/>
        <v>0.89591612703024537</v>
      </c>
      <c r="DH68" s="110" t="e">
        <f t="shared" si="264"/>
        <v>#DIV/0!</v>
      </c>
      <c r="DI68" s="110" t="e">
        <f t="shared" si="265"/>
        <v>#DIV/0!</v>
      </c>
      <c r="DJ68" s="110">
        <f t="shared" si="266"/>
        <v>1</v>
      </c>
      <c r="DK68" s="110" t="e">
        <f t="shared" si="267"/>
        <v>#DIV/0!</v>
      </c>
      <c r="DL68" s="110">
        <f t="shared" si="268"/>
        <v>1</v>
      </c>
      <c r="DM68" s="110">
        <f t="shared" si="269"/>
        <v>0.8667055707035668</v>
      </c>
      <c r="DN68" s="110" t="e">
        <f t="shared" si="270"/>
        <v>#DIV/0!</v>
      </c>
      <c r="DO68" s="110" t="e">
        <f t="shared" si="271"/>
        <v>#DIV/0!</v>
      </c>
      <c r="DP68" s="110" t="e">
        <f t="shared" si="272"/>
        <v>#DIV/0!</v>
      </c>
      <c r="DQ68" s="110">
        <f t="shared" si="273"/>
        <v>1</v>
      </c>
      <c r="DR68" s="110">
        <f t="shared" si="274"/>
        <v>0.90283207325948711</v>
      </c>
      <c r="DS68" s="110" t="e">
        <f t="shared" si="275"/>
        <v>#DIV/0!</v>
      </c>
      <c r="DT68" s="110" t="e">
        <f t="shared" si="276"/>
        <v>#DIV/0!</v>
      </c>
      <c r="DU68" s="110">
        <f t="shared" si="277"/>
        <v>0.87525658053511268</v>
      </c>
      <c r="DV68" s="110">
        <f t="shared" si="230"/>
        <v>0.86023484065936717</v>
      </c>
    </row>
    <row r="69" spans="1:126" s="129" customFormat="1" x14ac:dyDescent="0.2">
      <c r="A69" s="129" t="s">
        <v>93</v>
      </c>
      <c r="B69" s="131"/>
      <c r="C69" s="131">
        <v>44519.197916666664</v>
      </c>
      <c r="D69" s="99">
        <v>33.26</v>
      </c>
      <c r="E69" s="102">
        <f t="shared" si="1067"/>
        <v>0.94159059999999994</v>
      </c>
      <c r="F69" s="102">
        <f t="shared" si="1103"/>
        <v>22208.770350000006</v>
      </c>
      <c r="G69" s="103">
        <f t="shared" si="1068"/>
        <v>0.783104386965779</v>
      </c>
      <c r="Y69" s="105">
        <f t="shared" ref="Y69" si="1120">H66</f>
        <v>41.157813666005516</v>
      </c>
      <c r="Z69" s="105">
        <f t="shared" ref="Z69" si="1121">I66</f>
        <v>22.960514129811489</v>
      </c>
      <c r="AA69" s="105">
        <f t="shared" ref="AA69" si="1122">J66</f>
        <v>0</v>
      </c>
      <c r="AB69" s="105">
        <f t="shared" ref="AB69" si="1123">K66</f>
        <v>0</v>
      </c>
      <c r="AC69" s="105">
        <f t="shared" ref="AC69" si="1124">L66</f>
        <v>0</v>
      </c>
      <c r="AD69" s="105">
        <f t="shared" ref="AD69" si="1125">M66</f>
        <v>0</v>
      </c>
      <c r="AE69" s="105">
        <f t="shared" ref="AE69" si="1126">N66</f>
        <v>0</v>
      </c>
      <c r="AF69" s="105">
        <f t="shared" ref="AF69" si="1127">O66</f>
        <v>9.8797099890742448</v>
      </c>
      <c r="AG69" s="105">
        <f t="shared" ref="AG69" si="1128">P66</f>
        <v>0</v>
      </c>
      <c r="AH69" s="105">
        <f t="shared" ref="AH69" si="1129">Q66</f>
        <v>0</v>
      </c>
      <c r="AI69" s="105">
        <f t="shared" ref="AI69" si="1130">R66</f>
        <v>0</v>
      </c>
      <c r="AJ69" s="105">
        <f t="shared" ref="AJ69" si="1131">S66</f>
        <v>0</v>
      </c>
      <c r="AK69" s="105">
        <f t="shared" ref="AK69" si="1132">T66</f>
        <v>691.59882471321089</v>
      </c>
      <c r="AL69" s="105">
        <f t="shared" ref="AL69" si="1133">U66</f>
        <v>0</v>
      </c>
      <c r="AM69" s="105">
        <f t="shared" ref="AM69" si="1134">V66</f>
        <v>0</v>
      </c>
      <c r="AN69" s="105">
        <f t="shared" ref="AN69:AO69" si="1135">W66</f>
        <v>5.3641771876500002</v>
      </c>
      <c r="AO69" s="105">
        <f t="shared" si="1135"/>
        <v>9.0056344455557458</v>
      </c>
      <c r="AP69" s="106">
        <f t="shared" si="1066"/>
        <v>0.36831919730075852</v>
      </c>
      <c r="AQ69" s="106">
        <f t="shared" si="1049"/>
        <v>0.22197456803921722</v>
      </c>
      <c r="AR69" s="106" t="e">
        <f t="shared" si="1049"/>
        <v>#DIV/0!</v>
      </c>
      <c r="AS69" s="106" t="e">
        <f t="shared" si="1049"/>
        <v>#DIV/0!</v>
      </c>
      <c r="AT69" s="106">
        <f t="shared" si="1049"/>
        <v>0</v>
      </c>
      <c r="AU69" s="106" t="e">
        <f t="shared" si="1049"/>
        <v>#DIV/0!</v>
      </c>
      <c r="AV69" s="106">
        <f t="shared" si="1049"/>
        <v>0</v>
      </c>
      <c r="AW69" s="106">
        <f t="shared" si="1049"/>
        <v>0.30831412988946544</v>
      </c>
      <c r="AX69" s="106" t="e">
        <f t="shared" si="1049"/>
        <v>#DIV/0!</v>
      </c>
      <c r="AY69" s="106" t="e">
        <f t="shared" si="1049"/>
        <v>#DIV/0!</v>
      </c>
      <c r="AZ69" s="106" t="e">
        <f t="shared" si="1049"/>
        <v>#DIV/0!</v>
      </c>
      <c r="BA69" s="106">
        <f t="shared" si="1049"/>
        <v>0</v>
      </c>
      <c r="BB69" s="106">
        <f t="shared" si="1049"/>
        <v>0.14364120180425899</v>
      </c>
      <c r="BC69" s="106" t="e">
        <f t="shared" si="1049"/>
        <v>#DIV/0!</v>
      </c>
      <c r="BD69" s="106" t="e">
        <f t="shared" si="1049"/>
        <v>#DIV/0!</v>
      </c>
      <c r="BE69" s="106">
        <f t="shared" si="1049"/>
        <v>0.28697771294644775</v>
      </c>
      <c r="BF69" s="106">
        <f t="shared" si="808"/>
        <v>0.53301403936957947</v>
      </c>
      <c r="BG69" s="107">
        <f t="shared" si="1085"/>
        <v>2.3252286278677397</v>
      </c>
      <c r="BH69" s="107">
        <f t="shared" si="1086"/>
        <v>1.2971642565478607</v>
      </c>
      <c r="BI69" s="107">
        <f t="shared" si="1087"/>
        <v>0</v>
      </c>
      <c r="BJ69" s="107">
        <f t="shared" si="1088"/>
        <v>0</v>
      </c>
      <c r="BK69" s="107">
        <f t="shared" si="1089"/>
        <v>0</v>
      </c>
      <c r="BL69" s="107">
        <f t="shared" si="1090"/>
        <v>0</v>
      </c>
      <c r="BM69" s="107">
        <f t="shared" si="1091"/>
        <v>0</v>
      </c>
      <c r="BN69" s="107">
        <f t="shared" si="1092"/>
        <v>0.55815852338630478</v>
      </c>
      <c r="BO69" s="107">
        <f t="shared" si="1093"/>
        <v>0</v>
      </c>
      <c r="BP69" s="107">
        <f t="shared" si="1094"/>
        <v>0</v>
      </c>
      <c r="BQ69" s="107">
        <f t="shared" si="1095"/>
        <v>0</v>
      </c>
      <c r="BR69" s="107">
        <f t="shared" si="1096"/>
        <v>0</v>
      </c>
      <c r="BS69" s="107">
        <f t="shared" si="1097"/>
        <v>39.072177139260418</v>
      </c>
      <c r="BT69" s="107">
        <f t="shared" si="1098"/>
        <v>0</v>
      </c>
      <c r="BU69" s="107">
        <f t="shared" si="1099"/>
        <v>0</v>
      </c>
      <c r="BV69" s="107">
        <f t="shared" si="1100"/>
        <v>0.30305152899754051</v>
      </c>
      <c r="BW69" s="107">
        <f t="shared" si="1101"/>
        <v>0.5087772444582902</v>
      </c>
      <c r="BX69" s="108">
        <f t="shared" si="50"/>
        <v>34.878429418016097</v>
      </c>
      <c r="BY69" s="108">
        <f t="shared" si="247"/>
        <v>19.457463848217913</v>
      </c>
      <c r="BZ69" s="108">
        <f t="shared" si="248"/>
        <v>0</v>
      </c>
      <c r="CA69" s="108">
        <f t="shared" si="249"/>
        <v>0</v>
      </c>
      <c r="CB69" s="108">
        <f t="shared" si="250"/>
        <v>0</v>
      </c>
      <c r="CC69" s="108">
        <f t="shared" si="251"/>
        <v>0</v>
      </c>
      <c r="CD69" s="108">
        <f t="shared" si="252"/>
        <v>0</v>
      </c>
      <c r="CE69" s="108">
        <f t="shared" si="253"/>
        <v>8.372377850794571</v>
      </c>
      <c r="CF69" s="108">
        <f t="shared" si="254"/>
        <v>0</v>
      </c>
      <c r="CG69" s="108">
        <f t="shared" si="255"/>
        <v>0</v>
      </c>
      <c r="CH69" s="108">
        <f t="shared" si="256"/>
        <v>0</v>
      </c>
      <c r="CI69" s="108">
        <f t="shared" si="257"/>
        <v>0</v>
      </c>
      <c r="CJ69" s="108">
        <f t="shared" si="258"/>
        <v>586.08265708890622</v>
      </c>
      <c r="CK69" s="108">
        <f t="shared" si="259"/>
        <v>0</v>
      </c>
      <c r="CL69" s="108">
        <f t="shared" si="260"/>
        <v>0</v>
      </c>
      <c r="CM69" s="108">
        <f t="shared" si="261"/>
        <v>4.5457729349631073</v>
      </c>
      <c r="CN69" s="108">
        <f t="shared" si="229"/>
        <v>7.6316586668743529</v>
      </c>
      <c r="CO69" s="109">
        <f t="shared" si="51"/>
        <v>1930.0021943857741</v>
      </c>
      <c r="CP69" s="109">
        <f t="shared" si="294"/>
        <v>1510.4666156061405</v>
      </c>
      <c r="CQ69" s="109">
        <f t="shared" si="295"/>
        <v>0</v>
      </c>
      <c r="CR69" s="109">
        <f t="shared" si="296"/>
        <v>0</v>
      </c>
      <c r="CS69" s="109">
        <f t="shared" si="297"/>
        <v>20.70438386184534</v>
      </c>
      <c r="CT69" s="109">
        <f t="shared" si="298"/>
        <v>0</v>
      </c>
      <c r="CU69" s="109">
        <f t="shared" si="299"/>
        <v>14.154581491975357</v>
      </c>
      <c r="CV69" s="109">
        <f t="shared" si="300"/>
        <v>462.72255606488181</v>
      </c>
      <c r="CW69" s="109">
        <f t="shared" si="301"/>
        <v>0</v>
      </c>
      <c r="CX69" s="109">
        <f t="shared" si="302"/>
        <v>0</v>
      </c>
      <c r="CY69" s="109">
        <f t="shared" si="303"/>
        <v>0</v>
      </c>
      <c r="CZ69" s="109">
        <f t="shared" si="304"/>
        <v>10.636544834297428</v>
      </c>
      <c r="DA69" s="109">
        <f t="shared" si="305"/>
        <v>56675.370896110951</v>
      </c>
      <c r="DB69" s="109">
        <f t="shared" si="306"/>
        <v>0</v>
      </c>
      <c r="DC69" s="109">
        <f t="shared" si="307"/>
        <v>0</v>
      </c>
      <c r="DD69" s="109">
        <f t="shared" si="308"/>
        <v>332.39689975376382</v>
      </c>
      <c r="DE69" s="109">
        <f t="shared" si="262"/>
        <v>198.49167246652766</v>
      </c>
      <c r="DF69" s="110">
        <f t="shared" si="1102"/>
        <v>0.87952554011370199</v>
      </c>
      <c r="DG69" s="110">
        <f t="shared" si="263"/>
        <v>0.90760770895794418</v>
      </c>
      <c r="DH69" s="110" t="e">
        <f t="shared" si="264"/>
        <v>#DIV/0!</v>
      </c>
      <c r="DI69" s="110" t="e">
        <f t="shared" si="265"/>
        <v>#DIV/0!</v>
      </c>
      <c r="DJ69" s="110">
        <f t="shared" si="266"/>
        <v>1</v>
      </c>
      <c r="DK69" s="110" t="e">
        <f t="shared" si="267"/>
        <v>#DIV/0!</v>
      </c>
      <c r="DL69" s="110">
        <f t="shared" si="268"/>
        <v>1</v>
      </c>
      <c r="DM69" s="110">
        <f t="shared" si="269"/>
        <v>0.88267648228511708</v>
      </c>
      <c r="DN69" s="110" t="e">
        <f t="shared" si="270"/>
        <v>#DIV/0!</v>
      </c>
      <c r="DO69" s="110" t="e">
        <f t="shared" si="271"/>
        <v>#DIV/0!</v>
      </c>
      <c r="DP69" s="110" t="e">
        <f t="shared" si="272"/>
        <v>#DIV/0!</v>
      </c>
      <c r="DQ69" s="110">
        <f t="shared" si="273"/>
        <v>1</v>
      </c>
      <c r="DR69" s="110">
        <f t="shared" si="274"/>
        <v>0.91226585708905039</v>
      </c>
      <c r="DS69" s="110" t="e">
        <f t="shared" si="275"/>
        <v>#DIV/0!</v>
      </c>
      <c r="DT69" s="110" t="e">
        <f t="shared" si="276"/>
        <v>#DIV/0!</v>
      </c>
      <c r="DU69" s="110">
        <f t="shared" si="277"/>
        <v>0.88739232554093617</v>
      </c>
      <c r="DV69" s="110">
        <f t="shared" si="230"/>
        <v>0.8946318761964005</v>
      </c>
    </row>
    <row r="70" spans="1:126" s="129" customFormat="1" x14ac:dyDescent="0.2">
      <c r="A70" s="129" t="s">
        <v>93</v>
      </c>
      <c r="B70" s="131">
        <f>'Data Final'!C227</f>
        <v>44519.229166666664</v>
      </c>
      <c r="C70" s="131">
        <v>44519.208333333336</v>
      </c>
      <c r="D70" s="99">
        <v>31.55</v>
      </c>
      <c r="E70" s="102">
        <f t="shared" si="1067"/>
        <v>0.89318049999999993</v>
      </c>
      <c r="F70" s="102">
        <f t="shared" si="1103"/>
        <v>22797.335250000007</v>
      </c>
      <c r="G70" s="103">
        <f t="shared" si="1068"/>
        <v>0.80385779870089002</v>
      </c>
      <c r="H70" s="129">
        <f>'Data Final'!F227</f>
        <v>35.434451539069471</v>
      </c>
      <c r="I70" s="129">
        <f>'Data Final'!G227</f>
        <v>20.782066741952193</v>
      </c>
      <c r="J70" s="104">
        <v>0</v>
      </c>
      <c r="K70" s="129">
        <f>'Data Final'!I227</f>
        <v>0</v>
      </c>
      <c r="L70" s="104">
        <v>0</v>
      </c>
      <c r="M70" s="104">
        <v>0</v>
      </c>
      <c r="N70" s="104">
        <v>0</v>
      </c>
      <c r="O70" s="129">
        <f>'Data Final'!M227</f>
        <v>8.2616647499309455</v>
      </c>
      <c r="P70" s="104">
        <v>0</v>
      </c>
      <c r="Q70" s="104">
        <v>0</v>
      </c>
      <c r="R70" s="104">
        <v>0</v>
      </c>
      <c r="S70" s="129">
        <f>'Data Final'!Q227</f>
        <v>0</v>
      </c>
      <c r="T70" s="129">
        <f>'Data Final'!R227</f>
        <v>719.75052947194592</v>
      </c>
      <c r="U70" s="129">
        <f>'Data Final'!S227</f>
        <v>0</v>
      </c>
      <c r="V70" s="129">
        <f>'Data Final'!T227</f>
        <v>0</v>
      </c>
      <c r="W70" s="129">
        <f>'Data Final'!U227</f>
        <v>5.59137349765055</v>
      </c>
      <c r="X70" s="129">
        <f>'Data Final'!V227</f>
        <v>7.8315085791536942</v>
      </c>
      <c r="Y70" s="105">
        <f t="shared" ref="Y70" si="1136">H70</f>
        <v>35.434451539069471</v>
      </c>
      <c r="Z70" s="105">
        <f t="shared" ref="Z70" si="1137">I70</f>
        <v>20.782066741952193</v>
      </c>
      <c r="AA70" s="105">
        <f t="shared" ref="AA70" si="1138">J70</f>
        <v>0</v>
      </c>
      <c r="AB70" s="105">
        <f t="shared" ref="AB70" si="1139">K70</f>
        <v>0</v>
      </c>
      <c r="AC70" s="105">
        <f t="shared" ref="AC70" si="1140">L70</f>
        <v>0</v>
      </c>
      <c r="AD70" s="105">
        <f t="shared" ref="AD70" si="1141">M70</f>
        <v>0</v>
      </c>
      <c r="AE70" s="105">
        <f t="shared" ref="AE70" si="1142">N70</f>
        <v>0</v>
      </c>
      <c r="AF70" s="105">
        <f t="shared" ref="AF70" si="1143">O70</f>
        <v>8.2616647499309455</v>
      </c>
      <c r="AG70" s="105">
        <f t="shared" ref="AG70" si="1144">P70</f>
        <v>0</v>
      </c>
      <c r="AH70" s="105">
        <f t="shared" ref="AH70" si="1145">Q70</f>
        <v>0</v>
      </c>
      <c r="AI70" s="105">
        <f t="shared" ref="AI70" si="1146">R70</f>
        <v>0</v>
      </c>
      <c r="AJ70" s="105">
        <f t="shared" ref="AJ70" si="1147">S70</f>
        <v>0</v>
      </c>
      <c r="AK70" s="105">
        <f t="shared" ref="AK70" si="1148">T70</f>
        <v>719.75052947194592</v>
      </c>
      <c r="AL70" s="105">
        <f t="shared" ref="AL70" si="1149">U70</f>
        <v>0</v>
      </c>
      <c r="AM70" s="105">
        <f t="shared" ref="AM70" si="1150">V70</f>
        <v>0</v>
      </c>
      <c r="AN70" s="105">
        <f t="shared" ref="AN70:AO70" si="1151">W70</f>
        <v>5.59137349765055</v>
      </c>
      <c r="AO70" s="105">
        <f t="shared" si="1151"/>
        <v>7.8315085791536942</v>
      </c>
      <c r="AP70" s="106">
        <f t="shared" si="1066"/>
        <v>0.31710111847953637</v>
      </c>
      <c r="AQ70" s="106">
        <f t="shared" si="1049"/>
        <v>0.20091406759997035</v>
      </c>
      <c r="AR70" s="106" t="e">
        <f t="shared" si="1049"/>
        <v>#DIV/0!</v>
      </c>
      <c r="AS70" s="106" t="e">
        <f t="shared" si="1049"/>
        <v>#DIV/0!</v>
      </c>
      <c r="AT70" s="106">
        <f t="shared" si="1049"/>
        <v>0</v>
      </c>
      <c r="AU70" s="106" t="e">
        <f t="shared" si="1049"/>
        <v>#DIV/0!</v>
      </c>
      <c r="AV70" s="106">
        <f t="shared" si="1049"/>
        <v>0</v>
      </c>
      <c r="AW70" s="106">
        <f t="shared" si="1049"/>
        <v>0.25782011634251484</v>
      </c>
      <c r="AX70" s="106" t="e">
        <f t="shared" si="1049"/>
        <v>#DIV/0!</v>
      </c>
      <c r="AY70" s="106" t="e">
        <f t="shared" si="1049"/>
        <v>#DIV/0!</v>
      </c>
      <c r="AZ70" s="106" t="e">
        <f t="shared" si="1049"/>
        <v>#DIV/0!</v>
      </c>
      <c r="BA70" s="106">
        <f t="shared" si="1049"/>
        <v>0</v>
      </c>
      <c r="BB70" s="106">
        <f t="shared" si="1049"/>
        <v>0.14948815318689071</v>
      </c>
      <c r="BC70" s="106" t="e">
        <f t="shared" si="1049"/>
        <v>#DIV/0!</v>
      </c>
      <c r="BD70" s="106" t="e">
        <f t="shared" si="1049"/>
        <v>#DIV/0!</v>
      </c>
      <c r="BE70" s="106">
        <f t="shared" si="1049"/>
        <v>0.29913247129110893</v>
      </c>
      <c r="BF70" s="106">
        <f t="shared" si="808"/>
        <v>0.46352137068946137</v>
      </c>
      <c r="BG70" s="107">
        <f t="shared" si="1085"/>
        <v>1.8989616685735105</v>
      </c>
      <c r="BH70" s="107">
        <f t="shared" si="1086"/>
        <v>1.1137282058166138</v>
      </c>
      <c r="BI70" s="107">
        <f t="shared" si="1087"/>
        <v>0</v>
      </c>
      <c r="BJ70" s="107">
        <f t="shared" si="1088"/>
        <v>0</v>
      </c>
      <c r="BK70" s="107">
        <f t="shared" si="1089"/>
        <v>0</v>
      </c>
      <c r="BL70" s="107">
        <f t="shared" si="1090"/>
        <v>0</v>
      </c>
      <c r="BM70" s="107">
        <f t="shared" si="1091"/>
        <v>0</v>
      </c>
      <c r="BN70" s="107">
        <f t="shared" si="1092"/>
        <v>0.44274947113054175</v>
      </c>
      <c r="BO70" s="107">
        <f t="shared" si="1093"/>
        <v>0</v>
      </c>
      <c r="BP70" s="107">
        <f t="shared" si="1094"/>
        <v>0</v>
      </c>
      <c r="BQ70" s="107">
        <f t="shared" si="1095"/>
        <v>0</v>
      </c>
      <c r="BR70" s="107">
        <f t="shared" si="1096"/>
        <v>0</v>
      </c>
      <c r="BS70" s="107">
        <f t="shared" si="1097"/>
        <v>38.57202826734104</v>
      </c>
      <c r="BT70" s="107">
        <f t="shared" si="1098"/>
        <v>0</v>
      </c>
      <c r="BU70" s="107">
        <f t="shared" si="1099"/>
        <v>0</v>
      </c>
      <c r="BV70" s="107">
        <f t="shared" si="1100"/>
        <v>0.29964634657909606</v>
      </c>
      <c r="BW70" s="107">
        <f t="shared" si="1101"/>
        <v>0.41969704490896709</v>
      </c>
      <c r="BX70" s="108">
        <f t="shared" ref="BX70:BX81" si="1152">BG70*15</f>
        <v>28.484425028602658</v>
      </c>
      <c r="BY70" s="108">
        <f t="shared" si="247"/>
        <v>16.705923087249207</v>
      </c>
      <c r="BZ70" s="108">
        <f t="shared" si="248"/>
        <v>0</v>
      </c>
      <c r="CA70" s="108">
        <f t="shared" si="249"/>
        <v>0</v>
      </c>
      <c r="CB70" s="108">
        <f t="shared" si="250"/>
        <v>0</v>
      </c>
      <c r="CC70" s="108">
        <f t="shared" si="251"/>
        <v>0</v>
      </c>
      <c r="CD70" s="108">
        <f t="shared" si="252"/>
        <v>0</v>
      </c>
      <c r="CE70" s="108">
        <f t="shared" si="253"/>
        <v>6.6412420669581262</v>
      </c>
      <c r="CF70" s="108">
        <f t="shared" si="254"/>
        <v>0</v>
      </c>
      <c r="CG70" s="108">
        <f t="shared" si="255"/>
        <v>0</v>
      </c>
      <c r="CH70" s="108">
        <f t="shared" si="256"/>
        <v>0</v>
      </c>
      <c r="CI70" s="108">
        <f t="shared" si="257"/>
        <v>0</v>
      </c>
      <c r="CJ70" s="108">
        <f t="shared" si="258"/>
        <v>578.58042401011562</v>
      </c>
      <c r="CK70" s="108">
        <f t="shared" si="259"/>
        <v>0</v>
      </c>
      <c r="CL70" s="108">
        <f t="shared" si="260"/>
        <v>0</v>
      </c>
      <c r="CM70" s="108">
        <f t="shared" si="261"/>
        <v>4.4946951986864407</v>
      </c>
      <c r="CN70" s="108">
        <f t="shared" si="229"/>
        <v>6.295455673634506</v>
      </c>
      <c r="CO70" s="109">
        <f t="shared" ref="CO70:CO82" si="1153">CO69+BX70</f>
        <v>1958.4866194143767</v>
      </c>
      <c r="CP70" s="109">
        <f t="shared" si="294"/>
        <v>1527.1725386933897</v>
      </c>
      <c r="CQ70" s="109">
        <f t="shared" si="295"/>
        <v>0</v>
      </c>
      <c r="CR70" s="109">
        <f t="shared" si="296"/>
        <v>0</v>
      </c>
      <c r="CS70" s="109">
        <f t="shared" si="297"/>
        <v>20.70438386184534</v>
      </c>
      <c r="CT70" s="109">
        <f t="shared" si="298"/>
        <v>0</v>
      </c>
      <c r="CU70" s="109">
        <f t="shared" si="299"/>
        <v>14.154581491975357</v>
      </c>
      <c r="CV70" s="109">
        <f t="shared" si="300"/>
        <v>469.36379813183993</v>
      </c>
      <c r="CW70" s="109">
        <f t="shared" si="301"/>
        <v>0</v>
      </c>
      <c r="CX70" s="109">
        <f t="shared" si="302"/>
        <v>0</v>
      </c>
      <c r="CY70" s="109">
        <f t="shared" si="303"/>
        <v>0</v>
      </c>
      <c r="CZ70" s="109">
        <f t="shared" si="304"/>
        <v>10.636544834297428</v>
      </c>
      <c r="DA70" s="109">
        <f t="shared" si="305"/>
        <v>57253.951320121065</v>
      </c>
      <c r="DB70" s="109">
        <f t="shared" si="306"/>
        <v>0</v>
      </c>
      <c r="DC70" s="109">
        <f t="shared" si="307"/>
        <v>0</v>
      </c>
      <c r="DD70" s="109">
        <f t="shared" si="308"/>
        <v>336.89159495245025</v>
      </c>
      <c r="DE70" s="109">
        <f t="shared" si="262"/>
        <v>204.78712814016217</v>
      </c>
      <c r="DF70" s="110">
        <f t="shared" si="1102"/>
        <v>0.89250624002222367</v>
      </c>
      <c r="DG70" s="110">
        <f t="shared" si="263"/>
        <v>0.91764594775288855</v>
      </c>
      <c r="DH70" s="110" t="e">
        <f t="shared" si="264"/>
        <v>#DIV/0!</v>
      </c>
      <c r="DI70" s="110" t="e">
        <f t="shared" si="265"/>
        <v>#DIV/0!</v>
      </c>
      <c r="DJ70" s="110">
        <f t="shared" si="266"/>
        <v>1</v>
      </c>
      <c r="DK70" s="110" t="e">
        <f t="shared" si="267"/>
        <v>#DIV/0!</v>
      </c>
      <c r="DL70" s="110">
        <f t="shared" si="268"/>
        <v>1</v>
      </c>
      <c r="DM70" s="110">
        <f t="shared" si="269"/>
        <v>0.89534512812663203</v>
      </c>
      <c r="DN70" s="110" t="e">
        <f t="shared" si="270"/>
        <v>#DIV/0!</v>
      </c>
      <c r="DO70" s="110" t="e">
        <f t="shared" si="271"/>
        <v>#DIV/0!</v>
      </c>
      <c r="DP70" s="110" t="e">
        <f t="shared" si="272"/>
        <v>#DIV/0!</v>
      </c>
      <c r="DQ70" s="110">
        <f t="shared" si="273"/>
        <v>1</v>
      </c>
      <c r="DR70" s="110">
        <f t="shared" si="274"/>
        <v>0.92157888244837372</v>
      </c>
      <c r="DS70" s="110" t="e">
        <f t="shared" si="275"/>
        <v>#DIV/0!</v>
      </c>
      <c r="DT70" s="110" t="e">
        <f t="shared" si="276"/>
        <v>#DIV/0!</v>
      </c>
      <c r="DU70" s="110">
        <f t="shared" si="277"/>
        <v>0.8993917094940197</v>
      </c>
      <c r="DV70" s="110">
        <f t="shared" si="230"/>
        <v>0.92300644350609284</v>
      </c>
    </row>
    <row r="71" spans="1:126" s="129" customFormat="1" x14ac:dyDescent="0.2">
      <c r="A71" s="129" t="s">
        <v>93</v>
      </c>
      <c r="B71" s="131"/>
      <c r="C71" s="131">
        <v>44519.21875</v>
      </c>
      <c r="D71" s="99">
        <v>29.89</v>
      </c>
      <c r="E71" s="102">
        <f t="shared" si="1067"/>
        <v>0.84618589999999994</v>
      </c>
      <c r="F71" s="102">
        <f t="shared" si="1103"/>
        <v>23343.605010000007</v>
      </c>
      <c r="G71" s="103">
        <f t="shared" si="1068"/>
        <v>0.82311983972256875</v>
      </c>
      <c r="Y71" s="105">
        <f t="shared" ref="Y71" si="1154">H70</f>
        <v>35.434451539069471</v>
      </c>
      <c r="Z71" s="105">
        <f t="shared" ref="Z71" si="1155">I70</f>
        <v>20.782066741952193</v>
      </c>
      <c r="AA71" s="105">
        <f t="shared" ref="AA71" si="1156">J70</f>
        <v>0</v>
      </c>
      <c r="AB71" s="105">
        <f t="shared" ref="AB71" si="1157">K70</f>
        <v>0</v>
      </c>
      <c r="AC71" s="105">
        <f t="shared" ref="AC71" si="1158">L70</f>
        <v>0</v>
      </c>
      <c r="AD71" s="105">
        <f t="shared" ref="AD71" si="1159">M70</f>
        <v>0</v>
      </c>
      <c r="AE71" s="105">
        <f t="shared" ref="AE71" si="1160">N70</f>
        <v>0</v>
      </c>
      <c r="AF71" s="105">
        <f t="shared" ref="AF71" si="1161">O70</f>
        <v>8.2616647499309455</v>
      </c>
      <c r="AG71" s="105">
        <f t="shared" ref="AG71" si="1162">P70</f>
        <v>0</v>
      </c>
      <c r="AH71" s="105">
        <f t="shared" ref="AH71" si="1163">Q70</f>
        <v>0</v>
      </c>
      <c r="AI71" s="105">
        <f t="shared" ref="AI71" si="1164">R70</f>
        <v>0</v>
      </c>
      <c r="AJ71" s="105">
        <f t="shared" ref="AJ71" si="1165">S70</f>
        <v>0</v>
      </c>
      <c r="AK71" s="105">
        <f t="shared" ref="AK71" si="1166">T70</f>
        <v>719.75052947194592</v>
      </c>
      <c r="AL71" s="105">
        <f t="shared" ref="AL71" si="1167">U70</f>
        <v>0</v>
      </c>
      <c r="AM71" s="105">
        <f t="shared" ref="AM71" si="1168">V70</f>
        <v>0</v>
      </c>
      <c r="AN71" s="105">
        <f t="shared" ref="AN71:AO71" si="1169">W70</f>
        <v>5.59137349765055</v>
      </c>
      <c r="AO71" s="105">
        <f t="shared" si="1169"/>
        <v>7.8315085791536942</v>
      </c>
      <c r="AP71" s="106">
        <f t="shared" si="1066"/>
        <v>0.31710111847953637</v>
      </c>
      <c r="AQ71" s="106">
        <f t="shared" si="1049"/>
        <v>0.20091406759997035</v>
      </c>
      <c r="AR71" s="106" t="e">
        <f t="shared" si="1049"/>
        <v>#DIV/0!</v>
      </c>
      <c r="AS71" s="106" t="e">
        <f t="shared" si="1049"/>
        <v>#DIV/0!</v>
      </c>
      <c r="AT71" s="106">
        <f t="shared" si="1049"/>
        <v>0</v>
      </c>
      <c r="AU71" s="106" t="e">
        <f t="shared" si="1049"/>
        <v>#DIV/0!</v>
      </c>
      <c r="AV71" s="106">
        <f t="shared" si="1049"/>
        <v>0</v>
      </c>
      <c r="AW71" s="106">
        <f t="shared" si="1049"/>
        <v>0.25782011634251484</v>
      </c>
      <c r="AX71" s="106" t="e">
        <f t="shared" si="1049"/>
        <v>#DIV/0!</v>
      </c>
      <c r="AY71" s="106" t="e">
        <f t="shared" si="1049"/>
        <v>#DIV/0!</v>
      </c>
      <c r="AZ71" s="106" t="e">
        <f t="shared" si="1049"/>
        <v>#DIV/0!</v>
      </c>
      <c r="BA71" s="106">
        <f t="shared" si="1049"/>
        <v>0</v>
      </c>
      <c r="BB71" s="106">
        <f t="shared" si="1049"/>
        <v>0.14948815318689071</v>
      </c>
      <c r="BC71" s="106" t="e">
        <f t="shared" si="1049"/>
        <v>#DIV/0!</v>
      </c>
      <c r="BD71" s="106" t="e">
        <f t="shared" si="1049"/>
        <v>#DIV/0!</v>
      </c>
      <c r="BE71" s="106">
        <f t="shared" si="1049"/>
        <v>0.29913247129110893</v>
      </c>
      <c r="BF71" s="106">
        <f t="shared" si="808"/>
        <v>0.46352137068946137</v>
      </c>
      <c r="BG71" s="107">
        <f t="shared" si="1085"/>
        <v>1.7990479959956329</v>
      </c>
      <c r="BH71" s="107">
        <f t="shared" si="1086"/>
        <v>1.0551295109939332</v>
      </c>
      <c r="BI71" s="107">
        <f t="shared" si="1087"/>
        <v>0</v>
      </c>
      <c r="BJ71" s="107">
        <f t="shared" si="1088"/>
        <v>0</v>
      </c>
      <c r="BK71" s="107">
        <f t="shared" si="1089"/>
        <v>0</v>
      </c>
      <c r="BL71" s="107">
        <f t="shared" si="1090"/>
        <v>0</v>
      </c>
      <c r="BM71" s="107">
        <f t="shared" si="1091"/>
        <v>0</v>
      </c>
      <c r="BN71" s="107">
        <f t="shared" si="1092"/>
        <v>0.41945425331511549</v>
      </c>
      <c r="BO71" s="107">
        <f t="shared" si="1093"/>
        <v>0</v>
      </c>
      <c r="BP71" s="107">
        <f t="shared" si="1094"/>
        <v>0</v>
      </c>
      <c r="BQ71" s="107">
        <f t="shared" si="1095"/>
        <v>0</v>
      </c>
      <c r="BR71" s="107">
        <f t="shared" si="1096"/>
        <v>0</v>
      </c>
      <c r="BS71" s="107">
        <f t="shared" si="1097"/>
        <v>36.54256497340171</v>
      </c>
      <c r="BT71" s="107">
        <f t="shared" si="1098"/>
        <v>0</v>
      </c>
      <c r="BU71" s="107">
        <f t="shared" si="1099"/>
        <v>0</v>
      </c>
      <c r="BV71" s="107">
        <f t="shared" si="1100"/>
        <v>0.28388048492073464</v>
      </c>
      <c r="BW71" s="107">
        <f t="shared" si="1101"/>
        <v>0.39761472812453336</v>
      </c>
      <c r="BX71" s="108">
        <f t="shared" si="1152"/>
        <v>26.985719939934494</v>
      </c>
      <c r="BY71" s="108">
        <f t="shared" si="247"/>
        <v>15.826942664908998</v>
      </c>
      <c r="BZ71" s="108">
        <f t="shared" si="248"/>
        <v>0</v>
      </c>
      <c r="CA71" s="108">
        <f t="shared" si="249"/>
        <v>0</v>
      </c>
      <c r="CB71" s="108">
        <f t="shared" si="250"/>
        <v>0</v>
      </c>
      <c r="CC71" s="108">
        <f t="shared" si="251"/>
        <v>0</v>
      </c>
      <c r="CD71" s="108">
        <f t="shared" si="252"/>
        <v>0</v>
      </c>
      <c r="CE71" s="108">
        <f t="shared" si="253"/>
        <v>6.2918137997267323</v>
      </c>
      <c r="CF71" s="108">
        <f t="shared" si="254"/>
        <v>0</v>
      </c>
      <c r="CG71" s="108">
        <f t="shared" si="255"/>
        <v>0</v>
      </c>
      <c r="CH71" s="108">
        <f t="shared" si="256"/>
        <v>0</v>
      </c>
      <c r="CI71" s="108">
        <f t="shared" si="257"/>
        <v>0</v>
      </c>
      <c r="CJ71" s="108">
        <f t="shared" si="258"/>
        <v>548.13847460102568</v>
      </c>
      <c r="CK71" s="108">
        <f t="shared" si="259"/>
        <v>0</v>
      </c>
      <c r="CL71" s="108">
        <f t="shared" si="260"/>
        <v>0</v>
      </c>
      <c r="CM71" s="108">
        <f t="shared" si="261"/>
        <v>4.2582072738110197</v>
      </c>
      <c r="CN71" s="108">
        <f t="shared" si="229"/>
        <v>5.9642209218680007</v>
      </c>
      <c r="CO71" s="109">
        <f t="shared" si="1153"/>
        <v>1985.4723393543113</v>
      </c>
      <c r="CP71" s="109">
        <f t="shared" si="294"/>
        <v>1542.9994813582987</v>
      </c>
      <c r="CQ71" s="109">
        <f t="shared" si="295"/>
        <v>0</v>
      </c>
      <c r="CR71" s="109">
        <f t="shared" si="296"/>
        <v>0</v>
      </c>
      <c r="CS71" s="109">
        <f t="shared" si="297"/>
        <v>20.70438386184534</v>
      </c>
      <c r="CT71" s="109">
        <f t="shared" si="298"/>
        <v>0</v>
      </c>
      <c r="CU71" s="109">
        <f t="shared" si="299"/>
        <v>14.154581491975357</v>
      </c>
      <c r="CV71" s="109">
        <f t="shared" si="300"/>
        <v>475.65561193156668</v>
      </c>
      <c r="CW71" s="109">
        <f t="shared" si="301"/>
        <v>0</v>
      </c>
      <c r="CX71" s="109">
        <f t="shared" si="302"/>
        <v>0</v>
      </c>
      <c r="CY71" s="109">
        <f t="shared" si="303"/>
        <v>0</v>
      </c>
      <c r="CZ71" s="109">
        <f t="shared" si="304"/>
        <v>10.636544834297428</v>
      </c>
      <c r="DA71" s="109">
        <f t="shared" si="305"/>
        <v>57802.089794722087</v>
      </c>
      <c r="DB71" s="109">
        <f t="shared" si="306"/>
        <v>0</v>
      </c>
      <c r="DC71" s="109">
        <f t="shared" si="307"/>
        <v>0</v>
      </c>
      <c r="DD71" s="109">
        <f t="shared" si="308"/>
        <v>341.14980222626127</v>
      </c>
      <c r="DE71" s="109">
        <f t="shared" si="262"/>
        <v>210.75134906203016</v>
      </c>
      <c r="DF71" s="110">
        <f t="shared" si="1102"/>
        <v>0.90480396174221456</v>
      </c>
      <c r="DG71" s="110">
        <f t="shared" si="263"/>
        <v>0.92715602564768684</v>
      </c>
      <c r="DH71" s="110" t="e">
        <f t="shared" si="264"/>
        <v>#DIV/0!</v>
      </c>
      <c r="DI71" s="110" t="e">
        <f t="shared" si="265"/>
        <v>#DIV/0!</v>
      </c>
      <c r="DJ71" s="110">
        <f t="shared" si="266"/>
        <v>1</v>
      </c>
      <c r="DK71" s="110" t="e">
        <f t="shared" si="267"/>
        <v>#DIV/0!</v>
      </c>
      <c r="DL71" s="110">
        <f t="shared" si="268"/>
        <v>1</v>
      </c>
      <c r="DM71" s="110">
        <f t="shared" si="269"/>
        <v>0.90734721447220679</v>
      </c>
      <c r="DN71" s="110" t="e">
        <f t="shared" si="270"/>
        <v>#DIV/0!</v>
      </c>
      <c r="DO71" s="110" t="e">
        <f t="shared" si="271"/>
        <v>#DIV/0!</v>
      </c>
      <c r="DP71" s="110" t="e">
        <f t="shared" si="272"/>
        <v>#DIV/0!</v>
      </c>
      <c r="DQ71" s="110">
        <f t="shared" si="273"/>
        <v>1</v>
      </c>
      <c r="DR71" s="110">
        <f t="shared" si="274"/>
        <v>0.93040190393776101</v>
      </c>
      <c r="DS71" s="110" t="e">
        <f t="shared" si="275"/>
        <v>#DIV/0!</v>
      </c>
      <c r="DT71" s="110" t="e">
        <f t="shared" si="276"/>
        <v>#DIV/0!</v>
      </c>
      <c r="DU71" s="110">
        <f t="shared" si="277"/>
        <v>0.91075974709648144</v>
      </c>
      <c r="DV71" s="110">
        <f t="shared" si="230"/>
        <v>0.94988808587968099</v>
      </c>
    </row>
    <row r="72" spans="1:126" s="129" customFormat="1" x14ac:dyDescent="0.2">
      <c r="A72" s="129" t="s">
        <v>93</v>
      </c>
      <c r="B72" s="131"/>
      <c r="C72" s="131">
        <v>44519.229166666664</v>
      </c>
      <c r="D72" s="99">
        <v>28.26</v>
      </c>
      <c r="E72" s="102">
        <f t="shared" si="1067"/>
        <v>0.80004059999999999</v>
      </c>
      <c r="F72" s="102">
        <f t="shared" si="1103"/>
        <v>23848.344000000008</v>
      </c>
      <c r="G72" s="103">
        <f t="shared" si="1068"/>
        <v>0.84091746251358823</v>
      </c>
      <c r="Y72" s="105">
        <f t="shared" ref="Y72" si="1170">H70</f>
        <v>35.434451539069471</v>
      </c>
      <c r="Z72" s="105">
        <f t="shared" ref="Z72" si="1171">I70</f>
        <v>20.782066741952193</v>
      </c>
      <c r="AA72" s="105">
        <f t="shared" ref="AA72" si="1172">J70</f>
        <v>0</v>
      </c>
      <c r="AB72" s="105">
        <f t="shared" ref="AB72" si="1173">K70</f>
        <v>0</v>
      </c>
      <c r="AC72" s="105">
        <f t="shared" ref="AC72" si="1174">L70</f>
        <v>0</v>
      </c>
      <c r="AD72" s="105">
        <f t="shared" ref="AD72" si="1175">M70</f>
        <v>0</v>
      </c>
      <c r="AE72" s="105">
        <f t="shared" ref="AE72" si="1176">N70</f>
        <v>0</v>
      </c>
      <c r="AF72" s="105">
        <f t="shared" ref="AF72" si="1177">O70</f>
        <v>8.2616647499309455</v>
      </c>
      <c r="AG72" s="105">
        <f t="shared" ref="AG72" si="1178">P70</f>
        <v>0</v>
      </c>
      <c r="AH72" s="105">
        <f t="shared" ref="AH72" si="1179">Q70</f>
        <v>0</v>
      </c>
      <c r="AI72" s="105">
        <f t="shared" ref="AI72" si="1180">R70</f>
        <v>0</v>
      </c>
      <c r="AJ72" s="105">
        <f t="shared" ref="AJ72" si="1181">S70</f>
        <v>0</v>
      </c>
      <c r="AK72" s="105">
        <f t="shared" ref="AK72" si="1182">T70</f>
        <v>719.75052947194592</v>
      </c>
      <c r="AL72" s="105">
        <f t="shared" ref="AL72" si="1183">U70</f>
        <v>0</v>
      </c>
      <c r="AM72" s="105">
        <f t="shared" ref="AM72" si="1184">V70</f>
        <v>0</v>
      </c>
      <c r="AN72" s="105">
        <f t="shared" ref="AN72:AO72" si="1185">W70</f>
        <v>5.59137349765055</v>
      </c>
      <c r="AO72" s="105">
        <f t="shared" si="1185"/>
        <v>7.8315085791536942</v>
      </c>
      <c r="AP72" s="106">
        <f t="shared" si="1066"/>
        <v>0.31710111847953637</v>
      </c>
      <c r="AQ72" s="106">
        <f t="shared" si="1049"/>
        <v>0.20091406759997035</v>
      </c>
      <c r="AR72" s="106" t="e">
        <f t="shared" si="1049"/>
        <v>#DIV/0!</v>
      </c>
      <c r="AS72" s="106" t="e">
        <f t="shared" si="1049"/>
        <v>#DIV/0!</v>
      </c>
      <c r="AT72" s="106">
        <f t="shared" si="1049"/>
        <v>0</v>
      </c>
      <c r="AU72" s="106" t="e">
        <f t="shared" si="1049"/>
        <v>#DIV/0!</v>
      </c>
      <c r="AV72" s="106">
        <f t="shared" si="1049"/>
        <v>0</v>
      </c>
      <c r="AW72" s="106">
        <f t="shared" si="1049"/>
        <v>0.25782011634251484</v>
      </c>
      <c r="AX72" s="106" t="e">
        <f t="shared" si="1049"/>
        <v>#DIV/0!</v>
      </c>
      <c r="AY72" s="106" t="e">
        <f t="shared" si="1049"/>
        <v>#DIV/0!</v>
      </c>
      <c r="AZ72" s="106" t="e">
        <f t="shared" si="1049"/>
        <v>#DIV/0!</v>
      </c>
      <c r="BA72" s="106">
        <f t="shared" si="1049"/>
        <v>0</v>
      </c>
      <c r="BB72" s="106">
        <f t="shared" si="1049"/>
        <v>0.14948815318689071</v>
      </c>
      <c r="BC72" s="106" t="e">
        <f t="shared" si="1049"/>
        <v>#DIV/0!</v>
      </c>
      <c r="BD72" s="106" t="e">
        <f t="shared" si="1049"/>
        <v>#DIV/0!</v>
      </c>
      <c r="BE72" s="106">
        <f t="shared" si="1049"/>
        <v>0.29913247129110893</v>
      </c>
      <c r="BF72" s="106">
        <f t="shared" si="808"/>
        <v>0.46352137068946137</v>
      </c>
      <c r="BG72" s="107">
        <f t="shared" si="1085"/>
        <v>1.7009399921992838</v>
      </c>
      <c r="BH72" s="107">
        <f t="shared" si="1086"/>
        <v>0.9975898287282885</v>
      </c>
      <c r="BI72" s="107">
        <f t="shared" si="1087"/>
        <v>0</v>
      </c>
      <c r="BJ72" s="107">
        <f t="shared" si="1088"/>
        <v>0</v>
      </c>
      <c r="BK72" s="107">
        <f t="shared" si="1089"/>
        <v>0</v>
      </c>
      <c r="BL72" s="107">
        <f t="shared" si="1090"/>
        <v>0</v>
      </c>
      <c r="BM72" s="107">
        <f t="shared" si="1091"/>
        <v>0</v>
      </c>
      <c r="BN72" s="107">
        <f t="shared" si="1092"/>
        <v>0.3965800334120162</v>
      </c>
      <c r="BO72" s="107">
        <f t="shared" si="1093"/>
        <v>0</v>
      </c>
      <c r="BP72" s="107">
        <f t="shared" si="1094"/>
        <v>0</v>
      </c>
      <c r="BQ72" s="107">
        <f t="shared" si="1095"/>
        <v>0</v>
      </c>
      <c r="BR72" s="107">
        <f t="shared" si="1096"/>
        <v>0</v>
      </c>
      <c r="BS72" s="107">
        <f t="shared" si="1097"/>
        <v>34.549778726943195</v>
      </c>
      <c r="BT72" s="107">
        <f t="shared" si="1098"/>
        <v>0</v>
      </c>
      <c r="BU72" s="107">
        <f t="shared" si="1099"/>
        <v>0</v>
      </c>
      <c r="BV72" s="107">
        <f t="shared" si="1100"/>
        <v>0.26839954847306663</v>
      </c>
      <c r="BW72" s="107">
        <f t="shared" si="1101"/>
        <v>0.37593148935427617</v>
      </c>
      <c r="BX72" s="108">
        <f t="shared" si="1152"/>
        <v>25.514099882989257</v>
      </c>
      <c r="BY72" s="108">
        <f t="shared" si="247"/>
        <v>14.963847430924327</v>
      </c>
      <c r="BZ72" s="108">
        <f t="shared" si="248"/>
        <v>0</v>
      </c>
      <c r="CA72" s="108">
        <f t="shared" si="249"/>
        <v>0</v>
      </c>
      <c r="CB72" s="108">
        <f t="shared" si="250"/>
        <v>0</v>
      </c>
      <c r="CC72" s="108">
        <f t="shared" si="251"/>
        <v>0</v>
      </c>
      <c r="CD72" s="108">
        <f t="shared" si="252"/>
        <v>0</v>
      </c>
      <c r="CE72" s="108">
        <f t="shared" si="253"/>
        <v>5.9487005011802427</v>
      </c>
      <c r="CF72" s="108">
        <f t="shared" si="254"/>
        <v>0</v>
      </c>
      <c r="CG72" s="108">
        <f t="shared" si="255"/>
        <v>0</v>
      </c>
      <c r="CH72" s="108">
        <f t="shared" si="256"/>
        <v>0</v>
      </c>
      <c r="CI72" s="108">
        <f t="shared" si="257"/>
        <v>0</v>
      </c>
      <c r="CJ72" s="108">
        <f t="shared" si="258"/>
        <v>518.24668090414798</v>
      </c>
      <c r="CK72" s="108">
        <f t="shared" si="259"/>
        <v>0</v>
      </c>
      <c r="CL72" s="108">
        <f t="shared" si="260"/>
        <v>0</v>
      </c>
      <c r="CM72" s="108">
        <f t="shared" si="261"/>
        <v>4.0259932270959995</v>
      </c>
      <c r="CN72" s="108">
        <f t="shared" si="229"/>
        <v>5.638972340314143</v>
      </c>
      <c r="CO72" s="109">
        <f t="shared" si="1153"/>
        <v>2010.9864392373006</v>
      </c>
      <c r="CP72" s="109">
        <f t="shared" si="294"/>
        <v>1557.9633287892229</v>
      </c>
      <c r="CQ72" s="109">
        <f t="shared" si="295"/>
        <v>0</v>
      </c>
      <c r="CR72" s="109">
        <f t="shared" si="296"/>
        <v>0</v>
      </c>
      <c r="CS72" s="109">
        <f t="shared" si="297"/>
        <v>20.70438386184534</v>
      </c>
      <c r="CT72" s="109">
        <f t="shared" si="298"/>
        <v>0</v>
      </c>
      <c r="CU72" s="109">
        <f t="shared" si="299"/>
        <v>14.154581491975357</v>
      </c>
      <c r="CV72" s="109">
        <f t="shared" si="300"/>
        <v>481.60431243274695</v>
      </c>
      <c r="CW72" s="109">
        <f t="shared" si="301"/>
        <v>0</v>
      </c>
      <c r="CX72" s="109">
        <f t="shared" si="302"/>
        <v>0</v>
      </c>
      <c r="CY72" s="109">
        <f t="shared" si="303"/>
        <v>0</v>
      </c>
      <c r="CZ72" s="109">
        <f t="shared" si="304"/>
        <v>10.636544834297428</v>
      </c>
      <c r="DA72" s="109">
        <f t="shared" si="305"/>
        <v>58320.336475626238</v>
      </c>
      <c r="DB72" s="109">
        <f t="shared" si="306"/>
        <v>0</v>
      </c>
      <c r="DC72" s="109">
        <f t="shared" si="307"/>
        <v>0</v>
      </c>
      <c r="DD72" s="109">
        <f t="shared" si="308"/>
        <v>345.1757954533573</v>
      </c>
      <c r="DE72" s="109">
        <f t="shared" si="262"/>
        <v>216.39032140234431</v>
      </c>
      <c r="DF72" s="110">
        <f t="shared" si="1102"/>
        <v>0.91643104825298549</v>
      </c>
      <c r="DG72" s="110">
        <f t="shared" si="263"/>
        <v>0.9361474877188477</v>
      </c>
      <c r="DH72" s="110" t="e">
        <f t="shared" si="264"/>
        <v>#DIV/0!</v>
      </c>
      <c r="DI72" s="110" t="e">
        <f t="shared" si="265"/>
        <v>#DIV/0!</v>
      </c>
      <c r="DJ72" s="110">
        <f t="shared" si="266"/>
        <v>1</v>
      </c>
      <c r="DK72" s="110" t="e">
        <f t="shared" si="267"/>
        <v>#DIV/0!</v>
      </c>
      <c r="DL72" s="110">
        <f t="shared" si="268"/>
        <v>1</v>
      </c>
      <c r="DM72" s="110">
        <f t="shared" si="269"/>
        <v>0.91869478757779199</v>
      </c>
      <c r="DN72" s="110" t="e">
        <f t="shared" si="270"/>
        <v>#DIV/0!</v>
      </c>
      <c r="DO72" s="110" t="e">
        <f t="shared" si="271"/>
        <v>#DIV/0!</v>
      </c>
      <c r="DP72" s="110" t="e">
        <f t="shared" si="272"/>
        <v>#DIV/0!</v>
      </c>
      <c r="DQ72" s="110">
        <f t="shared" si="273"/>
        <v>1</v>
      </c>
      <c r="DR72" s="110">
        <f t="shared" si="274"/>
        <v>0.93874377704883805</v>
      </c>
      <c r="DS72" s="110" t="e">
        <f t="shared" si="275"/>
        <v>#DIV/0!</v>
      </c>
      <c r="DT72" s="110" t="e">
        <f t="shared" si="276"/>
        <v>#DIV/0!</v>
      </c>
      <c r="DU72" s="110">
        <f t="shared" si="277"/>
        <v>0.92150784822212783</v>
      </c>
      <c r="DV72" s="110">
        <f t="shared" si="230"/>
        <v>0.97530378388829941</v>
      </c>
    </row>
    <row r="73" spans="1:126" s="129" customFormat="1" x14ac:dyDescent="0.2">
      <c r="A73" s="129" t="s">
        <v>93</v>
      </c>
      <c r="B73" s="131"/>
      <c r="C73" s="131">
        <v>44519.239583333336</v>
      </c>
      <c r="D73" s="99">
        <v>27.46</v>
      </c>
      <c r="E73" s="102">
        <f t="shared" si="1067"/>
        <v>0.77739259999999999</v>
      </c>
      <c r="F73" s="102">
        <f t="shared" si="1103"/>
        <v>24332.69979000001</v>
      </c>
      <c r="G73" s="103">
        <f t="shared" si="1068"/>
        <v>0.85799635243066452</v>
      </c>
      <c r="Y73" s="105">
        <f t="shared" ref="Y73" si="1186">H70</f>
        <v>35.434451539069471</v>
      </c>
      <c r="Z73" s="105">
        <f t="shared" ref="Z73" si="1187">I70</f>
        <v>20.782066741952193</v>
      </c>
      <c r="AA73" s="105">
        <f t="shared" ref="AA73" si="1188">J70</f>
        <v>0</v>
      </c>
      <c r="AB73" s="105">
        <f t="shared" ref="AB73" si="1189">K70</f>
        <v>0</v>
      </c>
      <c r="AC73" s="105">
        <f t="shared" ref="AC73" si="1190">L70</f>
        <v>0</v>
      </c>
      <c r="AD73" s="105">
        <f t="shared" ref="AD73" si="1191">M70</f>
        <v>0</v>
      </c>
      <c r="AE73" s="105">
        <f t="shared" ref="AE73" si="1192">N70</f>
        <v>0</v>
      </c>
      <c r="AF73" s="105">
        <f t="shared" ref="AF73" si="1193">O70</f>
        <v>8.2616647499309455</v>
      </c>
      <c r="AG73" s="105">
        <f t="shared" ref="AG73" si="1194">P70</f>
        <v>0</v>
      </c>
      <c r="AH73" s="105">
        <f t="shared" ref="AH73" si="1195">Q70</f>
        <v>0</v>
      </c>
      <c r="AI73" s="105">
        <f t="shared" ref="AI73" si="1196">R70</f>
        <v>0</v>
      </c>
      <c r="AJ73" s="105">
        <f t="shared" ref="AJ73" si="1197">S70</f>
        <v>0</v>
      </c>
      <c r="AK73" s="105">
        <f t="shared" ref="AK73" si="1198">T70</f>
        <v>719.75052947194592</v>
      </c>
      <c r="AL73" s="105">
        <f t="shared" ref="AL73" si="1199">U70</f>
        <v>0</v>
      </c>
      <c r="AM73" s="105">
        <f t="shared" ref="AM73" si="1200">V70</f>
        <v>0</v>
      </c>
      <c r="AN73" s="105">
        <f t="shared" ref="AN73:AO73" si="1201">W70</f>
        <v>5.59137349765055</v>
      </c>
      <c r="AO73" s="105">
        <f t="shared" si="1201"/>
        <v>7.8315085791536942</v>
      </c>
      <c r="AP73" s="106">
        <f t="shared" si="1066"/>
        <v>0.31710111847953637</v>
      </c>
      <c r="AQ73" s="106">
        <f t="shared" si="1049"/>
        <v>0.20091406759997035</v>
      </c>
      <c r="AR73" s="106" t="e">
        <f t="shared" si="1049"/>
        <v>#DIV/0!</v>
      </c>
      <c r="AS73" s="106" t="e">
        <f t="shared" si="1049"/>
        <v>#DIV/0!</v>
      </c>
      <c r="AT73" s="106">
        <f t="shared" si="1049"/>
        <v>0</v>
      </c>
      <c r="AU73" s="106" t="e">
        <f t="shared" si="1049"/>
        <v>#DIV/0!</v>
      </c>
      <c r="AV73" s="106">
        <f t="shared" si="1049"/>
        <v>0</v>
      </c>
      <c r="AW73" s="106">
        <f t="shared" si="1049"/>
        <v>0.25782011634251484</v>
      </c>
      <c r="AX73" s="106" t="e">
        <f t="shared" si="1049"/>
        <v>#DIV/0!</v>
      </c>
      <c r="AY73" s="106" t="e">
        <f t="shared" si="1049"/>
        <v>#DIV/0!</v>
      </c>
      <c r="AZ73" s="106" t="e">
        <f t="shared" si="1049"/>
        <v>#DIV/0!</v>
      </c>
      <c r="BA73" s="106">
        <f t="shared" si="1049"/>
        <v>0</v>
      </c>
      <c r="BB73" s="106">
        <f t="shared" si="1049"/>
        <v>0.14948815318689071</v>
      </c>
      <c r="BC73" s="106" t="e">
        <f t="shared" si="1049"/>
        <v>#DIV/0!</v>
      </c>
      <c r="BD73" s="106" t="e">
        <f t="shared" si="1049"/>
        <v>#DIV/0!</v>
      </c>
      <c r="BE73" s="106">
        <f t="shared" si="1049"/>
        <v>0.29913247129110893</v>
      </c>
      <c r="BF73" s="106">
        <f t="shared" si="808"/>
        <v>0.46352137068946137</v>
      </c>
      <c r="BG73" s="107">
        <f t="shared" si="1085"/>
        <v>1.6527888246918729</v>
      </c>
      <c r="BH73" s="107">
        <f t="shared" si="1086"/>
        <v>0.96934949387398472</v>
      </c>
      <c r="BI73" s="107">
        <f t="shared" si="1087"/>
        <v>0</v>
      </c>
      <c r="BJ73" s="107">
        <f t="shared" si="1088"/>
        <v>0</v>
      </c>
      <c r="BK73" s="107">
        <f t="shared" si="1089"/>
        <v>0</v>
      </c>
      <c r="BL73" s="107">
        <f t="shared" si="1090"/>
        <v>0</v>
      </c>
      <c r="BM73" s="107">
        <f t="shared" si="1091"/>
        <v>0</v>
      </c>
      <c r="BN73" s="107">
        <f t="shared" si="1092"/>
        <v>0.38535342241663001</v>
      </c>
      <c r="BO73" s="107">
        <f t="shared" si="1093"/>
        <v>0</v>
      </c>
      <c r="BP73" s="107">
        <f t="shared" si="1094"/>
        <v>0</v>
      </c>
      <c r="BQ73" s="107">
        <f t="shared" si="1095"/>
        <v>0</v>
      </c>
      <c r="BR73" s="107">
        <f t="shared" si="1096"/>
        <v>0</v>
      </c>
      <c r="BS73" s="107">
        <f t="shared" si="1097"/>
        <v>33.57172412745436</v>
      </c>
      <c r="BT73" s="107">
        <f t="shared" si="1098"/>
        <v>0</v>
      </c>
      <c r="BU73" s="107">
        <f t="shared" si="1099"/>
        <v>0</v>
      </c>
      <c r="BV73" s="107">
        <f t="shared" si="1100"/>
        <v>0.26080154285457929</v>
      </c>
      <c r="BW73" s="107">
        <f t="shared" si="1101"/>
        <v>0.36528940897623574</v>
      </c>
      <c r="BX73" s="108">
        <f t="shared" si="1152"/>
        <v>24.791832370378096</v>
      </c>
      <c r="BY73" s="108">
        <f t="shared" si="247"/>
        <v>14.540242408109771</v>
      </c>
      <c r="BZ73" s="108">
        <f t="shared" si="248"/>
        <v>0</v>
      </c>
      <c r="CA73" s="108">
        <f t="shared" si="249"/>
        <v>0</v>
      </c>
      <c r="CB73" s="108">
        <f t="shared" si="250"/>
        <v>0</v>
      </c>
      <c r="CC73" s="108">
        <f t="shared" si="251"/>
        <v>0</v>
      </c>
      <c r="CD73" s="108">
        <f t="shared" si="252"/>
        <v>0</v>
      </c>
      <c r="CE73" s="108">
        <f t="shared" si="253"/>
        <v>5.7803013362494502</v>
      </c>
      <c r="CF73" s="108">
        <f t="shared" si="254"/>
        <v>0</v>
      </c>
      <c r="CG73" s="108">
        <f t="shared" si="255"/>
        <v>0</v>
      </c>
      <c r="CH73" s="108">
        <f t="shared" si="256"/>
        <v>0</v>
      </c>
      <c r="CI73" s="108">
        <f t="shared" si="257"/>
        <v>0</v>
      </c>
      <c r="CJ73" s="108">
        <f t="shared" si="258"/>
        <v>503.57586191181542</v>
      </c>
      <c r="CK73" s="108">
        <f t="shared" si="259"/>
        <v>0</v>
      </c>
      <c r="CL73" s="108">
        <f t="shared" si="260"/>
        <v>0</v>
      </c>
      <c r="CM73" s="108">
        <f t="shared" si="261"/>
        <v>3.9120231428186893</v>
      </c>
      <c r="CN73" s="108">
        <f t="shared" si="229"/>
        <v>5.4793411346435361</v>
      </c>
      <c r="CO73" s="109">
        <f t="shared" si="1153"/>
        <v>2035.7782716076788</v>
      </c>
      <c r="CP73" s="109">
        <f t="shared" si="294"/>
        <v>1572.5035711973328</v>
      </c>
      <c r="CQ73" s="109">
        <f t="shared" si="295"/>
        <v>0</v>
      </c>
      <c r="CR73" s="109">
        <f t="shared" si="296"/>
        <v>0</v>
      </c>
      <c r="CS73" s="109">
        <f t="shared" si="297"/>
        <v>20.70438386184534</v>
      </c>
      <c r="CT73" s="109">
        <f t="shared" si="298"/>
        <v>0</v>
      </c>
      <c r="CU73" s="109">
        <f t="shared" si="299"/>
        <v>14.154581491975357</v>
      </c>
      <c r="CV73" s="109">
        <f t="shared" si="300"/>
        <v>487.38461376899642</v>
      </c>
      <c r="CW73" s="109">
        <f t="shared" si="301"/>
        <v>0</v>
      </c>
      <c r="CX73" s="109">
        <f t="shared" si="302"/>
        <v>0</v>
      </c>
      <c r="CY73" s="109">
        <f t="shared" si="303"/>
        <v>0</v>
      </c>
      <c r="CZ73" s="109">
        <f t="shared" si="304"/>
        <v>10.636544834297428</v>
      </c>
      <c r="DA73" s="109">
        <f t="shared" si="305"/>
        <v>58823.912337538051</v>
      </c>
      <c r="DB73" s="109">
        <f t="shared" si="306"/>
        <v>0</v>
      </c>
      <c r="DC73" s="109">
        <f t="shared" si="307"/>
        <v>0</v>
      </c>
      <c r="DD73" s="109">
        <f t="shared" si="308"/>
        <v>349.08781859617596</v>
      </c>
      <c r="DE73" s="109">
        <f t="shared" si="262"/>
        <v>221.86966253698785</v>
      </c>
      <c r="DF73" s="110">
        <f t="shared" si="1102"/>
        <v>0.92772898864880182</v>
      </c>
      <c r="DG73" s="110">
        <f t="shared" si="263"/>
        <v>0.94488441441644433</v>
      </c>
      <c r="DH73" s="110" t="e">
        <f t="shared" si="264"/>
        <v>#DIV/0!</v>
      </c>
      <c r="DI73" s="110" t="e">
        <f t="shared" si="265"/>
        <v>#DIV/0!</v>
      </c>
      <c r="DJ73" s="110">
        <f t="shared" si="266"/>
        <v>1</v>
      </c>
      <c r="DK73" s="110" t="e">
        <f t="shared" si="267"/>
        <v>#DIV/0!</v>
      </c>
      <c r="DL73" s="110">
        <f t="shared" si="268"/>
        <v>1</v>
      </c>
      <c r="DM73" s="110">
        <f t="shared" si="269"/>
        <v>0.9297211271913578</v>
      </c>
      <c r="DN73" s="110" t="e">
        <f t="shared" si="270"/>
        <v>#DIV/0!</v>
      </c>
      <c r="DO73" s="110" t="e">
        <f t="shared" si="271"/>
        <v>#DIV/0!</v>
      </c>
      <c r="DP73" s="110" t="e">
        <f t="shared" si="272"/>
        <v>#DIV/0!</v>
      </c>
      <c r="DQ73" s="110">
        <f t="shared" si="273"/>
        <v>1</v>
      </c>
      <c r="DR73" s="110">
        <f t="shared" si="274"/>
        <v>0.94684950371657228</v>
      </c>
      <c r="DS73" s="110" t="e">
        <f t="shared" si="275"/>
        <v>#DIV/0!</v>
      </c>
      <c r="DT73" s="110" t="e">
        <f t="shared" si="276"/>
        <v>#DIV/0!</v>
      </c>
      <c r="DU73" s="110">
        <f t="shared" si="277"/>
        <v>0.93195168604626966</v>
      </c>
      <c r="DV73" s="110">
        <f t="shared" si="230"/>
        <v>1</v>
      </c>
    </row>
    <row r="74" spans="1:126" s="129" customFormat="1" x14ac:dyDescent="0.2">
      <c r="A74" s="129" t="s">
        <v>93</v>
      </c>
      <c r="B74" s="131">
        <f>'Data Final'!C228</f>
        <v>44519.270833333336</v>
      </c>
      <c r="C74" s="131">
        <v>44519.25</v>
      </c>
      <c r="D74" s="99">
        <v>27.46</v>
      </c>
      <c r="E74" s="102">
        <f t="shared" si="1067"/>
        <v>0.77739259999999999</v>
      </c>
      <c r="F74" s="102">
        <f t="shared" si="1103"/>
        <v>24817.055580000011</v>
      </c>
      <c r="G74" s="103">
        <f t="shared" si="1068"/>
        <v>0.8750752423477407</v>
      </c>
      <c r="H74" s="129">
        <f>'Data Final'!F228</f>
        <v>30.273310006621166</v>
      </c>
      <c r="I74" s="129">
        <f>'Data Final'!G228</f>
        <v>17.246802217913494</v>
      </c>
      <c r="J74" s="104">
        <v>0</v>
      </c>
      <c r="K74" s="129">
        <f>'Data Final'!I228</f>
        <v>0</v>
      </c>
      <c r="L74" s="104">
        <v>0</v>
      </c>
      <c r="M74" s="104">
        <v>0</v>
      </c>
      <c r="N74" s="104">
        <v>0</v>
      </c>
      <c r="O74" s="129">
        <f>'Data Final'!M228</f>
        <v>7.2688650935686967</v>
      </c>
      <c r="P74" s="104">
        <v>0</v>
      </c>
      <c r="Q74" s="104">
        <v>0</v>
      </c>
      <c r="R74" s="104">
        <v>0</v>
      </c>
      <c r="S74" s="129">
        <f>'Data Final'!Q228</f>
        <v>0</v>
      </c>
      <c r="T74" s="129">
        <f>'Data Final'!R228</f>
        <v>622.08540850195095</v>
      </c>
      <c r="U74" s="129">
        <f>'Data Final'!S228</f>
        <v>0</v>
      </c>
      <c r="V74" s="104">
        <v>0</v>
      </c>
      <c r="W74" s="129">
        <f>'Data Final'!U228</f>
        <v>4.6619175993466149</v>
      </c>
      <c r="X74" s="129">
        <f>'Data Final'!V228</f>
        <v>0</v>
      </c>
      <c r="Y74" s="105">
        <f t="shared" ref="Y74" si="1202">H74</f>
        <v>30.273310006621166</v>
      </c>
      <c r="Z74" s="105">
        <f t="shared" ref="Z74" si="1203">I74</f>
        <v>17.246802217913494</v>
      </c>
      <c r="AA74" s="105">
        <f t="shared" ref="AA74" si="1204">J74</f>
        <v>0</v>
      </c>
      <c r="AB74" s="105">
        <f t="shared" ref="AB74" si="1205">K74</f>
        <v>0</v>
      </c>
      <c r="AC74" s="105">
        <f t="shared" ref="AC74" si="1206">L74</f>
        <v>0</v>
      </c>
      <c r="AD74" s="105">
        <f t="shared" ref="AD74" si="1207">M74</f>
        <v>0</v>
      </c>
      <c r="AE74" s="105">
        <f t="shared" ref="AE74" si="1208">N74</f>
        <v>0</v>
      </c>
      <c r="AF74" s="105">
        <f t="shared" ref="AF74" si="1209">O74</f>
        <v>7.2688650935686967</v>
      </c>
      <c r="AG74" s="105">
        <f t="shared" ref="AG74" si="1210">P74</f>
        <v>0</v>
      </c>
      <c r="AH74" s="105">
        <f t="shared" ref="AH74" si="1211">Q74</f>
        <v>0</v>
      </c>
      <c r="AI74" s="105">
        <f t="shared" ref="AI74" si="1212">R74</f>
        <v>0</v>
      </c>
      <c r="AJ74" s="105">
        <f t="shared" ref="AJ74" si="1213">S74</f>
        <v>0</v>
      </c>
      <c r="AK74" s="105">
        <f t="shared" ref="AK74" si="1214">T74</f>
        <v>622.08540850195095</v>
      </c>
      <c r="AL74" s="105">
        <f t="shared" ref="AL74" si="1215">U74</f>
        <v>0</v>
      </c>
      <c r="AM74" s="105">
        <f t="shared" ref="AM74" si="1216">V74</f>
        <v>0</v>
      </c>
      <c r="AN74" s="105">
        <f t="shared" ref="AN74:AO74" si="1217">W74</f>
        <v>4.6619175993466149</v>
      </c>
      <c r="AO74" s="105">
        <f t="shared" si="1217"/>
        <v>0</v>
      </c>
      <c r="AP74" s="106">
        <f t="shared" si="1066"/>
        <v>0.27091432338363791</v>
      </c>
      <c r="AQ74" s="106">
        <f t="shared" si="1049"/>
        <v>0.1667363130779595</v>
      </c>
      <c r="AR74" s="106" t="e">
        <f t="shared" si="1049"/>
        <v>#DIV/0!</v>
      </c>
      <c r="AS74" s="106" t="e">
        <f t="shared" si="1049"/>
        <v>#DIV/0!</v>
      </c>
      <c r="AT74" s="106">
        <f t="shared" si="1049"/>
        <v>0</v>
      </c>
      <c r="AU74" s="106" t="e">
        <f t="shared" si="1049"/>
        <v>#DIV/0!</v>
      </c>
      <c r="AV74" s="106">
        <f t="shared" si="1049"/>
        <v>0</v>
      </c>
      <c r="AW74" s="106">
        <f t="shared" si="1049"/>
        <v>0.22683801640796311</v>
      </c>
      <c r="AX74" s="106" t="e">
        <f t="shared" si="1049"/>
        <v>#DIV/0!</v>
      </c>
      <c r="AY74" s="106" t="e">
        <f t="shared" si="1049"/>
        <v>#DIV/0!</v>
      </c>
      <c r="AZ74" s="106" t="e">
        <f t="shared" si="1049"/>
        <v>#DIV/0!</v>
      </c>
      <c r="BA74" s="106">
        <f t="shared" si="1049"/>
        <v>0</v>
      </c>
      <c r="BB74" s="106">
        <f t="shared" si="1049"/>
        <v>0.12920365464641706</v>
      </c>
      <c r="BC74" s="106" t="e">
        <f t="shared" si="1049"/>
        <v>#DIV/0!</v>
      </c>
      <c r="BD74" s="106" t="e">
        <f t="shared" si="1049"/>
        <v>#DIV/0!</v>
      </c>
      <c r="BE74" s="106">
        <f t="shared" si="1049"/>
        <v>0.24940757991467341</v>
      </c>
      <c r="BF74" s="106">
        <f t="shared" si="808"/>
        <v>0</v>
      </c>
      <c r="BG74" s="107">
        <f t="shared" si="1085"/>
        <v>1.4120548305991949</v>
      </c>
      <c r="BH74" s="107">
        <f t="shared" si="1086"/>
        <v>0.80445218507217231</v>
      </c>
      <c r="BI74" s="107">
        <f t="shared" si="1087"/>
        <v>0</v>
      </c>
      <c r="BJ74" s="107">
        <f t="shared" si="1088"/>
        <v>0</v>
      </c>
      <c r="BK74" s="107">
        <f t="shared" si="1089"/>
        <v>0</v>
      </c>
      <c r="BL74" s="107">
        <f t="shared" si="1090"/>
        <v>0</v>
      </c>
      <c r="BM74" s="107">
        <f t="shared" si="1091"/>
        <v>0</v>
      </c>
      <c r="BN74" s="107">
        <f t="shared" si="1092"/>
        <v>0.33904571604831668</v>
      </c>
      <c r="BO74" s="107">
        <f t="shared" si="1093"/>
        <v>0</v>
      </c>
      <c r="BP74" s="107">
        <f t="shared" si="1094"/>
        <v>0</v>
      </c>
      <c r="BQ74" s="107">
        <f t="shared" si="1095"/>
        <v>0</v>
      </c>
      <c r="BR74" s="107">
        <f t="shared" si="1096"/>
        <v>0</v>
      </c>
      <c r="BS74" s="107">
        <f t="shared" si="1097"/>
        <v>29.016275588243627</v>
      </c>
      <c r="BT74" s="107">
        <f t="shared" si="1098"/>
        <v>0</v>
      </c>
      <c r="BU74" s="107">
        <f t="shared" si="1099"/>
        <v>0</v>
      </c>
      <c r="BV74" s="107">
        <f t="shared" si="1100"/>
        <v>0.21744841461250941</v>
      </c>
      <c r="BW74" s="107">
        <f t="shared" si="1101"/>
        <v>0</v>
      </c>
      <c r="BX74" s="108">
        <f t="shared" si="1152"/>
        <v>21.180822458987922</v>
      </c>
      <c r="BY74" s="108">
        <f t="shared" si="247"/>
        <v>12.066782776082585</v>
      </c>
      <c r="BZ74" s="108">
        <f t="shared" si="248"/>
        <v>0</v>
      </c>
      <c r="CA74" s="108">
        <f t="shared" si="249"/>
        <v>0</v>
      </c>
      <c r="CB74" s="108">
        <f t="shared" si="250"/>
        <v>0</v>
      </c>
      <c r="CC74" s="108">
        <f t="shared" si="251"/>
        <v>0</v>
      </c>
      <c r="CD74" s="108">
        <f t="shared" si="252"/>
        <v>0</v>
      </c>
      <c r="CE74" s="108">
        <f t="shared" si="253"/>
        <v>5.0856857407247507</v>
      </c>
      <c r="CF74" s="108">
        <f t="shared" si="254"/>
        <v>0</v>
      </c>
      <c r="CG74" s="108">
        <f t="shared" si="255"/>
        <v>0</v>
      </c>
      <c r="CH74" s="108">
        <f t="shared" si="256"/>
        <v>0</v>
      </c>
      <c r="CI74" s="108">
        <f t="shared" si="257"/>
        <v>0</v>
      </c>
      <c r="CJ74" s="108">
        <f t="shared" si="258"/>
        <v>435.24413382365441</v>
      </c>
      <c r="CK74" s="108">
        <f t="shared" si="259"/>
        <v>0</v>
      </c>
      <c r="CL74" s="108">
        <f t="shared" si="260"/>
        <v>0</v>
      </c>
      <c r="CM74" s="108">
        <f t="shared" si="261"/>
        <v>3.2617262191876413</v>
      </c>
      <c r="CN74" s="108">
        <f t="shared" si="229"/>
        <v>0</v>
      </c>
      <c r="CO74" s="109">
        <f t="shared" si="1153"/>
        <v>2056.9590940666667</v>
      </c>
      <c r="CP74" s="109">
        <f t="shared" si="294"/>
        <v>1584.5703539734154</v>
      </c>
      <c r="CQ74" s="109">
        <f t="shared" si="295"/>
        <v>0</v>
      </c>
      <c r="CR74" s="109">
        <f t="shared" si="296"/>
        <v>0</v>
      </c>
      <c r="CS74" s="109">
        <f t="shared" si="297"/>
        <v>20.70438386184534</v>
      </c>
      <c r="CT74" s="109">
        <f t="shared" si="298"/>
        <v>0</v>
      </c>
      <c r="CU74" s="109">
        <f t="shared" si="299"/>
        <v>14.154581491975357</v>
      </c>
      <c r="CV74" s="109">
        <f t="shared" si="300"/>
        <v>492.47029950972114</v>
      </c>
      <c r="CW74" s="109">
        <f t="shared" si="301"/>
        <v>0</v>
      </c>
      <c r="CX74" s="109">
        <f t="shared" si="302"/>
        <v>0</v>
      </c>
      <c r="CY74" s="109">
        <f t="shared" si="303"/>
        <v>0</v>
      </c>
      <c r="CZ74" s="109">
        <f t="shared" si="304"/>
        <v>10.636544834297428</v>
      </c>
      <c r="DA74" s="109">
        <f t="shared" si="305"/>
        <v>59259.156471361704</v>
      </c>
      <c r="DB74" s="109">
        <f t="shared" si="306"/>
        <v>0</v>
      </c>
      <c r="DC74" s="109">
        <f t="shared" si="307"/>
        <v>0</v>
      </c>
      <c r="DD74" s="109">
        <f t="shared" si="308"/>
        <v>352.34954481536363</v>
      </c>
      <c r="DE74" s="109">
        <f t="shared" si="262"/>
        <v>221.86966253698785</v>
      </c>
      <c r="DF74" s="110">
        <f t="shared" si="1102"/>
        <v>0.9373813477847055</v>
      </c>
      <c r="DG74" s="110">
        <f t="shared" si="263"/>
        <v>0.95213509109922467</v>
      </c>
      <c r="DH74" s="110" t="e">
        <f t="shared" si="264"/>
        <v>#DIV/0!</v>
      </c>
      <c r="DI74" s="110" t="e">
        <f t="shared" si="265"/>
        <v>#DIV/0!</v>
      </c>
      <c r="DJ74" s="110">
        <f t="shared" si="266"/>
        <v>1</v>
      </c>
      <c r="DK74" s="110" t="e">
        <f t="shared" si="267"/>
        <v>#DIV/0!</v>
      </c>
      <c r="DL74" s="110">
        <f t="shared" si="268"/>
        <v>1</v>
      </c>
      <c r="DM74" s="110">
        <f t="shared" si="269"/>
        <v>0.93942243770841216</v>
      </c>
      <c r="DN74" s="110" t="e">
        <f t="shared" si="270"/>
        <v>#DIV/0!</v>
      </c>
      <c r="DO74" s="110" t="e">
        <f t="shared" si="271"/>
        <v>#DIV/0!</v>
      </c>
      <c r="DP74" s="110" t="e">
        <f t="shared" si="272"/>
        <v>#DIV/0!</v>
      </c>
      <c r="DQ74" s="110">
        <f t="shared" si="273"/>
        <v>1</v>
      </c>
      <c r="DR74" s="110">
        <f t="shared" si="274"/>
        <v>0.95385533987622351</v>
      </c>
      <c r="DS74" s="110" t="e">
        <f t="shared" si="275"/>
        <v>#DIV/0!</v>
      </c>
      <c r="DT74" s="110" t="e">
        <f t="shared" si="276"/>
        <v>#DIV/0!</v>
      </c>
      <c r="DU74" s="110">
        <f t="shared" si="277"/>
        <v>0.94065944119400702</v>
      </c>
      <c r="DV74" s="110">
        <f t="shared" si="230"/>
        <v>1</v>
      </c>
    </row>
    <row r="75" spans="1:126" s="129" customFormat="1" x14ac:dyDescent="0.2">
      <c r="A75" s="129" t="s">
        <v>93</v>
      </c>
      <c r="B75" s="131"/>
      <c r="C75" s="131">
        <v>44519.260416666664</v>
      </c>
      <c r="D75" s="99">
        <v>28.26</v>
      </c>
      <c r="E75" s="102">
        <f t="shared" si="1067"/>
        <v>0.80004059999999999</v>
      </c>
      <c r="F75" s="102">
        <f t="shared" si="1103"/>
        <v>25321.794570000013</v>
      </c>
      <c r="G75" s="103">
        <f t="shared" si="1068"/>
        <v>0.89287286513876019</v>
      </c>
      <c r="Y75" s="105">
        <f t="shared" ref="Y75" si="1218">H74</f>
        <v>30.273310006621166</v>
      </c>
      <c r="Z75" s="105">
        <f t="shared" ref="Z75" si="1219">I74</f>
        <v>17.246802217913494</v>
      </c>
      <c r="AA75" s="105">
        <f t="shared" ref="AA75" si="1220">J74</f>
        <v>0</v>
      </c>
      <c r="AB75" s="105">
        <f t="shared" ref="AB75" si="1221">K74</f>
        <v>0</v>
      </c>
      <c r="AC75" s="105">
        <f t="shared" ref="AC75" si="1222">L74</f>
        <v>0</v>
      </c>
      <c r="AD75" s="105">
        <f t="shared" ref="AD75" si="1223">M74</f>
        <v>0</v>
      </c>
      <c r="AE75" s="105">
        <f t="shared" ref="AE75" si="1224">N74</f>
        <v>0</v>
      </c>
      <c r="AF75" s="105">
        <f t="shared" ref="AF75" si="1225">O74</f>
        <v>7.2688650935686967</v>
      </c>
      <c r="AG75" s="105">
        <f t="shared" ref="AG75" si="1226">P74</f>
        <v>0</v>
      </c>
      <c r="AH75" s="105">
        <f t="shared" ref="AH75" si="1227">Q74</f>
        <v>0</v>
      </c>
      <c r="AI75" s="105">
        <f t="shared" ref="AI75" si="1228">R74</f>
        <v>0</v>
      </c>
      <c r="AJ75" s="105">
        <f t="shared" ref="AJ75" si="1229">S74</f>
        <v>0</v>
      </c>
      <c r="AK75" s="105">
        <f t="shared" ref="AK75" si="1230">T74</f>
        <v>622.08540850195095</v>
      </c>
      <c r="AL75" s="105">
        <f t="shared" ref="AL75" si="1231">U74</f>
        <v>0</v>
      </c>
      <c r="AM75" s="105">
        <f t="shared" ref="AM75" si="1232">V74</f>
        <v>0</v>
      </c>
      <c r="AN75" s="105">
        <f t="shared" ref="AN75:AO75" si="1233">W74</f>
        <v>4.6619175993466149</v>
      </c>
      <c r="AO75" s="105">
        <f t="shared" si="1233"/>
        <v>0</v>
      </c>
      <c r="AP75" s="106">
        <f t="shared" si="1066"/>
        <v>0.27091432338363791</v>
      </c>
      <c r="AQ75" s="106">
        <f t="shared" si="1049"/>
        <v>0.1667363130779595</v>
      </c>
      <c r="AR75" s="106" t="e">
        <f t="shared" si="1049"/>
        <v>#DIV/0!</v>
      </c>
      <c r="AS75" s="106" t="e">
        <f t="shared" si="1049"/>
        <v>#DIV/0!</v>
      </c>
      <c r="AT75" s="106">
        <f t="shared" si="1049"/>
        <v>0</v>
      </c>
      <c r="AU75" s="106" t="e">
        <f t="shared" si="1049"/>
        <v>#DIV/0!</v>
      </c>
      <c r="AV75" s="106">
        <f t="shared" si="1049"/>
        <v>0</v>
      </c>
      <c r="AW75" s="106">
        <f t="shared" si="1049"/>
        <v>0.22683801640796311</v>
      </c>
      <c r="AX75" s="106" t="e">
        <f t="shared" si="1049"/>
        <v>#DIV/0!</v>
      </c>
      <c r="AY75" s="106" t="e">
        <f t="shared" si="1049"/>
        <v>#DIV/0!</v>
      </c>
      <c r="AZ75" s="106" t="e">
        <f t="shared" si="1049"/>
        <v>#DIV/0!</v>
      </c>
      <c r="BA75" s="106">
        <f t="shared" si="1049"/>
        <v>0</v>
      </c>
      <c r="BB75" s="106">
        <f t="shared" si="1049"/>
        <v>0.12920365464641706</v>
      </c>
      <c r="BC75" s="106" t="e">
        <f t="shared" si="1049"/>
        <v>#DIV/0!</v>
      </c>
      <c r="BD75" s="106" t="e">
        <f t="shared" si="1049"/>
        <v>#DIV/0!</v>
      </c>
      <c r="BE75" s="106">
        <f t="shared" si="1049"/>
        <v>0.24940757991467341</v>
      </c>
      <c r="BF75" s="106">
        <f t="shared" si="808"/>
        <v>0</v>
      </c>
      <c r="BG75" s="107">
        <f t="shared" si="1085"/>
        <v>1.4531926261009924</v>
      </c>
      <c r="BH75" s="107">
        <f t="shared" si="1086"/>
        <v>0.8278885196700505</v>
      </c>
      <c r="BI75" s="107">
        <f t="shared" si="1087"/>
        <v>0</v>
      </c>
      <c r="BJ75" s="107">
        <f t="shared" si="1088"/>
        <v>0</v>
      </c>
      <c r="BK75" s="107">
        <f t="shared" si="1089"/>
        <v>0</v>
      </c>
      <c r="BL75" s="107">
        <f t="shared" si="1090"/>
        <v>0</v>
      </c>
      <c r="BM75" s="107">
        <f t="shared" si="1091"/>
        <v>0</v>
      </c>
      <c r="BN75" s="107">
        <f t="shared" si="1092"/>
        <v>0.34892323144666543</v>
      </c>
      <c r="BO75" s="107">
        <f t="shared" si="1093"/>
        <v>0</v>
      </c>
      <c r="BP75" s="107">
        <f t="shared" si="1094"/>
        <v>0</v>
      </c>
      <c r="BQ75" s="107">
        <f t="shared" si="1095"/>
        <v>0</v>
      </c>
      <c r="BR75" s="107">
        <f t="shared" si="1096"/>
        <v>0</v>
      </c>
      <c r="BS75" s="107">
        <f t="shared" si="1097"/>
        <v>29.861615008148757</v>
      </c>
      <c r="BT75" s="107">
        <f t="shared" si="1098"/>
        <v>0</v>
      </c>
      <c r="BU75" s="107">
        <f t="shared" si="1099"/>
        <v>0</v>
      </c>
      <c r="BV75" s="107">
        <f t="shared" si="1100"/>
        <v>0.2237834011999095</v>
      </c>
      <c r="BW75" s="107">
        <f t="shared" si="1101"/>
        <v>0</v>
      </c>
      <c r="BX75" s="108">
        <f t="shared" si="1152"/>
        <v>21.797889391514886</v>
      </c>
      <c r="BY75" s="108">
        <f t="shared" si="247"/>
        <v>12.418327795050757</v>
      </c>
      <c r="BZ75" s="108">
        <f t="shared" si="248"/>
        <v>0</v>
      </c>
      <c r="CA75" s="108">
        <f t="shared" si="249"/>
        <v>0</v>
      </c>
      <c r="CB75" s="108">
        <f t="shared" si="250"/>
        <v>0</v>
      </c>
      <c r="CC75" s="108">
        <f t="shared" si="251"/>
        <v>0</v>
      </c>
      <c r="CD75" s="108">
        <f t="shared" si="252"/>
        <v>0</v>
      </c>
      <c r="CE75" s="108">
        <f t="shared" si="253"/>
        <v>5.2338484716999814</v>
      </c>
      <c r="CF75" s="108">
        <f t="shared" si="254"/>
        <v>0</v>
      </c>
      <c r="CG75" s="108">
        <f t="shared" si="255"/>
        <v>0</v>
      </c>
      <c r="CH75" s="108">
        <f t="shared" si="256"/>
        <v>0</v>
      </c>
      <c r="CI75" s="108">
        <f t="shared" si="257"/>
        <v>0</v>
      </c>
      <c r="CJ75" s="108">
        <f t="shared" si="258"/>
        <v>447.92422512223135</v>
      </c>
      <c r="CK75" s="108">
        <f t="shared" si="259"/>
        <v>0</v>
      </c>
      <c r="CL75" s="108">
        <f t="shared" si="260"/>
        <v>0</v>
      </c>
      <c r="CM75" s="108">
        <f t="shared" si="261"/>
        <v>3.3567510179986426</v>
      </c>
      <c r="CN75" s="108">
        <f t="shared" si="229"/>
        <v>0</v>
      </c>
      <c r="CO75" s="109">
        <f t="shared" si="1153"/>
        <v>2078.7569834581814</v>
      </c>
      <c r="CP75" s="109">
        <f t="shared" si="294"/>
        <v>1596.9886817684662</v>
      </c>
      <c r="CQ75" s="109">
        <f t="shared" si="295"/>
        <v>0</v>
      </c>
      <c r="CR75" s="109">
        <f t="shared" si="296"/>
        <v>0</v>
      </c>
      <c r="CS75" s="109">
        <f t="shared" si="297"/>
        <v>20.70438386184534</v>
      </c>
      <c r="CT75" s="109">
        <f t="shared" si="298"/>
        <v>0</v>
      </c>
      <c r="CU75" s="109">
        <f t="shared" si="299"/>
        <v>14.154581491975357</v>
      </c>
      <c r="CV75" s="109">
        <f t="shared" si="300"/>
        <v>497.7041479814211</v>
      </c>
      <c r="CW75" s="109">
        <f t="shared" si="301"/>
        <v>0</v>
      </c>
      <c r="CX75" s="109">
        <f t="shared" si="302"/>
        <v>0</v>
      </c>
      <c r="CY75" s="109">
        <f t="shared" si="303"/>
        <v>0</v>
      </c>
      <c r="CZ75" s="109">
        <f t="shared" si="304"/>
        <v>10.636544834297428</v>
      </c>
      <c r="DA75" s="109">
        <f t="shared" si="305"/>
        <v>59707.080696483936</v>
      </c>
      <c r="DB75" s="109">
        <f t="shared" si="306"/>
        <v>0</v>
      </c>
      <c r="DC75" s="109">
        <f t="shared" si="307"/>
        <v>0</v>
      </c>
      <c r="DD75" s="109">
        <f t="shared" si="308"/>
        <v>355.70629583336228</v>
      </c>
      <c r="DE75" s="109">
        <f t="shared" si="262"/>
        <v>221.86966253698785</v>
      </c>
      <c r="DF75" s="110">
        <f t="shared" si="1102"/>
        <v>0.94731491184809358</v>
      </c>
      <c r="DG75" s="110">
        <f t="shared" si="263"/>
        <v>0.95959700381063662</v>
      </c>
      <c r="DH75" s="110" t="e">
        <f t="shared" si="264"/>
        <v>#DIV/0!</v>
      </c>
      <c r="DI75" s="110" t="e">
        <f t="shared" si="265"/>
        <v>#DIV/0!</v>
      </c>
      <c r="DJ75" s="110">
        <f t="shared" si="266"/>
        <v>1</v>
      </c>
      <c r="DK75" s="110" t="e">
        <f t="shared" si="267"/>
        <v>#DIV/0!</v>
      </c>
      <c r="DL75" s="110">
        <f t="shared" si="268"/>
        <v>1</v>
      </c>
      <c r="DM75" s="110">
        <f t="shared" si="269"/>
        <v>0.94940637926747817</v>
      </c>
      <c r="DN75" s="110" t="e">
        <f t="shared" si="270"/>
        <v>#DIV/0!</v>
      </c>
      <c r="DO75" s="110" t="e">
        <f t="shared" si="271"/>
        <v>#DIV/0!</v>
      </c>
      <c r="DP75" s="110" t="e">
        <f t="shared" si="272"/>
        <v>#DIV/0!</v>
      </c>
      <c r="DQ75" s="110">
        <f t="shared" si="273"/>
        <v>1</v>
      </c>
      <c r="DR75" s="110">
        <f t="shared" si="274"/>
        <v>0.96106527905582084</v>
      </c>
      <c r="DS75" s="110" t="e">
        <f t="shared" si="275"/>
        <v>#DIV/0!</v>
      </c>
      <c r="DT75" s="110" t="e">
        <f t="shared" si="276"/>
        <v>#DIV/0!</v>
      </c>
      <c r="DU75" s="110">
        <f t="shared" si="277"/>
        <v>0.94962088185223925</v>
      </c>
      <c r="DV75" s="110">
        <f t="shared" si="230"/>
        <v>1</v>
      </c>
    </row>
    <row r="76" spans="1:126" s="129" customFormat="1" x14ac:dyDescent="0.2">
      <c r="A76" s="129" t="s">
        <v>93</v>
      </c>
      <c r="B76" s="131"/>
      <c r="C76" s="131">
        <v>44519.270833333336</v>
      </c>
      <c r="D76" s="99">
        <v>28.26</v>
      </c>
      <c r="E76" s="102">
        <f t="shared" si="1067"/>
        <v>0.80004059999999999</v>
      </c>
      <c r="F76" s="102">
        <f t="shared" si="1103"/>
        <v>25826.533560000014</v>
      </c>
      <c r="G76" s="103">
        <f t="shared" si="1068"/>
        <v>0.91067048792977967</v>
      </c>
      <c r="Y76" s="105">
        <f t="shared" ref="Y76" si="1234">H74</f>
        <v>30.273310006621166</v>
      </c>
      <c r="Z76" s="105">
        <f t="shared" ref="Z76" si="1235">I74</f>
        <v>17.246802217913494</v>
      </c>
      <c r="AA76" s="105">
        <f t="shared" ref="AA76" si="1236">J74</f>
        <v>0</v>
      </c>
      <c r="AB76" s="105">
        <f t="shared" ref="AB76" si="1237">K74</f>
        <v>0</v>
      </c>
      <c r="AC76" s="105">
        <f t="shared" ref="AC76" si="1238">L74</f>
        <v>0</v>
      </c>
      <c r="AD76" s="105">
        <f t="shared" ref="AD76" si="1239">M74</f>
        <v>0</v>
      </c>
      <c r="AE76" s="105">
        <f t="shared" ref="AE76" si="1240">N74</f>
        <v>0</v>
      </c>
      <c r="AF76" s="105">
        <f t="shared" ref="AF76" si="1241">O74</f>
        <v>7.2688650935686967</v>
      </c>
      <c r="AG76" s="105">
        <f t="shared" ref="AG76" si="1242">P74</f>
        <v>0</v>
      </c>
      <c r="AH76" s="105">
        <f t="shared" ref="AH76" si="1243">Q74</f>
        <v>0</v>
      </c>
      <c r="AI76" s="105">
        <f t="shared" ref="AI76" si="1244">R74</f>
        <v>0</v>
      </c>
      <c r="AJ76" s="105">
        <f t="shared" ref="AJ76" si="1245">S74</f>
        <v>0</v>
      </c>
      <c r="AK76" s="105">
        <f t="shared" ref="AK76" si="1246">T74</f>
        <v>622.08540850195095</v>
      </c>
      <c r="AL76" s="105">
        <f t="shared" ref="AL76" si="1247">U74</f>
        <v>0</v>
      </c>
      <c r="AM76" s="105">
        <f t="shared" ref="AM76" si="1248">V74</f>
        <v>0</v>
      </c>
      <c r="AN76" s="105">
        <f t="shared" ref="AN76:AO76" si="1249">W74</f>
        <v>4.6619175993466149</v>
      </c>
      <c r="AO76" s="105">
        <f t="shared" si="1249"/>
        <v>0</v>
      </c>
      <c r="AP76" s="106">
        <f t="shared" si="1066"/>
        <v>0.27091432338363791</v>
      </c>
      <c r="AQ76" s="106">
        <f t="shared" si="1049"/>
        <v>0.1667363130779595</v>
      </c>
      <c r="AR76" s="106" t="e">
        <f t="shared" si="1049"/>
        <v>#DIV/0!</v>
      </c>
      <c r="AS76" s="106" t="e">
        <f t="shared" si="1049"/>
        <v>#DIV/0!</v>
      </c>
      <c r="AT76" s="106">
        <f t="shared" si="1049"/>
        <v>0</v>
      </c>
      <c r="AU76" s="106" t="e">
        <f t="shared" si="1049"/>
        <v>#DIV/0!</v>
      </c>
      <c r="AV76" s="106">
        <f t="shared" si="1049"/>
        <v>0</v>
      </c>
      <c r="AW76" s="106">
        <f t="shared" si="1049"/>
        <v>0.22683801640796311</v>
      </c>
      <c r="AX76" s="106" t="e">
        <f t="shared" si="1049"/>
        <v>#DIV/0!</v>
      </c>
      <c r="AY76" s="106" t="e">
        <f t="shared" si="1049"/>
        <v>#DIV/0!</v>
      </c>
      <c r="AZ76" s="106" t="e">
        <f t="shared" si="1049"/>
        <v>#DIV/0!</v>
      </c>
      <c r="BA76" s="106">
        <f t="shared" si="1049"/>
        <v>0</v>
      </c>
      <c r="BB76" s="106">
        <f t="shared" si="1049"/>
        <v>0.12920365464641706</v>
      </c>
      <c r="BC76" s="106" t="e">
        <f t="shared" si="1049"/>
        <v>#DIV/0!</v>
      </c>
      <c r="BD76" s="106" t="e">
        <f t="shared" si="1049"/>
        <v>#DIV/0!</v>
      </c>
      <c r="BE76" s="106">
        <f t="shared" si="1049"/>
        <v>0.24940757991467341</v>
      </c>
      <c r="BF76" s="106">
        <f t="shared" si="808"/>
        <v>0</v>
      </c>
      <c r="BG76" s="107">
        <f t="shared" si="1085"/>
        <v>1.4531926261009924</v>
      </c>
      <c r="BH76" s="107">
        <f t="shared" si="1086"/>
        <v>0.8278885196700505</v>
      </c>
      <c r="BI76" s="107">
        <f t="shared" si="1087"/>
        <v>0</v>
      </c>
      <c r="BJ76" s="107">
        <f t="shared" si="1088"/>
        <v>0</v>
      </c>
      <c r="BK76" s="107">
        <f t="shared" si="1089"/>
        <v>0</v>
      </c>
      <c r="BL76" s="107">
        <f t="shared" si="1090"/>
        <v>0</v>
      </c>
      <c r="BM76" s="107">
        <f t="shared" si="1091"/>
        <v>0</v>
      </c>
      <c r="BN76" s="107">
        <f t="shared" si="1092"/>
        <v>0.34892323144666543</v>
      </c>
      <c r="BO76" s="107">
        <f t="shared" si="1093"/>
        <v>0</v>
      </c>
      <c r="BP76" s="107">
        <f t="shared" si="1094"/>
        <v>0</v>
      </c>
      <c r="BQ76" s="107">
        <f t="shared" si="1095"/>
        <v>0</v>
      </c>
      <c r="BR76" s="107">
        <f t="shared" si="1096"/>
        <v>0</v>
      </c>
      <c r="BS76" s="107">
        <f t="shared" si="1097"/>
        <v>29.861615008148757</v>
      </c>
      <c r="BT76" s="107">
        <f t="shared" si="1098"/>
        <v>0</v>
      </c>
      <c r="BU76" s="107">
        <f t="shared" si="1099"/>
        <v>0</v>
      </c>
      <c r="BV76" s="107">
        <f t="shared" si="1100"/>
        <v>0.2237834011999095</v>
      </c>
      <c r="BW76" s="107">
        <f t="shared" si="1101"/>
        <v>0</v>
      </c>
      <c r="BX76" s="108">
        <f t="shared" si="1152"/>
        <v>21.797889391514886</v>
      </c>
      <c r="BY76" s="108">
        <f t="shared" si="247"/>
        <v>12.418327795050757</v>
      </c>
      <c r="BZ76" s="108">
        <f t="shared" si="248"/>
        <v>0</v>
      </c>
      <c r="CA76" s="108">
        <f t="shared" si="249"/>
        <v>0</v>
      </c>
      <c r="CB76" s="108">
        <f t="shared" si="250"/>
        <v>0</v>
      </c>
      <c r="CC76" s="108">
        <f t="shared" si="251"/>
        <v>0</v>
      </c>
      <c r="CD76" s="108">
        <f t="shared" si="252"/>
        <v>0</v>
      </c>
      <c r="CE76" s="108">
        <f t="shared" si="253"/>
        <v>5.2338484716999814</v>
      </c>
      <c r="CF76" s="108">
        <f t="shared" si="254"/>
        <v>0</v>
      </c>
      <c r="CG76" s="108">
        <f t="shared" si="255"/>
        <v>0</v>
      </c>
      <c r="CH76" s="108">
        <f t="shared" si="256"/>
        <v>0</v>
      </c>
      <c r="CI76" s="108">
        <f t="shared" si="257"/>
        <v>0</v>
      </c>
      <c r="CJ76" s="108">
        <f t="shared" si="258"/>
        <v>447.92422512223135</v>
      </c>
      <c r="CK76" s="108">
        <f t="shared" si="259"/>
        <v>0</v>
      </c>
      <c r="CL76" s="108">
        <f t="shared" si="260"/>
        <v>0</v>
      </c>
      <c r="CM76" s="108">
        <f t="shared" si="261"/>
        <v>3.3567510179986426</v>
      </c>
      <c r="CN76" s="108">
        <f t="shared" si="229"/>
        <v>0</v>
      </c>
      <c r="CO76" s="109">
        <f t="shared" si="1153"/>
        <v>2100.554872849696</v>
      </c>
      <c r="CP76" s="109">
        <f t="shared" si="294"/>
        <v>1609.407009563517</v>
      </c>
      <c r="CQ76" s="109">
        <f t="shared" si="295"/>
        <v>0</v>
      </c>
      <c r="CR76" s="109">
        <f t="shared" si="296"/>
        <v>0</v>
      </c>
      <c r="CS76" s="109">
        <f t="shared" si="297"/>
        <v>20.70438386184534</v>
      </c>
      <c r="CT76" s="109">
        <f t="shared" si="298"/>
        <v>0</v>
      </c>
      <c r="CU76" s="109">
        <f t="shared" si="299"/>
        <v>14.154581491975357</v>
      </c>
      <c r="CV76" s="109">
        <f t="shared" si="300"/>
        <v>502.93799645312106</v>
      </c>
      <c r="CW76" s="109">
        <f t="shared" si="301"/>
        <v>0</v>
      </c>
      <c r="CX76" s="109">
        <f t="shared" si="302"/>
        <v>0</v>
      </c>
      <c r="CY76" s="109">
        <f t="shared" si="303"/>
        <v>0</v>
      </c>
      <c r="CZ76" s="109">
        <f t="shared" si="304"/>
        <v>10.636544834297428</v>
      </c>
      <c r="DA76" s="109">
        <f t="shared" si="305"/>
        <v>60155.004921606167</v>
      </c>
      <c r="DB76" s="109">
        <f t="shared" si="306"/>
        <v>0</v>
      </c>
      <c r="DC76" s="109">
        <f t="shared" si="307"/>
        <v>0</v>
      </c>
      <c r="DD76" s="109">
        <f t="shared" si="308"/>
        <v>359.06304685136092</v>
      </c>
      <c r="DE76" s="109">
        <f t="shared" si="262"/>
        <v>221.86966253698785</v>
      </c>
      <c r="DF76" s="110">
        <f t="shared" si="1102"/>
        <v>0.95724847591148177</v>
      </c>
      <c r="DG76" s="110">
        <f t="shared" si="263"/>
        <v>0.96705891652204856</v>
      </c>
      <c r="DH76" s="110" t="e">
        <f t="shared" si="264"/>
        <v>#DIV/0!</v>
      </c>
      <c r="DI76" s="110" t="e">
        <f t="shared" si="265"/>
        <v>#DIV/0!</v>
      </c>
      <c r="DJ76" s="110">
        <f t="shared" si="266"/>
        <v>1</v>
      </c>
      <c r="DK76" s="110" t="e">
        <f t="shared" si="267"/>
        <v>#DIV/0!</v>
      </c>
      <c r="DL76" s="110">
        <f t="shared" si="268"/>
        <v>1</v>
      </c>
      <c r="DM76" s="110">
        <f t="shared" si="269"/>
        <v>0.9593903208265443</v>
      </c>
      <c r="DN76" s="110" t="e">
        <f t="shared" si="270"/>
        <v>#DIV/0!</v>
      </c>
      <c r="DO76" s="110" t="e">
        <f t="shared" si="271"/>
        <v>#DIV/0!</v>
      </c>
      <c r="DP76" s="110" t="e">
        <f t="shared" si="272"/>
        <v>#DIV/0!</v>
      </c>
      <c r="DQ76" s="110">
        <f t="shared" si="273"/>
        <v>1</v>
      </c>
      <c r="DR76" s="110">
        <f t="shared" si="274"/>
        <v>0.96827521823541818</v>
      </c>
      <c r="DS76" s="110" t="e">
        <f t="shared" si="275"/>
        <v>#DIV/0!</v>
      </c>
      <c r="DT76" s="110" t="e">
        <f t="shared" si="276"/>
        <v>#DIV/0!</v>
      </c>
      <c r="DU76" s="110">
        <f t="shared" si="277"/>
        <v>0.95858232251047149</v>
      </c>
      <c r="DV76" s="110">
        <f t="shared" si="230"/>
        <v>1</v>
      </c>
    </row>
    <row r="77" spans="1:126" s="129" customFormat="1" x14ac:dyDescent="0.2">
      <c r="A77" s="129" t="s">
        <v>93</v>
      </c>
      <c r="B77" s="131"/>
      <c r="C77" s="131">
        <v>44519.28125</v>
      </c>
      <c r="D77" s="99">
        <v>27.46</v>
      </c>
      <c r="E77" s="102">
        <f t="shared" si="1067"/>
        <v>0.77739259999999999</v>
      </c>
      <c r="F77" s="102">
        <f t="shared" si="1103"/>
        <v>26310.889350000016</v>
      </c>
      <c r="G77" s="103">
        <f t="shared" si="1068"/>
        <v>0.92774937784685596</v>
      </c>
      <c r="Y77" s="105">
        <f t="shared" ref="Y77" si="1250">H74</f>
        <v>30.273310006621166</v>
      </c>
      <c r="Z77" s="105">
        <f t="shared" ref="Z77" si="1251">I74</f>
        <v>17.246802217913494</v>
      </c>
      <c r="AA77" s="105">
        <f t="shared" ref="AA77" si="1252">J74</f>
        <v>0</v>
      </c>
      <c r="AB77" s="105">
        <f t="shared" ref="AB77" si="1253">K74</f>
        <v>0</v>
      </c>
      <c r="AC77" s="105">
        <f t="shared" ref="AC77" si="1254">L74</f>
        <v>0</v>
      </c>
      <c r="AD77" s="105">
        <f t="shared" ref="AD77" si="1255">M74</f>
        <v>0</v>
      </c>
      <c r="AE77" s="105">
        <f t="shared" ref="AE77" si="1256">N74</f>
        <v>0</v>
      </c>
      <c r="AF77" s="105">
        <f t="shared" ref="AF77" si="1257">O74</f>
        <v>7.2688650935686967</v>
      </c>
      <c r="AG77" s="105">
        <f t="shared" ref="AG77" si="1258">P74</f>
        <v>0</v>
      </c>
      <c r="AH77" s="105">
        <f t="shared" ref="AH77" si="1259">Q74</f>
        <v>0</v>
      </c>
      <c r="AI77" s="105">
        <f t="shared" ref="AI77" si="1260">R74</f>
        <v>0</v>
      </c>
      <c r="AJ77" s="105">
        <f t="shared" ref="AJ77" si="1261">S74</f>
        <v>0</v>
      </c>
      <c r="AK77" s="105">
        <f t="shared" ref="AK77" si="1262">T74</f>
        <v>622.08540850195095</v>
      </c>
      <c r="AL77" s="105">
        <f t="shared" ref="AL77" si="1263">U74</f>
        <v>0</v>
      </c>
      <c r="AM77" s="105">
        <f t="shared" ref="AM77" si="1264">V74</f>
        <v>0</v>
      </c>
      <c r="AN77" s="105">
        <f t="shared" ref="AN77:AO77" si="1265">W74</f>
        <v>4.6619175993466149</v>
      </c>
      <c r="AO77" s="105">
        <f t="shared" si="1265"/>
        <v>0</v>
      </c>
      <c r="AP77" s="106">
        <f t="shared" si="1066"/>
        <v>0.27091432338363791</v>
      </c>
      <c r="AQ77" s="106">
        <f t="shared" si="1049"/>
        <v>0.1667363130779595</v>
      </c>
      <c r="AR77" s="106" t="e">
        <f t="shared" si="1049"/>
        <v>#DIV/0!</v>
      </c>
      <c r="AS77" s="106" t="e">
        <f t="shared" si="1049"/>
        <v>#DIV/0!</v>
      </c>
      <c r="AT77" s="106">
        <f t="shared" si="1049"/>
        <v>0</v>
      </c>
      <c r="AU77" s="106" t="e">
        <f t="shared" si="1049"/>
        <v>#DIV/0!</v>
      </c>
      <c r="AV77" s="106">
        <f t="shared" si="1049"/>
        <v>0</v>
      </c>
      <c r="AW77" s="106">
        <f t="shared" si="1049"/>
        <v>0.22683801640796311</v>
      </c>
      <c r="AX77" s="106" t="e">
        <f t="shared" si="1049"/>
        <v>#DIV/0!</v>
      </c>
      <c r="AY77" s="106" t="e">
        <f t="shared" si="1049"/>
        <v>#DIV/0!</v>
      </c>
      <c r="AZ77" s="106" t="e">
        <f t="shared" si="1049"/>
        <v>#DIV/0!</v>
      </c>
      <c r="BA77" s="106">
        <f t="shared" si="1049"/>
        <v>0</v>
      </c>
      <c r="BB77" s="106">
        <f t="shared" si="1049"/>
        <v>0.12920365464641706</v>
      </c>
      <c r="BC77" s="106" t="e">
        <f t="shared" si="1049"/>
        <v>#DIV/0!</v>
      </c>
      <c r="BD77" s="106" t="e">
        <f t="shared" si="1049"/>
        <v>#DIV/0!</v>
      </c>
      <c r="BE77" s="106">
        <f t="shared" si="1049"/>
        <v>0.24940757991467341</v>
      </c>
      <c r="BF77" s="106">
        <f t="shared" si="808"/>
        <v>0</v>
      </c>
      <c r="BG77" s="107">
        <f t="shared" si="1085"/>
        <v>1.4120548305991949</v>
      </c>
      <c r="BH77" s="107">
        <f t="shared" si="1086"/>
        <v>0.80445218507217231</v>
      </c>
      <c r="BI77" s="107">
        <f t="shared" si="1087"/>
        <v>0</v>
      </c>
      <c r="BJ77" s="107">
        <f t="shared" si="1088"/>
        <v>0</v>
      </c>
      <c r="BK77" s="107">
        <f t="shared" si="1089"/>
        <v>0</v>
      </c>
      <c r="BL77" s="107">
        <f t="shared" si="1090"/>
        <v>0</v>
      </c>
      <c r="BM77" s="107">
        <f t="shared" si="1091"/>
        <v>0</v>
      </c>
      <c r="BN77" s="107">
        <f t="shared" si="1092"/>
        <v>0.33904571604831668</v>
      </c>
      <c r="BO77" s="107">
        <f t="shared" si="1093"/>
        <v>0</v>
      </c>
      <c r="BP77" s="107">
        <f t="shared" si="1094"/>
        <v>0</v>
      </c>
      <c r="BQ77" s="107">
        <f t="shared" si="1095"/>
        <v>0</v>
      </c>
      <c r="BR77" s="107">
        <f t="shared" si="1096"/>
        <v>0</v>
      </c>
      <c r="BS77" s="107">
        <f t="shared" si="1097"/>
        <v>29.016275588243627</v>
      </c>
      <c r="BT77" s="107">
        <f t="shared" si="1098"/>
        <v>0</v>
      </c>
      <c r="BU77" s="107">
        <f t="shared" si="1099"/>
        <v>0</v>
      </c>
      <c r="BV77" s="107">
        <f t="shared" si="1100"/>
        <v>0.21744841461250941</v>
      </c>
      <c r="BW77" s="107">
        <f t="shared" si="1101"/>
        <v>0</v>
      </c>
      <c r="BX77" s="108">
        <f t="shared" si="1152"/>
        <v>21.180822458987922</v>
      </c>
      <c r="BY77" s="108">
        <f t="shared" si="247"/>
        <v>12.066782776082585</v>
      </c>
      <c r="BZ77" s="108">
        <f t="shared" si="248"/>
        <v>0</v>
      </c>
      <c r="CA77" s="108">
        <f t="shared" si="249"/>
        <v>0</v>
      </c>
      <c r="CB77" s="108">
        <f t="shared" si="250"/>
        <v>0</v>
      </c>
      <c r="CC77" s="108">
        <f t="shared" si="251"/>
        <v>0</v>
      </c>
      <c r="CD77" s="108">
        <f t="shared" si="252"/>
        <v>0</v>
      </c>
      <c r="CE77" s="108">
        <f t="shared" si="253"/>
        <v>5.0856857407247507</v>
      </c>
      <c r="CF77" s="108">
        <f t="shared" si="254"/>
        <v>0</v>
      </c>
      <c r="CG77" s="108">
        <f t="shared" si="255"/>
        <v>0</v>
      </c>
      <c r="CH77" s="108">
        <f t="shared" si="256"/>
        <v>0</v>
      </c>
      <c r="CI77" s="108">
        <f t="shared" si="257"/>
        <v>0</v>
      </c>
      <c r="CJ77" s="108">
        <f t="shared" si="258"/>
        <v>435.24413382365441</v>
      </c>
      <c r="CK77" s="108">
        <f t="shared" si="259"/>
        <v>0</v>
      </c>
      <c r="CL77" s="108">
        <f t="shared" si="260"/>
        <v>0</v>
      </c>
      <c r="CM77" s="108">
        <f t="shared" si="261"/>
        <v>3.2617262191876413</v>
      </c>
      <c r="CN77" s="108">
        <f t="shared" si="229"/>
        <v>0</v>
      </c>
      <c r="CO77" s="109">
        <f t="shared" si="1153"/>
        <v>2121.7356953086842</v>
      </c>
      <c r="CP77" s="109">
        <f t="shared" si="294"/>
        <v>1621.4737923395996</v>
      </c>
      <c r="CQ77" s="109">
        <f t="shared" si="295"/>
        <v>0</v>
      </c>
      <c r="CR77" s="109">
        <f t="shared" si="296"/>
        <v>0</v>
      </c>
      <c r="CS77" s="109">
        <f t="shared" si="297"/>
        <v>20.70438386184534</v>
      </c>
      <c r="CT77" s="109">
        <f t="shared" si="298"/>
        <v>0</v>
      </c>
      <c r="CU77" s="109">
        <f t="shared" si="299"/>
        <v>14.154581491975357</v>
      </c>
      <c r="CV77" s="109">
        <f t="shared" si="300"/>
        <v>508.02368219384579</v>
      </c>
      <c r="CW77" s="109">
        <f t="shared" si="301"/>
        <v>0</v>
      </c>
      <c r="CX77" s="109">
        <f t="shared" si="302"/>
        <v>0</v>
      </c>
      <c r="CY77" s="109">
        <f t="shared" si="303"/>
        <v>0</v>
      </c>
      <c r="CZ77" s="109">
        <f t="shared" si="304"/>
        <v>10.636544834297428</v>
      </c>
      <c r="DA77" s="109">
        <f t="shared" si="305"/>
        <v>60590.24905542982</v>
      </c>
      <c r="DB77" s="109">
        <f t="shared" si="306"/>
        <v>0</v>
      </c>
      <c r="DC77" s="109">
        <f t="shared" si="307"/>
        <v>0</v>
      </c>
      <c r="DD77" s="109">
        <f t="shared" si="308"/>
        <v>362.32477307054859</v>
      </c>
      <c r="DE77" s="109">
        <f t="shared" si="262"/>
        <v>221.86966253698785</v>
      </c>
      <c r="DF77" s="110">
        <f t="shared" si="1102"/>
        <v>0.96690083504738555</v>
      </c>
      <c r="DG77" s="110">
        <f t="shared" si="263"/>
        <v>0.97430959320482879</v>
      </c>
      <c r="DH77" s="110" t="e">
        <f t="shared" si="264"/>
        <v>#DIV/0!</v>
      </c>
      <c r="DI77" s="110" t="e">
        <f t="shared" si="265"/>
        <v>#DIV/0!</v>
      </c>
      <c r="DJ77" s="110">
        <f t="shared" si="266"/>
        <v>1</v>
      </c>
      <c r="DK77" s="110" t="e">
        <f t="shared" si="267"/>
        <v>#DIV/0!</v>
      </c>
      <c r="DL77" s="110">
        <f t="shared" si="268"/>
        <v>1</v>
      </c>
      <c r="DM77" s="110">
        <f t="shared" si="269"/>
        <v>0.96909163134359855</v>
      </c>
      <c r="DN77" s="110" t="e">
        <f t="shared" si="270"/>
        <v>#DIV/0!</v>
      </c>
      <c r="DO77" s="110" t="e">
        <f t="shared" si="271"/>
        <v>#DIV/0!</v>
      </c>
      <c r="DP77" s="110" t="e">
        <f t="shared" si="272"/>
        <v>#DIV/0!</v>
      </c>
      <c r="DQ77" s="110">
        <f t="shared" si="273"/>
        <v>1</v>
      </c>
      <c r="DR77" s="110">
        <f t="shared" si="274"/>
        <v>0.97528105439506929</v>
      </c>
      <c r="DS77" s="110" t="e">
        <f t="shared" si="275"/>
        <v>#DIV/0!</v>
      </c>
      <c r="DT77" s="110" t="e">
        <f t="shared" si="276"/>
        <v>#DIV/0!</v>
      </c>
      <c r="DU77" s="110">
        <f t="shared" si="277"/>
        <v>0.96729007765820885</v>
      </c>
      <c r="DV77" s="110">
        <f t="shared" si="230"/>
        <v>1</v>
      </c>
    </row>
    <row r="78" spans="1:126" s="129" customFormat="1" x14ac:dyDescent="0.2">
      <c r="A78" s="129" t="s">
        <v>93</v>
      </c>
      <c r="B78" s="131">
        <f>'Data Final'!C229</f>
        <v>44519.3125</v>
      </c>
      <c r="C78" s="131">
        <v>44519.291666666664</v>
      </c>
      <c r="D78" s="99">
        <v>26.67</v>
      </c>
      <c r="E78" s="102">
        <f t="shared" si="1067"/>
        <v>0.75502769999999997</v>
      </c>
      <c r="F78" s="102">
        <f t="shared" si="1103"/>
        <v>26775.116730000016</v>
      </c>
      <c r="G78" s="103">
        <f t="shared" si="1068"/>
        <v>0.94411851905091315</v>
      </c>
      <c r="H78" s="129">
        <f>'Data Final'!F229</f>
        <v>28.566496709933045</v>
      </c>
      <c r="I78" s="129">
        <f>'Data Final'!G229</f>
        <v>16.815683889524948</v>
      </c>
      <c r="J78" s="104">
        <v>0</v>
      </c>
      <c r="K78" s="129">
        <f>'Data Final'!I229</f>
        <v>0</v>
      </c>
      <c r="L78" s="104">
        <v>0</v>
      </c>
      <c r="M78" s="104">
        <v>0</v>
      </c>
      <c r="N78" s="104">
        <v>0</v>
      </c>
      <c r="O78" s="129">
        <f>'Data Final'!M229</f>
        <v>6.3727340832098962</v>
      </c>
      <c r="P78" s="104">
        <v>0</v>
      </c>
      <c r="Q78" s="104">
        <v>0</v>
      </c>
      <c r="R78" s="104">
        <v>0</v>
      </c>
      <c r="S78" s="129">
        <f>'Data Final'!Q229</f>
        <v>0</v>
      </c>
      <c r="T78" s="129">
        <f>'Data Final'!R229</f>
        <v>603.99520419893599</v>
      </c>
      <c r="U78" s="129">
        <f>'Data Final'!S229</f>
        <v>0</v>
      </c>
      <c r="V78" s="104">
        <v>0</v>
      </c>
      <c r="W78" s="129">
        <f>'Data Final'!U229</f>
        <v>4.8189387643692898</v>
      </c>
      <c r="X78" s="129">
        <f>'Data Final'!V229</f>
        <v>0</v>
      </c>
      <c r="Y78" s="105">
        <f t="shared" ref="Y78" si="1266">H78</f>
        <v>28.566496709933045</v>
      </c>
      <c r="Z78" s="105">
        <f t="shared" ref="Z78" si="1267">I78</f>
        <v>16.815683889524948</v>
      </c>
      <c r="AA78" s="105">
        <f t="shared" ref="AA78" si="1268">J78</f>
        <v>0</v>
      </c>
      <c r="AB78" s="105">
        <f t="shared" ref="AB78" si="1269">K78</f>
        <v>0</v>
      </c>
      <c r="AC78" s="105">
        <f t="shared" ref="AC78" si="1270">L78</f>
        <v>0</v>
      </c>
      <c r="AD78" s="105">
        <f t="shared" ref="AD78" si="1271">M78</f>
        <v>0</v>
      </c>
      <c r="AE78" s="105">
        <f t="shared" ref="AE78" si="1272">N78</f>
        <v>0</v>
      </c>
      <c r="AF78" s="105">
        <f t="shared" ref="AF78" si="1273">O78</f>
        <v>6.3727340832098962</v>
      </c>
      <c r="AG78" s="105">
        <f t="shared" ref="AG78" si="1274">P78</f>
        <v>0</v>
      </c>
      <c r="AH78" s="105">
        <f t="shared" ref="AH78" si="1275">Q78</f>
        <v>0</v>
      </c>
      <c r="AI78" s="105">
        <f t="shared" ref="AI78" si="1276">R78</f>
        <v>0</v>
      </c>
      <c r="AJ78" s="105">
        <f t="shared" ref="AJ78" si="1277">S78</f>
        <v>0</v>
      </c>
      <c r="AK78" s="105">
        <f t="shared" ref="AK78" si="1278">T78</f>
        <v>603.99520419893599</v>
      </c>
      <c r="AL78" s="105">
        <f t="shared" ref="AL78" si="1279">U78</f>
        <v>0</v>
      </c>
      <c r="AM78" s="105">
        <f t="shared" ref="AM78" si="1280">V78</f>
        <v>0</v>
      </c>
      <c r="AN78" s="105">
        <f t="shared" ref="AN78:AO78" si="1281">W78</f>
        <v>4.8189387643692898</v>
      </c>
      <c r="AO78" s="105">
        <f t="shared" si="1281"/>
        <v>0</v>
      </c>
      <c r="AP78" s="106">
        <f t="shared" si="1066"/>
        <v>0.25564013733284507</v>
      </c>
      <c r="AQ78" s="106">
        <f t="shared" si="1049"/>
        <v>0.16256840533091191</v>
      </c>
      <c r="AR78" s="106" t="e">
        <f t="shared" si="1049"/>
        <v>#DIV/0!</v>
      </c>
      <c r="AS78" s="106" t="e">
        <f t="shared" si="1049"/>
        <v>#DIV/0!</v>
      </c>
      <c r="AT78" s="106">
        <f t="shared" si="1049"/>
        <v>0</v>
      </c>
      <c r="AU78" s="106" t="e">
        <f t="shared" si="1049"/>
        <v>#DIV/0!</v>
      </c>
      <c r="AV78" s="106">
        <f t="shared" si="1049"/>
        <v>0</v>
      </c>
      <c r="AW78" s="106">
        <f t="shared" si="1049"/>
        <v>0.19887263553835419</v>
      </c>
      <c r="AX78" s="106" t="e">
        <f t="shared" si="1049"/>
        <v>#DIV/0!</v>
      </c>
      <c r="AY78" s="106" t="e">
        <f t="shared" si="1049"/>
        <v>#DIV/0!</v>
      </c>
      <c r="AZ78" s="106" t="e">
        <f t="shared" si="1049"/>
        <v>#DIV/0!</v>
      </c>
      <c r="BA78" s="106">
        <f t="shared" si="1049"/>
        <v>0</v>
      </c>
      <c r="BB78" s="106">
        <f t="shared" si="1049"/>
        <v>0.12544642054751995</v>
      </c>
      <c r="BC78" s="106" t="e">
        <f t="shared" si="1049"/>
        <v>#DIV/0!</v>
      </c>
      <c r="BD78" s="106" t="e">
        <f t="shared" si="1049"/>
        <v>#DIV/0!</v>
      </c>
      <c r="BE78" s="106">
        <f t="shared" si="1049"/>
        <v>0.25780804344263814</v>
      </c>
      <c r="BF78" s="106">
        <f t="shared" si="808"/>
        <v>0</v>
      </c>
      <c r="BG78" s="107">
        <f t="shared" si="1085"/>
        <v>1.2941097784774989</v>
      </c>
      <c r="BH78" s="107">
        <f t="shared" si="1086"/>
        <v>0.76177842786210448</v>
      </c>
      <c r="BI78" s="107">
        <f t="shared" si="1087"/>
        <v>0</v>
      </c>
      <c r="BJ78" s="107">
        <f t="shared" si="1088"/>
        <v>0</v>
      </c>
      <c r="BK78" s="107">
        <f t="shared" si="1089"/>
        <v>0</v>
      </c>
      <c r="BL78" s="107">
        <f t="shared" si="1090"/>
        <v>0</v>
      </c>
      <c r="BM78" s="107">
        <f t="shared" si="1091"/>
        <v>0</v>
      </c>
      <c r="BN78" s="107">
        <f t="shared" si="1092"/>
        <v>0.2886954454534546</v>
      </c>
      <c r="BO78" s="107">
        <f t="shared" si="1093"/>
        <v>0</v>
      </c>
      <c r="BP78" s="107">
        <f t="shared" si="1094"/>
        <v>0</v>
      </c>
      <c r="BQ78" s="107">
        <f t="shared" si="1095"/>
        <v>0</v>
      </c>
      <c r="BR78" s="107">
        <f t="shared" si="1096"/>
        <v>0</v>
      </c>
      <c r="BS78" s="107">
        <f t="shared" si="1097"/>
        <v>27.36198659024118</v>
      </c>
      <c r="BT78" s="107">
        <f t="shared" si="1098"/>
        <v>0</v>
      </c>
      <c r="BU78" s="107">
        <f t="shared" si="1099"/>
        <v>0</v>
      </c>
      <c r="BV78" s="107">
        <f t="shared" si="1100"/>
        <v>0.21830593510215521</v>
      </c>
      <c r="BW78" s="107">
        <f t="shared" si="1101"/>
        <v>0</v>
      </c>
      <c r="BX78" s="108">
        <f t="shared" si="1152"/>
        <v>19.411646677162484</v>
      </c>
      <c r="BY78" s="108">
        <f t="shared" si="247"/>
        <v>11.426676417931567</v>
      </c>
      <c r="BZ78" s="108">
        <f t="shared" si="248"/>
        <v>0</v>
      </c>
      <c r="CA78" s="108">
        <f t="shared" si="249"/>
        <v>0</v>
      </c>
      <c r="CB78" s="108">
        <f t="shared" si="250"/>
        <v>0</v>
      </c>
      <c r="CC78" s="108">
        <f t="shared" si="251"/>
        <v>0</v>
      </c>
      <c r="CD78" s="108">
        <f t="shared" si="252"/>
        <v>0</v>
      </c>
      <c r="CE78" s="108">
        <f t="shared" si="253"/>
        <v>4.3304316818018194</v>
      </c>
      <c r="CF78" s="108">
        <f t="shared" si="254"/>
        <v>0</v>
      </c>
      <c r="CG78" s="108">
        <f t="shared" si="255"/>
        <v>0</v>
      </c>
      <c r="CH78" s="108">
        <f t="shared" si="256"/>
        <v>0</v>
      </c>
      <c r="CI78" s="108">
        <f t="shared" si="257"/>
        <v>0</v>
      </c>
      <c r="CJ78" s="108">
        <f t="shared" si="258"/>
        <v>410.42979885361768</v>
      </c>
      <c r="CK78" s="108">
        <f t="shared" si="259"/>
        <v>0</v>
      </c>
      <c r="CL78" s="108">
        <f t="shared" si="260"/>
        <v>0</v>
      </c>
      <c r="CM78" s="108">
        <f t="shared" si="261"/>
        <v>3.2745890265323281</v>
      </c>
      <c r="CN78" s="108">
        <f t="shared" si="229"/>
        <v>0</v>
      </c>
      <c r="CO78" s="109">
        <f t="shared" si="1153"/>
        <v>2141.1473419858467</v>
      </c>
      <c r="CP78" s="109">
        <f t="shared" si="294"/>
        <v>1632.9004687575311</v>
      </c>
      <c r="CQ78" s="109">
        <f t="shared" si="295"/>
        <v>0</v>
      </c>
      <c r="CR78" s="109">
        <f t="shared" si="296"/>
        <v>0</v>
      </c>
      <c r="CS78" s="109">
        <f t="shared" si="297"/>
        <v>20.70438386184534</v>
      </c>
      <c r="CT78" s="109">
        <f t="shared" si="298"/>
        <v>0</v>
      </c>
      <c r="CU78" s="109">
        <f t="shared" si="299"/>
        <v>14.154581491975357</v>
      </c>
      <c r="CV78" s="109">
        <f t="shared" si="300"/>
        <v>512.35411387564761</v>
      </c>
      <c r="CW78" s="109">
        <f t="shared" si="301"/>
        <v>0</v>
      </c>
      <c r="CX78" s="109">
        <f t="shared" si="302"/>
        <v>0</v>
      </c>
      <c r="CY78" s="109">
        <f t="shared" si="303"/>
        <v>0</v>
      </c>
      <c r="CZ78" s="109">
        <f t="shared" si="304"/>
        <v>10.636544834297428</v>
      </c>
      <c r="DA78" s="109">
        <f t="shared" si="305"/>
        <v>61000.67885428344</v>
      </c>
      <c r="DB78" s="109">
        <f t="shared" si="306"/>
        <v>0</v>
      </c>
      <c r="DC78" s="109">
        <f t="shared" si="307"/>
        <v>0</v>
      </c>
      <c r="DD78" s="109">
        <f t="shared" si="308"/>
        <v>365.59936209708093</v>
      </c>
      <c r="DE78" s="109">
        <f t="shared" si="262"/>
        <v>221.86966253698785</v>
      </c>
      <c r="DF78" s="110">
        <f t="shared" si="1102"/>
        <v>0.97574695920097032</v>
      </c>
      <c r="DG78" s="110">
        <f t="shared" si="263"/>
        <v>0.98117564340251606</v>
      </c>
      <c r="DH78" s="110" t="e">
        <f t="shared" si="264"/>
        <v>#DIV/0!</v>
      </c>
      <c r="DI78" s="110" t="e">
        <f t="shared" si="265"/>
        <v>#DIV/0!</v>
      </c>
      <c r="DJ78" s="110">
        <f t="shared" si="266"/>
        <v>1</v>
      </c>
      <c r="DK78" s="110" t="e">
        <f t="shared" si="267"/>
        <v>#DIV/0!</v>
      </c>
      <c r="DL78" s="110">
        <f t="shared" si="268"/>
        <v>1</v>
      </c>
      <c r="DM78" s="110">
        <f t="shared" si="269"/>
        <v>0.97735224054358083</v>
      </c>
      <c r="DN78" s="110" t="e">
        <f t="shared" si="270"/>
        <v>#DIV/0!</v>
      </c>
      <c r="DO78" s="110" t="e">
        <f t="shared" si="271"/>
        <v>#DIV/0!</v>
      </c>
      <c r="DP78" s="110" t="e">
        <f t="shared" si="272"/>
        <v>#DIV/0!</v>
      </c>
      <c r="DQ78" s="110">
        <f t="shared" si="273"/>
        <v>1</v>
      </c>
      <c r="DR78" s="110">
        <f t="shared" si="274"/>
        <v>0.98188747066206505</v>
      </c>
      <c r="DS78" s="110" t="e">
        <f t="shared" si="275"/>
        <v>#DIV/0!</v>
      </c>
      <c r="DT78" s="110" t="e">
        <f t="shared" si="276"/>
        <v>#DIV/0!</v>
      </c>
      <c r="DU78" s="110">
        <f t="shared" si="277"/>
        <v>0.97603217234560813</v>
      </c>
      <c r="DV78" s="110">
        <f t="shared" si="230"/>
        <v>1</v>
      </c>
    </row>
    <row r="79" spans="1:126" s="129" customFormat="1" x14ac:dyDescent="0.2">
      <c r="A79" s="129" t="s">
        <v>93</v>
      </c>
      <c r="B79" s="131"/>
      <c r="C79" s="131">
        <v>44519.302083333336</v>
      </c>
      <c r="D79" s="99">
        <v>25.13</v>
      </c>
      <c r="E79" s="102">
        <f t="shared" si="1067"/>
        <v>0.71143029999999996</v>
      </c>
      <c r="F79" s="102">
        <f t="shared" si="1103"/>
        <v>27200.106450000018</v>
      </c>
      <c r="G79" s="103">
        <f t="shared" si="1068"/>
        <v>0.95910409947262976</v>
      </c>
      <c r="Y79" s="105">
        <f t="shared" ref="Y79" si="1282">H78</f>
        <v>28.566496709933045</v>
      </c>
      <c r="Z79" s="105">
        <f t="shared" ref="Z79" si="1283">I78</f>
        <v>16.815683889524948</v>
      </c>
      <c r="AA79" s="105">
        <f t="shared" ref="AA79" si="1284">J78</f>
        <v>0</v>
      </c>
      <c r="AB79" s="105">
        <f t="shared" ref="AB79" si="1285">K78</f>
        <v>0</v>
      </c>
      <c r="AC79" s="105">
        <f t="shared" ref="AC79" si="1286">L78</f>
        <v>0</v>
      </c>
      <c r="AD79" s="105">
        <f t="shared" ref="AD79" si="1287">M78</f>
        <v>0</v>
      </c>
      <c r="AE79" s="105">
        <f t="shared" ref="AE79" si="1288">N78</f>
        <v>0</v>
      </c>
      <c r="AF79" s="105">
        <f t="shared" ref="AF79" si="1289">O78</f>
        <v>6.3727340832098962</v>
      </c>
      <c r="AG79" s="105">
        <f t="shared" ref="AG79" si="1290">P78</f>
        <v>0</v>
      </c>
      <c r="AH79" s="105">
        <f t="shared" ref="AH79" si="1291">Q78</f>
        <v>0</v>
      </c>
      <c r="AI79" s="105">
        <f t="shared" ref="AI79" si="1292">R78</f>
        <v>0</v>
      </c>
      <c r="AJ79" s="105">
        <f t="shared" ref="AJ79" si="1293">S78</f>
        <v>0</v>
      </c>
      <c r="AK79" s="105">
        <f t="shared" ref="AK79" si="1294">T78</f>
        <v>603.99520419893599</v>
      </c>
      <c r="AL79" s="105">
        <f t="shared" ref="AL79" si="1295">U78</f>
        <v>0</v>
      </c>
      <c r="AM79" s="105">
        <f t="shared" ref="AM79" si="1296">V78</f>
        <v>0</v>
      </c>
      <c r="AN79" s="105">
        <f t="shared" ref="AN79:AO79" si="1297">W78</f>
        <v>4.8189387643692898</v>
      </c>
      <c r="AO79" s="105">
        <f t="shared" si="1297"/>
        <v>0</v>
      </c>
      <c r="AP79" s="106">
        <f t="shared" si="1066"/>
        <v>0.25564013733284507</v>
      </c>
      <c r="AQ79" s="106">
        <f t="shared" si="1049"/>
        <v>0.16256840533091191</v>
      </c>
      <c r="AR79" s="106" t="e">
        <f t="shared" si="1049"/>
        <v>#DIV/0!</v>
      </c>
      <c r="AS79" s="106" t="e">
        <f t="shared" si="1049"/>
        <v>#DIV/0!</v>
      </c>
      <c r="AT79" s="106">
        <f t="shared" si="1049"/>
        <v>0</v>
      </c>
      <c r="AU79" s="106" t="e">
        <f t="shared" si="1049"/>
        <v>#DIV/0!</v>
      </c>
      <c r="AV79" s="106">
        <f t="shared" si="1049"/>
        <v>0</v>
      </c>
      <c r="AW79" s="106">
        <f t="shared" si="1049"/>
        <v>0.19887263553835419</v>
      </c>
      <c r="AX79" s="106" t="e">
        <f t="shared" si="1049"/>
        <v>#DIV/0!</v>
      </c>
      <c r="AY79" s="106" t="e">
        <f t="shared" si="1049"/>
        <v>#DIV/0!</v>
      </c>
      <c r="AZ79" s="106" t="e">
        <f t="shared" si="1049"/>
        <v>#DIV/0!</v>
      </c>
      <c r="BA79" s="106">
        <f t="shared" si="1049"/>
        <v>0</v>
      </c>
      <c r="BB79" s="106">
        <f t="shared" si="1049"/>
        <v>0.12544642054751995</v>
      </c>
      <c r="BC79" s="106" t="e">
        <f t="shared" si="1049"/>
        <v>#DIV/0!</v>
      </c>
      <c r="BD79" s="106" t="e">
        <f t="shared" si="1049"/>
        <v>#DIV/0!</v>
      </c>
      <c r="BE79" s="106">
        <f t="shared" si="1049"/>
        <v>0.25780804344263814</v>
      </c>
      <c r="BF79" s="106">
        <f t="shared" si="808"/>
        <v>0</v>
      </c>
      <c r="BG79" s="107">
        <f t="shared" si="1085"/>
        <v>1.2193842794578005</v>
      </c>
      <c r="BH79" s="107">
        <f t="shared" si="1086"/>
        <v>0.71779122205379409</v>
      </c>
      <c r="BI79" s="107">
        <f t="shared" si="1087"/>
        <v>0</v>
      </c>
      <c r="BJ79" s="107">
        <f t="shared" si="1088"/>
        <v>0</v>
      </c>
      <c r="BK79" s="107">
        <f t="shared" si="1089"/>
        <v>0</v>
      </c>
      <c r="BL79" s="107">
        <f t="shared" si="1090"/>
        <v>0</v>
      </c>
      <c r="BM79" s="107">
        <f t="shared" si="1091"/>
        <v>0</v>
      </c>
      <c r="BN79" s="107">
        <f t="shared" si="1092"/>
        <v>0.27202536723829446</v>
      </c>
      <c r="BO79" s="107">
        <f t="shared" si="1093"/>
        <v>0</v>
      </c>
      <c r="BP79" s="107">
        <f t="shared" si="1094"/>
        <v>0</v>
      </c>
      <c r="BQ79" s="107">
        <f t="shared" si="1095"/>
        <v>0</v>
      </c>
      <c r="BR79" s="107">
        <f t="shared" si="1096"/>
        <v>0</v>
      </c>
      <c r="BS79" s="107">
        <f t="shared" si="1097"/>
        <v>25.782029359308616</v>
      </c>
      <c r="BT79" s="107">
        <f t="shared" si="1098"/>
        <v>0</v>
      </c>
      <c r="BU79" s="107">
        <f t="shared" si="1099"/>
        <v>0</v>
      </c>
      <c r="BV79" s="107">
        <f t="shared" si="1100"/>
        <v>0.20570034304901239</v>
      </c>
      <c r="BW79" s="107">
        <f t="shared" si="1101"/>
        <v>0</v>
      </c>
      <c r="BX79" s="108">
        <f t="shared" si="1152"/>
        <v>18.290764191867009</v>
      </c>
      <c r="BY79" s="108">
        <f t="shared" si="247"/>
        <v>10.766868330806911</v>
      </c>
      <c r="BZ79" s="108">
        <f t="shared" si="248"/>
        <v>0</v>
      </c>
      <c r="CA79" s="108">
        <f t="shared" si="249"/>
        <v>0</v>
      </c>
      <c r="CB79" s="108">
        <f t="shared" si="250"/>
        <v>0</v>
      </c>
      <c r="CC79" s="108">
        <f t="shared" si="251"/>
        <v>0</v>
      </c>
      <c r="CD79" s="108">
        <f t="shared" si="252"/>
        <v>0</v>
      </c>
      <c r="CE79" s="108">
        <f t="shared" si="253"/>
        <v>4.0803805085744171</v>
      </c>
      <c r="CF79" s="108">
        <f t="shared" si="254"/>
        <v>0</v>
      </c>
      <c r="CG79" s="108">
        <f t="shared" si="255"/>
        <v>0</v>
      </c>
      <c r="CH79" s="108">
        <f t="shared" si="256"/>
        <v>0</v>
      </c>
      <c r="CI79" s="108">
        <f t="shared" si="257"/>
        <v>0</v>
      </c>
      <c r="CJ79" s="108">
        <f t="shared" si="258"/>
        <v>386.73044038962922</v>
      </c>
      <c r="CK79" s="108">
        <f t="shared" si="259"/>
        <v>0</v>
      </c>
      <c r="CL79" s="108">
        <f t="shared" si="260"/>
        <v>0</v>
      </c>
      <c r="CM79" s="108">
        <f t="shared" si="261"/>
        <v>3.0855051457351856</v>
      </c>
      <c r="CN79" s="108">
        <f t="shared" si="229"/>
        <v>0</v>
      </c>
      <c r="CO79" s="109">
        <f t="shared" si="1153"/>
        <v>2159.4381061777135</v>
      </c>
      <c r="CP79" s="109">
        <f t="shared" si="294"/>
        <v>1643.6673370883379</v>
      </c>
      <c r="CQ79" s="109">
        <f t="shared" si="295"/>
        <v>0</v>
      </c>
      <c r="CR79" s="109">
        <f t="shared" si="296"/>
        <v>0</v>
      </c>
      <c r="CS79" s="109">
        <f t="shared" si="297"/>
        <v>20.70438386184534</v>
      </c>
      <c r="CT79" s="109">
        <f t="shared" si="298"/>
        <v>0</v>
      </c>
      <c r="CU79" s="109">
        <f t="shared" si="299"/>
        <v>14.154581491975357</v>
      </c>
      <c r="CV79" s="109">
        <f t="shared" si="300"/>
        <v>516.43449438422203</v>
      </c>
      <c r="CW79" s="109">
        <f t="shared" si="301"/>
        <v>0</v>
      </c>
      <c r="CX79" s="109">
        <f t="shared" si="302"/>
        <v>0</v>
      </c>
      <c r="CY79" s="109">
        <f t="shared" si="303"/>
        <v>0</v>
      </c>
      <c r="CZ79" s="109">
        <f t="shared" si="304"/>
        <v>10.636544834297428</v>
      </c>
      <c r="DA79" s="109">
        <f t="shared" si="305"/>
        <v>61387.409294673067</v>
      </c>
      <c r="DB79" s="109">
        <f t="shared" si="306"/>
        <v>0</v>
      </c>
      <c r="DC79" s="109">
        <f t="shared" si="307"/>
        <v>0</v>
      </c>
      <c r="DD79" s="109">
        <f t="shared" si="308"/>
        <v>368.6848672428161</v>
      </c>
      <c r="DE79" s="109">
        <f t="shared" si="262"/>
        <v>221.86966253698785</v>
      </c>
      <c r="DF79" s="110">
        <f t="shared" si="1102"/>
        <v>0.98408228353466309</v>
      </c>
      <c r="DG79" s="110">
        <f t="shared" si="263"/>
        <v>0.98764522875939198</v>
      </c>
      <c r="DH79" s="110" t="e">
        <f t="shared" si="264"/>
        <v>#DIV/0!</v>
      </c>
      <c r="DI79" s="110" t="e">
        <f t="shared" si="265"/>
        <v>#DIV/0!</v>
      </c>
      <c r="DJ79" s="110">
        <f t="shared" si="266"/>
        <v>1</v>
      </c>
      <c r="DK79" s="110" t="e">
        <f t="shared" si="267"/>
        <v>#DIV/0!</v>
      </c>
      <c r="DL79" s="110">
        <f t="shared" si="268"/>
        <v>1</v>
      </c>
      <c r="DM79" s="110">
        <f t="shared" si="269"/>
        <v>0.98513585918608371</v>
      </c>
      <c r="DN79" s="110" t="e">
        <f t="shared" si="270"/>
        <v>#DIV/0!</v>
      </c>
      <c r="DO79" s="110" t="e">
        <f t="shared" si="271"/>
        <v>#DIV/0!</v>
      </c>
      <c r="DP79" s="110" t="e">
        <f t="shared" si="272"/>
        <v>#DIV/0!</v>
      </c>
      <c r="DQ79" s="110">
        <f t="shared" si="273"/>
        <v>1</v>
      </c>
      <c r="DR79" s="110">
        <f t="shared" si="274"/>
        <v>0.98811241407374861</v>
      </c>
      <c r="DS79" s="110" t="e">
        <f t="shared" si="275"/>
        <v>#DIV/0!</v>
      </c>
      <c r="DT79" s="110" t="e">
        <f t="shared" si="276"/>
        <v>#DIV/0!</v>
      </c>
      <c r="DU79" s="110">
        <f t="shared" si="277"/>
        <v>0.98426947416391863</v>
      </c>
      <c r="DV79" s="110">
        <f t="shared" si="230"/>
        <v>1</v>
      </c>
    </row>
    <row r="80" spans="1:126" s="129" customFormat="1" x14ac:dyDescent="0.2">
      <c r="A80" s="129" t="s">
        <v>93</v>
      </c>
      <c r="B80" s="131"/>
      <c r="C80" s="131">
        <v>44519.3125</v>
      </c>
      <c r="D80" s="99">
        <v>24.37</v>
      </c>
      <c r="E80" s="102">
        <f t="shared" si="1067"/>
        <v>0.68991469999999999</v>
      </c>
      <c r="F80" s="102">
        <f t="shared" si="1103"/>
        <v>27605.732130000019</v>
      </c>
      <c r="G80" s="103">
        <f t="shared" si="1068"/>
        <v>0.97340688366410022</v>
      </c>
      <c r="Y80" s="105">
        <f t="shared" ref="Y80" si="1298">H78</f>
        <v>28.566496709933045</v>
      </c>
      <c r="Z80" s="105">
        <f t="shared" ref="Z80" si="1299">I78</f>
        <v>16.815683889524948</v>
      </c>
      <c r="AA80" s="105">
        <f t="shared" ref="AA80" si="1300">J78</f>
        <v>0</v>
      </c>
      <c r="AB80" s="105">
        <f t="shared" ref="AB80" si="1301">K78</f>
        <v>0</v>
      </c>
      <c r="AC80" s="105">
        <f t="shared" ref="AC80" si="1302">L78</f>
        <v>0</v>
      </c>
      <c r="AD80" s="105">
        <f t="shared" ref="AD80" si="1303">M78</f>
        <v>0</v>
      </c>
      <c r="AE80" s="105">
        <f t="shared" ref="AE80" si="1304">N78</f>
        <v>0</v>
      </c>
      <c r="AF80" s="105">
        <f t="shared" ref="AF80" si="1305">O78</f>
        <v>6.3727340832098962</v>
      </c>
      <c r="AG80" s="105">
        <f t="shared" ref="AG80" si="1306">P78</f>
        <v>0</v>
      </c>
      <c r="AH80" s="105">
        <f t="shared" ref="AH80" si="1307">Q78</f>
        <v>0</v>
      </c>
      <c r="AI80" s="105">
        <f t="shared" ref="AI80" si="1308">R78</f>
        <v>0</v>
      </c>
      <c r="AJ80" s="105">
        <f t="shared" ref="AJ80" si="1309">S78</f>
        <v>0</v>
      </c>
      <c r="AK80" s="105">
        <f t="shared" ref="AK80" si="1310">T78</f>
        <v>603.99520419893599</v>
      </c>
      <c r="AL80" s="105">
        <f t="shared" ref="AL80" si="1311">U78</f>
        <v>0</v>
      </c>
      <c r="AM80" s="105">
        <f t="shared" ref="AM80" si="1312">V78</f>
        <v>0</v>
      </c>
      <c r="AN80" s="105">
        <f t="shared" ref="AN80:AO80" si="1313">W78</f>
        <v>4.8189387643692898</v>
      </c>
      <c r="AO80" s="105">
        <f t="shared" si="1313"/>
        <v>0</v>
      </c>
      <c r="AP80" s="106">
        <f t="shared" si="1066"/>
        <v>0.25564013733284507</v>
      </c>
      <c r="AQ80" s="106">
        <f t="shared" si="1049"/>
        <v>0.16256840533091191</v>
      </c>
      <c r="AR80" s="106" t="e">
        <f t="shared" si="1049"/>
        <v>#DIV/0!</v>
      </c>
      <c r="AS80" s="106" t="e">
        <f t="shared" si="1049"/>
        <v>#DIV/0!</v>
      </c>
      <c r="AT80" s="106">
        <f t="shared" si="1049"/>
        <v>0</v>
      </c>
      <c r="AU80" s="106" t="e">
        <f t="shared" si="1049"/>
        <v>#DIV/0!</v>
      </c>
      <c r="AV80" s="106">
        <f t="shared" si="1049"/>
        <v>0</v>
      </c>
      <c r="AW80" s="106">
        <f t="shared" si="1049"/>
        <v>0.19887263553835419</v>
      </c>
      <c r="AX80" s="106" t="e">
        <f t="shared" si="1049"/>
        <v>#DIV/0!</v>
      </c>
      <c r="AY80" s="106" t="e">
        <f t="shared" si="1049"/>
        <v>#DIV/0!</v>
      </c>
      <c r="AZ80" s="106" t="e">
        <f t="shared" si="1049"/>
        <v>#DIV/0!</v>
      </c>
      <c r="BA80" s="106">
        <f t="shared" si="1049"/>
        <v>0</v>
      </c>
      <c r="BB80" s="106">
        <f t="shared" si="1049"/>
        <v>0.12544642054751995</v>
      </c>
      <c r="BC80" s="106" t="e">
        <f t="shared" si="1049"/>
        <v>#DIV/0!</v>
      </c>
      <c r="BD80" s="106" t="e">
        <f t="shared" si="1049"/>
        <v>#DIV/0!</v>
      </c>
      <c r="BE80" s="106">
        <f t="shared" si="1049"/>
        <v>0.25780804344263814</v>
      </c>
      <c r="BF80" s="106">
        <f t="shared" si="808"/>
        <v>0</v>
      </c>
      <c r="BG80" s="107">
        <f t="shared" si="1085"/>
        <v>1.1825067604610666</v>
      </c>
      <c r="BH80" s="107">
        <f t="shared" si="1086"/>
        <v>0.69608325035618623</v>
      </c>
      <c r="BI80" s="107">
        <f t="shared" si="1087"/>
        <v>0</v>
      </c>
      <c r="BJ80" s="107">
        <f t="shared" si="1088"/>
        <v>0</v>
      </c>
      <c r="BK80" s="107">
        <f t="shared" si="1089"/>
        <v>0</v>
      </c>
      <c r="BL80" s="107">
        <f t="shared" si="1090"/>
        <v>0</v>
      </c>
      <c r="BM80" s="107">
        <f t="shared" si="1091"/>
        <v>0</v>
      </c>
      <c r="BN80" s="107">
        <f t="shared" si="1092"/>
        <v>0.26379857539185181</v>
      </c>
      <c r="BO80" s="107">
        <f t="shared" si="1093"/>
        <v>0</v>
      </c>
      <c r="BP80" s="107">
        <f t="shared" si="1094"/>
        <v>0</v>
      </c>
      <c r="BQ80" s="107">
        <f t="shared" si="1095"/>
        <v>0</v>
      </c>
      <c r="BR80" s="107">
        <f t="shared" si="1096"/>
        <v>0</v>
      </c>
      <c r="BS80" s="107">
        <f t="shared" si="1097"/>
        <v>25.002310206380862</v>
      </c>
      <c r="BT80" s="107">
        <f t="shared" si="1098"/>
        <v>0</v>
      </c>
      <c r="BU80" s="107">
        <f t="shared" si="1099"/>
        <v>0</v>
      </c>
      <c r="BV80" s="107">
        <f t="shared" si="1100"/>
        <v>0.19947940151629254</v>
      </c>
      <c r="BW80" s="107">
        <f t="shared" si="1101"/>
        <v>0</v>
      </c>
      <c r="BX80" s="108">
        <f t="shared" si="1152"/>
        <v>17.737601406915999</v>
      </c>
      <c r="BY80" s="108">
        <f t="shared" si="247"/>
        <v>10.441248755342794</v>
      </c>
      <c r="BZ80" s="108">
        <f t="shared" si="248"/>
        <v>0</v>
      </c>
      <c r="CA80" s="108">
        <f t="shared" si="249"/>
        <v>0</v>
      </c>
      <c r="CB80" s="108">
        <f t="shared" si="250"/>
        <v>0</v>
      </c>
      <c r="CC80" s="108">
        <f t="shared" si="251"/>
        <v>0</v>
      </c>
      <c r="CD80" s="108">
        <f t="shared" si="252"/>
        <v>0</v>
      </c>
      <c r="CE80" s="108">
        <f t="shared" si="253"/>
        <v>3.956978630877777</v>
      </c>
      <c r="CF80" s="108">
        <f t="shared" si="254"/>
        <v>0</v>
      </c>
      <c r="CG80" s="108">
        <f t="shared" si="255"/>
        <v>0</v>
      </c>
      <c r="CH80" s="108">
        <f t="shared" si="256"/>
        <v>0</v>
      </c>
      <c r="CI80" s="108">
        <f t="shared" si="257"/>
        <v>0</v>
      </c>
      <c r="CJ80" s="108">
        <f t="shared" si="258"/>
        <v>375.03465309571294</v>
      </c>
      <c r="CK80" s="108">
        <f t="shared" si="259"/>
        <v>0</v>
      </c>
      <c r="CL80" s="108">
        <f t="shared" si="260"/>
        <v>0</v>
      </c>
      <c r="CM80" s="108">
        <f t="shared" si="261"/>
        <v>2.9921910227443882</v>
      </c>
      <c r="CN80" s="108">
        <f t="shared" si="229"/>
        <v>0</v>
      </c>
      <c r="CO80" s="109">
        <f t="shared" si="1153"/>
        <v>2177.1757075846294</v>
      </c>
      <c r="CP80" s="109">
        <f t="shared" si="294"/>
        <v>1654.1085858436807</v>
      </c>
      <c r="CQ80" s="109">
        <f t="shared" si="295"/>
        <v>0</v>
      </c>
      <c r="CR80" s="109">
        <f t="shared" si="296"/>
        <v>0</v>
      </c>
      <c r="CS80" s="109">
        <f t="shared" si="297"/>
        <v>20.70438386184534</v>
      </c>
      <c r="CT80" s="109">
        <f t="shared" si="298"/>
        <v>0</v>
      </c>
      <c r="CU80" s="109">
        <f t="shared" si="299"/>
        <v>14.154581491975357</v>
      </c>
      <c r="CV80" s="109">
        <f t="shared" si="300"/>
        <v>520.39147301509979</v>
      </c>
      <c r="CW80" s="109">
        <f t="shared" si="301"/>
        <v>0</v>
      </c>
      <c r="CX80" s="109">
        <f t="shared" si="302"/>
        <v>0</v>
      </c>
      <c r="CY80" s="109">
        <f t="shared" si="303"/>
        <v>0</v>
      </c>
      <c r="CZ80" s="109">
        <f t="shared" si="304"/>
        <v>10.636544834297428</v>
      </c>
      <c r="DA80" s="109">
        <f t="shared" si="305"/>
        <v>61762.443947768777</v>
      </c>
      <c r="DB80" s="109">
        <f t="shared" si="306"/>
        <v>0</v>
      </c>
      <c r="DC80" s="109">
        <f t="shared" si="307"/>
        <v>0</v>
      </c>
      <c r="DD80" s="109">
        <f t="shared" si="308"/>
        <v>371.6770582655605</v>
      </c>
      <c r="DE80" s="109">
        <f t="shared" si="262"/>
        <v>221.86966253698785</v>
      </c>
      <c r="DF80" s="110">
        <f t="shared" si="1102"/>
        <v>0.99216552484035714</v>
      </c>
      <c r="DG80" s="110">
        <f t="shared" si="263"/>
        <v>0.99391915614288051</v>
      </c>
      <c r="DH80" s="110" t="e">
        <f t="shared" si="264"/>
        <v>#DIV/0!</v>
      </c>
      <c r="DI80" s="110" t="e">
        <f t="shared" si="265"/>
        <v>#DIV/0!</v>
      </c>
      <c r="DJ80" s="110">
        <f t="shared" si="266"/>
        <v>1</v>
      </c>
      <c r="DK80" s="110" t="e">
        <f t="shared" si="267"/>
        <v>#DIV/0!</v>
      </c>
      <c r="DL80" s="110">
        <f t="shared" si="268"/>
        <v>1</v>
      </c>
      <c r="DM80" s="110">
        <f t="shared" si="269"/>
        <v>0.99268407989112928</v>
      </c>
      <c r="DN80" s="110" t="e">
        <f t="shared" si="270"/>
        <v>#DIV/0!</v>
      </c>
      <c r="DO80" s="110" t="e">
        <f t="shared" si="271"/>
        <v>#DIV/0!</v>
      </c>
      <c r="DP80" s="110" t="e">
        <f t="shared" si="272"/>
        <v>#DIV/0!</v>
      </c>
      <c r="DQ80" s="110">
        <f t="shared" si="273"/>
        <v>1</v>
      </c>
      <c r="DR80" s="110">
        <f t="shared" si="274"/>
        <v>0.99414909815423924</v>
      </c>
      <c r="DS80" s="110" t="e">
        <f t="shared" si="275"/>
        <v>#DIV/0!</v>
      </c>
      <c r="DT80" s="110" t="e">
        <f t="shared" si="276"/>
        <v>#DIV/0!</v>
      </c>
      <c r="DU80" s="110">
        <f t="shared" si="277"/>
        <v>0.99225765742345817</v>
      </c>
      <c r="DV80" s="110">
        <f t="shared" si="230"/>
        <v>1</v>
      </c>
    </row>
    <row r="81" spans="1:126" s="129" customFormat="1" x14ac:dyDescent="0.2">
      <c r="A81" s="129" t="s">
        <v>93</v>
      </c>
      <c r="B81" s="131"/>
      <c r="C81" s="131">
        <v>44519.322916666664</v>
      </c>
      <c r="D81" s="99">
        <v>23.62</v>
      </c>
      <c r="E81" s="102">
        <f t="shared" si="1067"/>
        <v>0.6686822</v>
      </c>
      <c r="F81" s="102">
        <f t="shared" si="1103"/>
        <v>27992.248560000018</v>
      </c>
      <c r="G81" s="103">
        <f t="shared" si="1068"/>
        <v>0.98703585578624886</v>
      </c>
      <c r="Y81" s="105">
        <f t="shared" ref="Y81" si="1314">H78</f>
        <v>28.566496709933045</v>
      </c>
      <c r="Z81" s="105">
        <f t="shared" ref="Z81" si="1315">I78</f>
        <v>16.815683889524948</v>
      </c>
      <c r="AA81" s="105">
        <f t="shared" ref="AA81" si="1316">J78</f>
        <v>0</v>
      </c>
      <c r="AB81" s="105">
        <f t="shared" ref="AB81" si="1317">K78</f>
        <v>0</v>
      </c>
      <c r="AC81" s="105">
        <f t="shared" ref="AC81" si="1318">L78</f>
        <v>0</v>
      </c>
      <c r="AD81" s="105">
        <f t="shared" ref="AD81" si="1319">M78</f>
        <v>0</v>
      </c>
      <c r="AE81" s="105">
        <f t="shared" ref="AE81" si="1320">N78</f>
        <v>0</v>
      </c>
      <c r="AF81" s="105">
        <f t="shared" ref="AF81" si="1321">O78</f>
        <v>6.3727340832098962</v>
      </c>
      <c r="AG81" s="105">
        <f t="shared" ref="AG81" si="1322">P78</f>
        <v>0</v>
      </c>
      <c r="AH81" s="105">
        <f t="shared" ref="AH81" si="1323">Q78</f>
        <v>0</v>
      </c>
      <c r="AI81" s="105">
        <f t="shared" ref="AI81" si="1324">R78</f>
        <v>0</v>
      </c>
      <c r="AJ81" s="105">
        <f t="shared" ref="AJ81" si="1325">S78</f>
        <v>0</v>
      </c>
      <c r="AK81" s="105">
        <f t="shared" ref="AK81" si="1326">T78</f>
        <v>603.99520419893599</v>
      </c>
      <c r="AL81" s="105">
        <f t="shared" ref="AL81" si="1327">U78</f>
        <v>0</v>
      </c>
      <c r="AM81" s="105">
        <f t="shared" ref="AM81" si="1328">V78</f>
        <v>0</v>
      </c>
      <c r="AN81" s="105">
        <f t="shared" ref="AN81:AO81" si="1329">W78</f>
        <v>4.8189387643692898</v>
      </c>
      <c r="AO81" s="105">
        <f t="shared" si="1329"/>
        <v>0</v>
      </c>
      <c r="AP81" s="106">
        <f t="shared" si="1066"/>
        <v>0.25564013733284507</v>
      </c>
      <c r="AQ81" s="106">
        <f t="shared" si="1049"/>
        <v>0.16256840533091191</v>
      </c>
      <c r="AR81" s="106" t="e">
        <f t="shared" si="1049"/>
        <v>#DIV/0!</v>
      </c>
      <c r="AS81" s="106" t="e">
        <f t="shared" si="1049"/>
        <v>#DIV/0!</v>
      </c>
      <c r="AT81" s="106">
        <f t="shared" si="1049"/>
        <v>0</v>
      </c>
      <c r="AU81" s="106" t="e">
        <f t="shared" si="1049"/>
        <v>#DIV/0!</v>
      </c>
      <c r="AV81" s="106">
        <f t="shared" si="1049"/>
        <v>0</v>
      </c>
      <c r="AW81" s="106">
        <f t="shared" si="1049"/>
        <v>0.19887263553835419</v>
      </c>
      <c r="AX81" s="106" t="e">
        <f t="shared" si="1049"/>
        <v>#DIV/0!</v>
      </c>
      <c r="AY81" s="106" t="e">
        <f t="shared" si="1049"/>
        <v>#DIV/0!</v>
      </c>
      <c r="AZ81" s="106" t="e">
        <f t="shared" si="1049"/>
        <v>#DIV/0!</v>
      </c>
      <c r="BA81" s="106">
        <f t="shared" si="1049"/>
        <v>0</v>
      </c>
      <c r="BB81" s="106">
        <f t="shared" si="1049"/>
        <v>0.12544642054751995</v>
      </c>
      <c r="BC81" s="106" t="e">
        <f t="shared" si="1049"/>
        <v>#DIV/0!</v>
      </c>
      <c r="BD81" s="106" t="e">
        <f t="shared" si="1049"/>
        <v>#DIV/0!</v>
      </c>
      <c r="BE81" s="106">
        <f t="shared" si="1049"/>
        <v>0.25780804344263814</v>
      </c>
      <c r="BF81" s="106">
        <f t="shared" si="808"/>
        <v>0</v>
      </c>
      <c r="BG81" s="107">
        <f t="shared" si="1085"/>
        <v>1.1461144719774476</v>
      </c>
      <c r="BH81" s="107">
        <f t="shared" si="1086"/>
        <v>0.67466090986512606</v>
      </c>
      <c r="BI81" s="107">
        <f t="shared" si="1087"/>
        <v>0</v>
      </c>
      <c r="BJ81" s="107">
        <f t="shared" si="1088"/>
        <v>0</v>
      </c>
      <c r="BK81" s="107">
        <f t="shared" si="1089"/>
        <v>0</v>
      </c>
      <c r="BL81" s="107">
        <f t="shared" si="1090"/>
        <v>0</v>
      </c>
      <c r="BM81" s="107">
        <f t="shared" si="1091"/>
        <v>0</v>
      </c>
      <c r="BN81" s="107">
        <f t="shared" si="1092"/>
        <v>0.25568003080654655</v>
      </c>
      <c r="BO81" s="107">
        <f t="shared" si="1093"/>
        <v>0</v>
      </c>
      <c r="BP81" s="107">
        <f t="shared" si="1094"/>
        <v>0</v>
      </c>
      <c r="BQ81" s="107">
        <f t="shared" si="1095"/>
        <v>0</v>
      </c>
      <c r="BR81" s="107">
        <f t="shared" si="1096"/>
        <v>0</v>
      </c>
      <c r="BS81" s="107">
        <f t="shared" si="1097"/>
        <v>24.232850515991629</v>
      </c>
      <c r="BT81" s="107">
        <f t="shared" si="1098"/>
        <v>0</v>
      </c>
      <c r="BU81" s="107">
        <f t="shared" si="1099"/>
        <v>0</v>
      </c>
      <c r="BV81" s="107">
        <f t="shared" si="1100"/>
        <v>0.19334031447742431</v>
      </c>
      <c r="BW81" s="107">
        <f t="shared" si="1101"/>
        <v>0</v>
      </c>
      <c r="BX81" s="108">
        <f t="shared" si="1152"/>
        <v>17.191717079661714</v>
      </c>
      <c r="BY81" s="108">
        <f t="shared" si="247"/>
        <v>10.11991364797689</v>
      </c>
      <c r="BZ81" s="108">
        <f t="shared" si="248"/>
        <v>0</v>
      </c>
      <c r="CA81" s="108">
        <f t="shared" si="249"/>
        <v>0</v>
      </c>
      <c r="CB81" s="108">
        <f t="shared" si="250"/>
        <v>0</v>
      </c>
      <c r="CC81" s="108">
        <f t="shared" si="251"/>
        <v>0</v>
      </c>
      <c r="CD81" s="108">
        <f t="shared" si="252"/>
        <v>0</v>
      </c>
      <c r="CE81" s="108">
        <f t="shared" si="253"/>
        <v>3.8352004620981983</v>
      </c>
      <c r="CF81" s="108">
        <f t="shared" si="254"/>
        <v>0</v>
      </c>
      <c r="CG81" s="108">
        <f t="shared" si="255"/>
        <v>0</v>
      </c>
      <c r="CH81" s="108">
        <f t="shared" si="256"/>
        <v>0</v>
      </c>
      <c r="CI81" s="108">
        <f t="shared" si="257"/>
        <v>0</v>
      </c>
      <c r="CJ81" s="108">
        <f t="shared" si="258"/>
        <v>363.49275773987443</v>
      </c>
      <c r="CK81" s="108">
        <f t="shared" si="259"/>
        <v>0</v>
      </c>
      <c r="CL81" s="108">
        <f t="shared" si="260"/>
        <v>0</v>
      </c>
      <c r="CM81" s="108">
        <f t="shared" si="261"/>
        <v>2.9001047171613648</v>
      </c>
      <c r="CN81" s="108">
        <f t="shared" ref="CN81" si="1330">BW81*15</f>
        <v>0</v>
      </c>
      <c r="CO81" s="109">
        <f t="shared" si="1153"/>
        <v>2194.3674246642913</v>
      </c>
      <c r="CP81" s="109">
        <f t="shared" si="294"/>
        <v>1664.2284994916577</v>
      </c>
      <c r="CQ81" s="109">
        <f t="shared" si="295"/>
        <v>0</v>
      </c>
      <c r="CR81" s="109">
        <f t="shared" si="296"/>
        <v>0</v>
      </c>
      <c r="CS81" s="109">
        <f t="shared" si="297"/>
        <v>20.70438386184534</v>
      </c>
      <c r="CT81" s="109">
        <f t="shared" si="298"/>
        <v>0</v>
      </c>
      <c r="CU81" s="109">
        <f t="shared" si="299"/>
        <v>14.154581491975357</v>
      </c>
      <c r="CV81" s="109">
        <f t="shared" si="300"/>
        <v>524.22667347719801</v>
      </c>
      <c r="CW81" s="109">
        <f t="shared" si="301"/>
        <v>0</v>
      </c>
      <c r="CX81" s="109">
        <f t="shared" si="302"/>
        <v>0</v>
      </c>
      <c r="CY81" s="109">
        <f t="shared" si="303"/>
        <v>0</v>
      </c>
      <c r="CZ81" s="109">
        <f t="shared" si="304"/>
        <v>10.636544834297428</v>
      </c>
      <c r="DA81" s="109">
        <f t="shared" si="305"/>
        <v>62125.936705508655</v>
      </c>
      <c r="DB81" s="109">
        <f t="shared" si="306"/>
        <v>0</v>
      </c>
      <c r="DC81" s="109">
        <f t="shared" si="307"/>
        <v>0</v>
      </c>
      <c r="DD81" s="109">
        <f t="shared" si="308"/>
        <v>374.57716298272186</v>
      </c>
      <c r="DE81" s="109">
        <f t="shared" si="262"/>
        <v>221.86966253698785</v>
      </c>
      <c r="DF81" s="110">
        <f t="shared" si="1102"/>
        <v>1</v>
      </c>
      <c r="DG81" s="110">
        <f t="shared" si="263"/>
        <v>1</v>
      </c>
      <c r="DH81" s="110" t="e">
        <f t="shared" si="264"/>
        <v>#DIV/0!</v>
      </c>
      <c r="DI81" s="110" t="e">
        <f t="shared" si="265"/>
        <v>#DIV/0!</v>
      </c>
      <c r="DJ81" s="110">
        <f t="shared" si="266"/>
        <v>1</v>
      </c>
      <c r="DK81" s="110" t="e">
        <f t="shared" si="267"/>
        <v>#DIV/0!</v>
      </c>
      <c r="DL81" s="110">
        <f t="shared" si="268"/>
        <v>1</v>
      </c>
      <c r="DM81" s="110">
        <f t="shared" si="269"/>
        <v>1</v>
      </c>
      <c r="DN81" s="110" t="e">
        <f t="shared" si="270"/>
        <v>#DIV/0!</v>
      </c>
      <c r="DO81" s="110" t="e">
        <f t="shared" si="271"/>
        <v>#DIV/0!</v>
      </c>
      <c r="DP81" s="110" t="e">
        <f t="shared" si="272"/>
        <v>#DIV/0!</v>
      </c>
      <c r="DQ81" s="110">
        <f t="shared" si="273"/>
        <v>1</v>
      </c>
      <c r="DR81" s="110">
        <f t="shared" si="274"/>
        <v>1</v>
      </c>
      <c r="DS81" s="110" t="e">
        <f t="shared" si="275"/>
        <v>#DIV/0!</v>
      </c>
      <c r="DT81" s="110" t="e">
        <f t="shared" si="276"/>
        <v>#DIV/0!</v>
      </c>
      <c r="DU81" s="110">
        <f t="shared" si="277"/>
        <v>1</v>
      </c>
      <c r="DV81" s="110">
        <f t="shared" ref="DV81:DV82" si="1331">DE81/DE$82</f>
        <v>1</v>
      </c>
    </row>
    <row r="82" spans="1:126" s="129" customFormat="1" x14ac:dyDescent="0.2">
      <c r="A82" s="129" t="s">
        <v>93</v>
      </c>
      <c r="B82" s="131"/>
      <c r="C82" s="131">
        <v>44519.333333333336</v>
      </c>
      <c r="D82" s="99">
        <v>22.88</v>
      </c>
      <c r="E82" s="102">
        <f t="shared" si="1067"/>
        <v>0.64773279999999989</v>
      </c>
      <c r="F82" s="102">
        <f t="shared" si="1103"/>
        <v>28359.910530000019</v>
      </c>
      <c r="G82" s="103">
        <f t="shared" si="1068"/>
        <v>1</v>
      </c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6"/>
      <c r="AQ82" s="106"/>
      <c r="AR82" s="106"/>
      <c r="AS82" s="106"/>
      <c r="AT82" s="106"/>
      <c r="AU82" s="106"/>
      <c r="AV82" s="106"/>
      <c r="AW82" s="106"/>
      <c r="AX82" s="106"/>
      <c r="AY82" s="106"/>
      <c r="AZ82" s="106"/>
      <c r="BA82" s="106"/>
      <c r="BB82" s="106"/>
      <c r="BC82" s="106"/>
      <c r="BD82" s="106"/>
      <c r="BE82" s="106"/>
      <c r="BF82" s="106"/>
      <c r="BG82" s="107"/>
      <c r="BH82" s="107"/>
      <c r="BI82" s="107"/>
      <c r="BJ82" s="107"/>
      <c r="BK82" s="107"/>
      <c r="BL82" s="107"/>
      <c r="BM82" s="107"/>
      <c r="BN82" s="107"/>
      <c r="BO82" s="107"/>
      <c r="BP82" s="107"/>
      <c r="BQ82" s="107"/>
      <c r="BR82" s="107"/>
      <c r="BS82" s="107"/>
      <c r="BT82" s="107"/>
      <c r="BU82" s="107"/>
      <c r="BV82" s="107"/>
      <c r="BW82" s="107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9">
        <f t="shared" si="1153"/>
        <v>2194.3674246642913</v>
      </c>
      <c r="CP82" s="109">
        <f t="shared" si="294"/>
        <v>1664.2284994916577</v>
      </c>
      <c r="CQ82" s="109">
        <f t="shared" si="295"/>
        <v>0</v>
      </c>
      <c r="CR82" s="109">
        <f t="shared" si="296"/>
        <v>0</v>
      </c>
      <c r="CS82" s="109">
        <f t="shared" si="297"/>
        <v>20.70438386184534</v>
      </c>
      <c r="CT82" s="109">
        <f t="shared" si="298"/>
        <v>0</v>
      </c>
      <c r="CU82" s="109">
        <f t="shared" si="299"/>
        <v>14.154581491975357</v>
      </c>
      <c r="CV82" s="109">
        <f t="shared" si="300"/>
        <v>524.22667347719801</v>
      </c>
      <c r="CW82" s="109">
        <f t="shared" si="301"/>
        <v>0</v>
      </c>
      <c r="CX82" s="109">
        <f t="shared" si="302"/>
        <v>0</v>
      </c>
      <c r="CY82" s="109">
        <f t="shared" si="303"/>
        <v>0</v>
      </c>
      <c r="CZ82" s="109">
        <f t="shared" si="304"/>
        <v>10.636544834297428</v>
      </c>
      <c r="DA82" s="109">
        <f t="shared" si="305"/>
        <v>62125.936705508655</v>
      </c>
      <c r="DB82" s="109">
        <f t="shared" si="306"/>
        <v>0</v>
      </c>
      <c r="DC82" s="109">
        <f t="shared" si="307"/>
        <v>0</v>
      </c>
      <c r="DD82" s="109">
        <f t="shared" si="308"/>
        <v>374.57716298272186</v>
      </c>
      <c r="DE82" s="109">
        <f t="shared" ref="DE82" si="1332">DE81+CN82</f>
        <v>221.86966253698785</v>
      </c>
      <c r="DF82" s="110">
        <f t="shared" si="1102"/>
        <v>1</v>
      </c>
      <c r="DG82" s="110">
        <f t="shared" ref="DG82" si="1333">CP82/CP$82</f>
        <v>1</v>
      </c>
      <c r="DH82" s="110" t="e">
        <f t="shared" ref="DH82" si="1334">CQ82/CQ$82</f>
        <v>#DIV/0!</v>
      </c>
      <c r="DI82" s="110" t="e">
        <f t="shared" ref="DI82" si="1335">CR82/CR$82</f>
        <v>#DIV/0!</v>
      </c>
      <c r="DJ82" s="110">
        <f t="shared" ref="DJ82" si="1336">CS82/CS$82</f>
        <v>1</v>
      </c>
      <c r="DK82" s="110" t="e">
        <f t="shared" ref="DK82" si="1337">CT82/CT$82</f>
        <v>#DIV/0!</v>
      </c>
      <c r="DL82" s="110">
        <f t="shared" ref="DL82" si="1338">CU82/CU$82</f>
        <v>1</v>
      </c>
      <c r="DM82" s="110">
        <f t="shared" ref="DM82" si="1339">CV82/CV$82</f>
        <v>1</v>
      </c>
      <c r="DN82" s="110" t="e">
        <f t="shared" ref="DN82" si="1340">CW82/CW$82</f>
        <v>#DIV/0!</v>
      </c>
      <c r="DO82" s="110" t="e">
        <f t="shared" ref="DO82" si="1341">CX82/CX$82</f>
        <v>#DIV/0!</v>
      </c>
      <c r="DP82" s="110" t="e">
        <f t="shared" ref="DP82" si="1342">CY82/CY$82</f>
        <v>#DIV/0!</v>
      </c>
      <c r="DQ82" s="110">
        <f t="shared" ref="DQ82" si="1343">CZ82/CZ$82</f>
        <v>1</v>
      </c>
      <c r="DR82" s="110">
        <f t="shared" ref="DR82" si="1344">DA82/DA$82</f>
        <v>1</v>
      </c>
      <c r="DS82" s="110" t="e">
        <f t="shared" ref="DS82" si="1345">DB82/DB$82</f>
        <v>#DIV/0!</v>
      </c>
      <c r="DT82" s="110" t="e">
        <f t="shared" ref="DT82" si="1346">DC82/DC$82</f>
        <v>#DIV/0!</v>
      </c>
      <c r="DU82" s="110">
        <f t="shared" ref="DU82" si="1347">DD82/DD$82</f>
        <v>1</v>
      </c>
      <c r="DV82" s="110">
        <f t="shared" si="1331"/>
        <v>1</v>
      </c>
    </row>
    <row r="83" spans="1:126" s="129" customFormat="1" x14ac:dyDescent="0.2"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32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06"/>
      <c r="AQ83" s="106"/>
      <c r="AR83" s="106"/>
      <c r="AS83" s="106"/>
      <c r="AT83" s="106"/>
      <c r="AU83" s="106"/>
      <c r="AV83" s="106"/>
      <c r="AW83" s="106"/>
      <c r="AX83" s="106"/>
      <c r="AY83" s="106"/>
      <c r="AZ83" s="106"/>
      <c r="BA83" s="106"/>
      <c r="BB83" s="106"/>
      <c r="BC83" s="106"/>
      <c r="BD83" s="106"/>
      <c r="BE83" s="106"/>
      <c r="BF83" s="106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33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  <c r="CJ83" s="121"/>
      <c r="CK83" s="121"/>
      <c r="CL83" s="121"/>
      <c r="CM83" s="121"/>
      <c r="CN83" s="121"/>
      <c r="CP83" s="117"/>
      <c r="CQ83" s="117"/>
      <c r="CR83" s="117"/>
      <c r="CS83" s="117"/>
      <c r="CT83" s="117"/>
      <c r="CU83" s="117"/>
      <c r="CV83" s="117"/>
      <c r="CW83" s="117"/>
      <c r="CX83" s="117"/>
      <c r="CY83" s="117"/>
      <c r="CZ83" s="117"/>
      <c r="DA83" s="117"/>
      <c r="DB83" s="117"/>
      <c r="DC83" s="117"/>
      <c r="DD83" s="117"/>
      <c r="DE83" s="117"/>
      <c r="DF83" s="134"/>
      <c r="DG83" s="122"/>
      <c r="DH83" s="122"/>
      <c r="DI83" s="122"/>
      <c r="DJ83" s="122"/>
      <c r="DK83" s="122"/>
      <c r="DL83" s="122"/>
      <c r="DM83" s="122"/>
      <c r="DN83" s="122"/>
      <c r="DO83" s="122"/>
      <c r="DP83" s="122"/>
      <c r="DQ83" s="122"/>
      <c r="DR83" s="122"/>
      <c r="DS83" s="122"/>
      <c r="DT83" s="122"/>
      <c r="DU83" s="122"/>
      <c r="DV83" s="122"/>
    </row>
    <row r="84" spans="1:126" s="129" customFormat="1" x14ac:dyDescent="0.2"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32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06"/>
      <c r="AQ84" s="106"/>
      <c r="AR84" s="106"/>
      <c r="AS84" s="106"/>
      <c r="AT84" s="106"/>
      <c r="AU84" s="106"/>
      <c r="AV84" s="106"/>
      <c r="AW84" s="106"/>
      <c r="AX84" s="106"/>
      <c r="AY84" s="106"/>
      <c r="AZ84" s="106"/>
      <c r="BA84" s="106"/>
      <c r="BB84" s="106"/>
      <c r="BC84" s="106"/>
      <c r="BD84" s="106"/>
      <c r="BE84" s="106"/>
      <c r="BF84" s="106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33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  <c r="CJ84" s="121"/>
      <c r="CK84" s="121"/>
      <c r="CL84" s="121"/>
      <c r="CM84" s="121"/>
      <c r="CN84" s="121"/>
      <c r="CP84" s="117"/>
      <c r="CQ84" s="117"/>
      <c r="CR84" s="117"/>
      <c r="CS84" s="117"/>
      <c r="CT84" s="117"/>
      <c r="CU84" s="117"/>
      <c r="CV84" s="117"/>
      <c r="CW84" s="117"/>
      <c r="CX84" s="117"/>
      <c r="CY84" s="117"/>
      <c r="CZ84" s="117"/>
      <c r="DA84" s="117"/>
      <c r="DB84" s="117"/>
      <c r="DC84" s="117"/>
      <c r="DD84" s="117"/>
      <c r="DE84" s="117"/>
      <c r="DF84" s="134"/>
      <c r="DG84" s="122"/>
      <c r="DH84" s="122"/>
      <c r="DI84" s="122"/>
      <c r="DJ84" s="122"/>
      <c r="DK84" s="122"/>
      <c r="DL84" s="122"/>
      <c r="DM84" s="122"/>
      <c r="DN84" s="122"/>
      <c r="DO84" s="122"/>
      <c r="DP84" s="122"/>
      <c r="DQ84" s="122"/>
      <c r="DR84" s="122"/>
      <c r="DS84" s="122"/>
      <c r="DT84" s="122"/>
      <c r="DU84" s="122"/>
      <c r="DV84" s="122"/>
    </row>
    <row r="85" spans="1:126" s="129" customFormat="1" x14ac:dyDescent="0.2"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32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06"/>
      <c r="AQ85" s="106"/>
      <c r="AR85" s="106"/>
      <c r="AS85" s="106"/>
      <c r="AT85" s="106"/>
      <c r="AU85" s="106"/>
      <c r="AV85" s="106"/>
      <c r="AW85" s="106"/>
      <c r="AX85" s="106"/>
      <c r="AY85" s="106"/>
      <c r="AZ85" s="106"/>
      <c r="BA85" s="106"/>
      <c r="BB85" s="106"/>
      <c r="BC85" s="106"/>
      <c r="BD85" s="106"/>
      <c r="BE85" s="106"/>
      <c r="BF85" s="106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33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  <c r="CL85" s="121"/>
      <c r="CM85" s="121"/>
      <c r="CN85" s="121"/>
      <c r="CP85" s="117"/>
      <c r="CQ85" s="117"/>
      <c r="CR85" s="117"/>
      <c r="CS85" s="117"/>
      <c r="CT85" s="117"/>
      <c r="CU85" s="117"/>
      <c r="CV85" s="117"/>
      <c r="CW85" s="117"/>
      <c r="CX85" s="117"/>
      <c r="CY85" s="117"/>
      <c r="CZ85" s="117"/>
      <c r="DA85" s="117"/>
      <c r="DB85" s="117"/>
      <c r="DC85" s="117"/>
      <c r="DD85" s="117"/>
      <c r="DE85" s="117"/>
      <c r="DF85" s="134"/>
      <c r="DG85" s="122"/>
      <c r="DH85" s="122"/>
      <c r="DI85" s="122"/>
      <c r="DJ85" s="122"/>
      <c r="DK85" s="122"/>
      <c r="DL85" s="122"/>
      <c r="DM85" s="122"/>
      <c r="DN85" s="122"/>
      <c r="DO85" s="122"/>
      <c r="DP85" s="122"/>
      <c r="DQ85" s="122"/>
      <c r="DR85" s="122"/>
      <c r="DS85" s="122"/>
      <c r="DT85" s="122"/>
      <c r="DU85" s="122"/>
      <c r="DV85" s="122"/>
    </row>
    <row r="86" spans="1:126" s="129" customFormat="1" x14ac:dyDescent="0.2"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32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06"/>
      <c r="AQ86" s="106"/>
      <c r="AR86" s="106"/>
      <c r="AS86" s="106"/>
      <c r="AT86" s="106"/>
      <c r="AU86" s="106"/>
      <c r="AV86" s="106"/>
      <c r="AW86" s="106"/>
      <c r="AX86" s="106"/>
      <c r="AY86" s="106"/>
      <c r="AZ86" s="106"/>
      <c r="BA86" s="106"/>
      <c r="BB86" s="106"/>
      <c r="BC86" s="106"/>
      <c r="BD86" s="106"/>
      <c r="BE86" s="106"/>
      <c r="BF86" s="106"/>
      <c r="BH86" s="117"/>
      <c r="BI86" s="117"/>
      <c r="BJ86" s="117"/>
      <c r="BK86" s="117"/>
      <c r="BL86" s="117"/>
      <c r="BM86" s="117"/>
      <c r="BN86" s="117"/>
      <c r="BO86" s="117"/>
      <c r="BP86" s="117"/>
      <c r="BQ86" s="117"/>
      <c r="BR86" s="117"/>
      <c r="BS86" s="117"/>
      <c r="BT86" s="117"/>
      <c r="BU86" s="117"/>
      <c r="BV86" s="117"/>
      <c r="BW86" s="117"/>
      <c r="BX86" s="133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  <c r="CJ86" s="121"/>
      <c r="CK86" s="121"/>
      <c r="CL86" s="121"/>
      <c r="CM86" s="121"/>
      <c r="CN86" s="121"/>
      <c r="CP86" s="117"/>
      <c r="CQ86" s="117"/>
      <c r="CR86" s="117"/>
      <c r="CS86" s="117"/>
      <c r="CT86" s="117"/>
      <c r="CU86" s="117"/>
      <c r="CV86" s="117"/>
      <c r="CW86" s="117"/>
      <c r="CX86" s="117"/>
      <c r="CY86" s="117"/>
      <c r="CZ86" s="117"/>
      <c r="DA86" s="117"/>
      <c r="DB86" s="117"/>
      <c r="DC86" s="117"/>
      <c r="DD86" s="117"/>
      <c r="DE86" s="117"/>
      <c r="DF86" s="134"/>
      <c r="DG86" s="122"/>
      <c r="DH86" s="122"/>
      <c r="DI86" s="122"/>
      <c r="DJ86" s="122"/>
      <c r="DK86" s="122"/>
      <c r="DL86" s="122"/>
      <c r="DM86" s="122"/>
      <c r="DN86" s="122"/>
      <c r="DO86" s="122"/>
      <c r="DP86" s="122"/>
      <c r="DQ86" s="122"/>
      <c r="DR86" s="122"/>
      <c r="DS86" s="122"/>
      <c r="DT86" s="122"/>
      <c r="DU86" s="122"/>
      <c r="DV86" s="122"/>
    </row>
    <row r="87" spans="1:126" s="129" customFormat="1" x14ac:dyDescent="0.2"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32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06"/>
      <c r="AQ87" s="106"/>
      <c r="AR87" s="106"/>
      <c r="AS87" s="106"/>
      <c r="AT87" s="106"/>
      <c r="AU87" s="106"/>
      <c r="AV87" s="106"/>
      <c r="AW87" s="106"/>
      <c r="AX87" s="106"/>
      <c r="AY87" s="106"/>
      <c r="AZ87" s="106"/>
      <c r="BA87" s="106"/>
      <c r="BB87" s="106"/>
      <c r="BC87" s="106"/>
      <c r="BD87" s="106"/>
      <c r="BE87" s="106"/>
      <c r="BF87" s="106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33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  <c r="CJ87" s="121"/>
      <c r="CK87" s="121"/>
      <c r="CL87" s="121"/>
      <c r="CM87" s="121"/>
      <c r="CN87" s="121"/>
      <c r="CP87" s="117"/>
      <c r="CQ87" s="117"/>
      <c r="CR87" s="117"/>
      <c r="CS87" s="117"/>
      <c r="CT87" s="117"/>
      <c r="CU87" s="117"/>
      <c r="CV87" s="117"/>
      <c r="CW87" s="117"/>
      <c r="CX87" s="117"/>
      <c r="CY87" s="117"/>
      <c r="CZ87" s="117"/>
      <c r="DA87" s="117"/>
      <c r="DB87" s="117"/>
      <c r="DC87" s="117"/>
      <c r="DD87" s="117"/>
      <c r="DE87" s="117"/>
      <c r="DF87" s="134"/>
      <c r="DG87" s="122"/>
      <c r="DH87" s="122"/>
      <c r="DI87" s="122"/>
      <c r="DJ87" s="122"/>
      <c r="DK87" s="122"/>
      <c r="DL87" s="122"/>
      <c r="DM87" s="122"/>
      <c r="DN87" s="122"/>
      <c r="DO87" s="122"/>
      <c r="DP87" s="122"/>
      <c r="DQ87" s="122"/>
      <c r="DR87" s="122"/>
      <c r="DS87" s="122"/>
      <c r="DT87" s="122"/>
      <c r="DU87" s="122"/>
      <c r="DV87" s="122"/>
    </row>
    <row r="88" spans="1:126" s="129" customFormat="1" x14ac:dyDescent="0.2"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32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06"/>
      <c r="AQ88" s="106"/>
      <c r="AR88" s="106"/>
      <c r="AS88" s="106"/>
      <c r="AT88" s="106"/>
      <c r="AU88" s="106"/>
      <c r="AV88" s="106"/>
      <c r="AW88" s="106"/>
      <c r="AX88" s="106"/>
      <c r="AY88" s="106"/>
      <c r="AZ88" s="106"/>
      <c r="BA88" s="106"/>
      <c r="BB88" s="106"/>
      <c r="BC88" s="106"/>
      <c r="BD88" s="106"/>
      <c r="BE88" s="106"/>
      <c r="BF88" s="106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33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  <c r="CJ88" s="121"/>
      <c r="CK88" s="121"/>
      <c r="CL88" s="121"/>
      <c r="CM88" s="121"/>
      <c r="CN88" s="121"/>
      <c r="CP88" s="117"/>
      <c r="CQ88" s="117"/>
      <c r="CR88" s="117"/>
      <c r="CS88" s="117"/>
      <c r="CT88" s="117"/>
      <c r="CU88" s="117"/>
      <c r="CV88" s="117"/>
      <c r="CW88" s="117"/>
      <c r="CX88" s="117"/>
      <c r="CY88" s="117"/>
      <c r="CZ88" s="117"/>
      <c r="DA88" s="117"/>
      <c r="DB88" s="117"/>
      <c r="DC88" s="117"/>
      <c r="DD88" s="117"/>
      <c r="DE88" s="117"/>
      <c r="DF88" s="134"/>
      <c r="DG88" s="122"/>
      <c r="DH88" s="122"/>
      <c r="DI88" s="122"/>
      <c r="DJ88" s="122"/>
      <c r="DK88" s="122"/>
      <c r="DL88" s="122"/>
      <c r="DM88" s="122"/>
      <c r="DN88" s="122"/>
      <c r="DO88" s="122"/>
      <c r="DP88" s="122"/>
      <c r="DQ88" s="122"/>
      <c r="DR88" s="122"/>
      <c r="DS88" s="122"/>
      <c r="DT88" s="122"/>
      <c r="DU88" s="122"/>
      <c r="DV88" s="122"/>
    </row>
    <row r="89" spans="1:126" s="129" customFormat="1" x14ac:dyDescent="0.2"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32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06"/>
      <c r="AQ89" s="106"/>
      <c r="AR89" s="106"/>
      <c r="AS89" s="106"/>
      <c r="AT89" s="106"/>
      <c r="AU89" s="106"/>
      <c r="AV89" s="106"/>
      <c r="AW89" s="106"/>
      <c r="AX89" s="106"/>
      <c r="AY89" s="106"/>
      <c r="AZ89" s="106"/>
      <c r="BA89" s="106"/>
      <c r="BB89" s="106"/>
      <c r="BC89" s="106"/>
      <c r="BD89" s="106"/>
      <c r="BE89" s="106"/>
      <c r="BF89" s="106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33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  <c r="CJ89" s="121"/>
      <c r="CK89" s="121"/>
      <c r="CL89" s="121"/>
      <c r="CM89" s="121"/>
      <c r="CN89" s="121"/>
      <c r="CP89" s="117"/>
      <c r="CQ89" s="117"/>
      <c r="CR89" s="117"/>
      <c r="CS89" s="117"/>
      <c r="CT89" s="117"/>
      <c r="CU89" s="117"/>
      <c r="CV89" s="117"/>
      <c r="CW89" s="117"/>
      <c r="CX89" s="117"/>
      <c r="CY89" s="117"/>
      <c r="CZ89" s="117"/>
      <c r="DA89" s="117"/>
      <c r="DB89" s="117"/>
      <c r="DC89" s="117"/>
      <c r="DD89" s="117"/>
      <c r="DE89" s="117"/>
      <c r="DF89" s="134"/>
      <c r="DG89" s="122"/>
      <c r="DH89" s="122"/>
      <c r="DI89" s="122"/>
      <c r="DJ89" s="122"/>
      <c r="DK89" s="122"/>
      <c r="DL89" s="122"/>
      <c r="DM89" s="122"/>
      <c r="DN89" s="122"/>
      <c r="DO89" s="122"/>
      <c r="DP89" s="122"/>
      <c r="DQ89" s="122"/>
      <c r="DR89" s="122"/>
      <c r="DS89" s="122"/>
      <c r="DT89" s="122"/>
      <c r="DU89" s="122"/>
      <c r="DV89" s="122"/>
    </row>
    <row r="90" spans="1:126" s="129" customFormat="1" x14ac:dyDescent="0.2"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32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06"/>
      <c r="AQ90" s="106"/>
      <c r="AR90" s="106"/>
      <c r="AS90" s="106"/>
      <c r="AT90" s="106"/>
      <c r="AU90" s="106"/>
      <c r="AV90" s="106"/>
      <c r="AW90" s="106"/>
      <c r="AX90" s="106"/>
      <c r="AY90" s="106"/>
      <c r="AZ90" s="106"/>
      <c r="BA90" s="106"/>
      <c r="BB90" s="106"/>
      <c r="BC90" s="106"/>
      <c r="BD90" s="106"/>
      <c r="BE90" s="106"/>
      <c r="BF90" s="106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33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  <c r="CJ90" s="121"/>
      <c r="CK90" s="121"/>
      <c r="CL90" s="121"/>
      <c r="CM90" s="121"/>
      <c r="CN90" s="121"/>
      <c r="CP90" s="117"/>
      <c r="CQ90" s="117"/>
      <c r="CR90" s="117"/>
      <c r="CS90" s="117"/>
      <c r="CT90" s="117"/>
      <c r="CU90" s="117"/>
      <c r="CV90" s="117"/>
      <c r="CW90" s="117"/>
      <c r="CX90" s="117"/>
      <c r="CY90" s="117"/>
      <c r="CZ90" s="117"/>
      <c r="DA90" s="117"/>
      <c r="DB90" s="117"/>
      <c r="DC90" s="117"/>
      <c r="DD90" s="117"/>
      <c r="DE90" s="117"/>
      <c r="DF90" s="134"/>
      <c r="DG90" s="122"/>
      <c r="DH90" s="122"/>
      <c r="DI90" s="122"/>
      <c r="DJ90" s="122"/>
      <c r="DK90" s="122"/>
      <c r="DL90" s="122"/>
      <c r="DM90" s="122"/>
      <c r="DN90" s="122"/>
      <c r="DO90" s="122"/>
      <c r="DP90" s="122"/>
      <c r="DQ90" s="122"/>
      <c r="DR90" s="122"/>
      <c r="DS90" s="122"/>
      <c r="DT90" s="122"/>
      <c r="DU90" s="122"/>
      <c r="DV90" s="122"/>
    </row>
    <row r="91" spans="1:126" s="129" customFormat="1" x14ac:dyDescent="0.2"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32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06"/>
      <c r="AQ91" s="106"/>
      <c r="AR91" s="106"/>
      <c r="AS91" s="106"/>
      <c r="AT91" s="106"/>
      <c r="AU91" s="106"/>
      <c r="AV91" s="106"/>
      <c r="AW91" s="106"/>
      <c r="AX91" s="106"/>
      <c r="AY91" s="106"/>
      <c r="AZ91" s="106"/>
      <c r="BA91" s="106"/>
      <c r="BB91" s="106"/>
      <c r="BC91" s="106"/>
      <c r="BD91" s="106"/>
      <c r="BE91" s="106"/>
      <c r="BF91" s="106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7"/>
      <c r="BT91" s="117"/>
      <c r="BU91" s="117"/>
      <c r="BV91" s="117"/>
      <c r="BW91" s="117"/>
      <c r="BX91" s="133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  <c r="CJ91" s="121"/>
      <c r="CK91" s="121"/>
      <c r="CL91" s="121"/>
      <c r="CM91" s="121"/>
      <c r="CN91" s="121"/>
      <c r="CP91" s="117"/>
      <c r="CQ91" s="117"/>
      <c r="CR91" s="117"/>
      <c r="CS91" s="117"/>
      <c r="CT91" s="117"/>
      <c r="CU91" s="117"/>
      <c r="CV91" s="117"/>
      <c r="CW91" s="117"/>
      <c r="CX91" s="117"/>
      <c r="CY91" s="117"/>
      <c r="CZ91" s="117"/>
      <c r="DA91" s="117"/>
      <c r="DB91" s="117"/>
      <c r="DC91" s="117"/>
      <c r="DD91" s="117"/>
      <c r="DE91" s="117"/>
      <c r="DF91" s="134"/>
      <c r="DG91" s="122"/>
      <c r="DH91" s="122"/>
      <c r="DI91" s="122"/>
      <c r="DJ91" s="122"/>
      <c r="DK91" s="122"/>
      <c r="DL91" s="122"/>
      <c r="DM91" s="122"/>
      <c r="DN91" s="122"/>
      <c r="DO91" s="122"/>
      <c r="DP91" s="122"/>
      <c r="DQ91" s="122"/>
      <c r="DR91" s="122"/>
      <c r="DS91" s="122"/>
      <c r="DT91" s="122"/>
      <c r="DU91" s="122"/>
      <c r="DV91" s="122"/>
    </row>
    <row r="92" spans="1:126" s="129" customFormat="1" x14ac:dyDescent="0.2"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32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06"/>
      <c r="AQ92" s="106"/>
      <c r="AR92" s="106"/>
      <c r="AS92" s="106"/>
      <c r="AT92" s="106"/>
      <c r="AU92" s="106"/>
      <c r="AV92" s="106"/>
      <c r="AW92" s="106"/>
      <c r="AX92" s="106"/>
      <c r="AY92" s="106"/>
      <c r="AZ92" s="106"/>
      <c r="BA92" s="106"/>
      <c r="BB92" s="106"/>
      <c r="BC92" s="106"/>
      <c r="BD92" s="106"/>
      <c r="BE92" s="106"/>
      <c r="BF92" s="106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33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  <c r="CJ92" s="121"/>
      <c r="CK92" s="121"/>
      <c r="CL92" s="121"/>
      <c r="CM92" s="121"/>
      <c r="CN92" s="121"/>
      <c r="CP92" s="117"/>
      <c r="CQ92" s="117"/>
      <c r="CR92" s="117"/>
      <c r="CS92" s="117"/>
      <c r="CT92" s="117"/>
      <c r="CU92" s="117"/>
      <c r="CV92" s="117"/>
      <c r="CW92" s="117"/>
      <c r="CX92" s="117"/>
      <c r="CY92" s="117"/>
      <c r="CZ92" s="117"/>
      <c r="DA92" s="117"/>
      <c r="DB92" s="117"/>
      <c r="DC92" s="117"/>
      <c r="DD92" s="117"/>
      <c r="DE92" s="117"/>
      <c r="DF92" s="134"/>
      <c r="DG92" s="122"/>
      <c r="DH92" s="122"/>
      <c r="DI92" s="122"/>
      <c r="DJ92" s="122"/>
      <c r="DK92" s="122"/>
      <c r="DL92" s="122"/>
      <c r="DM92" s="122"/>
      <c r="DN92" s="122"/>
      <c r="DO92" s="122"/>
      <c r="DP92" s="122"/>
      <c r="DQ92" s="122"/>
      <c r="DR92" s="122"/>
      <c r="DS92" s="122"/>
      <c r="DT92" s="122"/>
      <c r="DU92" s="122"/>
      <c r="DV92" s="122"/>
    </row>
    <row r="93" spans="1:126" s="129" customFormat="1" x14ac:dyDescent="0.2"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32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120"/>
      <c r="AN93" s="120"/>
      <c r="AO93" s="120"/>
      <c r="AP93" s="106"/>
      <c r="AQ93" s="106"/>
      <c r="AR93" s="106"/>
      <c r="AS93" s="106"/>
      <c r="AT93" s="106"/>
      <c r="AU93" s="106"/>
      <c r="AV93" s="106"/>
      <c r="AW93" s="106"/>
      <c r="AX93" s="106"/>
      <c r="AY93" s="106"/>
      <c r="AZ93" s="106"/>
      <c r="BA93" s="106"/>
      <c r="BB93" s="106"/>
      <c r="BC93" s="106"/>
      <c r="BD93" s="106"/>
      <c r="BE93" s="106"/>
      <c r="BF93" s="106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33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  <c r="CJ93" s="121"/>
      <c r="CK93" s="121"/>
      <c r="CL93" s="121"/>
      <c r="CM93" s="121"/>
      <c r="CN93" s="121"/>
      <c r="CP93" s="117"/>
      <c r="CQ93" s="117"/>
      <c r="CR93" s="117"/>
      <c r="CS93" s="117"/>
      <c r="CT93" s="117"/>
      <c r="CU93" s="117"/>
      <c r="CV93" s="117"/>
      <c r="CW93" s="117"/>
      <c r="CX93" s="117"/>
      <c r="CY93" s="117"/>
      <c r="CZ93" s="117"/>
      <c r="DA93" s="117"/>
      <c r="DB93" s="117"/>
      <c r="DC93" s="117"/>
      <c r="DD93" s="117"/>
      <c r="DE93" s="117"/>
      <c r="DF93" s="134"/>
      <c r="DG93" s="122"/>
      <c r="DH93" s="122"/>
      <c r="DI93" s="122"/>
      <c r="DJ93" s="122"/>
      <c r="DK93" s="122"/>
      <c r="DL93" s="122"/>
      <c r="DM93" s="122"/>
      <c r="DN93" s="122"/>
      <c r="DO93" s="122"/>
      <c r="DP93" s="122"/>
      <c r="DQ93" s="122"/>
      <c r="DR93" s="122"/>
      <c r="DS93" s="122"/>
      <c r="DT93" s="122"/>
      <c r="DU93" s="122"/>
      <c r="DV93" s="122"/>
    </row>
    <row r="94" spans="1:126" s="129" customFormat="1" x14ac:dyDescent="0.2"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32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06"/>
      <c r="AQ94" s="106"/>
      <c r="AR94" s="106"/>
      <c r="AS94" s="106"/>
      <c r="AT94" s="106"/>
      <c r="AU94" s="106"/>
      <c r="AV94" s="106"/>
      <c r="AW94" s="106"/>
      <c r="AX94" s="106"/>
      <c r="AY94" s="106"/>
      <c r="AZ94" s="106"/>
      <c r="BA94" s="106"/>
      <c r="BB94" s="106"/>
      <c r="BC94" s="106"/>
      <c r="BD94" s="106"/>
      <c r="BE94" s="106"/>
      <c r="BF94" s="106"/>
      <c r="BH94" s="117"/>
      <c r="BI94" s="117"/>
      <c r="BJ94" s="117"/>
      <c r="BK94" s="117"/>
      <c r="BL94" s="117"/>
      <c r="BM94" s="117"/>
      <c r="BN94" s="117"/>
      <c r="BO94" s="117"/>
      <c r="BP94" s="117"/>
      <c r="BQ94" s="117"/>
      <c r="BR94" s="117"/>
      <c r="BS94" s="117"/>
      <c r="BT94" s="117"/>
      <c r="BU94" s="117"/>
      <c r="BV94" s="117"/>
      <c r="BW94" s="117"/>
      <c r="BX94" s="133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P94" s="117"/>
      <c r="CQ94" s="117"/>
      <c r="CR94" s="117"/>
      <c r="CS94" s="117"/>
      <c r="CT94" s="117"/>
      <c r="CU94" s="117"/>
      <c r="CV94" s="117"/>
      <c r="CW94" s="117"/>
      <c r="CX94" s="117"/>
      <c r="CY94" s="117"/>
      <c r="CZ94" s="117"/>
      <c r="DA94" s="117"/>
      <c r="DB94" s="117"/>
      <c r="DC94" s="117"/>
      <c r="DD94" s="117"/>
      <c r="DE94" s="117"/>
      <c r="DF94" s="134"/>
      <c r="DG94" s="122"/>
      <c r="DH94" s="122"/>
      <c r="DI94" s="122"/>
      <c r="DJ94" s="122"/>
      <c r="DK94" s="122"/>
      <c r="DL94" s="122"/>
      <c r="DM94" s="122"/>
      <c r="DN94" s="122"/>
      <c r="DO94" s="122"/>
      <c r="DP94" s="122"/>
      <c r="DQ94" s="122"/>
      <c r="DR94" s="122"/>
      <c r="DS94" s="122"/>
      <c r="DT94" s="122"/>
      <c r="DU94" s="122"/>
      <c r="DV94" s="122"/>
    </row>
    <row r="95" spans="1:126" s="129" customFormat="1" x14ac:dyDescent="0.2"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32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06"/>
      <c r="AQ95" s="106"/>
      <c r="AR95" s="106"/>
      <c r="AS95" s="106"/>
      <c r="AT95" s="106"/>
      <c r="AU95" s="106"/>
      <c r="AV95" s="106"/>
      <c r="AW95" s="106"/>
      <c r="AX95" s="106"/>
      <c r="AY95" s="106"/>
      <c r="AZ95" s="106"/>
      <c r="BA95" s="106"/>
      <c r="BB95" s="106"/>
      <c r="BC95" s="106"/>
      <c r="BD95" s="106"/>
      <c r="BE95" s="106"/>
      <c r="BF95" s="106"/>
      <c r="BH95" s="117"/>
      <c r="BI95" s="117"/>
      <c r="BJ95" s="117"/>
      <c r="BK95" s="117"/>
      <c r="BL95" s="117"/>
      <c r="BM95" s="117"/>
      <c r="BN95" s="117"/>
      <c r="BO95" s="117"/>
      <c r="BP95" s="117"/>
      <c r="BQ95" s="117"/>
      <c r="BR95" s="117"/>
      <c r="BS95" s="117"/>
      <c r="BT95" s="117"/>
      <c r="BU95" s="117"/>
      <c r="BV95" s="117"/>
      <c r="BW95" s="117"/>
      <c r="BX95" s="133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P95" s="117"/>
      <c r="CQ95" s="117"/>
      <c r="CR95" s="117"/>
      <c r="CS95" s="117"/>
      <c r="CT95" s="117"/>
      <c r="CU95" s="117"/>
      <c r="CV95" s="117"/>
      <c r="CW95" s="117"/>
      <c r="CX95" s="117"/>
      <c r="CY95" s="117"/>
      <c r="CZ95" s="117"/>
      <c r="DA95" s="117"/>
      <c r="DB95" s="117"/>
      <c r="DC95" s="117"/>
      <c r="DD95" s="117"/>
      <c r="DE95" s="117"/>
      <c r="DF95" s="134"/>
      <c r="DG95" s="122"/>
      <c r="DH95" s="122"/>
      <c r="DI95" s="122"/>
      <c r="DJ95" s="122"/>
      <c r="DK95" s="122"/>
      <c r="DL95" s="122"/>
      <c r="DM95" s="122"/>
      <c r="DN95" s="122"/>
      <c r="DO95" s="122"/>
      <c r="DP95" s="122"/>
      <c r="DQ95" s="122"/>
      <c r="DR95" s="122"/>
      <c r="DS95" s="122"/>
      <c r="DT95" s="122"/>
      <c r="DU95" s="122"/>
      <c r="DV95" s="122"/>
    </row>
    <row r="96" spans="1:126" s="129" customFormat="1" x14ac:dyDescent="0.2"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32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06"/>
      <c r="AQ96" s="106"/>
      <c r="AR96" s="106"/>
      <c r="AS96" s="106"/>
      <c r="AT96" s="106"/>
      <c r="AU96" s="106"/>
      <c r="AV96" s="106"/>
      <c r="AW96" s="106"/>
      <c r="AX96" s="106"/>
      <c r="AY96" s="106"/>
      <c r="AZ96" s="106"/>
      <c r="BA96" s="106"/>
      <c r="BB96" s="106"/>
      <c r="BC96" s="106"/>
      <c r="BD96" s="106"/>
      <c r="BE96" s="106"/>
      <c r="BF96" s="106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33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P96" s="117"/>
      <c r="CQ96" s="117"/>
      <c r="CR96" s="117"/>
      <c r="CS96" s="117"/>
      <c r="CT96" s="117"/>
      <c r="CU96" s="117"/>
      <c r="CV96" s="117"/>
      <c r="CW96" s="117"/>
      <c r="CX96" s="117"/>
      <c r="CY96" s="117"/>
      <c r="CZ96" s="117"/>
      <c r="DA96" s="117"/>
      <c r="DB96" s="117"/>
      <c r="DC96" s="117"/>
      <c r="DD96" s="117"/>
      <c r="DE96" s="117"/>
      <c r="DF96" s="134"/>
      <c r="DG96" s="122"/>
      <c r="DH96" s="122"/>
      <c r="DI96" s="122"/>
      <c r="DJ96" s="122"/>
      <c r="DK96" s="122"/>
      <c r="DL96" s="122"/>
      <c r="DM96" s="122"/>
      <c r="DN96" s="122"/>
      <c r="DO96" s="122"/>
      <c r="DP96" s="122"/>
      <c r="DQ96" s="122"/>
      <c r="DR96" s="122"/>
      <c r="DS96" s="122"/>
      <c r="DT96" s="122"/>
      <c r="DU96" s="122"/>
      <c r="DV96" s="122"/>
    </row>
    <row r="97" spans="9:126" s="129" customFormat="1" x14ac:dyDescent="0.2"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32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120"/>
      <c r="AO97" s="120"/>
      <c r="AP97" s="106"/>
      <c r="AQ97" s="106"/>
      <c r="AR97" s="106"/>
      <c r="AS97" s="106"/>
      <c r="AT97" s="106"/>
      <c r="AU97" s="106"/>
      <c r="AV97" s="106"/>
      <c r="AW97" s="106"/>
      <c r="AX97" s="106"/>
      <c r="AY97" s="106"/>
      <c r="AZ97" s="106"/>
      <c r="BA97" s="106"/>
      <c r="BB97" s="106"/>
      <c r="BC97" s="106"/>
      <c r="BD97" s="106"/>
      <c r="BE97" s="106"/>
      <c r="BF97" s="106"/>
      <c r="BH97" s="117"/>
      <c r="BI97" s="117"/>
      <c r="BJ97" s="117"/>
      <c r="BK97" s="117"/>
      <c r="BL97" s="117"/>
      <c r="BM97" s="117"/>
      <c r="BN97" s="117"/>
      <c r="BO97" s="117"/>
      <c r="BP97" s="117"/>
      <c r="BQ97" s="117"/>
      <c r="BR97" s="117"/>
      <c r="BS97" s="117"/>
      <c r="BT97" s="117"/>
      <c r="BU97" s="117"/>
      <c r="BV97" s="117"/>
      <c r="BW97" s="117"/>
      <c r="BX97" s="133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  <c r="CJ97" s="121"/>
      <c r="CK97" s="121"/>
      <c r="CL97" s="121"/>
      <c r="CM97" s="121"/>
      <c r="CN97" s="121"/>
      <c r="CP97" s="117"/>
      <c r="CQ97" s="117"/>
      <c r="CR97" s="117"/>
      <c r="CS97" s="117"/>
      <c r="CT97" s="117"/>
      <c r="CU97" s="117"/>
      <c r="CV97" s="117"/>
      <c r="CW97" s="117"/>
      <c r="CX97" s="117"/>
      <c r="CY97" s="117"/>
      <c r="CZ97" s="117"/>
      <c r="DA97" s="117"/>
      <c r="DB97" s="117"/>
      <c r="DC97" s="117"/>
      <c r="DD97" s="117"/>
      <c r="DE97" s="117"/>
      <c r="DF97" s="134"/>
      <c r="DG97" s="122"/>
      <c r="DH97" s="122"/>
      <c r="DI97" s="122"/>
      <c r="DJ97" s="122"/>
      <c r="DK97" s="122"/>
      <c r="DL97" s="122"/>
      <c r="DM97" s="122"/>
      <c r="DN97" s="122"/>
      <c r="DO97" s="122"/>
      <c r="DP97" s="122"/>
      <c r="DQ97" s="122"/>
      <c r="DR97" s="122"/>
      <c r="DS97" s="122"/>
      <c r="DT97" s="122"/>
      <c r="DU97" s="122"/>
      <c r="DV97" s="122"/>
    </row>
    <row r="98" spans="9:126" s="129" customFormat="1" x14ac:dyDescent="0.2"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32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  <c r="AO98" s="120"/>
      <c r="AP98" s="106"/>
      <c r="AQ98" s="106"/>
      <c r="AR98" s="106"/>
      <c r="AS98" s="106"/>
      <c r="AT98" s="106"/>
      <c r="AU98" s="106"/>
      <c r="AV98" s="106"/>
      <c r="AW98" s="106"/>
      <c r="AX98" s="106"/>
      <c r="AY98" s="106"/>
      <c r="AZ98" s="106"/>
      <c r="BA98" s="106"/>
      <c r="BB98" s="106"/>
      <c r="BC98" s="106"/>
      <c r="BD98" s="106"/>
      <c r="BE98" s="106"/>
      <c r="BF98" s="106"/>
      <c r="BH98" s="117"/>
      <c r="BI98" s="117"/>
      <c r="BJ98" s="117"/>
      <c r="BK98" s="117"/>
      <c r="BL98" s="117"/>
      <c r="BM98" s="117"/>
      <c r="BN98" s="117"/>
      <c r="BO98" s="117"/>
      <c r="BP98" s="117"/>
      <c r="BQ98" s="117"/>
      <c r="BR98" s="117"/>
      <c r="BS98" s="117"/>
      <c r="BT98" s="117"/>
      <c r="BU98" s="117"/>
      <c r="BV98" s="117"/>
      <c r="BW98" s="117"/>
      <c r="BX98" s="133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P98" s="117"/>
      <c r="CQ98" s="117"/>
      <c r="CR98" s="117"/>
      <c r="CS98" s="117"/>
      <c r="CT98" s="117"/>
      <c r="CU98" s="117"/>
      <c r="CV98" s="117"/>
      <c r="CW98" s="117"/>
      <c r="CX98" s="117"/>
      <c r="CY98" s="117"/>
      <c r="CZ98" s="117"/>
      <c r="DA98" s="117"/>
      <c r="DB98" s="117"/>
      <c r="DC98" s="117"/>
      <c r="DD98" s="117"/>
      <c r="DE98" s="117"/>
      <c r="DF98" s="134"/>
      <c r="DG98" s="122"/>
      <c r="DH98" s="122"/>
      <c r="DI98" s="122"/>
      <c r="DJ98" s="122"/>
      <c r="DK98" s="122"/>
      <c r="DL98" s="122"/>
      <c r="DM98" s="122"/>
      <c r="DN98" s="122"/>
      <c r="DO98" s="122"/>
      <c r="DP98" s="122"/>
      <c r="DQ98" s="122"/>
      <c r="DR98" s="122"/>
      <c r="DS98" s="122"/>
      <c r="DT98" s="122"/>
      <c r="DU98" s="122"/>
      <c r="DV98" s="1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F29F-C894-F547-B2C7-05231C8AF818}">
  <sheetPr codeName="Sheet16">
    <tabColor theme="7" tint="0.39997558519241921"/>
  </sheetPr>
  <dimension ref="A1:N98"/>
  <sheetViews>
    <sheetView topLeftCell="F1" workbookViewId="0">
      <selection activeCell="T23" sqref="T23"/>
    </sheetView>
  </sheetViews>
  <sheetFormatPr baseColWidth="10" defaultColWidth="11" defaultRowHeight="16" x14ac:dyDescent="0.2"/>
  <cols>
    <col min="2" max="3" width="12.33203125" bestFit="1" customWidth="1"/>
    <col min="8" max="8" width="10.83203125" style="29"/>
  </cols>
  <sheetData>
    <row r="1" spans="1:14" ht="51" x14ac:dyDescent="0.2">
      <c r="A1" t="s">
        <v>88</v>
      </c>
      <c r="B1" s="24" t="s">
        <v>168</v>
      </c>
      <c r="C1" s="24" t="s">
        <v>15</v>
      </c>
      <c r="D1" s="24" t="s">
        <v>106</v>
      </c>
      <c r="E1" s="24" t="s">
        <v>107</v>
      </c>
      <c r="F1" s="24" t="s">
        <v>108</v>
      </c>
      <c r="G1" s="24" t="s">
        <v>109</v>
      </c>
      <c r="H1" s="24" t="s">
        <v>16</v>
      </c>
      <c r="I1" s="24" t="s">
        <v>17</v>
      </c>
      <c r="J1" s="24" t="s">
        <v>145</v>
      </c>
      <c r="K1" s="24" t="s">
        <v>18</v>
      </c>
      <c r="L1" s="28" t="s">
        <v>19</v>
      </c>
      <c r="M1" s="28" t="s">
        <v>20</v>
      </c>
      <c r="N1" s="24" t="s">
        <v>21</v>
      </c>
    </row>
    <row r="2" spans="1:14" x14ac:dyDescent="0.2">
      <c r="A2" t="s">
        <v>94</v>
      </c>
      <c r="B2" s="8">
        <f>'Data Final'!C231</f>
        <v>44612.479166666664</v>
      </c>
      <c r="C2" s="8">
        <v>44612.458333333336</v>
      </c>
      <c r="D2" s="7">
        <v>1.87</v>
      </c>
      <c r="E2" s="25">
        <f>D2*0.02831</f>
        <v>5.2939699999999999E-2</v>
      </c>
      <c r="F2" s="25">
        <f>(E2-MIN($E$2:$E$93))*15*60</f>
        <v>11.720340000000002</v>
      </c>
      <c r="G2" s="26">
        <f>F2/$F$93</f>
        <v>8.7761137079080446E-4</v>
      </c>
      <c r="H2" s="29">
        <f>'Data Final'!D231</f>
        <v>20.138773534263098</v>
      </c>
      <c r="I2" s="29">
        <f>H2</f>
        <v>20.138773534263098</v>
      </c>
      <c r="J2" s="26">
        <f>I2/MAX(I$2:I$98)</f>
        <v>0.20844405129875096</v>
      </c>
      <c r="K2" s="27">
        <f t="shared" ref="K2:K33" si="0">I2*E2*1000*60/(1000*1000)</f>
        <v>6.3968437756309698E-2</v>
      </c>
      <c r="L2" s="29">
        <f>K2*15</f>
        <v>0.9595265663446455</v>
      </c>
      <c r="M2" s="29">
        <f>L2</f>
        <v>0.9595265663446455</v>
      </c>
      <c r="N2" s="26">
        <f>M2/$M$93</f>
        <v>1.3135350610726845E-3</v>
      </c>
    </row>
    <row r="3" spans="1:14" x14ac:dyDescent="0.2">
      <c r="A3" t="s">
        <v>94</v>
      </c>
      <c r="B3" s="8"/>
      <c r="C3" s="8">
        <v>44612.46875</v>
      </c>
      <c r="D3" s="7">
        <v>1.87</v>
      </c>
      <c r="E3" s="25">
        <f t="shared" ref="E3:E66" si="1">D3*0.02831</f>
        <v>5.2939699999999999E-2</v>
      </c>
      <c r="F3" s="25">
        <f>(E3-MIN($E$2:$E$93))*15*60+F2</f>
        <v>23.440680000000004</v>
      </c>
      <c r="G3" s="26">
        <f t="shared" ref="G3:G66" si="2">F3/$F$93</f>
        <v>1.7552227415816089E-3</v>
      </c>
      <c r="I3" s="29">
        <f>H2</f>
        <v>20.138773534263098</v>
      </c>
      <c r="J3" s="26">
        <f t="shared" ref="J3:J66" si="3">I3/MAX(I$2:I$98)</f>
        <v>0.20844405129875096</v>
      </c>
      <c r="K3" s="27">
        <f t="shared" si="0"/>
        <v>6.3968437756309698E-2</v>
      </c>
      <c r="L3" s="29">
        <f t="shared" ref="L3:L66" si="4">K3*15</f>
        <v>0.9595265663446455</v>
      </c>
      <c r="M3" s="29">
        <f>M2+L3</f>
        <v>1.919053132689291</v>
      </c>
      <c r="N3" s="26">
        <f t="shared" ref="N3:N66" si="5">M3/$M$93</f>
        <v>2.6270701221453689E-3</v>
      </c>
    </row>
    <row r="4" spans="1:14" x14ac:dyDescent="0.2">
      <c r="A4" t="s">
        <v>94</v>
      </c>
      <c r="B4" s="8"/>
      <c r="C4" s="8">
        <v>44612.479166666664</v>
      </c>
      <c r="D4" s="7">
        <v>1.87</v>
      </c>
      <c r="E4" s="25">
        <f t="shared" si="1"/>
        <v>5.2939699999999999E-2</v>
      </c>
      <c r="F4" s="25">
        <f t="shared" ref="F4:F67" si="6">(E4-MIN($E$2:$E$93))*15*60+F3</f>
        <v>35.161020000000008</v>
      </c>
      <c r="G4" s="26">
        <f t="shared" si="2"/>
        <v>2.6328341123724136E-3</v>
      </c>
      <c r="I4" s="29">
        <f>H2</f>
        <v>20.138773534263098</v>
      </c>
      <c r="J4" s="26">
        <f t="shared" si="3"/>
        <v>0.20844405129875096</v>
      </c>
      <c r="K4" s="27">
        <f t="shared" si="0"/>
        <v>6.3968437756309698E-2</v>
      </c>
      <c r="L4" s="29">
        <f t="shared" si="4"/>
        <v>0.9595265663446455</v>
      </c>
      <c r="M4" s="29">
        <f t="shared" ref="M4:M5" si="7">M3+L4</f>
        <v>2.8785796990339367</v>
      </c>
      <c r="N4" s="26">
        <f t="shared" si="5"/>
        <v>3.9406051832180542E-3</v>
      </c>
    </row>
    <row r="5" spans="1:14" x14ac:dyDescent="0.2">
      <c r="A5" t="s">
        <v>94</v>
      </c>
      <c r="B5" s="8"/>
      <c r="C5" s="8">
        <v>44612.489583333336</v>
      </c>
      <c r="D5" s="7">
        <v>1.87</v>
      </c>
      <c r="E5" s="25">
        <f t="shared" si="1"/>
        <v>5.2939699999999999E-2</v>
      </c>
      <c r="F5" s="25">
        <f t="shared" si="6"/>
        <v>46.881360000000008</v>
      </c>
      <c r="G5" s="26">
        <f t="shared" si="2"/>
        <v>3.5104454831632178E-3</v>
      </c>
      <c r="I5" s="29">
        <f>H2</f>
        <v>20.138773534263098</v>
      </c>
      <c r="J5" s="26">
        <f t="shared" si="3"/>
        <v>0.20844405129875096</v>
      </c>
      <c r="K5" s="27">
        <f t="shared" si="0"/>
        <v>6.3968437756309698E-2</v>
      </c>
      <c r="L5" s="29">
        <f t="shared" si="4"/>
        <v>0.9595265663446455</v>
      </c>
      <c r="M5" s="29">
        <f t="shared" si="7"/>
        <v>3.838106265378582</v>
      </c>
      <c r="N5" s="26">
        <f t="shared" si="5"/>
        <v>5.2541402442907378E-3</v>
      </c>
    </row>
    <row r="6" spans="1:14" x14ac:dyDescent="0.2">
      <c r="A6" t="s">
        <v>94</v>
      </c>
      <c r="B6" s="8">
        <f>'Data Final'!C232</f>
        <v>44612.520833333336</v>
      </c>
      <c r="C6" s="8">
        <v>44612.5</v>
      </c>
      <c r="D6" s="7">
        <v>1.63</v>
      </c>
      <c r="E6" s="25">
        <f t="shared" si="1"/>
        <v>4.6145299999999993E-2</v>
      </c>
      <c r="F6" s="25">
        <f t="shared" si="6"/>
        <v>52.486740000000005</v>
      </c>
      <c r="G6" s="26">
        <f t="shared" si="2"/>
        <v>3.9301726604979497E-3</v>
      </c>
      <c r="H6" s="29">
        <f>'Data Final'!D232</f>
        <v>12.19004309911</v>
      </c>
      <c r="I6" s="29">
        <f t="shared" ref="I6" si="8">H6</f>
        <v>12.19004309911</v>
      </c>
      <c r="J6" s="26">
        <f t="shared" si="3"/>
        <v>0.12617163427364825</v>
      </c>
      <c r="K6" s="27">
        <f t="shared" si="0"/>
        <v>3.3750791749281632E-2</v>
      </c>
      <c r="L6" s="29">
        <f t="shared" si="4"/>
        <v>0.50626187623922447</v>
      </c>
      <c r="M6" s="29">
        <f t="shared" ref="M6:M69" si="9">M5+L6</f>
        <v>4.3443681416178066</v>
      </c>
      <c r="N6" s="26">
        <f t="shared" si="5"/>
        <v>5.9471827799007504E-3</v>
      </c>
    </row>
    <row r="7" spans="1:14" x14ac:dyDescent="0.2">
      <c r="A7" t="s">
        <v>94</v>
      </c>
      <c r="B7" s="8"/>
      <c r="C7" s="8">
        <v>44612.510416666664</v>
      </c>
      <c r="D7" s="7">
        <v>1.63</v>
      </c>
      <c r="E7" s="25">
        <f t="shared" si="1"/>
        <v>4.6145299999999993E-2</v>
      </c>
      <c r="F7" s="25">
        <f t="shared" si="6"/>
        <v>58.092120000000001</v>
      </c>
      <c r="G7" s="26">
        <f t="shared" si="2"/>
        <v>4.3498998378326825E-3</v>
      </c>
      <c r="I7" s="29">
        <f t="shared" ref="I7" si="10">H6</f>
        <v>12.19004309911</v>
      </c>
      <c r="J7" s="26">
        <f t="shared" si="3"/>
        <v>0.12617163427364825</v>
      </c>
      <c r="K7" s="27">
        <f t="shared" si="0"/>
        <v>3.3750791749281632E-2</v>
      </c>
      <c r="L7" s="29">
        <f t="shared" si="4"/>
        <v>0.50626187623922447</v>
      </c>
      <c r="M7" s="29">
        <f t="shared" si="9"/>
        <v>4.8506300178570312</v>
      </c>
      <c r="N7" s="26">
        <f t="shared" si="5"/>
        <v>6.6402253155107629E-3</v>
      </c>
    </row>
    <row r="8" spans="1:14" x14ac:dyDescent="0.2">
      <c r="A8" t="s">
        <v>94</v>
      </c>
      <c r="B8" s="8"/>
      <c r="C8" s="8">
        <v>44612.520833333336</v>
      </c>
      <c r="D8" s="7">
        <v>1.63</v>
      </c>
      <c r="E8" s="25">
        <f t="shared" si="1"/>
        <v>4.6145299999999993E-2</v>
      </c>
      <c r="F8" s="25">
        <f t="shared" si="6"/>
        <v>63.697499999999998</v>
      </c>
      <c r="G8" s="26">
        <f t="shared" si="2"/>
        <v>4.7696270151674144E-3</v>
      </c>
      <c r="I8" s="29">
        <f t="shared" ref="I8" si="11">H6</f>
        <v>12.19004309911</v>
      </c>
      <c r="J8" s="26">
        <f t="shared" si="3"/>
        <v>0.12617163427364825</v>
      </c>
      <c r="K8" s="27">
        <f t="shared" si="0"/>
        <v>3.3750791749281632E-2</v>
      </c>
      <c r="L8" s="29">
        <f t="shared" si="4"/>
        <v>0.50626187623922447</v>
      </c>
      <c r="M8" s="29">
        <f t="shared" si="9"/>
        <v>5.3568918940962558</v>
      </c>
      <c r="N8" s="26">
        <f t="shared" si="5"/>
        <v>7.3332678511207746E-3</v>
      </c>
    </row>
    <row r="9" spans="1:14" x14ac:dyDescent="0.2">
      <c r="A9" t="s">
        <v>94</v>
      </c>
      <c r="B9" s="8"/>
      <c r="C9" s="8">
        <v>44612.53125</v>
      </c>
      <c r="D9" s="7">
        <v>1.63</v>
      </c>
      <c r="E9" s="25">
        <f t="shared" si="1"/>
        <v>4.6145299999999993E-2</v>
      </c>
      <c r="F9" s="25">
        <f t="shared" si="6"/>
        <v>69.302879999999988</v>
      </c>
      <c r="G9" s="26">
        <f t="shared" si="2"/>
        <v>5.1893541925021464E-3</v>
      </c>
      <c r="I9" s="29">
        <f t="shared" ref="I9" si="12">H6</f>
        <v>12.19004309911</v>
      </c>
      <c r="J9" s="26">
        <f t="shared" si="3"/>
        <v>0.12617163427364825</v>
      </c>
      <c r="K9" s="27">
        <f t="shared" si="0"/>
        <v>3.3750791749281632E-2</v>
      </c>
      <c r="L9" s="29">
        <f t="shared" si="4"/>
        <v>0.50626187623922447</v>
      </c>
      <c r="M9" s="29">
        <f t="shared" si="9"/>
        <v>5.8631537703354804</v>
      </c>
      <c r="N9" s="26">
        <f t="shared" si="5"/>
        <v>8.0263103867307863E-3</v>
      </c>
    </row>
    <row r="10" spans="1:14" x14ac:dyDescent="0.2">
      <c r="A10" t="s">
        <v>94</v>
      </c>
      <c r="B10" s="8">
        <f>'Data Final'!C233</f>
        <v>44612.562500057873</v>
      </c>
      <c r="C10" s="8">
        <v>44612.541666666664</v>
      </c>
      <c r="D10" s="7">
        <v>1.63</v>
      </c>
      <c r="E10" s="25">
        <f t="shared" si="1"/>
        <v>4.6145299999999993E-2</v>
      </c>
      <c r="F10" s="25">
        <f t="shared" si="6"/>
        <v>74.908259999999984</v>
      </c>
      <c r="G10" s="26">
        <f t="shared" si="2"/>
        <v>5.6090813698368783E-3</v>
      </c>
      <c r="H10" s="29">
        <f>'Data Final'!D233</f>
        <v>9.2222436262629515</v>
      </c>
      <c r="I10" s="29">
        <f t="shared" ref="I10" si="13">H10</f>
        <v>9.2222436262629515</v>
      </c>
      <c r="J10" s="26">
        <f t="shared" si="3"/>
        <v>9.5453768336576802E-2</v>
      </c>
      <c r="K10" s="27">
        <f t="shared" si="0"/>
        <v>2.5533791928419505E-2</v>
      </c>
      <c r="L10" s="29">
        <f t="shared" si="4"/>
        <v>0.38300687892629259</v>
      </c>
      <c r="M10" s="29">
        <f t="shared" si="9"/>
        <v>6.2461606492617729</v>
      </c>
      <c r="N10" s="26">
        <f t="shared" si="5"/>
        <v>8.5506241282650719E-3</v>
      </c>
    </row>
    <row r="11" spans="1:14" x14ac:dyDescent="0.2">
      <c r="A11" t="s">
        <v>94</v>
      </c>
      <c r="B11" s="8"/>
      <c r="C11" s="8">
        <v>44612.552083333336</v>
      </c>
      <c r="D11" s="7">
        <v>1.63</v>
      </c>
      <c r="E11" s="25">
        <f t="shared" si="1"/>
        <v>4.6145299999999993E-2</v>
      </c>
      <c r="F11" s="25">
        <f t="shared" si="6"/>
        <v>80.513639999999981</v>
      </c>
      <c r="G11" s="26">
        <f t="shared" si="2"/>
        <v>6.0288085471716111E-3</v>
      </c>
      <c r="I11" s="29">
        <f t="shared" ref="I11" si="14">H10</f>
        <v>9.2222436262629515</v>
      </c>
      <c r="J11" s="26">
        <f t="shared" si="3"/>
        <v>9.5453768336576802E-2</v>
      </c>
      <c r="K11" s="27">
        <f t="shared" si="0"/>
        <v>2.5533791928419505E-2</v>
      </c>
      <c r="L11" s="29">
        <f t="shared" si="4"/>
        <v>0.38300687892629259</v>
      </c>
      <c r="M11" s="29">
        <f t="shared" si="9"/>
        <v>6.6291675281880655</v>
      </c>
      <c r="N11" s="26">
        <f t="shared" si="5"/>
        <v>9.0749378697993557E-3</v>
      </c>
    </row>
    <row r="12" spans="1:14" x14ac:dyDescent="0.2">
      <c r="A12" t="s">
        <v>94</v>
      </c>
      <c r="B12" s="8"/>
      <c r="C12" s="8">
        <v>44612.5625</v>
      </c>
      <c r="D12" s="7">
        <v>1.63</v>
      </c>
      <c r="E12" s="25">
        <f t="shared" si="1"/>
        <v>4.6145299999999993E-2</v>
      </c>
      <c r="F12" s="25">
        <f t="shared" si="6"/>
        <v>86.119019999999978</v>
      </c>
      <c r="G12" s="26">
        <f t="shared" si="2"/>
        <v>6.448535724506343E-3</v>
      </c>
      <c r="I12" s="29">
        <f t="shared" ref="I12" si="15">H10</f>
        <v>9.2222436262629515</v>
      </c>
      <c r="J12" s="26">
        <f t="shared" si="3"/>
        <v>9.5453768336576802E-2</v>
      </c>
      <c r="K12" s="27">
        <f t="shared" si="0"/>
        <v>2.5533791928419505E-2</v>
      </c>
      <c r="L12" s="29">
        <f t="shared" si="4"/>
        <v>0.38300687892629259</v>
      </c>
      <c r="M12" s="29">
        <f t="shared" si="9"/>
        <v>7.0121744071143581</v>
      </c>
      <c r="N12" s="26">
        <f t="shared" si="5"/>
        <v>9.5992516113336413E-3</v>
      </c>
    </row>
    <row r="13" spans="1:14" x14ac:dyDescent="0.2">
      <c r="A13" t="s">
        <v>94</v>
      </c>
      <c r="B13" s="8"/>
      <c r="C13" s="8">
        <v>44612.572916666664</v>
      </c>
      <c r="D13" s="7">
        <v>1.41</v>
      </c>
      <c r="E13" s="25">
        <f t="shared" si="1"/>
        <v>3.9917099999999997E-2</v>
      </c>
      <c r="F13" s="25">
        <f t="shared" si="6"/>
        <v>86.119019999999978</v>
      </c>
      <c r="G13" s="26">
        <f t="shared" si="2"/>
        <v>6.448535724506343E-3</v>
      </c>
      <c r="I13" s="29">
        <f t="shared" ref="I13" si="16">H10</f>
        <v>9.2222436262629515</v>
      </c>
      <c r="J13" s="26">
        <f t="shared" si="3"/>
        <v>9.5453768336576802E-2</v>
      </c>
      <c r="K13" s="27">
        <f t="shared" si="0"/>
        <v>2.2087513263234049E-2</v>
      </c>
      <c r="L13" s="29">
        <f t="shared" si="4"/>
        <v>0.33131269894851073</v>
      </c>
      <c r="M13" s="29">
        <f t="shared" si="9"/>
        <v>7.3434871060628693</v>
      </c>
      <c r="N13" s="26">
        <f t="shared" si="5"/>
        <v>1.0052799081004402E-2</v>
      </c>
    </row>
    <row r="14" spans="1:14" x14ac:dyDescent="0.2">
      <c r="A14" t="s">
        <v>94</v>
      </c>
      <c r="B14" s="8">
        <f>'Data Final'!C234</f>
        <v>44612.60416678241</v>
      </c>
      <c r="C14" s="8">
        <v>44612.583333333336</v>
      </c>
      <c r="D14" s="7">
        <v>1.41</v>
      </c>
      <c r="E14" s="25">
        <f t="shared" si="1"/>
        <v>3.9917099999999997E-2</v>
      </c>
      <c r="F14" s="25">
        <f t="shared" si="6"/>
        <v>86.119019999999978</v>
      </c>
      <c r="G14" s="26">
        <f t="shared" si="2"/>
        <v>6.448535724506343E-3</v>
      </c>
      <c r="H14" s="29">
        <f>'Data Final'!D234</f>
        <v>8.7835851667321005</v>
      </c>
      <c r="I14" s="29">
        <f t="shared" ref="I14" si="17">H14</f>
        <v>8.7835851667321005</v>
      </c>
      <c r="J14" s="26">
        <f t="shared" si="3"/>
        <v>9.0913484575725345E-2</v>
      </c>
      <c r="K14" s="27">
        <f t="shared" si="0"/>
        <v>2.1036914847537714E-2</v>
      </c>
      <c r="L14" s="29">
        <f t="shared" si="4"/>
        <v>0.3155537227130657</v>
      </c>
      <c r="M14" s="29">
        <f t="shared" si="9"/>
        <v>7.6590408287759351</v>
      </c>
      <c r="N14" s="26">
        <f t="shared" si="5"/>
        <v>1.0484773445210534E-2</v>
      </c>
    </row>
    <row r="15" spans="1:14" x14ac:dyDescent="0.2">
      <c r="A15" t="s">
        <v>94</v>
      </c>
      <c r="B15" s="8"/>
      <c r="C15" s="8">
        <v>44612.59375</v>
      </c>
      <c r="D15" s="7">
        <v>1.41</v>
      </c>
      <c r="E15" s="25">
        <f t="shared" si="1"/>
        <v>3.9917099999999997E-2</v>
      </c>
      <c r="F15" s="25">
        <f t="shared" si="6"/>
        <v>86.119019999999978</v>
      </c>
      <c r="G15" s="26">
        <f t="shared" si="2"/>
        <v>6.448535724506343E-3</v>
      </c>
      <c r="I15" s="29">
        <f t="shared" ref="I15" si="18">H14</f>
        <v>8.7835851667321005</v>
      </c>
      <c r="J15" s="26">
        <f t="shared" si="3"/>
        <v>9.0913484575725345E-2</v>
      </c>
      <c r="K15" s="27">
        <f t="shared" si="0"/>
        <v>2.1036914847537714E-2</v>
      </c>
      <c r="L15" s="29">
        <f t="shared" si="4"/>
        <v>0.3155537227130657</v>
      </c>
      <c r="M15" s="29">
        <f t="shared" si="9"/>
        <v>7.9745945514890009</v>
      </c>
      <c r="N15" s="26">
        <f t="shared" si="5"/>
        <v>1.0916747809416665E-2</v>
      </c>
    </row>
    <row r="16" spans="1:14" x14ac:dyDescent="0.2">
      <c r="A16" t="s">
        <v>94</v>
      </c>
      <c r="B16" s="8"/>
      <c r="C16" s="8">
        <v>44612.604166666664</v>
      </c>
      <c r="D16" s="7">
        <v>1.41</v>
      </c>
      <c r="E16" s="25">
        <f t="shared" si="1"/>
        <v>3.9917099999999997E-2</v>
      </c>
      <c r="F16" s="25">
        <f t="shared" si="6"/>
        <v>86.119019999999978</v>
      </c>
      <c r="G16" s="26">
        <f t="shared" si="2"/>
        <v>6.448535724506343E-3</v>
      </c>
      <c r="I16" s="29">
        <f t="shared" ref="I16" si="19">H14</f>
        <v>8.7835851667321005</v>
      </c>
      <c r="J16" s="26">
        <f t="shared" si="3"/>
        <v>9.0913484575725345E-2</v>
      </c>
      <c r="K16" s="27">
        <f t="shared" si="0"/>
        <v>2.1036914847537714E-2</v>
      </c>
      <c r="L16" s="29">
        <f t="shared" si="4"/>
        <v>0.3155537227130657</v>
      </c>
      <c r="M16" s="29">
        <f t="shared" si="9"/>
        <v>8.2901482742020658</v>
      </c>
      <c r="N16" s="26">
        <f t="shared" si="5"/>
        <v>1.1348722173622794E-2</v>
      </c>
    </row>
    <row r="17" spans="1:14" x14ac:dyDescent="0.2">
      <c r="A17" t="s">
        <v>94</v>
      </c>
      <c r="B17" s="8"/>
      <c r="C17" s="8">
        <v>44612.614583333336</v>
      </c>
      <c r="D17" s="7">
        <v>1.41</v>
      </c>
      <c r="E17" s="25">
        <f t="shared" si="1"/>
        <v>3.9917099999999997E-2</v>
      </c>
      <c r="F17" s="25">
        <f t="shared" si="6"/>
        <v>86.119019999999978</v>
      </c>
      <c r="G17" s="26">
        <f t="shared" si="2"/>
        <v>6.448535724506343E-3</v>
      </c>
      <c r="I17" s="29">
        <f t="shared" ref="I17" si="20">H14</f>
        <v>8.7835851667321005</v>
      </c>
      <c r="J17" s="26">
        <f t="shared" si="3"/>
        <v>9.0913484575725345E-2</v>
      </c>
      <c r="K17" s="27">
        <f t="shared" si="0"/>
        <v>2.1036914847537714E-2</v>
      </c>
      <c r="L17" s="29">
        <f t="shared" si="4"/>
        <v>0.3155537227130657</v>
      </c>
      <c r="M17" s="29">
        <f t="shared" si="9"/>
        <v>8.6057019969151316</v>
      </c>
      <c r="N17" s="26">
        <f t="shared" si="5"/>
        <v>1.1780696537828924E-2</v>
      </c>
    </row>
    <row r="18" spans="1:14" x14ac:dyDescent="0.2">
      <c r="A18" t="s">
        <v>94</v>
      </c>
      <c r="B18" s="8">
        <f>'Data Final'!C235</f>
        <v>44612.645833506947</v>
      </c>
      <c r="C18" s="8">
        <v>44612.625</v>
      </c>
      <c r="D18" s="7">
        <v>1.41</v>
      </c>
      <c r="E18" s="25">
        <f t="shared" si="1"/>
        <v>3.9917099999999997E-2</v>
      </c>
      <c r="F18" s="25">
        <f t="shared" si="6"/>
        <v>86.119019999999978</v>
      </c>
      <c r="G18" s="26">
        <f t="shared" si="2"/>
        <v>6.448535724506343E-3</v>
      </c>
      <c r="H18" s="29">
        <f>'Data Final'!D235</f>
        <v>6.9107672687671489</v>
      </c>
      <c r="I18" s="29">
        <f t="shared" ref="I18" si="21">H18</f>
        <v>6.9107672687671489</v>
      </c>
      <c r="J18" s="26">
        <f t="shared" si="3"/>
        <v>7.1529099060268997E-2</v>
      </c>
      <c r="K18" s="27">
        <f t="shared" si="0"/>
        <v>1.6551467288646309E-2</v>
      </c>
      <c r="L18" s="29">
        <f t="shared" si="4"/>
        <v>0.24827200932969462</v>
      </c>
      <c r="M18" s="29">
        <f t="shared" si="9"/>
        <v>8.853974006244826</v>
      </c>
      <c r="N18" s="26">
        <f t="shared" si="5"/>
        <v>1.2120566219790792E-2</v>
      </c>
    </row>
    <row r="19" spans="1:14" x14ac:dyDescent="0.2">
      <c r="A19" t="s">
        <v>94</v>
      </c>
      <c r="B19" s="8"/>
      <c r="C19" s="8">
        <v>44612.635416666664</v>
      </c>
      <c r="D19" s="7">
        <v>1.41</v>
      </c>
      <c r="E19" s="25">
        <f t="shared" si="1"/>
        <v>3.9917099999999997E-2</v>
      </c>
      <c r="F19" s="25">
        <f t="shared" si="6"/>
        <v>86.119019999999978</v>
      </c>
      <c r="G19" s="26">
        <f t="shared" si="2"/>
        <v>6.448535724506343E-3</v>
      </c>
      <c r="I19" s="29">
        <f t="shared" ref="I19" si="22">H18</f>
        <v>6.9107672687671489</v>
      </c>
      <c r="J19" s="26">
        <f t="shared" si="3"/>
        <v>7.1529099060268997E-2</v>
      </c>
      <c r="K19" s="27">
        <f t="shared" si="0"/>
        <v>1.6551467288646309E-2</v>
      </c>
      <c r="L19" s="29">
        <f t="shared" si="4"/>
        <v>0.24827200932969462</v>
      </c>
      <c r="M19" s="29">
        <f t="shared" si="9"/>
        <v>9.1022460155745204</v>
      </c>
      <c r="N19" s="26">
        <f t="shared" si="5"/>
        <v>1.2460435901752661E-2</v>
      </c>
    </row>
    <row r="20" spans="1:14" x14ac:dyDescent="0.2">
      <c r="A20" t="s">
        <v>94</v>
      </c>
      <c r="B20" s="8"/>
      <c r="C20" s="8">
        <v>44612.645833333336</v>
      </c>
      <c r="D20" s="7">
        <v>1.41</v>
      </c>
      <c r="E20" s="25">
        <f t="shared" si="1"/>
        <v>3.9917099999999997E-2</v>
      </c>
      <c r="F20" s="25">
        <f t="shared" si="6"/>
        <v>86.119019999999978</v>
      </c>
      <c r="G20" s="26">
        <f t="shared" si="2"/>
        <v>6.448535724506343E-3</v>
      </c>
      <c r="I20" s="29">
        <f t="shared" ref="I20" si="23">H18</f>
        <v>6.9107672687671489</v>
      </c>
      <c r="J20" s="26">
        <f t="shared" si="3"/>
        <v>7.1529099060268997E-2</v>
      </c>
      <c r="K20" s="27">
        <f t="shared" si="0"/>
        <v>1.6551467288646309E-2</v>
      </c>
      <c r="L20" s="29">
        <f t="shared" si="4"/>
        <v>0.24827200932969462</v>
      </c>
      <c r="M20" s="29">
        <f t="shared" si="9"/>
        <v>9.3505180249042148</v>
      </c>
      <c r="N20" s="26">
        <f t="shared" si="5"/>
        <v>1.280030558371453E-2</v>
      </c>
    </row>
    <row r="21" spans="1:14" x14ac:dyDescent="0.2">
      <c r="A21" t="s">
        <v>94</v>
      </c>
      <c r="B21" s="8"/>
      <c r="C21" s="8">
        <v>44612.65625</v>
      </c>
      <c r="D21" s="7">
        <v>1.41</v>
      </c>
      <c r="E21" s="25">
        <f t="shared" si="1"/>
        <v>3.9917099999999997E-2</v>
      </c>
      <c r="F21" s="25">
        <f t="shared" si="6"/>
        <v>86.119019999999978</v>
      </c>
      <c r="G21" s="26">
        <f t="shared" si="2"/>
        <v>6.448535724506343E-3</v>
      </c>
      <c r="I21" s="29">
        <f t="shared" ref="I21" si="24">H18</f>
        <v>6.9107672687671489</v>
      </c>
      <c r="J21" s="26">
        <f t="shared" si="3"/>
        <v>7.1529099060268997E-2</v>
      </c>
      <c r="K21" s="27">
        <f t="shared" si="0"/>
        <v>1.6551467288646309E-2</v>
      </c>
      <c r="L21" s="29">
        <f t="shared" si="4"/>
        <v>0.24827200932969462</v>
      </c>
      <c r="M21" s="29">
        <f t="shared" si="9"/>
        <v>9.5987900342339092</v>
      </c>
      <c r="N21" s="26">
        <f t="shared" si="5"/>
        <v>1.3140175265676398E-2</v>
      </c>
    </row>
    <row r="22" spans="1:14" x14ac:dyDescent="0.2">
      <c r="A22" t="s">
        <v>94</v>
      </c>
      <c r="B22" s="8">
        <f>'Data Final'!C236</f>
        <v>44612.687500231485</v>
      </c>
      <c r="C22" s="8">
        <v>44612.666666666664</v>
      </c>
      <c r="D22" s="7">
        <v>1.41</v>
      </c>
      <c r="E22" s="25">
        <f t="shared" si="1"/>
        <v>3.9917099999999997E-2</v>
      </c>
      <c r="F22" s="25">
        <f t="shared" si="6"/>
        <v>86.119019999999978</v>
      </c>
      <c r="G22" s="26">
        <f t="shared" si="2"/>
        <v>6.448535724506343E-3</v>
      </c>
      <c r="H22" s="29">
        <f>'Data Final'!D236</f>
        <v>6.9297223744921501</v>
      </c>
      <c r="I22" s="29">
        <f t="shared" ref="I22" si="25">H22</f>
        <v>6.9297223744921501</v>
      </c>
      <c r="J22" s="26">
        <f t="shared" si="3"/>
        <v>7.172529169451225E-2</v>
      </c>
      <c r="K22" s="27">
        <f t="shared" si="0"/>
        <v>1.6596865259690431E-2</v>
      </c>
      <c r="L22" s="29">
        <f t="shared" si="4"/>
        <v>0.24895297889535647</v>
      </c>
      <c r="M22" s="29">
        <f t="shared" si="9"/>
        <v>9.847743013129266</v>
      </c>
      <c r="N22" s="26">
        <f t="shared" si="5"/>
        <v>1.3480977154657223E-2</v>
      </c>
    </row>
    <row r="23" spans="1:14" x14ac:dyDescent="0.2">
      <c r="A23" t="s">
        <v>94</v>
      </c>
      <c r="B23" s="8"/>
      <c r="C23" s="8">
        <v>44612.677083333336</v>
      </c>
      <c r="D23" s="7">
        <v>1.63</v>
      </c>
      <c r="E23" s="25">
        <f t="shared" si="1"/>
        <v>4.6145299999999993E-2</v>
      </c>
      <c r="F23" s="25">
        <f t="shared" si="6"/>
        <v>91.724399999999974</v>
      </c>
      <c r="G23" s="26">
        <f t="shared" si="2"/>
        <v>6.8682629018410758E-3</v>
      </c>
      <c r="I23" s="29">
        <f t="shared" ref="I23" si="26">H22</f>
        <v>6.9297223744921501</v>
      </c>
      <c r="J23" s="26">
        <f t="shared" si="3"/>
        <v>7.172529169451225E-2</v>
      </c>
      <c r="K23" s="27">
        <f t="shared" si="0"/>
        <v>1.9186447073259158E-2</v>
      </c>
      <c r="L23" s="29">
        <f t="shared" si="4"/>
        <v>0.28779670609888736</v>
      </c>
      <c r="M23" s="29">
        <f t="shared" si="9"/>
        <v>10.135539719228154</v>
      </c>
      <c r="N23" s="26">
        <f t="shared" si="5"/>
        <v>1.387495380645775E-2</v>
      </c>
    </row>
    <row r="24" spans="1:14" x14ac:dyDescent="0.2">
      <c r="A24" t="s">
        <v>94</v>
      </c>
      <c r="B24" s="8"/>
      <c r="C24" s="8">
        <v>44612.6875</v>
      </c>
      <c r="D24" s="7">
        <v>1.63</v>
      </c>
      <c r="E24" s="25">
        <f t="shared" si="1"/>
        <v>4.6145299999999993E-2</v>
      </c>
      <c r="F24" s="25">
        <f t="shared" si="6"/>
        <v>97.329779999999971</v>
      </c>
      <c r="G24" s="26">
        <f t="shared" si="2"/>
        <v>7.2879900791758077E-3</v>
      </c>
      <c r="I24" s="29">
        <f t="shared" ref="I24" si="27">H22</f>
        <v>6.9297223744921501</v>
      </c>
      <c r="J24" s="26">
        <f t="shared" si="3"/>
        <v>7.172529169451225E-2</v>
      </c>
      <c r="K24" s="27">
        <f t="shared" si="0"/>
        <v>1.9186447073259158E-2</v>
      </c>
      <c r="L24" s="29">
        <f t="shared" si="4"/>
        <v>0.28779670609888736</v>
      </c>
      <c r="M24" s="29">
        <f t="shared" si="9"/>
        <v>10.423336425327042</v>
      </c>
      <c r="N24" s="26">
        <f t="shared" si="5"/>
        <v>1.4268930458258278E-2</v>
      </c>
    </row>
    <row r="25" spans="1:14" x14ac:dyDescent="0.2">
      <c r="A25" t="s">
        <v>94</v>
      </c>
      <c r="B25" s="8"/>
      <c r="C25" s="8">
        <v>44612.697916666664</v>
      </c>
      <c r="D25" s="7">
        <v>1.63</v>
      </c>
      <c r="E25" s="25">
        <f t="shared" si="1"/>
        <v>4.6145299999999993E-2</v>
      </c>
      <c r="F25" s="25">
        <f t="shared" si="6"/>
        <v>102.93515999999997</v>
      </c>
      <c r="G25" s="26">
        <f t="shared" si="2"/>
        <v>7.7077172565105396E-3</v>
      </c>
      <c r="I25" s="29">
        <f t="shared" ref="I25" si="28">H22</f>
        <v>6.9297223744921501</v>
      </c>
      <c r="J25" s="26">
        <f t="shared" si="3"/>
        <v>7.172529169451225E-2</v>
      </c>
      <c r="K25" s="27">
        <f t="shared" si="0"/>
        <v>1.9186447073259158E-2</v>
      </c>
      <c r="L25" s="29">
        <f t="shared" si="4"/>
        <v>0.28779670609888736</v>
      </c>
      <c r="M25" s="29">
        <f t="shared" si="9"/>
        <v>10.71113313142593</v>
      </c>
      <c r="N25" s="26">
        <f t="shared" si="5"/>
        <v>1.4662907110058805E-2</v>
      </c>
    </row>
    <row r="26" spans="1:14" x14ac:dyDescent="0.2">
      <c r="A26" t="s">
        <v>94</v>
      </c>
      <c r="B26" s="8">
        <f>'Data Final'!C237</f>
        <v>44612.729166956022</v>
      </c>
      <c r="C26" s="8">
        <v>44612.708333333336</v>
      </c>
      <c r="D26" s="7">
        <v>1.63</v>
      </c>
      <c r="E26" s="25">
        <f t="shared" si="1"/>
        <v>4.6145299999999993E-2</v>
      </c>
      <c r="F26" s="25">
        <f t="shared" si="6"/>
        <v>108.54053999999996</v>
      </c>
      <c r="G26" s="26">
        <f t="shared" si="2"/>
        <v>8.1274444338452715E-3</v>
      </c>
      <c r="H26" s="29">
        <f>'Data Final'!D237</f>
        <v>6.7377924095713011</v>
      </c>
      <c r="I26" s="29">
        <f t="shared" ref="I26" si="29">H26</f>
        <v>6.7377924095713011</v>
      </c>
      <c r="J26" s="26">
        <f t="shared" si="3"/>
        <v>6.9738742742776749E-2</v>
      </c>
      <c r="K26" s="27">
        <f t="shared" si="0"/>
        <v>1.8655047124643432E-2</v>
      </c>
      <c r="L26" s="29">
        <f t="shared" si="4"/>
        <v>0.27982570686965147</v>
      </c>
      <c r="M26" s="29">
        <f t="shared" si="9"/>
        <v>10.990958838295581</v>
      </c>
      <c r="N26" s="26">
        <f t="shared" si="5"/>
        <v>1.504597193583322E-2</v>
      </c>
    </row>
    <row r="27" spans="1:14" x14ac:dyDescent="0.2">
      <c r="A27" t="s">
        <v>94</v>
      </c>
      <c r="B27" s="8"/>
      <c r="C27" s="8">
        <v>44612.71875</v>
      </c>
      <c r="D27" s="7">
        <v>1.87</v>
      </c>
      <c r="E27" s="25">
        <f t="shared" si="1"/>
        <v>5.2939699999999999E-2</v>
      </c>
      <c r="F27" s="25">
        <f t="shared" si="6"/>
        <v>120.26087999999997</v>
      </c>
      <c r="G27" s="26">
        <f t="shared" si="2"/>
        <v>9.0050558046360762E-3</v>
      </c>
      <c r="I27" s="29">
        <f t="shared" ref="I27" si="30">H26</f>
        <v>6.7377924095713011</v>
      </c>
      <c r="J27" s="26">
        <f t="shared" si="3"/>
        <v>6.9738742742776749E-2</v>
      </c>
      <c r="K27" s="27">
        <f t="shared" si="0"/>
        <v>2.1401802529498904E-2</v>
      </c>
      <c r="L27" s="29">
        <f t="shared" si="4"/>
        <v>0.32102703794248355</v>
      </c>
      <c r="M27" s="29">
        <f t="shared" si="9"/>
        <v>11.311985876238065</v>
      </c>
      <c r="N27" s="26">
        <f t="shared" si="5"/>
        <v>1.5485438944543746E-2</v>
      </c>
    </row>
    <row r="28" spans="1:14" x14ac:dyDescent="0.2">
      <c r="A28" t="s">
        <v>94</v>
      </c>
      <c r="B28" s="8"/>
      <c r="C28" s="8">
        <v>44612.729166666664</v>
      </c>
      <c r="D28" s="7">
        <v>2.12</v>
      </c>
      <c r="E28" s="25">
        <f t="shared" si="1"/>
        <v>6.00172E-2</v>
      </c>
      <c r="F28" s="25">
        <f t="shared" si="6"/>
        <v>138.35096999999996</v>
      </c>
      <c r="G28" s="26">
        <f t="shared" si="2"/>
        <v>1.0359629876943622E-2</v>
      </c>
      <c r="I28" s="29">
        <f t="shared" ref="I28" si="31">H26</f>
        <v>6.7377924095713011</v>
      </c>
      <c r="J28" s="26">
        <f t="shared" si="3"/>
        <v>6.9738742742776749E-2</v>
      </c>
      <c r="K28" s="27">
        <f t="shared" si="0"/>
        <v>2.4263006076223358E-2</v>
      </c>
      <c r="L28" s="29">
        <f t="shared" si="4"/>
        <v>0.36394509114335039</v>
      </c>
      <c r="M28" s="29">
        <f t="shared" si="9"/>
        <v>11.675930967381415</v>
      </c>
      <c r="N28" s="26">
        <f t="shared" si="5"/>
        <v>1.5983658227146053E-2</v>
      </c>
    </row>
    <row r="29" spans="1:14" x14ac:dyDescent="0.2">
      <c r="A29" t="s">
        <v>94</v>
      </c>
      <c r="B29" s="8"/>
      <c r="C29" s="8">
        <v>44612.739583333336</v>
      </c>
      <c r="D29" s="7">
        <v>2.4</v>
      </c>
      <c r="E29" s="25">
        <f t="shared" si="1"/>
        <v>6.7943999999999991E-2</v>
      </c>
      <c r="F29" s="25">
        <f t="shared" si="6"/>
        <v>163.57517999999996</v>
      </c>
      <c r="G29" s="26">
        <f t="shared" si="2"/>
        <v>1.2248402174949918E-2</v>
      </c>
      <c r="I29" s="29">
        <f t="shared" ref="I29" si="32">H26</f>
        <v>6.7377924095713011</v>
      </c>
      <c r="J29" s="26">
        <f t="shared" si="3"/>
        <v>6.9738742742776749E-2</v>
      </c>
      <c r="K29" s="27">
        <f t="shared" si="0"/>
        <v>2.7467554048554742E-2</v>
      </c>
      <c r="L29" s="29">
        <f t="shared" si="4"/>
        <v>0.41201331072832115</v>
      </c>
      <c r="M29" s="29">
        <f t="shared" si="9"/>
        <v>12.087944278109736</v>
      </c>
      <c r="N29" s="26">
        <f t="shared" si="5"/>
        <v>1.6547680056507155E-2</v>
      </c>
    </row>
    <row r="30" spans="1:14" x14ac:dyDescent="0.2">
      <c r="A30" t="s">
        <v>94</v>
      </c>
      <c r="B30" s="8">
        <f>'Data Final'!C238</f>
        <v>44612.770833680559</v>
      </c>
      <c r="C30" s="8">
        <v>44612.75</v>
      </c>
      <c r="D30" s="7">
        <v>2.4</v>
      </c>
      <c r="E30" s="25">
        <f t="shared" si="1"/>
        <v>6.7943999999999991E-2</v>
      </c>
      <c r="F30" s="25">
        <f t="shared" si="6"/>
        <v>188.79938999999996</v>
      </c>
      <c r="G30" s="26">
        <f t="shared" si="2"/>
        <v>1.4137174472956215E-2</v>
      </c>
      <c r="H30" s="29">
        <f>'Data Final'!D238</f>
        <v>6.8879364406080503</v>
      </c>
      <c r="I30" s="29">
        <f t="shared" ref="I30" si="33">H30</f>
        <v>6.8879364406080503</v>
      </c>
      <c r="J30" s="26">
        <f t="shared" si="3"/>
        <v>7.1292791208259459E-2</v>
      </c>
      <c r="K30" s="27">
        <f t="shared" si="0"/>
        <v>2.8079637211240398E-2</v>
      </c>
      <c r="L30" s="29">
        <f t="shared" si="4"/>
        <v>0.42119455816860596</v>
      </c>
      <c r="M30" s="29">
        <f t="shared" si="9"/>
        <v>12.509138836278343</v>
      </c>
      <c r="N30" s="26">
        <f t="shared" si="5"/>
        <v>1.7124270470043203E-2</v>
      </c>
    </row>
    <row r="31" spans="1:14" x14ac:dyDescent="0.2">
      <c r="A31" t="s">
        <v>94</v>
      </c>
      <c r="B31" s="8"/>
      <c r="C31" s="8">
        <v>44612.760416666664</v>
      </c>
      <c r="D31" s="7">
        <v>2.12</v>
      </c>
      <c r="E31" s="25">
        <f t="shared" si="1"/>
        <v>6.00172E-2</v>
      </c>
      <c r="F31" s="25">
        <f t="shared" si="6"/>
        <v>206.88947999999996</v>
      </c>
      <c r="G31" s="26">
        <f t="shared" si="2"/>
        <v>1.5491748545263761E-2</v>
      </c>
      <c r="I31" s="29">
        <f t="shared" ref="I31" si="34">H30</f>
        <v>6.8879364406080503</v>
      </c>
      <c r="J31" s="26">
        <f t="shared" si="3"/>
        <v>7.1292791208259459E-2</v>
      </c>
      <c r="K31" s="27">
        <f t="shared" si="0"/>
        <v>2.480367953659569E-2</v>
      </c>
      <c r="L31" s="29">
        <f t="shared" si="4"/>
        <v>0.37205519304893536</v>
      </c>
      <c r="M31" s="29">
        <f t="shared" si="9"/>
        <v>12.881194029327277</v>
      </c>
      <c r="N31" s="26">
        <f t="shared" si="5"/>
        <v>1.7633592002000043E-2</v>
      </c>
    </row>
    <row r="32" spans="1:14" x14ac:dyDescent="0.2">
      <c r="A32" t="s">
        <v>94</v>
      </c>
      <c r="B32" s="8"/>
      <c r="C32" s="8">
        <v>44612.770833333336</v>
      </c>
      <c r="D32" s="7">
        <v>2.4</v>
      </c>
      <c r="E32" s="25">
        <f t="shared" si="1"/>
        <v>6.7943999999999991E-2</v>
      </c>
      <c r="F32" s="25">
        <f t="shared" si="6"/>
        <v>232.11368999999996</v>
      </c>
      <c r="G32" s="26">
        <f t="shared" si="2"/>
        <v>1.7380520843270058E-2</v>
      </c>
      <c r="I32" s="29">
        <f t="shared" ref="I32" si="35">H30</f>
        <v>6.8879364406080503</v>
      </c>
      <c r="J32" s="26">
        <f t="shared" si="3"/>
        <v>7.1292791208259459E-2</v>
      </c>
      <c r="K32" s="27">
        <f t="shared" si="0"/>
        <v>2.8079637211240398E-2</v>
      </c>
      <c r="L32" s="29">
        <f t="shared" si="4"/>
        <v>0.42119455816860596</v>
      </c>
      <c r="M32" s="29">
        <f t="shared" si="9"/>
        <v>13.302388587495884</v>
      </c>
      <c r="N32" s="26">
        <f t="shared" si="5"/>
        <v>1.821018241553609E-2</v>
      </c>
    </row>
    <row r="33" spans="1:14" x14ac:dyDescent="0.2">
      <c r="A33" t="s">
        <v>94</v>
      </c>
      <c r="B33" s="8"/>
      <c r="C33" s="8">
        <v>44612.78125</v>
      </c>
      <c r="D33" s="7">
        <v>2.4</v>
      </c>
      <c r="E33" s="25">
        <f t="shared" si="1"/>
        <v>6.7943999999999991E-2</v>
      </c>
      <c r="F33" s="25">
        <f t="shared" si="6"/>
        <v>257.33789999999993</v>
      </c>
      <c r="G33" s="26">
        <f t="shared" si="2"/>
        <v>1.9269293141276352E-2</v>
      </c>
      <c r="I33" s="29">
        <f t="shared" ref="I33" si="36">H30</f>
        <v>6.8879364406080503</v>
      </c>
      <c r="J33" s="26">
        <f t="shared" si="3"/>
        <v>7.1292791208259459E-2</v>
      </c>
      <c r="K33" s="27">
        <f t="shared" si="0"/>
        <v>2.8079637211240398E-2</v>
      </c>
      <c r="L33" s="29">
        <f t="shared" si="4"/>
        <v>0.42119455816860596</v>
      </c>
      <c r="M33" s="29">
        <f t="shared" si="9"/>
        <v>13.72358314566449</v>
      </c>
      <c r="N33" s="26">
        <f t="shared" si="5"/>
        <v>1.8786772829072138E-2</v>
      </c>
    </row>
    <row r="34" spans="1:14" x14ac:dyDescent="0.2">
      <c r="A34" t="s">
        <v>94</v>
      </c>
      <c r="B34" s="8">
        <f>'Data Final'!C239</f>
        <v>44612.812500405096</v>
      </c>
      <c r="C34" s="8">
        <v>44612.791666666664</v>
      </c>
      <c r="D34" s="7">
        <v>2.71</v>
      </c>
      <c r="E34" s="25">
        <f t="shared" si="1"/>
        <v>7.6720099999999999E-2</v>
      </c>
      <c r="F34" s="25">
        <f t="shared" si="6"/>
        <v>290.46059999999994</v>
      </c>
      <c r="G34" s="26">
        <f t="shared" si="2"/>
        <v>2.1749499189163406E-2</v>
      </c>
      <c r="H34" s="29">
        <f>'Data Final'!D239</f>
        <v>18.103686939726401</v>
      </c>
      <c r="I34" s="29">
        <f t="shared" ref="I34" si="37">H34</f>
        <v>18.103686939726401</v>
      </c>
      <c r="J34" s="26">
        <f t="shared" si="3"/>
        <v>0.18738012236647056</v>
      </c>
      <c r="K34" s="27">
        <f t="shared" ref="K34:K65" si="38">I34*E34*1000*60/(1000*1000)</f>
        <v>8.3335000343070204E-2</v>
      </c>
      <c r="L34" s="29">
        <f t="shared" si="4"/>
        <v>1.2500250051460531</v>
      </c>
      <c r="M34" s="29">
        <f t="shared" si="9"/>
        <v>14.973608150810543</v>
      </c>
      <c r="N34" s="26">
        <f t="shared" si="5"/>
        <v>2.0497983054060472E-2</v>
      </c>
    </row>
    <row r="35" spans="1:14" x14ac:dyDescent="0.2">
      <c r="A35" t="s">
        <v>94</v>
      </c>
      <c r="B35" s="8"/>
      <c r="C35" s="8">
        <v>44612.802083333336</v>
      </c>
      <c r="D35" s="7">
        <v>3.03</v>
      </c>
      <c r="E35" s="25">
        <f t="shared" si="1"/>
        <v>8.5779299999999989E-2</v>
      </c>
      <c r="F35" s="25">
        <f t="shared" si="6"/>
        <v>331.73657999999995</v>
      </c>
      <c r="G35" s="26">
        <f t="shared" si="2"/>
        <v>2.4840217494991892E-2</v>
      </c>
      <c r="I35" s="29">
        <f t="shared" ref="I35" si="39">H34</f>
        <v>18.103686939726401</v>
      </c>
      <c r="J35" s="26">
        <f t="shared" si="3"/>
        <v>0.18738012236647056</v>
      </c>
      <c r="K35" s="27">
        <f t="shared" si="38"/>
        <v>9.3175295586532356E-2</v>
      </c>
      <c r="L35" s="29">
        <f t="shared" si="4"/>
        <v>1.3976294337979853</v>
      </c>
      <c r="M35" s="29">
        <f t="shared" si="9"/>
        <v>16.371237584608529</v>
      </c>
      <c r="N35" s="26">
        <f t="shared" si="5"/>
        <v>2.2411255003032669E-2</v>
      </c>
    </row>
    <row r="36" spans="1:14" x14ac:dyDescent="0.2">
      <c r="A36" t="s">
        <v>94</v>
      </c>
      <c r="B36" s="8"/>
      <c r="C36" s="8">
        <v>44612.8125</v>
      </c>
      <c r="D36" s="7">
        <v>11.39</v>
      </c>
      <c r="E36" s="25">
        <f t="shared" si="1"/>
        <v>0.32245089999999998</v>
      </c>
      <c r="F36" s="25">
        <f t="shared" si="6"/>
        <v>586.01699999999994</v>
      </c>
      <c r="G36" s="26">
        <f t="shared" si="2"/>
        <v>4.3880568539540213E-2</v>
      </c>
      <c r="I36" s="29">
        <f t="shared" ref="I36" si="40">H34</f>
        <v>18.103686939726401</v>
      </c>
      <c r="J36" s="26">
        <f t="shared" si="3"/>
        <v>0.18738012236647056</v>
      </c>
      <c r="K36" s="27">
        <f t="shared" si="38"/>
        <v>0.35025300882198146</v>
      </c>
      <c r="L36" s="29">
        <f t="shared" si="4"/>
        <v>5.2537951323297216</v>
      </c>
      <c r="M36" s="29">
        <f t="shared" si="9"/>
        <v>21.62503271693825</v>
      </c>
      <c r="N36" s="26">
        <f t="shared" si="5"/>
        <v>2.9603389491083262E-2</v>
      </c>
    </row>
    <row r="37" spans="1:14" x14ac:dyDescent="0.2">
      <c r="A37" t="s">
        <v>94</v>
      </c>
      <c r="B37" s="8"/>
      <c r="C37" s="8">
        <v>44612.822916666664</v>
      </c>
      <c r="D37" s="7">
        <v>13.98</v>
      </c>
      <c r="E37" s="25">
        <f t="shared" si="1"/>
        <v>0.39577380000000001</v>
      </c>
      <c r="F37" s="25">
        <f t="shared" si="6"/>
        <v>906.28802999999994</v>
      </c>
      <c r="G37" s="26">
        <f t="shared" si="2"/>
        <v>6.7862253171801973E-2</v>
      </c>
      <c r="I37" s="29">
        <f t="shared" ref="I37" si="41">H34</f>
        <v>18.103686939726401</v>
      </c>
      <c r="J37" s="26">
        <f t="shared" si="3"/>
        <v>0.18738012236647056</v>
      </c>
      <c r="K37" s="27">
        <f t="shared" si="38"/>
        <v>0.42989789844875337</v>
      </c>
      <c r="L37" s="29">
        <f t="shared" si="4"/>
        <v>6.4484684767313007</v>
      </c>
      <c r="M37" s="29">
        <f t="shared" si="9"/>
        <v>28.07350119366955</v>
      </c>
      <c r="N37" s="26">
        <f t="shared" si="5"/>
        <v>3.8430961057628242E-2</v>
      </c>
    </row>
    <row r="38" spans="1:14" x14ac:dyDescent="0.2">
      <c r="A38" t="s">
        <v>94</v>
      </c>
      <c r="B38" s="8">
        <f>'Data Final'!C240</f>
        <v>44612.854167129626</v>
      </c>
      <c r="C38" s="8">
        <v>44612.833333333336</v>
      </c>
      <c r="D38" s="7">
        <v>12.21</v>
      </c>
      <c r="E38" s="25">
        <f t="shared" si="1"/>
        <v>0.3456651</v>
      </c>
      <c r="F38" s="25">
        <f t="shared" si="6"/>
        <v>1181.4612299999999</v>
      </c>
      <c r="G38" s="26">
        <f t="shared" si="2"/>
        <v>8.8467041877325195E-2</v>
      </c>
      <c r="H38" s="29">
        <f>'Data Final'!D240</f>
        <v>75.045203563440495</v>
      </c>
      <c r="I38" s="29">
        <f t="shared" ref="I38" si="42">H38</f>
        <v>75.045203563440495</v>
      </c>
      <c r="J38" s="26">
        <f t="shared" si="3"/>
        <v>0.77674671869611378</v>
      </c>
      <c r="K38" s="27">
        <f t="shared" si="38"/>
        <v>1.5564304676566207</v>
      </c>
      <c r="L38" s="29">
        <f t="shared" si="4"/>
        <v>23.34645701484931</v>
      </c>
      <c r="M38" s="29">
        <f t="shared" si="9"/>
        <v>51.419958208518864</v>
      </c>
      <c r="N38" s="26">
        <f t="shared" si="5"/>
        <v>7.0390878496554121E-2</v>
      </c>
    </row>
    <row r="39" spans="1:14" x14ac:dyDescent="0.2">
      <c r="A39" t="s">
        <v>94</v>
      </c>
      <c r="B39" s="8"/>
      <c r="C39" s="8">
        <v>44612.84375</v>
      </c>
      <c r="D39" s="7">
        <v>10.6</v>
      </c>
      <c r="E39" s="25">
        <f t="shared" si="1"/>
        <v>0.30008599999999996</v>
      </c>
      <c r="F39" s="25">
        <f t="shared" si="6"/>
        <v>1415.6132399999999</v>
      </c>
      <c r="G39" s="26">
        <f t="shared" si="2"/>
        <v>0.10600019078508062</v>
      </c>
      <c r="I39" s="29">
        <f t="shared" ref="I39" si="43">H38</f>
        <v>75.045203563440495</v>
      </c>
      <c r="J39" s="26">
        <f t="shared" si="3"/>
        <v>0.77674671869611378</v>
      </c>
      <c r="K39" s="27">
        <f t="shared" si="38"/>
        <v>1.351200897392316</v>
      </c>
      <c r="L39" s="29">
        <f t="shared" si="4"/>
        <v>20.268013460884738</v>
      </c>
      <c r="M39" s="29">
        <f t="shared" si="9"/>
        <v>71.687971669403595</v>
      </c>
      <c r="N39" s="26">
        <f t="shared" si="5"/>
        <v>9.8136588967693672E-2</v>
      </c>
    </row>
    <row r="40" spans="1:14" x14ac:dyDescent="0.2">
      <c r="A40" t="s">
        <v>94</v>
      </c>
      <c r="B40" s="8"/>
      <c r="C40" s="8">
        <v>44612.854166666664</v>
      </c>
      <c r="D40" s="7">
        <v>16.93</v>
      </c>
      <c r="E40" s="25">
        <f t="shared" si="1"/>
        <v>0.47928829999999994</v>
      </c>
      <c r="F40" s="25">
        <f t="shared" si="6"/>
        <v>1811.0473199999999</v>
      </c>
      <c r="G40" s="26">
        <f t="shared" si="2"/>
        <v>0.13561003529523993</v>
      </c>
      <c r="I40" s="29">
        <f t="shared" ref="I40" si="44">H38</f>
        <v>75.045203563440495</v>
      </c>
      <c r="J40" s="26">
        <f t="shared" si="3"/>
        <v>0.77674671869611378</v>
      </c>
      <c r="K40" s="27">
        <f t="shared" si="38"/>
        <v>2.1580972823445199</v>
      </c>
      <c r="L40" s="29">
        <f t="shared" si="4"/>
        <v>32.371459235167798</v>
      </c>
      <c r="M40" s="29">
        <f t="shared" si="9"/>
        <v>104.0594309045714</v>
      </c>
      <c r="N40" s="26">
        <f t="shared" si="5"/>
        <v>0.14245120012584397</v>
      </c>
    </row>
    <row r="41" spans="1:14" x14ac:dyDescent="0.2">
      <c r="A41" t="s">
        <v>94</v>
      </c>
      <c r="B41" s="8"/>
      <c r="C41" s="8">
        <v>44612.864583333336</v>
      </c>
      <c r="D41" s="7">
        <v>18.670000000000002</v>
      </c>
      <c r="E41" s="25">
        <f t="shared" si="1"/>
        <v>0.52854770000000006</v>
      </c>
      <c r="F41" s="25">
        <f t="shared" si="6"/>
        <v>2250.81486</v>
      </c>
      <c r="G41" s="26">
        <f t="shared" si="2"/>
        <v>0.16853954020795575</v>
      </c>
      <c r="I41" s="29">
        <f t="shared" ref="I41" si="45">H38</f>
        <v>75.045203563440495</v>
      </c>
      <c r="J41" s="26">
        <f t="shared" si="3"/>
        <v>0.77674671869611378</v>
      </c>
      <c r="K41" s="27">
        <f t="shared" si="38"/>
        <v>2.3798981843692966</v>
      </c>
      <c r="L41" s="29">
        <f t="shared" si="4"/>
        <v>35.698472765539449</v>
      </c>
      <c r="M41" s="29">
        <f t="shared" si="9"/>
        <v>139.75790367011086</v>
      </c>
      <c r="N41" s="26">
        <f t="shared" si="5"/>
        <v>0.1913202958330304</v>
      </c>
    </row>
    <row r="42" spans="1:14" x14ac:dyDescent="0.2">
      <c r="A42" t="s">
        <v>94</v>
      </c>
      <c r="B42" s="8">
        <f>'Data Final'!C241</f>
        <v>44612.895833854163</v>
      </c>
      <c r="C42" s="8">
        <v>44612.875</v>
      </c>
      <c r="D42" s="7">
        <v>18.670000000000002</v>
      </c>
      <c r="E42" s="25">
        <f t="shared" si="1"/>
        <v>0.52854770000000006</v>
      </c>
      <c r="F42" s="25">
        <f t="shared" si="6"/>
        <v>2690.5824000000002</v>
      </c>
      <c r="G42" s="26">
        <f t="shared" si="2"/>
        <v>0.20146904512067162</v>
      </c>
      <c r="H42" s="29">
        <f>'Data Final'!D241</f>
        <v>96.614767410173499</v>
      </c>
      <c r="I42" s="29">
        <f t="shared" ref="I42" si="46">H42</f>
        <v>96.614767410173499</v>
      </c>
      <c r="J42" s="26">
        <f t="shared" si="3"/>
        <v>1</v>
      </c>
      <c r="K42" s="27">
        <f t="shared" si="38"/>
        <v>3.0639307860409302</v>
      </c>
      <c r="L42" s="29">
        <f t="shared" si="4"/>
        <v>45.958961790613955</v>
      </c>
      <c r="M42" s="29">
        <f t="shared" si="9"/>
        <v>185.71686546072482</v>
      </c>
      <c r="N42" s="26">
        <f t="shared" si="5"/>
        <v>0.25423539354882191</v>
      </c>
    </row>
    <row r="43" spans="1:14" x14ac:dyDescent="0.2">
      <c r="A43" t="s">
        <v>94</v>
      </c>
      <c r="B43" s="8"/>
      <c r="C43" s="8">
        <v>44612.885416666664</v>
      </c>
      <c r="D43" s="7">
        <v>15.91</v>
      </c>
      <c r="E43" s="25">
        <f t="shared" si="1"/>
        <v>0.45041209999999998</v>
      </c>
      <c r="F43" s="25">
        <f t="shared" si="6"/>
        <v>3060.0279</v>
      </c>
      <c r="G43" s="26">
        <f t="shared" si="2"/>
        <v>0.22913288180864261</v>
      </c>
      <c r="I43" s="29">
        <f t="shared" ref="I43" si="47">H42</f>
        <v>96.614767410173499</v>
      </c>
      <c r="J43" s="26">
        <f t="shared" si="3"/>
        <v>1</v>
      </c>
      <c r="K43" s="27">
        <f t="shared" si="38"/>
        <v>2.6109876168136679</v>
      </c>
      <c r="L43" s="29">
        <f t="shared" si="4"/>
        <v>39.164814252205019</v>
      </c>
      <c r="M43" s="29">
        <f t="shared" si="9"/>
        <v>224.88167971292984</v>
      </c>
      <c r="N43" s="26">
        <f t="shared" si="5"/>
        <v>0.30784970552837426</v>
      </c>
    </row>
    <row r="44" spans="1:14" x14ac:dyDescent="0.2">
      <c r="A44" t="s">
        <v>94</v>
      </c>
      <c r="B44" s="8"/>
      <c r="C44" s="8">
        <v>44612.895833333336</v>
      </c>
      <c r="D44" s="7">
        <v>11.39</v>
      </c>
      <c r="E44" s="25">
        <f t="shared" si="1"/>
        <v>0.32245089999999998</v>
      </c>
      <c r="F44" s="25">
        <f t="shared" si="6"/>
        <v>3314.3083200000001</v>
      </c>
      <c r="G44" s="26">
        <f t="shared" si="2"/>
        <v>0.24817323285319093</v>
      </c>
      <c r="I44" s="29">
        <f t="shared" ref="I44" si="48">H42</f>
        <v>96.614767410173499</v>
      </c>
      <c r="J44" s="26">
        <f t="shared" si="3"/>
        <v>1</v>
      </c>
      <c r="K44" s="27">
        <f t="shared" si="38"/>
        <v>1.8692111222820669</v>
      </c>
      <c r="L44" s="29">
        <f t="shared" si="4"/>
        <v>28.038166834231003</v>
      </c>
      <c r="M44" s="29">
        <f t="shared" si="9"/>
        <v>252.91984654716083</v>
      </c>
      <c r="N44" s="26">
        <f t="shared" si="5"/>
        <v>0.34623229593988281</v>
      </c>
    </row>
    <row r="45" spans="1:14" x14ac:dyDescent="0.2">
      <c r="A45" t="s">
        <v>94</v>
      </c>
      <c r="B45" s="8"/>
      <c r="C45" s="8">
        <v>44612.90625</v>
      </c>
      <c r="D45" s="7">
        <v>8.4499999999999993</v>
      </c>
      <c r="E45" s="25">
        <f t="shared" si="1"/>
        <v>0.23921949999999997</v>
      </c>
      <c r="F45" s="25">
        <f t="shared" si="6"/>
        <v>3493.68048</v>
      </c>
      <c r="G45" s="26">
        <f t="shared" si="2"/>
        <v>0.26160450252790235</v>
      </c>
      <c r="I45" s="29">
        <f t="shared" ref="I45" si="49">H42</f>
        <v>96.614767410173499</v>
      </c>
      <c r="J45" s="26">
        <f t="shared" si="3"/>
        <v>1</v>
      </c>
      <c r="K45" s="27">
        <f t="shared" si="38"/>
        <v>1.3867281811486798</v>
      </c>
      <c r="L45" s="29">
        <f t="shared" si="4"/>
        <v>20.800922717230197</v>
      </c>
      <c r="M45" s="29">
        <f t="shared" si="9"/>
        <v>273.72076926439104</v>
      </c>
      <c r="N45" s="26">
        <f t="shared" si="5"/>
        <v>0.3747075276323541</v>
      </c>
    </row>
    <row r="46" spans="1:14" x14ac:dyDescent="0.2">
      <c r="A46" t="s">
        <v>94</v>
      </c>
      <c r="B46" s="8">
        <f>'Data Final'!C242</f>
        <v>44612.937500578701</v>
      </c>
      <c r="C46" s="8">
        <v>44612.916666666664</v>
      </c>
      <c r="D46" s="7">
        <v>7.19</v>
      </c>
      <c r="E46" s="25">
        <f t="shared" si="1"/>
        <v>0.2035489</v>
      </c>
      <c r="F46" s="25">
        <f t="shared" si="6"/>
        <v>3640.9490999999998</v>
      </c>
      <c r="G46" s="26">
        <f t="shared" si="2"/>
        <v>0.27263188018696943</v>
      </c>
      <c r="H46" s="29">
        <f>'Data Final'!D242</f>
        <v>62.324090057616999</v>
      </c>
      <c r="I46" s="29">
        <f t="shared" ref="I46" si="50">H46</f>
        <v>62.324090057616999</v>
      </c>
      <c r="J46" s="26">
        <f t="shared" si="3"/>
        <v>0.64507830146734169</v>
      </c>
      <c r="K46" s="27">
        <f t="shared" si="38"/>
        <v>0.76115999848373272</v>
      </c>
      <c r="L46" s="29">
        <f t="shared" si="4"/>
        <v>11.417399977255991</v>
      </c>
      <c r="M46" s="29">
        <f t="shared" si="9"/>
        <v>285.13816924164701</v>
      </c>
      <c r="N46" s="26">
        <f t="shared" si="5"/>
        <v>0.39033727224020631</v>
      </c>
    </row>
    <row r="47" spans="1:14" x14ac:dyDescent="0.2">
      <c r="A47" t="s">
        <v>94</v>
      </c>
      <c r="B47" s="8"/>
      <c r="C47" s="8">
        <v>44612.927083333336</v>
      </c>
      <c r="D47" s="7">
        <v>6.61</v>
      </c>
      <c r="E47" s="25">
        <f t="shared" si="1"/>
        <v>0.18712909999999999</v>
      </c>
      <c r="F47" s="25">
        <f t="shared" si="6"/>
        <v>3773.4398999999999</v>
      </c>
      <c r="G47" s="26">
        <f t="shared" si="2"/>
        <v>0.28255270437851765</v>
      </c>
      <c r="I47" s="29">
        <f t="shared" ref="I47" si="51">H46</f>
        <v>62.324090057616999</v>
      </c>
      <c r="J47" s="26">
        <f t="shared" si="3"/>
        <v>0.64507830146734169</v>
      </c>
      <c r="K47" s="27">
        <f t="shared" si="38"/>
        <v>0.69975905284804896</v>
      </c>
      <c r="L47" s="29">
        <f t="shared" si="4"/>
        <v>10.496385792720734</v>
      </c>
      <c r="M47" s="29">
        <f t="shared" si="9"/>
        <v>295.63455503436774</v>
      </c>
      <c r="N47" s="26">
        <f t="shared" si="5"/>
        <v>0.40470620295757814</v>
      </c>
    </row>
    <row r="48" spans="1:14" x14ac:dyDescent="0.2">
      <c r="A48" t="s">
        <v>94</v>
      </c>
      <c r="B48" s="8"/>
      <c r="C48" s="8">
        <v>44612.9375</v>
      </c>
      <c r="D48" s="7">
        <v>6.61</v>
      </c>
      <c r="E48" s="25">
        <f t="shared" si="1"/>
        <v>0.18712909999999999</v>
      </c>
      <c r="F48" s="25">
        <f t="shared" si="6"/>
        <v>3905.9306999999999</v>
      </c>
      <c r="G48" s="26">
        <f t="shared" si="2"/>
        <v>0.29247352857006587</v>
      </c>
      <c r="I48" s="29">
        <f t="shared" ref="I48" si="52">H46</f>
        <v>62.324090057616999</v>
      </c>
      <c r="J48" s="26">
        <f t="shared" si="3"/>
        <v>0.64507830146734169</v>
      </c>
      <c r="K48" s="27">
        <f t="shared" si="38"/>
        <v>0.69975905284804896</v>
      </c>
      <c r="L48" s="29">
        <f t="shared" si="4"/>
        <v>10.496385792720734</v>
      </c>
      <c r="M48" s="29">
        <f t="shared" si="9"/>
        <v>306.13094082708847</v>
      </c>
      <c r="N48" s="26">
        <f t="shared" si="5"/>
        <v>0.41907513367494992</v>
      </c>
    </row>
    <row r="49" spans="1:14" x14ac:dyDescent="0.2">
      <c r="A49" t="s">
        <v>94</v>
      </c>
      <c r="B49" s="8"/>
      <c r="C49" s="8">
        <v>44612.947916666664</v>
      </c>
      <c r="D49" s="7">
        <v>7.19</v>
      </c>
      <c r="E49" s="25">
        <f t="shared" si="1"/>
        <v>0.2035489</v>
      </c>
      <c r="F49" s="25">
        <f t="shared" si="6"/>
        <v>4053.1993199999997</v>
      </c>
      <c r="G49" s="26">
        <f t="shared" si="2"/>
        <v>0.30350090622913289</v>
      </c>
      <c r="I49" s="29">
        <f t="shared" ref="I49" si="53">H46</f>
        <v>62.324090057616999</v>
      </c>
      <c r="J49" s="26">
        <f t="shared" si="3"/>
        <v>0.64507830146734169</v>
      </c>
      <c r="K49" s="27">
        <f t="shared" si="38"/>
        <v>0.76115999848373272</v>
      </c>
      <c r="L49" s="29">
        <f t="shared" si="4"/>
        <v>11.417399977255991</v>
      </c>
      <c r="M49" s="29">
        <f t="shared" si="9"/>
        <v>317.54834080434443</v>
      </c>
      <c r="N49" s="26">
        <f t="shared" si="5"/>
        <v>0.43470487828280219</v>
      </c>
    </row>
    <row r="50" spans="1:14" x14ac:dyDescent="0.2">
      <c r="A50" t="s">
        <v>94</v>
      </c>
      <c r="B50" s="8">
        <f>'Data Final'!C243</f>
        <v>44612.979167303238</v>
      </c>
      <c r="C50" s="8">
        <v>44612.958333333336</v>
      </c>
      <c r="D50" s="7">
        <v>10.6</v>
      </c>
      <c r="E50" s="25">
        <f t="shared" si="1"/>
        <v>0.30008599999999996</v>
      </c>
      <c r="F50" s="25">
        <f t="shared" si="6"/>
        <v>4287.3513299999995</v>
      </c>
      <c r="G50" s="26">
        <f t="shared" si="2"/>
        <v>0.32103405513688832</v>
      </c>
      <c r="H50" s="29">
        <f>'Data Final'!D243</f>
        <v>49.8261341615923</v>
      </c>
      <c r="I50" s="29">
        <f t="shared" ref="I50" si="54">H50</f>
        <v>49.8261341615923</v>
      </c>
      <c r="J50" s="26">
        <f t="shared" si="3"/>
        <v>0.51571965132470654</v>
      </c>
      <c r="K50" s="27">
        <f t="shared" si="38"/>
        <v>0.89712751776093513</v>
      </c>
      <c r="L50" s="29">
        <f t="shared" si="4"/>
        <v>13.456912766414026</v>
      </c>
      <c r="M50" s="29">
        <f t="shared" si="9"/>
        <v>331.00525357075844</v>
      </c>
      <c r="N50" s="26">
        <f t="shared" si="5"/>
        <v>0.45312659515075643</v>
      </c>
    </row>
    <row r="51" spans="1:14" x14ac:dyDescent="0.2">
      <c r="A51" t="s">
        <v>94</v>
      </c>
      <c r="B51" s="8"/>
      <c r="C51" s="8">
        <v>44612.96875</v>
      </c>
      <c r="D51" s="7">
        <v>9.85</v>
      </c>
      <c r="E51" s="25">
        <f t="shared" si="1"/>
        <v>0.27885349999999998</v>
      </c>
      <c r="F51" s="25">
        <f t="shared" si="6"/>
        <v>4502.3940899999998</v>
      </c>
      <c r="G51" s="26">
        <f t="shared" si="2"/>
        <v>0.33713631594009352</v>
      </c>
      <c r="I51" s="29">
        <f t="shared" ref="I51" si="55">H50</f>
        <v>49.8261341615923</v>
      </c>
      <c r="J51" s="26">
        <f t="shared" si="3"/>
        <v>0.51571965132470654</v>
      </c>
      <c r="K51" s="27">
        <f t="shared" si="38"/>
        <v>0.83365151414577465</v>
      </c>
      <c r="L51" s="29">
        <f t="shared" si="4"/>
        <v>12.50477271218662</v>
      </c>
      <c r="M51" s="29">
        <f t="shared" si="9"/>
        <v>343.51002628294503</v>
      </c>
      <c r="N51" s="26">
        <f t="shared" si="5"/>
        <v>0.47024488865541209</v>
      </c>
    </row>
    <row r="52" spans="1:14" x14ac:dyDescent="0.2">
      <c r="A52" t="s">
        <v>94</v>
      </c>
      <c r="B52" s="8"/>
      <c r="C52" s="8">
        <v>44612.979166666664</v>
      </c>
      <c r="D52" s="7">
        <v>9.85</v>
      </c>
      <c r="E52" s="25">
        <f t="shared" si="1"/>
        <v>0.27885349999999998</v>
      </c>
      <c r="F52" s="25">
        <f t="shared" si="6"/>
        <v>4717.43685</v>
      </c>
      <c r="G52" s="26">
        <f t="shared" si="2"/>
        <v>0.35323857674329873</v>
      </c>
      <c r="I52" s="29">
        <f t="shared" ref="I52" si="56">H50</f>
        <v>49.8261341615923</v>
      </c>
      <c r="J52" s="26">
        <f t="shared" si="3"/>
        <v>0.51571965132470654</v>
      </c>
      <c r="K52" s="27">
        <f t="shared" si="38"/>
        <v>0.83365151414577465</v>
      </c>
      <c r="L52" s="29">
        <f t="shared" si="4"/>
        <v>12.50477271218662</v>
      </c>
      <c r="M52" s="29">
        <f t="shared" si="9"/>
        <v>356.01479899513163</v>
      </c>
      <c r="N52" s="26">
        <f t="shared" si="5"/>
        <v>0.48736318216006769</v>
      </c>
    </row>
    <row r="53" spans="1:14" x14ac:dyDescent="0.2">
      <c r="A53" t="s">
        <v>94</v>
      </c>
      <c r="B53" s="8"/>
      <c r="C53" s="8">
        <v>44612.989583333336</v>
      </c>
      <c r="D53" s="7">
        <v>20.73</v>
      </c>
      <c r="E53" s="25">
        <f t="shared" si="1"/>
        <v>0.58686629999999995</v>
      </c>
      <c r="F53" s="25">
        <f t="shared" si="6"/>
        <v>5209.6911300000002</v>
      </c>
      <c r="G53" s="26">
        <f t="shared" si="2"/>
        <v>0.39009825431651252</v>
      </c>
      <c r="I53" s="29">
        <f t="shared" ref="I53" si="57">H50</f>
        <v>49.8261341615923</v>
      </c>
      <c r="J53" s="26">
        <f t="shared" si="3"/>
        <v>0.51571965132470654</v>
      </c>
      <c r="K53" s="27">
        <f t="shared" si="38"/>
        <v>1.7544767399230363</v>
      </c>
      <c r="L53" s="29">
        <f t="shared" si="4"/>
        <v>26.317151098845546</v>
      </c>
      <c r="M53" s="29">
        <f t="shared" si="9"/>
        <v>382.33195009397718</v>
      </c>
      <c r="N53" s="26">
        <f t="shared" si="5"/>
        <v>0.52338980392164247</v>
      </c>
    </row>
    <row r="54" spans="1:14" x14ac:dyDescent="0.2">
      <c r="A54" t="s">
        <v>94</v>
      </c>
      <c r="B54" s="8">
        <f>'Data Final'!C244</f>
        <v>44613.020834027775</v>
      </c>
      <c r="C54" s="8">
        <v>44613</v>
      </c>
      <c r="D54" s="7">
        <v>22.88</v>
      </c>
      <c r="E54" s="25">
        <f t="shared" si="1"/>
        <v>0.64773279999999989</v>
      </c>
      <c r="F54" s="25">
        <f t="shared" si="6"/>
        <v>5756.7252600000002</v>
      </c>
      <c r="G54" s="26">
        <f t="shared" si="2"/>
        <v>0.43105981112277031</v>
      </c>
      <c r="H54" s="29">
        <f>'Data Final'!D244</f>
        <v>48.745259068745099</v>
      </c>
      <c r="I54" s="29">
        <f t="shared" ref="I54" si="58">H54</f>
        <v>48.745259068745099</v>
      </c>
      <c r="J54" s="26">
        <f t="shared" si="3"/>
        <v>0.50453217841739839</v>
      </c>
      <c r="K54" s="27">
        <f t="shared" si="38"/>
        <v>1.8944341885994191</v>
      </c>
      <c r="L54" s="29">
        <f t="shared" si="4"/>
        <v>28.416512828991287</v>
      </c>
      <c r="M54" s="29">
        <f t="shared" si="9"/>
        <v>410.74846292296849</v>
      </c>
      <c r="N54" s="26">
        <f t="shared" si="5"/>
        <v>0.56229032760020725</v>
      </c>
    </row>
    <row r="55" spans="1:14" x14ac:dyDescent="0.2">
      <c r="A55" t="s">
        <v>94</v>
      </c>
      <c r="B55" s="8"/>
      <c r="C55" s="8">
        <v>44613.010416666664</v>
      </c>
      <c r="D55" s="7">
        <v>20.73</v>
      </c>
      <c r="E55" s="25">
        <f t="shared" si="1"/>
        <v>0.58686629999999995</v>
      </c>
      <c r="F55" s="25">
        <f t="shared" si="6"/>
        <v>6248.9795400000003</v>
      </c>
      <c r="G55" s="26">
        <f t="shared" si="2"/>
        <v>0.4679194886959841</v>
      </c>
      <c r="I55" s="29">
        <f t="shared" ref="I55" si="59">H54</f>
        <v>48.745259068745099</v>
      </c>
      <c r="J55" s="26">
        <f t="shared" si="3"/>
        <v>0.50453217841739839</v>
      </c>
      <c r="K55" s="27">
        <f t="shared" si="38"/>
        <v>1.7164169899329527</v>
      </c>
      <c r="L55" s="29">
        <f t="shared" si="4"/>
        <v>25.74625484899429</v>
      </c>
      <c r="M55" s="29">
        <f t="shared" si="9"/>
        <v>436.49471777196277</v>
      </c>
      <c r="N55" s="26">
        <f t="shared" si="5"/>
        <v>0.59753542619534039</v>
      </c>
    </row>
    <row r="56" spans="1:14" x14ac:dyDescent="0.2">
      <c r="A56" t="s">
        <v>94</v>
      </c>
      <c r="B56" s="8"/>
      <c r="C56" s="8">
        <v>44613.020833333336</v>
      </c>
      <c r="D56" s="7">
        <v>16.93</v>
      </c>
      <c r="E56" s="25">
        <f t="shared" si="1"/>
        <v>0.47928829999999994</v>
      </c>
      <c r="F56" s="25">
        <f t="shared" si="6"/>
        <v>6644.4136200000003</v>
      </c>
      <c r="G56" s="26">
        <f t="shared" si="2"/>
        <v>0.4975293332061434</v>
      </c>
      <c r="I56" s="29">
        <f t="shared" ref="I56" si="60">H54</f>
        <v>48.745259068745099</v>
      </c>
      <c r="J56" s="26">
        <f t="shared" si="3"/>
        <v>0.50453217841739839</v>
      </c>
      <c r="K56" s="27">
        <f t="shared" si="38"/>
        <v>1.4017819411271053</v>
      </c>
      <c r="L56" s="29">
        <f t="shared" si="4"/>
        <v>21.02672911690658</v>
      </c>
      <c r="M56" s="29">
        <f t="shared" si="9"/>
        <v>457.52144688886938</v>
      </c>
      <c r="N56" s="26">
        <f t="shared" si="5"/>
        <v>0.6263197734802225</v>
      </c>
    </row>
    <row r="57" spans="1:14" x14ac:dyDescent="0.2">
      <c r="A57" t="s">
        <v>94</v>
      </c>
      <c r="B57" s="8"/>
      <c r="C57" s="8">
        <v>44613.03125</v>
      </c>
      <c r="D57" s="7">
        <v>13.08</v>
      </c>
      <c r="E57" s="25">
        <f t="shared" si="1"/>
        <v>0.37029479999999998</v>
      </c>
      <c r="F57" s="25">
        <f t="shared" si="6"/>
        <v>6941.7535500000004</v>
      </c>
      <c r="G57" s="26">
        <f t="shared" si="2"/>
        <v>0.51979395211294488</v>
      </c>
      <c r="I57" s="29">
        <f t="shared" ref="I57" si="61">H54</f>
        <v>48.745259068745099</v>
      </c>
      <c r="J57" s="26">
        <f t="shared" si="3"/>
        <v>0.50453217841739839</v>
      </c>
      <c r="K57" s="27">
        <f t="shared" si="38"/>
        <v>1.083006957468549</v>
      </c>
      <c r="L57" s="29">
        <f t="shared" si="4"/>
        <v>16.245104362028236</v>
      </c>
      <c r="M57" s="29">
        <f t="shared" si="9"/>
        <v>473.76655125089763</v>
      </c>
      <c r="N57" s="26">
        <f t="shared" si="5"/>
        <v>0.64855835956919217</v>
      </c>
    </row>
    <row r="58" spans="1:14" x14ac:dyDescent="0.2">
      <c r="A58" t="s">
        <v>94</v>
      </c>
      <c r="B58" s="8">
        <f>'Data Final'!C245</f>
        <v>44613.062500752312</v>
      </c>
      <c r="C58" s="8">
        <v>44613.041666666664</v>
      </c>
      <c r="D58" s="7">
        <v>9.1300000000000008</v>
      </c>
      <c r="E58" s="25">
        <f t="shared" si="1"/>
        <v>0.25847029999999999</v>
      </c>
      <c r="F58" s="25">
        <f t="shared" si="6"/>
        <v>7138.4514300000001</v>
      </c>
      <c r="G58" s="26">
        <f t="shared" si="2"/>
        <v>0.53452256033578183</v>
      </c>
      <c r="H58" s="29">
        <f>'Data Final'!D245</f>
        <v>57.520349444110494</v>
      </c>
      <c r="I58" s="29">
        <f t="shared" ref="I58" si="62">H58</f>
        <v>57.520349444110494</v>
      </c>
      <c r="J58" s="26">
        <f t="shared" si="3"/>
        <v>0.59535773863544617</v>
      </c>
      <c r="K58" s="27">
        <f t="shared" si="38"/>
        <v>0.89203811861544424</v>
      </c>
      <c r="L58" s="29">
        <f t="shared" si="4"/>
        <v>13.380571779231664</v>
      </c>
      <c r="M58" s="29">
        <f t="shared" si="9"/>
        <v>487.14712303012931</v>
      </c>
      <c r="N58" s="26">
        <f t="shared" si="5"/>
        <v>0.66687557014542087</v>
      </c>
    </row>
    <row r="59" spans="1:14" x14ac:dyDescent="0.2">
      <c r="A59" t="s">
        <v>94</v>
      </c>
      <c r="B59" s="8"/>
      <c r="C59" s="8">
        <v>44613.052083333336</v>
      </c>
      <c r="D59" s="7">
        <v>7.8</v>
      </c>
      <c r="E59" s="25">
        <f t="shared" si="1"/>
        <v>0.22081799999999999</v>
      </c>
      <c r="F59" s="25">
        <f t="shared" si="6"/>
        <v>7301.26224</v>
      </c>
      <c r="G59" s="26">
        <f t="shared" si="2"/>
        <v>0.54671372698654974</v>
      </c>
      <c r="I59" s="29">
        <f t="shared" ref="I59" si="63">H58</f>
        <v>57.520349444110494</v>
      </c>
      <c r="J59" s="26">
        <f t="shared" si="3"/>
        <v>0.59535773863544617</v>
      </c>
      <c r="K59" s="27">
        <f t="shared" si="38"/>
        <v>0.76209171141297549</v>
      </c>
      <c r="L59" s="29">
        <f t="shared" si="4"/>
        <v>11.431375671194633</v>
      </c>
      <c r="M59" s="29">
        <f t="shared" si="9"/>
        <v>498.57849870132395</v>
      </c>
      <c r="N59" s="26">
        <f t="shared" si="5"/>
        <v>0.68252444665085177</v>
      </c>
    </row>
    <row r="60" spans="1:14" x14ac:dyDescent="0.2">
      <c r="A60" t="s">
        <v>94</v>
      </c>
      <c r="B60" s="8"/>
      <c r="C60" s="8">
        <v>44613.0625</v>
      </c>
      <c r="D60" s="7">
        <v>6.61</v>
      </c>
      <c r="E60" s="25">
        <f t="shared" si="1"/>
        <v>0.18712909999999999</v>
      </c>
      <c r="F60" s="25">
        <f t="shared" si="6"/>
        <v>7433.7530399999996</v>
      </c>
      <c r="G60" s="26">
        <f t="shared" si="2"/>
        <v>0.5566345511780979</v>
      </c>
      <c r="I60" s="29">
        <f t="shared" ref="I60" si="64">H58</f>
        <v>57.520349444110494</v>
      </c>
      <c r="J60" s="26">
        <f t="shared" si="3"/>
        <v>0.59535773863544617</v>
      </c>
      <c r="K60" s="27">
        <f t="shared" si="38"/>
        <v>0.64582387338971381</v>
      </c>
      <c r="L60" s="29">
        <f t="shared" si="4"/>
        <v>9.6873581008457066</v>
      </c>
      <c r="M60" s="29">
        <f t="shared" si="9"/>
        <v>508.26585680216965</v>
      </c>
      <c r="N60" s="26">
        <f t="shared" si="5"/>
        <v>0.69578586635609507</v>
      </c>
    </row>
    <row r="61" spans="1:14" x14ac:dyDescent="0.2">
      <c r="A61" t="s">
        <v>94</v>
      </c>
      <c r="B61" s="8"/>
      <c r="C61" s="8">
        <v>44613.072916666664</v>
      </c>
      <c r="D61" s="7">
        <v>6.06</v>
      </c>
      <c r="E61" s="25">
        <f t="shared" si="1"/>
        <v>0.17155859999999998</v>
      </c>
      <c r="F61" s="25">
        <f t="shared" si="6"/>
        <v>7552.2303899999997</v>
      </c>
      <c r="G61" s="26">
        <f t="shared" si="2"/>
        <v>0.56550605742630933</v>
      </c>
      <c r="I61" s="29">
        <f t="shared" ref="I61" si="65">H58</f>
        <v>57.520349444110494</v>
      </c>
      <c r="J61" s="26">
        <f t="shared" si="3"/>
        <v>0.59535773863544617</v>
      </c>
      <c r="K61" s="27">
        <f t="shared" si="38"/>
        <v>0.59208663732854228</v>
      </c>
      <c r="L61" s="29">
        <f t="shared" si="4"/>
        <v>8.8812995599281344</v>
      </c>
      <c r="M61" s="29">
        <f t="shared" si="9"/>
        <v>517.1471563620978</v>
      </c>
      <c r="N61" s="26">
        <f t="shared" si="5"/>
        <v>0.70794383964108365</v>
      </c>
    </row>
    <row r="62" spans="1:14" x14ac:dyDescent="0.2">
      <c r="A62" t="s">
        <v>94</v>
      </c>
      <c r="B62" s="8">
        <f>'Data Final'!C246</f>
        <v>44613.104167476849</v>
      </c>
      <c r="C62" s="8">
        <v>44613.083333333336</v>
      </c>
      <c r="D62" s="7">
        <v>6.06</v>
      </c>
      <c r="E62" s="25">
        <f t="shared" si="1"/>
        <v>0.17155859999999998</v>
      </c>
      <c r="F62" s="25">
        <f t="shared" si="6"/>
        <v>7670.7077399999998</v>
      </c>
      <c r="G62" s="26">
        <f t="shared" si="2"/>
        <v>0.57437756367452075</v>
      </c>
      <c r="H62" s="29">
        <f>'Data Final'!D246</f>
        <v>40.88439444026605</v>
      </c>
      <c r="I62" s="29">
        <f t="shared" ref="I62" si="66">H62</f>
        <v>40.88439444026605</v>
      </c>
      <c r="J62" s="26">
        <f t="shared" si="3"/>
        <v>0.42316920628389298</v>
      </c>
      <c r="K62" s="27">
        <f t="shared" si="38"/>
        <v>0.42084416832118959</v>
      </c>
      <c r="L62" s="29">
        <f t="shared" si="4"/>
        <v>6.3126625248178438</v>
      </c>
      <c r="M62" s="29">
        <f t="shared" si="9"/>
        <v>523.45981888691563</v>
      </c>
      <c r="N62" s="26">
        <f t="shared" si="5"/>
        <v>0.71658550089977724</v>
      </c>
    </row>
    <row r="63" spans="1:14" x14ac:dyDescent="0.2">
      <c r="A63" t="s">
        <v>94</v>
      </c>
      <c r="B63" s="8"/>
      <c r="C63" s="8">
        <v>44613.09375</v>
      </c>
      <c r="D63" s="7">
        <v>5.54</v>
      </c>
      <c r="E63" s="25">
        <f t="shared" si="1"/>
        <v>0.15683739999999999</v>
      </c>
      <c r="F63" s="25">
        <f t="shared" si="6"/>
        <v>7775.9360099999994</v>
      </c>
      <c r="G63" s="26">
        <f t="shared" si="2"/>
        <v>0.58225698750357724</v>
      </c>
      <c r="I63" s="29">
        <f t="shared" ref="I63" si="67">H62</f>
        <v>40.88439444026605</v>
      </c>
      <c r="J63" s="26">
        <f t="shared" si="3"/>
        <v>0.42316920628389298</v>
      </c>
      <c r="K63" s="27">
        <f t="shared" si="38"/>
        <v>0.38473212747514696</v>
      </c>
      <c r="L63" s="29">
        <f t="shared" si="4"/>
        <v>5.7709819121272048</v>
      </c>
      <c r="M63" s="29">
        <f t="shared" si="9"/>
        <v>529.23080079904287</v>
      </c>
      <c r="N63" s="26">
        <f t="shared" si="5"/>
        <v>0.72448563346960615</v>
      </c>
    </row>
    <row r="64" spans="1:14" x14ac:dyDescent="0.2">
      <c r="A64" t="s">
        <v>94</v>
      </c>
      <c r="B64" s="8"/>
      <c r="C64" s="8">
        <v>44613.104166666664</v>
      </c>
      <c r="D64" s="7">
        <v>5.05</v>
      </c>
      <c r="E64" s="25">
        <f t="shared" si="1"/>
        <v>0.1429655</v>
      </c>
      <c r="F64" s="25">
        <f t="shared" si="6"/>
        <v>7868.6795699999993</v>
      </c>
      <c r="G64" s="26">
        <f t="shared" si="2"/>
        <v>0.58920156443766103</v>
      </c>
      <c r="I64" s="29">
        <f t="shared" ref="I64" si="68">H62</f>
        <v>40.88439444026605</v>
      </c>
      <c r="J64" s="26">
        <f t="shared" si="3"/>
        <v>0.42316920628389298</v>
      </c>
      <c r="K64" s="27">
        <f t="shared" si="38"/>
        <v>0.35070347360099136</v>
      </c>
      <c r="L64" s="29">
        <f t="shared" si="4"/>
        <v>5.2605521040148702</v>
      </c>
      <c r="M64" s="29">
        <f t="shared" si="9"/>
        <v>534.49135290305776</v>
      </c>
      <c r="N64" s="26">
        <f t="shared" si="5"/>
        <v>0.73168701785185086</v>
      </c>
    </row>
    <row r="65" spans="1:14" x14ac:dyDescent="0.2">
      <c r="A65" t="s">
        <v>94</v>
      </c>
      <c r="B65" s="8"/>
      <c r="C65" s="8">
        <v>44613.114583333336</v>
      </c>
      <c r="D65" s="7">
        <v>5.05</v>
      </c>
      <c r="E65" s="25">
        <f t="shared" si="1"/>
        <v>0.1429655</v>
      </c>
      <c r="F65" s="25">
        <f t="shared" si="6"/>
        <v>7961.4231299999992</v>
      </c>
      <c r="G65" s="26">
        <f t="shared" si="2"/>
        <v>0.59614614137174482</v>
      </c>
      <c r="I65" s="29">
        <f t="shared" ref="I65" si="69">H62</f>
        <v>40.88439444026605</v>
      </c>
      <c r="J65" s="26">
        <f t="shared" si="3"/>
        <v>0.42316920628389298</v>
      </c>
      <c r="K65" s="27">
        <f t="shared" si="38"/>
        <v>0.35070347360099136</v>
      </c>
      <c r="L65" s="29">
        <f t="shared" si="4"/>
        <v>5.2605521040148702</v>
      </c>
      <c r="M65" s="29">
        <f t="shared" si="9"/>
        <v>539.75190500707265</v>
      </c>
      <c r="N65" s="26">
        <f t="shared" si="5"/>
        <v>0.73888840223409558</v>
      </c>
    </row>
    <row r="66" spans="1:14" x14ac:dyDescent="0.2">
      <c r="A66" t="s">
        <v>94</v>
      </c>
      <c r="B66" s="8">
        <f>'Data Final'!C247</f>
        <v>44613.145834201387</v>
      </c>
      <c r="C66" s="8">
        <v>44613.125</v>
      </c>
      <c r="D66" s="7">
        <v>4.5999999999999996</v>
      </c>
      <c r="E66" s="25">
        <f t="shared" si="1"/>
        <v>0.13022599999999998</v>
      </c>
      <c r="F66" s="25">
        <f t="shared" si="6"/>
        <v>8042.7011399999992</v>
      </c>
      <c r="G66" s="26">
        <f t="shared" si="2"/>
        <v>0.60223218544309842</v>
      </c>
      <c r="H66" s="29">
        <f>'Data Final'!D247</f>
        <v>25.068978254610599</v>
      </c>
      <c r="I66" s="29">
        <f t="shared" ref="I66" si="70">H66</f>
        <v>25.068978254610599</v>
      </c>
      <c r="J66" s="26">
        <f t="shared" si="3"/>
        <v>0.25947356627358442</v>
      </c>
      <c r="K66" s="27">
        <f t="shared" ref="K66:K93" si="71">I66*E66*1000*60/(1000*1000)</f>
        <v>0.19587796573109517</v>
      </c>
      <c r="L66" s="29">
        <f t="shared" si="4"/>
        <v>2.9381694859664274</v>
      </c>
      <c r="M66" s="29">
        <f t="shared" si="9"/>
        <v>542.69007449303911</v>
      </c>
      <c r="N66" s="26">
        <f t="shared" si="5"/>
        <v>0.74291058230764306</v>
      </c>
    </row>
    <row r="67" spans="1:14" x14ac:dyDescent="0.2">
      <c r="A67" t="s">
        <v>94</v>
      </c>
      <c r="B67" s="8"/>
      <c r="C67" s="8">
        <v>44613.135416666664</v>
      </c>
      <c r="D67" s="7">
        <v>4.5999999999999996</v>
      </c>
      <c r="E67" s="25">
        <f t="shared" ref="E67:E93" si="72">D67*0.02831</f>
        <v>0.13022599999999998</v>
      </c>
      <c r="F67" s="25">
        <f t="shared" si="6"/>
        <v>8123.9791499999992</v>
      </c>
      <c r="G67" s="26">
        <f t="shared" ref="G67:G93" si="73">F67/$F$93</f>
        <v>0.60831822951445202</v>
      </c>
      <c r="I67" s="29">
        <f t="shared" ref="I67" si="74">H66</f>
        <v>25.068978254610599</v>
      </c>
      <c r="J67" s="26">
        <f t="shared" ref="J67:J92" si="75">I67/MAX(I$2:I$98)</f>
        <v>0.25947356627358442</v>
      </c>
      <c r="K67" s="27">
        <f t="shared" si="71"/>
        <v>0.19587796573109517</v>
      </c>
      <c r="L67" s="29">
        <f t="shared" ref="L67:L93" si="76">K67*15</f>
        <v>2.9381694859664274</v>
      </c>
      <c r="M67" s="29">
        <f t="shared" si="9"/>
        <v>545.62824397900556</v>
      </c>
      <c r="N67" s="26">
        <f t="shared" ref="N67:N93" si="77">M67/$M$93</f>
        <v>0.74693276238119044</v>
      </c>
    </row>
    <row r="68" spans="1:14" x14ac:dyDescent="0.2">
      <c r="A68" t="s">
        <v>94</v>
      </c>
      <c r="B68" s="8"/>
      <c r="C68" s="8">
        <v>44613.145833333336</v>
      </c>
      <c r="D68" s="7">
        <v>4.16</v>
      </c>
      <c r="E68" s="25">
        <f t="shared" si="72"/>
        <v>0.1177696</v>
      </c>
      <c r="F68" s="25">
        <f t="shared" ref="F68:F93" si="78">(E68-MIN($E$2:$E$93))*15*60+F67</f>
        <v>8194.0463999999993</v>
      </c>
      <c r="G68" s="26">
        <f t="shared" si="73"/>
        <v>0.61356481923113615</v>
      </c>
      <c r="I68" s="29">
        <f t="shared" ref="I68" si="79">H66</f>
        <v>25.068978254610599</v>
      </c>
      <c r="J68" s="26">
        <f t="shared" si="75"/>
        <v>0.25947356627358442</v>
      </c>
      <c r="K68" s="27">
        <f t="shared" si="71"/>
        <v>0.1771418124872513</v>
      </c>
      <c r="L68" s="29">
        <f t="shared" si="76"/>
        <v>2.6571271873087694</v>
      </c>
      <c r="M68" s="29">
        <f t="shared" si="9"/>
        <v>548.28537116631435</v>
      </c>
      <c r="N68" s="26">
        <f t="shared" si="77"/>
        <v>0.7505702121868334</v>
      </c>
    </row>
    <row r="69" spans="1:14" x14ac:dyDescent="0.2">
      <c r="A69" t="s">
        <v>94</v>
      </c>
      <c r="B69" s="8"/>
      <c r="C69" s="8">
        <v>44613.15625</v>
      </c>
      <c r="D69" s="7">
        <v>4.16</v>
      </c>
      <c r="E69" s="25">
        <f t="shared" si="72"/>
        <v>0.1177696</v>
      </c>
      <c r="F69" s="25">
        <f t="shared" si="78"/>
        <v>8264.1136499999993</v>
      </c>
      <c r="G69" s="26">
        <f t="shared" si="73"/>
        <v>0.61881140894782038</v>
      </c>
      <c r="I69" s="29">
        <f t="shared" ref="I69" si="80">H66</f>
        <v>25.068978254610599</v>
      </c>
      <c r="J69" s="26">
        <f t="shared" si="75"/>
        <v>0.25947356627358442</v>
      </c>
      <c r="K69" s="27">
        <f t="shared" si="71"/>
        <v>0.1771418124872513</v>
      </c>
      <c r="L69" s="29">
        <f t="shared" si="76"/>
        <v>2.6571271873087694</v>
      </c>
      <c r="M69" s="29">
        <f t="shared" si="9"/>
        <v>550.94249835362314</v>
      </c>
      <c r="N69" s="26">
        <f t="shared" si="77"/>
        <v>0.75420766199247635</v>
      </c>
    </row>
    <row r="70" spans="1:14" x14ac:dyDescent="0.2">
      <c r="A70" t="s">
        <v>94</v>
      </c>
      <c r="B70" s="8">
        <f>'Data Final'!C248</f>
        <v>44613.187500925924</v>
      </c>
      <c r="C70" s="8">
        <v>44613.166666666664</v>
      </c>
      <c r="D70" s="7">
        <v>4.16</v>
      </c>
      <c r="E70" s="25">
        <f t="shared" si="72"/>
        <v>0.1177696</v>
      </c>
      <c r="F70" s="25">
        <f t="shared" si="78"/>
        <v>8334.1808999999994</v>
      </c>
      <c r="G70" s="26">
        <f t="shared" si="73"/>
        <v>0.62405799866450451</v>
      </c>
      <c r="H70" s="29">
        <f>'Data Final'!D248</f>
        <v>20.026734004267151</v>
      </c>
      <c r="I70" s="29">
        <f t="shared" ref="I70" si="81">H70</f>
        <v>20.026734004267151</v>
      </c>
      <c r="J70" s="26">
        <f t="shared" si="75"/>
        <v>0.20728439907374185</v>
      </c>
      <c r="K70" s="27">
        <f t="shared" si="71"/>
        <v>0.14151242717933643</v>
      </c>
      <c r="L70" s="29">
        <f t="shared" si="76"/>
        <v>2.1226864076900465</v>
      </c>
      <c r="M70" s="29">
        <f t="shared" ref="M70:M93" si="82">M69+L70</f>
        <v>553.06518476131316</v>
      </c>
      <c r="N70" s="26">
        <f t="shared" si="77"/>
        <v>0.75711349401209938</v>
      </c>
    </row>
    <row r="71" spans="1:14" x14ac:dyDescent="0.2">
      <c r="A71" t="s">
        <v>94</v>
      </c>
      <c r="B71" s="8"/>
      <c r="C71" s="8">
        <v>44613.177083333336</v>
      </c>
      <c r="D71" s="7">
        <v>3.76</v>
      </c>
      <c r="E71" s="25">
        <f t="shared" si="72"/>
        <v>0.10644559999999999</v>
      </c>
      <c r="F71" s="25">
        <f t="shared" si="78"/>
        <v>8394.0565499999993</v>
      </c>
      <c r="G71" s="26">
        <f t="shared" si="73"/>
        <v>0.62854144805876189</v>
      </c>
      <c r="I71" s="29">
        <f t="shared" ref="I71" si="83">H70</f>
        <v>20.026734004267151</v>
      </c>
      <c r="J71" s="26">
        <f t="shared" si="75"/>
        <v>0.20728439907374185</v>
      </c>
      <c r="K71" s="27">
        <f t="shared" si="71"/>
        <v>0.12790546302747713</v>
      </c>
      <c r="L71" s="29">
        <f t="shared" si="76"/>
        <v>1.9185819454121569</v>
      </c>
      <c r="M71" s="29">
        <f t="shared" si="82"/>
        <v>554.98376670672531</v>
      </c>
      <c r="N71" s="26">
        <f t="shared" si="77"/>
        <v>0.75973991910675875</v>
      </c>
    </row>
    <row r="72" spans="1:14" x14ac:dyDescent="0.2">
      <c r="A72" t="s">
        <v>94</v>
      </c>
      <c r="B72" s="8"/>
      <c r="C72" s="8">
        <v>44613.1875</v>
      </c>
      <c r="D72" s="7">
        <v>3.76</v>
      </c>
      <c r="E72" s="25">
        <f t="shared" si="72"/>
        <v>0.10644559999999999</v>
      </c>
      <c r="F72" s="25">
        <f t="shared" si="78"/>
        <v>8453.9321999999993</v>
      </c>
      <c r="G72" s="26">
        <f t="shared" si="73"/>
        <v>0.63302489745301926</v>
      </c>
      <c r="I72" s="29">
        <f t="shared" ref="I72" si="84">H70</f>
        <v>20.026734004267151</v>
      </c>
      <c r="J72" s="26">
        <f t="shared" si="75"/>
        <v>0.20728439907374185</v>
      </c>
      <c r="K72" s="27">
        <f t="shared" si="71"/>
        <v>0.12790546302747713</v>
      </c>
      <c r="L72" s="29">
        <f t="shared" si="76"/>
        <v>1.9185819454121569</v>
      </c>
      <c r="M72" s="29">
        <f t="shared" si="82"/>
        <v>556.90234865213745</v>
      </c>
      <c r="N72" s="26">
        <f t="shared" si="77"/>
        <v>0.76236634420141802</v>
      </c>
    </row>
    <row r="73" spans="1:14" x14ac:dyDescent="0.2">
      <c r="A73" t="s">
        <v>94</v>
      </c>
      <c r="B73" s="8"/>
      <c r="C73" s="8">
        <v>44613.197916666664</v>
      </c>
      <c r="D73" s="7">
        <v>3.76</v>
      </c>
      <c r="E73" s="25">
        <f t="shared" si="72"/>
        <v>0.10644559999999999</v>
      </c>
      <c r="F73" s="25">
        <f t="shared" si="78"/>
        <v>8513.8078499999992</v>
      </c>
      <c r="G73" s="26">
        <f t="shared" si="73"/>
        <v>0.63750834684727664</v>
      </c>
      <c r="I73" s="29">
        <f t="shared" ref="I73" si="85">H70</f>
        <v>20.026734004267151</v>
      </c>
      <c r="J73" s="26">
        <f t="shared" si="75"/>
        <v>0.20728439907374185</v>
      </c>
      <c r="K73" s="27">
        <f t="shared" si="71"/>
        <v>0.12790546302747713</v>
      </c>
      <c r="L73" s="29">
        <f t="shared" si="76"/>
        <v>1.9185819454121569</v>
      </c>
      <c r="M73" s="29">
        <f t="shared" si="82"/>
        <v>558.82093059754959</v>
      </c>
      <c r="N73" s="26">
        <f t="shared" si="77"/>
        <v>0.7649927692960774</v>
      </c>
    </row>
    <row r="74" spans="1:14" x14ac:dyDescent="0.2">
      <c r="A74" t="s">
        <v>94</v>
      </c>
      <c r="B74" s="8">
        <f>'Data Final'!C249</f>
        <v>44613.229167650461</v>
      </c>
      <c r="C74" s="8">
        <v>44613.208333333336</v>
      </c>
      <c r="D74" s="7">
        <v>3.76</v>
      </c>
      <c r="E74" s="25">
        <f t="shared" si="72"/>
        <v>0.10644559999999999</v>
      </c>
      <c r="F74" s="25">
        <f t="shared" si="78"/>
        <v>8573.6834999999992</v>
      </c>
      <c r="G74" s="26">
        <f t="shared" si="73"/>
        <v>0.64199179624153402</v>
      </c>
      <c r="H74" s="29">
        <f>'Data Final'!D249</f>
        <v>15.4816117891055</v>
      </c>
      <c r="I74" s="29">
        <f t="shared" ref="I74" si="86">H74</f>
        <v>15.4816117891055</v>
      </c>
      <c r="J74" s="26">
        <f t="shared" si="75"/>
        <v>0.16024063612738451</v>
      </c>
      <c r="K74" s="27">
        <f t="shared" si="71"/>
        <v>9.8876967351504502E-2</v>
      </c>
      <c r="L74" s="29">
        <f t="shared" si="76"/>
        <v>1.4831545102725676</v>
      </c>
      <c r="M74" s="29">
        <f t="shared" si="82"/>
        <v>560.30408510782217</v>
      </c>
      <c r="N74" s="26">
        <f t="shared" si="77"/>
        <v>0.76702312001127726</v>
      </c>
    </row>
    <row r="75" spans="1:14" x14ac:dyDescent="0.2">
      <c r="A75" t="s">
        <v>94</v>
      </c>
      <c r="B75" s="8"/>
      <c r="C75" s="8">
        <v>44613.21875</v>
      </c>
      <c r="D75" s="7">
        <v>3.76</v>
      </c>
      <c r="E75" s="25">
        <f t="shared" si="72"/>
        <v>0.10644559999999999</v>
      </c>
      <c r="F75" s="25">
        <f t="shared" si="78"/>
        <v>8633.5591499999991</v>
      </c>
      <c r="G75" s="26">
        <f t="shared" si="73"/>
        <v>0.64647524563579128</v>
      </c>
      <c r="I75" s="29">
        <f t="shared" ref="I75" si="87">H74</f>
        <v>15.4816117891055</v>
      </c>
      <c r="J75" s="26">
        <f t="shared" si="75"/>
        <v>0.16024063612738451</v>
      </c>
      <c r="K75" s="27">
        <f t="shared" si="71"/>
        <v>9.8876967351504502E-2</v>
      </c>
      <c r="L75" s="29">
        <f t="shared" si="76"/>
        <v>1.4831545102725676</v>
      </c>
      <c r="M75" s="29">
        <f t="shared" si="82"/>
        <v>561.78723961809476</v>
      </c>
      <c r="N75" s="26">
        <f t="shared" si="77"/>
        <v>0.76905347072647712</v>
      </c>
    </row>
    <row r="76" spans="1:14" x14ac:dyDescent="0.2">
      <c r="A76" t="s">
        <v>94</v>
      </c>
      <c r="B76" s="8"/>
      <c r="C76" s="8">
        <v>44613.229166666664</v>
      </c>
      <c r="D76" s="7">
        <v>4.16</v>
      </c>
      <c r="E76" s="25">
        <f t="shared" si="72"/>
        <v>0.1177696</v>
      </c>
      <c r="F76" s="25">
        <f t="shared" si="78"/>
        <v>8703.6263999999992</v>
      </c>
      <c r="G76" s="26">
        <f t="shared" si="73"/>
        <v>0.65172183535247552</v>
      </c>
      <c r="I76" s="29">
        <f t="shared" ref="I76" si="88">H74</f>
        <v>15.4816117891055</v>
      </c>
      <c r="J76" s="26">
        <f t="shared" si="75"/>
        <v>0.16024063612738451</v>
      </c>
      <c r="K76" s="27">
        <f t="shared" si="71"/>
        <v>0.10939579366549436</v>
      </c>
      <c r="L76" s="29">
        <f t="shared" si="76"/>
        <v>1.6409369049824154</v>
      </c>
      <c r="M76" s="29">
        <f t="shared" si="82"/>
        <v>563.42817652307713</v>
      </c>
      <c r="N76" s="26">
        <f t="shared" si="77"/>
        <v>0.7712998161986131</v>
      </c>
    </row>
    <row r="77" spans="1:14" x14ac:dyDescent="0.2">
      <c r="A77" t="s">
        <v>94</v>
      </c>
      <c r="B77" s="8"/>
      <c r="C77" s="8">
        <v>44613.239583333336</v>
      </c>
      <c r="D77" s="7">
        <v>4.16</v>
      </c>
      <c r="E77" s="25">
        <f t="shared" si="72"/>
        <v>0.1177696</v>
      </c>
      <c r="F77" s="25">
        <f t="shared" si="78"/>
        <v>8773.6936499999993</v>
      </c>
      <c r="G77" s="26">
        <f t="shared" si="73"/>
        <v>0.65696842506915964</v>
      </c>
      <c r="I77" s="29">
        <f t="shared" ref="I77" si="89">H74</f>
        <v>15.4816117891055</v>
      </c>
      <c r="J77" s="26">
        <f t="shared" si="75"/>
        <v>0.16024063612738451</v>
      </c>
      <c r="K77" s="27">
        <f t="shared" si="71"/>
        <v>0.10939579366549436</v>
      </c>
      <c r="L77" s="29">
        <f t="shared" si="76"/>
        <v>1.6409369049824154</v>
      </c>
      <c r="M77" s="29">
        <f t="shared" si="82"/>
        <v>565.0691134280595</v>
      </c>
      <c r="N77" s="26">
        <f t="shared" si="77"/>
        <v>0.77354616167074908</v>
      </c>
    </row>
    <row r="78" spans="1:14" x14ac:dyDescent="0.2">
      <c r="A78" t="s">
        <v>94</v>
      </c>
      <c r="B78" s="8">
        <f>'Data Final'!C250</f>
        <v>44613.270834374998</v>
      </c>
      <c r="C78" s="8">
        <v>44613.25</v>
      </c>
      <c r="D78" s="7">
        <v>4.5999999999999996</v>
      </c>
      <c r="E78" s="25">
        <f t="shared" si="72"/>
        <v>0.13022599999999998</v>
      </c>
      <c r="F78" s="25">
        <f t="shared" si="78"/>
        <v>8854.9716599999992</v>
      </c>
      <c r="G78" s="26">
        <f t="shared" si="73"/>
        <v>0.66305446914051325</v>
      </c>
      <c r="H78" s="29">
        <f>'Data Final'!D250</f>
        <v>31.157966854319053</v>
      </c>
      <c r="I78" s="29">
        <f t="shared" ref="I78" si="90">H78</f>
        <v>31.157966854319053</v>
      </c>
      <c r="J78" s="26">
        <f t="shared" si="75"/>
        <v>0.32249694005927015</v>
      </c>
      <c r="K78" s="27">
        <f t="shared" si="71"/>
        <v>0.24345464349423315</v>
      </c>
      <c r="L78" s="29">
        <f t="shared" si="76"/>
        <v>3.6518196524134972</v>
      </c>
      <c r="M78" s="29">
        <f t="shared" si="82"/>
        <v>568.72093308047295</v>
      </c>
      <c r="N78" s="26">
        <f t="shared" si="77"/>
        <v>0.77854528657088906</v>
      </c>
    </row>
    <row r="79" spans="1:14" x14ac:dyDescent="0.2">
      <c r="A79" t="s">
        <v>94</v>
      </c>
      <c r="B79" s="8"/>
      <c r="C79" s="8">
        <v>44613.260416666664</v>
      </c>
      <c r="D79" s="7">
        <v>6.61</v>
      </c>
      <c r="E79" s="25">
        <f t="shared" si="72"/>
        <v>0.18712909999999999</v>
      </c>
      <c r="F79" s="25">
        <f t="shared" si="78"/>
        <v>8987.4624599999988</v>
      </c>
      <c r="G79" s="26">
        <f t="shared" si="73"/>
        <v>0.67297529333206152</v>
      </c>
      <c r="I79" s="29">
        <f t="shared" ref="I79" si="91">H78</f>
        <v>31.157966854319053</v>
      </c>
      <c r="J79" s="26">
        <f t="shared" si="75"/>
        <v>0.32249694005927015</v>
      </c>
      <c r="K79" s="27">
        <f t="shared" si="71"/>
        <v>0.34983373771671333</v>
      </c>
      <c r="L79" s="29">
        <f t="shared" si="76"/>
        <v>5.2475060657507004</v>
      </c>
      <c r="M79" s="29">
        <f t="shared" si="82"/>
        <v>573.96843914622366</v>
      </c>
      <c r="N79" s="26">
        <f t="shared" si="77"/>
        <v>0.78572881169913378</v>
      </c>
    </row>
    <row r="80" spans="1:14" x14ac:dyDescent="0.2">
      <c r="A80" t="s">
        <v>94</v>
      </c>
      <c r="B80" s="8"/>
      <c r="C80" s="8">
        <v>44613.270833333336</v>
      </c>
      <c r="D80" s="7">
        <v>9.85</v>
      </c>
      <c r="E80" s="25">
        <f t="shared" si="72"/>
        <v>0.27885349999999998</v>
      </c>
      <c r="F80" s="25">
        <f t="shared" si="78"/>
        <v>9202.5052199999991</v>
      </c>
      <c r="G80" s="26">
        <f t="shared" si="73"/>
        <v>0.68907755413526672</v>
      </c>
      <c r="I80" s="29">
        <f t="shared" ref="I80" si="92">H78</f>
        <v>31.157966854319053</v>
      </c>
      <c r="J80" s="26">
        <f t="shared" si="75"/>
        <v>0.32249694005927015</v>
      </c>
      <c r="K80" s="27">
        <f t="shared" si="71"/>
        <v>0.52131048661265145</v>
      </c>
      <c r="L80" s="29">
        <f t="shared" si="76"/>
        <v>7.8196572991897719</v>
      </c>
      <c r="M80" s="29">
        <f t="shared" si="82"/>
        <v>581.78809644541343</v>
      </c>
      <c r="N80" s="26">
        <f t="shared" si="77"/>
        <v>0.79643345958312928</v>
      </c>
    </row>
    <row r="81" spans="1:14" x14ac:dyDescent="0.2">
      <c r="A81" t="s">
        <v>94</v>
      </c>
      <c r="B81" s="8"/>
      <c r="C81" s="8">
        <v>44613.28125</v>
      </c>
      <c r="D81" s="7">
        <v>18</v>
      </c>
      <c r="E81" s="25">
        <f t="shared" si="72"/>
        <v>0.50957999999999992</v>
      </c>
      <c r="F81" s="25">
        <f t="shared" si="78"/>
        <v>9625.2018299999982</v>
      </c>
      <c r="G81" s="26">
        <f t="shared" si="73"/>
        <v>0.72072879900791753</v>
      </c>
      <c r="I81" s="29">
        <f t="shared" ref="I81" si="93">H78</f>
        <v>31.157966854319053</v>
      </c>
      <c r="J81" s="26">
        <f t="shared" si="75"/>
        <v>0.32249694005927015</v>
      </c>
      <c r="K81" s="27">
        <f t="shared" si="71"/>
        <v>0.95264860497743409</v>
      </c>
      <c r="L81" s="29">
        <f t="shared" si="76"/>
        <v>14.289729074661512</v>
      </c>
      <c r="M81" s="29">
        <f t="shared" si="82"/>
        <v>596.07782552007495</v>
      </c>
      <c r="N81" s="26">
        <f t="shared" si="77"/>
        <v>0.81599525267063377</v>
      </c>
    </row>
    <row r="82" spans="1:14" x14ac:dyDescent="0.2">
      <c r="A82" t="s">
        <v>94</v>
      </c>
      <c r="B82" s="8">
        <f>'Data Final'!C251</f>
        <v>44613.312501099535</v>
      </c>
      <c r="C82" s="8">
        <v>44613.291666666664</v>
      </c>
      <c r="D82" s="7">
        <v>20.73</v>
      </c>
      <c r="E82" s="25">
        <f t="shared" si="72"/>
        <v>0.58686629999999995</v>
      </c>
      <c r="F82" s="25">
        <f t="shared" si="78"/>
        <v>10117.456109999997</v>
      </c>
      <c r="G82" s="26">
        <f t="shared" si="73"/>
        <v>0.75758847658113126</v>
      </c>
      <c r="H82" s="29">
        <f>'Data Final'!D251</f>
        <v>35.249036038825302</v>
      </c>
      <c r="I82" s="29">
        <f t="shared" ref="I82" si="94">H82</f>
        <v>35.249036038825302</v>
      </c>
      <c r="J82" s="26">
        <f t="shared" si="75"/>
        <v>0.36484107951300199</v>
      </c>
      <c r="K82" s="27">
        <f t="shared" si="71"/>
        <v>1.2411882815203235</v>
      </c>
      <c r="L82" s="29">
        <f t="shared" si="76"/>
        <v>18.617824222804852</v>
      </c>
      <c r="M82" s="29">
        <f t="shared" si="82"/>
        <v>614.69564974287982</v>
      </c>
      <c r="N82" s="26">
        <f t="shared" si="77"/>
        <v>0.84148195177340634</v>
      </c>
    </row>
    <row r="83" spans="1:14" x14ac:dyDescent="0.2">
      <c r="A83" t="s">
        <v>94</v>
      </c>
      <c r="B83" s="8"/>
      <c r="C83" s="8">
        <v>44613.302083333336</v>
      </c>
      <c r="D83" s="7">
        <v>20.73</v>
      </c>
      <c r="E83" s="25">
        <f t="shared" si="72"/>
        <v>0.58686629999999995</v>
      </c>
      <c r="F83" s="25">
        <f t="shared" si="78"/>
        <v>10609.710389999997</v>
      </c>
      <c r="G83" s="26">
        <f t="shared" si="73"/>
        <v>0.794448154154345</v>
      </c>
      <c r="I83" s="29">
        <f t="shared" ref="I83" si="95">H82</f>
        <v>35.249036038825302</v>
      </c>
      <c r="J83" s="26">
        <f t="shared" si="75"/>
        <v>0.36484107951300199</v>
      </c>
      <c r="K83" s="27">
        <f t="shared" si="71"/>
        <v>1.2411882815203235</v>
      </c>
      <c r="L83" s="29">
        <f t="shared" si="76"/>
        <v>18.617824222804852</v>
      </c>
      <c r="M83" s="29">
        <f t="shared" si="82"/>
        <v>633.31347396568469</v>
      </c>
      <c r="N83" s="26">
        <f t="shared" si="77"/>
        <v>0.86696865087617891</v>
      </c>
    </row>
    <row r="84" spans="1:14" x14ac:dyDescent="0.2">
      <c r="A84" t="s">
        <v>94</v>
      </c>
      <c r="B84" s="8"/>
      <c r="C84" s="8">
        <v>44613.3125</v>
      </c>
      <c r="D84" s="7">
        <v>20.03</v>
      </c>
      <c r="E84" s="25">
        <f t="shared" si="72"/>
        <v>0.56704929999999998</v>
      </c>
      <c r="F84" s="25">
        <f t="shared" si="78"/>
        <v>11084.129369999997</v>
      </c>
      <c r="G84" s="26">
        <f t="shared" si="73"/>
        <v>0.8299723361633119</v>
      </c>
      <c r="I84" s="29">
        <f t="shared" ref="I84" si="96">H82</f>
        <v>35.249036038825302</v>
      </c>
      <c r="J84" s="26">
        <f t="shared" si="75"/>
        <v>0.36484107951300199</v>
      </c>
      <c r="K84" s="27">
        <f t="shared" si="71"/>
        <v>1.1992764726894396</v>
      </c>
      <c r="L84" s="29">
        <f t="shared" si="76"/>
        <v>17.989147090341593</v>
      </c>
      <c r="M84" s="29">
        <f t="shared" si="82"/>
        <v>651.30262105602628</v>
      </c>
      <c r="N84" s="26">
        <f t="shared" si="77"/>
        <v>0.8915947282051</v>
      </c>
    </row>
    <row r="85" spans="1:14" x14ac:dyDescent="0.2">
      <c r="A85" t="s">
        <v>94</v>
      </c>
      <c r="B85" s="8"/>
      <c r="C85" s="8">
        <v>44613.322916666664</v>
      </c>
      <c r="D85" s="7">
        <v>18.670000000000002</v>
      </c>
      <c r="E85" s="25">
        <f t="shared" si="72"/>
        <v>0.52854770000000006</v>
      </c>
      <c r="F85" s="25">
        <f t="shared" si="78"/>
        <v>11523.896909999998</v>
      </c>
      <c r="G85" s="26">
        <f t="shared" si="73"/>
        <v>0.86290184107602785</v>
      </c>
      <c r="I85" s="29">
        <f t="shared" ref="I85" si="97">H82</f>
        <v>35.249036038825302</v>
      </c>
      <c r="J85" s="26">
        <f t="shared" si="75"/>
        <v>0.36484107951300199</v>
      </c>
      <c r="K85" s="27">
        <f t="shared" si="71"/>
        <v>1.1178478155322937</v>
      </c>
      <c r="L85" s="29">
        <f t="shared" si="76"/>
        <v>16.767717232984406</v>
      </c>
      <c r="M85" s="29">
        <f t="shared" si="82"/>
        <v>668.07033828901069</v>
      </c>
      <c r="N85" s="26">
        <f t="shared" si="77"/>
        <v>0.91454874037339529</v>
      </c>
    </row>
    <row r="86" spans="1:14" x14ac:dyDescent="0.2">
      <c r="A86" t="s">
        <v>94</v>
      </c>
      <c r="B86" s="8">
        <f>'Data Final'!C252</f>
        <v>44613.354167824073</v>
      </c>
      <c r="C86" s="8">
        <v>44613.333333333336</v>
      </c>
      <c r="D86" s="7">
        <v>16.93</v>
      </c>
      <c r="E86" s="25">
        <f t="shared" si="72"/>
        <v>0.47928829999999994</v>
      </c>
      <c r="F86" s="25">
        <f t="shared" si="78"/>
        <v>11919.330989999997</v>
      </c>
      <c r="G86" s="26">
        <f t="shared" si="73"/>
        <v>0.8925116855861871</v>
      </c>
      <c r="H86" s="29">
        <f>'Data Final'!D252</f>
        <v>31.975158930934949</v>
      </c>
      <c r="I86" s="29">
        <f t="shared" ref="I86" si="98">H86</f>
        <v>31.975158930934949</v>
      </c>
      <c r="J86" s="26">
        <f t="shared" si="75"/>
        <v>0.33095519233810189</v>
      </c>
      <c r="K86" s="27">
        <f t="shared" si="71"/>
        <v>0.91951917397425764</v>
      </c>
      <c r="L86" s="29">
        <f t="shared" si="76"/>
        <v>13.792787609613864</v>
      </c>
      <c r="M86" s="29">
        <f t="shared" si="82"/>
        <v>681.8631258986245</v>
      </c>
      <c r="N86" s="26">
        <f t="shared" si="77"/>
        <v>0.93343025001640112</v>
      </c>
    </row>
    <row r="87" spans="1:14" x14ac:dyDescent="0.2">
      <c r="A87" t="s">
        <v>94</v>
      </c>
      <c r="B87" s="8"/>
      <c r="C87" s="8">
        <v>44613.34375</v>
      </c>
      <c r="D87" s="7">
        <v>14.92</v>
      </c>
      <c r="E87" s="25">
        <f t="shared" si="72"/>
        <v>0.42238519999999996</v>
      </c>
      <c r="F87" s="25">
        <f t="shared" si="78"/>
        <v>12263.552279999996</v>
      </c>
      <c r="G87" s="26">
        <f t="shared" si="73"/>
        <v>0.91828674997615178</v>
      </c>
      <c r="I87" s="29">
        <f t="shared" ref="I87" si="99">H86</f>
        <v>31.975158930934949</v>
      </c>
      <c r="J87" s="26">
        <f t="shared" si="75"/>
        <v>0.33095519233810189</v>
      </c>
      <c r="K87" s="27">
        <f t="shared" si="71"/>
        <v>0.81035003400448458</v>
      </c>
      <c r="L87" s="29">
        <f t="shared" si="76"/>
        <v>12.155250510067269</v>
      </c>
      <c r="M87" s="29">
        <f t="shared" si="82"/>
        <v>694.01837640869178</v>
      </c>
      <c r="N87" s="26">
        <f t="shared" si="77"/>
        <v>0.95007006831962892</v>
      </c>
    </row>
    <row r="88" spans="1:14" x14ac:dyDescent="0.2">
      <c r="A88" t="s">
        <v>94</v>
      </c>
      <c r="B88" s="8"/>
      <c r="C88" s="8">
        <v>44613.354166666664</v>
      </c>
      <c r="D88" s="7">
        <v>11.39</v>
      </c>
      <c r="E88" s="25">
        <f t="shared" si="72"/>
        <v>0.32245089999999998</v>
      </c>
      <c r="F88" s="25">
        <f t="shared" si="78"/>
        <v>12517.832699999995</v>
      </c>
      <c r="G88" s="26">
        <f t="shared" si="73"/>
        <v>0.93732710102070005</v>
      </c>
      <c r="I88" s="29">
        <f t="shared" ref="I88" si="100">H86</f>
        <v>31.975158930934949</v>
      </c>
      <c r="J88" s="26">
        <f t="shared" si="75"/>
        <v>0.33095519233810189</v>
      </c>
      <c r="K88" s="27">
        <f t="shared" si="71"/>
        <v>0.61862512649538071</v>
      </c>
      <c r="L88" s="29">
        <f t="shared" si="76"/>
        <v>9.2793768974307103</v>
      </c>
      <c r="M88" s="29">
        <f t="shared" si="82"/>
        <v>703.29775330612244</v>
      </c>
      <c r="N88" s="26">
        <f t="shared" si="77"/>
        <v>0.96277298591170435</v>
      </c>
    </row>
    <row r="89" spans="1:14" x14ac:dyDescent="0.2">
      <c r="A89" t="s">
        <v>94</v>
      </c>
      <c r="B89" s="8"/>
      <c r="C89" s="8">
        <v>44613.364583333336</v>
      </c>
      <c r="D89" s="7">
        <v>9.85</v>
      </c>
      <c r="E89" s="25">
        <f t="shared" si="72"/>
        <v>0.27885349999999998</v>
      </c>
      <c r="F89" s="25">
        <f t="shared" si="78"/>
        <v>12732.875459999996</v>
      </c>
      <c r="G89" s="26">
        <f t="shared" si="73"/>
        <v>0.95342936182390525</v>
      </c>
      <c r="I89" s="29">
        <f t="shared" ref="I89" si="101">H86</f>
        <v>31.975158930934949</v>
      </c>
      <c r="J89" s="26">
        <f t="shared" si="75"/>
        <v>0.33095519233810189</v>
      </c>
      <c r="K89" s="27">
        <f t="shared" si="71"/>
        <v>0.53498309885684803</v>
      </c>
      <c r="L89" s="29">
        <f t="shared" si="76"/>
        <v>8.02474648285272</v>
      </c>
      <c r="M89" s="29">
        <f t="shared" si="82"/>
        <v>711.32249978897516</v>
      </c>
      <c r="N89" s="26">
        <f t="shared" si="77"/>
        <v>0.97375838874593978</v>
      </c>
    </row>
    <row r="90" spans="1:14" x14ac:dyDescent="0.2">
      <c r="A90" t="s">
        <v>94</v>
      </c>
      <c r="B90" s="8">
        <f>'Data Final'!C253</f>
        <v>44613.39583454861</v>
      </c>
      <c r="C90" s="8">
        <v>44613.375</v>
      </c>
      <c r="D90" s="7">
        <v>8.4499999999999993</v>
      </c>
      <c r="E90" s="25">
        <f t="shared" si="72"/>
        <v>0.23921949999999997</v>
      </c>
      <c r="F90" s="25">
        <f t="shared" si="78"/>
        <v>12912.247619999996</v>
      </c>
      <c r="G90" s="26">
        <f t="shared" si="73"/>
        <v>0.96686063149861667</v>
      </c>
      <c r="H90" s="29">
        <f>'Data Final'!D253</f>
        <v>25.036809008676347</v>
      </c>
      <c r="I90" s="29">
        <f t="shared" ref="I90" si="102">H90</f>
        <v>25.036809008676347</v>
      </c>
      <c r="J90" s="26">
        <f t="shared" si="75"/>
        <v>0.25914060220611762</v>
      </c>
      <c r="K90" s="27">
        <f t="shared" si="71"/>
        <v>0.35935757595906304</v>
      </c>
      <c r="L90" s="29">
        <f t="shared" si="76"/>
        <v>5.3903636393859458</v>
      </c>
      <c r="M90" s="29">
        <f t="shared" si="82"/>
        <v>716.71286342836106</v>
      </c>
      <c r="N90" s="26">
        <f t="shared" si="77"/>
        <v>0.98113747743468549</v>
      </c>
    </row>
    <row r="91" spans="1:14" x14ac:dyDescent="0.2">
      <c r="A91" t="s">
        <v>94</v>
      </c>
      <c r="B91" s="8"/>
      <c r="C91" s="8">
        <v>44613.385416666664</v>
      </c>
      <c r="D91" s="7">
        <v>7.8</v>
      </c>
      <c r="E91" s="25">
        <f t="shared" si="72"/>
        <v>0.22081799999999999</v>
      </c>
      <c r="F91" s="25">
        <f t="shared" si="78"/>
        <v>13075.058429999997</v>
      </c>
      <c r="G91" s="26">
        <f t="shared" si="73"/>
        <v>0.9790517981493847</v>
      </c>
      <c r="I91" s="29">
        <f t="shared" ref="I91" si="103">H90</f>
        <v>25.036809008676347</v>
      </c>
      <c r="J91" s="26">
        <f t="shared" si="75"/>
        <v>0.25914060220611762</v>
      </c>
      <c r="K91" s="27">
        <f t="shared" si="71"/>
        <v>0.33171468550067362</v>
      </c>
      <c r="L91" s="29">
        <f t="shared" si="76"/>
        <v>4.9757202825101041</v>
      </c>
      <c r="M91" s="29">
        <f t="shared" si="82"/>
        <v>721.68858371087117</v>
      </c>
      <c r="N91" s="26">
        <f t="shared" si="77"/>
        <v>0.98794894391660459</v>
      </c>
    </row>
    <row r="92" spans="1:14" x14ac:dyDescent="0.2">
      <c r="A92" t="s">
        <v>94</v>
      </c>
      <c r="B92" s="8"/>
      <c r="C92" s="8">
        <v>44613.395833333336</v>
      </c>
      <c r="D92" s="7">
        <v>7.19</v>
      </c>
      <c r="E92" s="25">
        <f t="shared" si="72"/>
        <v>0.2035489</v>
      </c>
      <c r="F92" s="25">
        <f t="shared" si="78"/>
        <v>13222.327049999998</v>
      </c>
      <c r="G92" s="26">
        <f t="shared" si="73"/>
        <v>0.99007917580845184</v>
      </c>
      <c r="I92" s="29">
        <f t="shared" ref="I92" si="104">H90</f>
        <v>25.036809008676347</v>
      </c>
      <c r="J92" s="26">
        <f t="shared" si="75"/>
        <v>0.25914060220611762</v>
      </c>
      <c r="K92" s="27">
        <f t="shared" si="71"/>
        <v>0.30577289599356966</v>
      </c>
      <c r="L92" s="29">
        <f t="shared" si="76"/>
        <v>4.5865934399035453</v>
      </c>
      <c r="M92" s="29">
        <f t="shared" si="82"/>
        <v>726.27517715077477</v>
      </c>
      <c r="N92" s="26">
        <f t="shared" si="77"/>
        <v>0.99422771878904037</v>
      </c>
    </row>
    <row r="93" spans="1:14" x14ac:dyDescent="0.2">
      <c r="A93" t="s">
        <v>94</v>
      </c>
      <c r="B93" s="8"/>
      <c r="C93" s="8">
        <v>44613.40625</v>
      </c>
      <c r="D93" s="7">
        <v>6.61</v>
      </c>
      <c r="E93" s="25">
        <f t="shared" si="72"/>
        <v>0.18712909999999999</v>
      </c>
      <c r="F93" s="25">
        <f t="shared" si="78"/>
        <v>13354.817849999998</v>
      </c>
      <c r="G93" s="26">
        <f t="shared" si="73"/>
        <v>1</v>
      </c>
      <c r="I93" s="29">
        <f t="shared" ref="I93" si="105">H90</f>
        <v>25.036809008676347</v>
      </c>
      <c r="J93" s="26"/>
      <c r="K93" s="27">
        <f t="shared" si="71"/>
        <v>0.28110693219992977</v>
      </c>
      <c r="L93" s="29">
        <f t="shared" si="76"/>
        <v>4.2166039829989463</v>
      </c>
      <c r="M93" s="29">
        <f t="shared" si="82"/>
        <v>730.49178113377366</v>
      </c>
      <c r="N93" s="26">
        <f t="shared" si="77"/>
        <v>1</v>
      </c>
    </row>
    <row r="94" spans="1:14" x14ac:dyDescent="0.2">
      <c r="J94" s="26"/>
    </row>
    <row r="95" spans="1:14" x14ac:dyDescent="0.2">
      <c r="J95" s="26"/>
    </row>
    <row r="96" spans="1:14" x14ac:dyDescent="0.2">
      <c r="J96" s="26"/>
    </row>
    <row r="97" spans="10:10" x14ac:dyDescent="0.2">
      <c r="J97" s="26"/>
    </row>
    <row r="98" spans="10:10" x14ac:dyDescent="0.2">
      <c r="J98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FE98-58CF-5F4A-A0D3-27C8653F2748}">
  <sheetPr codeName="Sheet17">
    <tabColor theme="7" tint="0.39997558519241921"/>
  </sheetPr>
  <dimension ref="A1:N98"/>
  <sheetViews>
    <sheetView workbookViewId="0">
      <selection activeCell="X27" sqref="X27"/>
    </sheetView>
  </sheetViews>
  <sheetFormatPr baseColWidth="10" defaultColWidth="11" defaultRowHeight="16" x14ac:dyDescent="0.2"/>
  <cols>
    <col min="2" max="3" width="12.33203125" bestFit="1" customWidth="1"/>
  </cols>
  <sheetData>
    <row r="1" spans="1:14" ht="51" x14ac:dyDescent="0.2">
      <c r="A1" t="s">
        <v>88</v>
      </c>
      <c r="B1" s="24" t="s">
        <v>168</v>
      </c>
      <c r="C1" s="24" t="s">
        <v>15</v>
      </c>
      <c r="D1" s="24" t="s">
        <v>106</v>
      </c>
      <c r="E1" s="24" t="s">
        <v>107</v>
      </c>
      <c r="F1" s="24" t="s">
        <v>108</v>
      </c>
      <c r="G1" s="24" t="s">
        <v>109</v>
      </c>
      <c r="H1" s="24" t="s">
        <v>16</v>
      </c>
      <c r="I1" s="24" t="s">
        <v>17</v>
      </c>
      <c r="J1" s="24" t="s">
        <v>145</v>
      </c>
      <c r="K1" s="24" t="s">
        <v>18</v>
      </c>
      <c r="L1" s="28" t="s">
        <v>19</v>
      </c>
      <c r="M1" s="28" t="s">
        <v>20</v>
      </c>
      <c r="N1" s="24" t="s">
        <v>21</v>
      </c>
    </row>
    <row r="2" spans="1:14" x14ac:dyDescent="0.2">
      <c r="A2" t="s">
        <v>95</v>
      </c>
      <c r="B2" s="8">
        <f>'Data Final'!C255</f>
        <v>44618.604166666664</v>
      </c>
      <c r="C2" s="8">
        <v>44618.583333333336</v>
      </c>
      <c r="D2" s="7">
        <v>1.22</v>
      </c>
      <c r="E2" s="25">
        <f>D2*0.02831</f>
        <v>3.4538199999999998E-2</v>
      </c>
      <c r="F2" s="25">
        <f>(E2-$E$2)*15*60</f>
        <v>0</v>
      </c>
      <c r="G2" s="26">
        <f>F2/$F$98</f>
        <v>0</v>
      </c>
      <c r="H2" s="29">
        <f>'Data Final'!D255</f>
        <v>0</v>
      </c>
      <c r="I2" s="29">
        <f>H2</f>
        <v>0</v>
      </c>
      <c r="J2" s="26">
        <f>I2/MAX(I$2:I$98)</f>
        <v>0</v>
      </c>
      <c r="K2" s="27">
        <f t="shared" ref="K2:K33" si="0">I2*E2*1000*60/(1000*1000)</f>
        <v>0</v>
      </c>
      <c r="L2" s="29">
        <f>K2*15</f>
        <v>0</v>
      </c>
      <c r="M2" s="29">
        <f>L2</f>
        <v>0</v>
      </c>
      <c r="N2" s="26">
        <f>M2/$M$98</f>
        <v>0</v>
      </c>
    </row>
    <row r="3" spans="1:14" x14ac:dyDescent="0.2">
      <c r="A3" t="s">
        <v>95</v>
      </c>
      <c r="B3" s="8"/>
      <c r="C3" s="8">
        <v>44618.59375</v>
      </c>
      <c r="D3" s="7">
        <v>1.22</v>
      </c>
      <c r="E3" s="25">
        <f t="shared" ref="E3:E66" si="1">D3*0.02831</f>
        <v>3.4538199999999998E-2</v>
      </c>
      <c r="F3" s="25">
        <f>(E3-$E$2)*15*60+F2</f>
        <v>0</v>
      </c>
      <c r="G3" s="26">
        <f t="shared" ref="G3:G66" si="2">F3/$F$98</f>
        <v>0</v>
      </c>
      <c r="H3" s="29"/>
      <c r="I3" s="29">
        <f>H2</f>
        <v>0</v>
      </c>
      <c r="J3" s="26">
        <f t="shared" ref="J3:J66" si="3">I3/MAX(I$2:I$98)</f>
        <v>0</v>
      </c>
      <c r="K3" s="27">
        <f t="shared" si="0"/>
        <v>0</v>
      </c>
      <c r="L3" s="29">
        <f t="shared" ref="L3:L66" si="4">K3*15</f>
        <v>0</v>
      </c>
      <c r="M3" s="29">
        <f>M2+L3</f>
        <v>0</v>
      </c>
      <c r="N3" s="26">
        <f t="shared" ref="N3:N66" si="5">M3/$M$98</f>
        <v>0</v>
      </c>
    </row>
    <row r="4" spans="1:14" x14ac:dyDescent="0.2">
      <c r="A4" t="s">
        <v>95</v>
      </c>
      <c r="B4" s="8"/>
      <c r="C4" s="8">
        <v>44618.604166666664</v>
      </c>
      <c r="D4" s="7">
        <v>1.22</v>
      </c>
      <c r="E4" s="25">
        <f t="shared" si="1"/>
        <v>3.4538199999999998E-2</v>
      </c>
      <c r="F4" s="25">
        <f t="shared" ref="F4:F67" si="6">(E4-$E$2)*15*60+F3</f>
        <v>0</v>
      </c>
      <c r="G4" s="26">
        <f t="shared" si="2"/>
        <v>0</v>
      </c>
      <c r="H4" s="29"/>
      <c r="I4" s="29">
        <f>H2</f>
        <v>0</v>
      </c>
      <c r="J4" s="26">
        <f t="shared" si="3"/>
        <v>0</v>
      </c>
      <c r="K4" s="27">
        <f t="shared" si="0"/>
        <v>0</v>
      </c>
      <c r="L4" s="29">
        <f t="shared" si="4"/>
        <v>0</v>
      </c>
      <c r="M4" s="29">
        <f t="shared" ref="M4:M5" si="7">M3+L4</f>
        <v>0</v>
      </c>
      <c r="N4" s="26">
        <f t="shared" si="5"/>
        <v>0</v>
      </c>
    </row>
    <row r="5" spans="1:14" x14ac:dyDescent="0.2">
      <c r="A5" t="s">
        <v>95</v>
      </c>
      <c r="B5" s="8"/>
      <c r="C5" s="8">
        <v>44618.614583333336</v>
      </c>
      <c r="D5" s="7">
        <v>1.22</v>
      </c>
      <c r="E5" s="25">
        <f t="shared" si="1"/>
        <v>3.4538199999999998E-2</v>
      </c>
      <c r="F5" s="25">
        <f t="shared" si="6"/>
        <v>0</v>
      </c>
      <c r="G5" s="26">
        <f t="shared" si="2"/>
        <v>0</v>
      </c>
      <c r="H5" s="29"/>
      <c r="I5" s="29">
        <f>H2</f>
        <v>0</v>
      </c>
      <c r="J5" s="26">
        <f t="shared" si="3"/>
        <v>0</v>
      </c>
      <c r="K5" s="27">
        <f t="shared" si="0"/>
        <v>0</v>
      </c>
      <c r="L5" s="29">
        <f t="shared" si="4"/>
        <v>0</v>
      </c>
      <c r="M5" s="29">
        <f t="shared" si="7"/>
        <v>0</v>
      </c>
      <c r="N5" s="26">
        <f t="shared" si="5"/>
        <v>0</v>
      </c>
    </row>
    <row r="6" spans="1:14" x14ac:dyDescent="0.2">
      <c r="A6" t="s">
        <v>95</v>
      </c>
      <c r="B6" s="8">
        <f>'Data Final'!C256</f>
        <v>44618.645833333336</v>
      </c>
      <c r="C6" s="8">
        <v>44618.625</v>
      </c>
      <c r="D6" s="7">
        <v>1.22</v>
      </c>
      <c r="E6" s="25">
        <f t="shared" si="1"/>
        <v>3.4538199999999998E-2</v>
      </c>
      <c r="F6" s="25">
        <f t="shared" si="6"/>
        <v>0</v>
      </c>
      <c r="G6" s="26">
        <f t="shared" si="2"/>
        <v>0</v>
      </c>
      <c r="H6">
        <f>'Data Final'!D256</f>
        <v>0</v>
      </c>
      <c r="I6" s="29">
        <f t="shared" ref="I6" si="8">H6</f>
        <v>0</v>
      </c>
      <c r="J6" s="26">
        <f t="shared" si="3"/>
        <v>0</v>
      </c>
      <c r="K6" s="27">
        <f t="shared" si="0"/>
        <v>0</v>
      </c>
      <c r="L6" s="29">
        <f t="shared" si="4"/>
        <v>0</v>
      </c>
      <c r="M6" s="29">
        <f t="shared" ref="M6:M69" si="9">M5+L6</f>
        <v>0</v>
      </c>
      <c r="N6" s="26">
        <f t="shared" si="5"/>
        <v>0</v>
      </c>
    </row>
    <row r="7" spans="1:14" x14ac:dyDescent="0.2">
      <c r="A7" t="s">
        <v>95</v>
      </c>
      <c r="B7" s="8"/>
      <c r="C7" s="8">
        <v>44618.635416666664</v>
      </c>
      <c r="D7" s="7">
        <v>1.22</v>
      </c>
      <c r="E7" s="25">
        <f t="shared" si="1"/>
        <v>3.4538199999999998E-2</v>
      </c>
      <c r="F7" s="25">
        <f t="shared" si="6"/>
        <v>0</v>
      </c>
      <c r="G7" s="26">
        <f t="shared" si="2"/>
        <v>0</v>
      </c>
      <c r="I7" s="29">
        <f t="shared" ref="I7" si="10">H6</f>
        <v>0</v>
      </c>
      <c r="J7" s="26">
        <f t="shared" si="3"/>
        <v>0</v>
      </c>
      <c r="K7" s="27">
        <f t="shared" si="0"/>
        <v>0</v>
      </c>
      <c r="L7" s="29">
        <f t="shared" si="4"/>
        <v>0</v>
      </c>
      <c r="M7" s="29">
        <f t="shared" si="9"/>
        <v>0</v>
      </c>
      <c r="N7" s="26">
        <f t="shared" si="5"/>
        <v>0</v>
      </c>
    </row>
    <row r="8" spans="1:14" x14ac:dyDescent="0.2">
      <c r="A8" t="s">
        <v>95</v>
      </c>
      <c r="B8" s="8"/>
      <c r="C8" s="8">
        <v>44618.645833333336</v>
      </c>
      <c r="D8" s="7">
        <v>1.41</v>
      </c>
      <c r="E8" s="25">
        <f t="shared" si="1"/>
        <v>3.9917099999999997E-2</v>
      </c>
      <c r="F8" s="25">
        <f t="shared" si="6"/>
        <v>4.8410099999999998</v>
      </c>
      <c r="G8" s="26">
        <f t="shared" si="2"/>
        <v>2.4263475806760582E-4</v>
      </c>
      <c r="I8" s="29">
        <f t="shared" ref="I8" si="11">H6</f>
        <v>0</v>
      </c>
      <c r="J8" s="26">
        <f t="shared" si="3"/>
        <v>0</v>
      </c>
      <c r="K8" s="27">
        <f t="shared" si="0"/>
        <v>0</v>
      </c>
      <c r="L8" s="29">
        <f t="shared" si="4"/>
        <v>0</v>
      </c>
      <c r="M8" s="29">
        <f t="shared" si="9"/>
        <v>0</v>
      </c>
      <c r="N8" s="26">
        <f t="shared" si="5"/>
        <v>0</v>
      </c>
    </row>
    <row r="9" spans="1:14" x14ac:dyDescent="0.2">
      <c r="A9" t="s">
        <v>95</v>
      </c>
      <c r="B9" s="8"/>
      <c r="C9" s="8">
        <v>44618.65625</v>
      </c>
      <c r="D9" s="7">
        <v>1.41</v>
      </c>
      <c r="E9" s="25">
        <f t="shared" si="1"/>
        <v>3.9917099999999997E-2</v>
      </c>
      <c r="F9" s="25">
        <f t="shared" si="6"/>
        <v>9.6820199999999996</v>
      </c>
      <c r="G9" s="26">
        <f t="shared" si="2"/>
        <v>4.8526951613521164E-4</v>
      </c>
      <c r="I9" s="29">
        <f t="shared" ref="I9" si="12">H6</f>
        <v>0</v>
      </c>
      <c r="J9" s="26">
        <f t="shared" si="3"/>
        <v>0</v>
      </c>
      <c r="K9" s="27">
        <f t="shared" si="0"/>
        <v>0</v>
      </c>
      <c r="L9" s="29">
        <f t="shared" si="4"/>
        <v>0</v>
      </c>
      <c r="M9" s="29">
        <f t="shared" si="9"/>
        <v>0</v>
      </c>
      <c r="N9" s="26">
        <f t="shared" si="5"/>
        <v>0</v>
      </c>
    </row>
    <row r="10" spans="1:14" x14ac:dyDescent="0.2">
      <c r="A10" t="s">
        <v>95</v>
      </c>
      <c r="B10" s="8">
        <f>'Data Final'!C257</f>
        <v>44618.687500057873</v>
      </c>
      <c r="C10" s="8">
        <v>44618.666666666664</v>
      </c>
      <c r="D10" s="7">
        <v>1.41</v>
      </c>
      <c r="E10" s="25">
        <f t="shared" si="1"/>
        <v>3.9917099999999997E-2</v>
      </c>
      <c r="F10" s="25">
        <f t="shared" si="6"/>
        <v>14.523029999999999</v>
      </c>
      <c r="G10" s="26">
        <f t="shared" si="2"/>
        <v>7.2790427420281738E-4</v>
      </c>
      <c r="H10">
        <f>'Data Final'!D257</f>
        <v>0</v>
      </c>
      <c r="I10" s="29">
        <f t="shared" ref="I10" si="13">H10</f>
        <v>0</v>
      </c>
      <c r="J10" s="26">
        <f t="shared" si="3"/>
        <v>0</v>
      </c>
      <c r="K10" s="27">
        <f t="shared" si="0"/>
        <v>0</v>
      </c>
      <c r="L10" s="29">
        <f t="shared" si="4"/>
        <v>0</v>
      </c>
      <c r="M10" s="29">
        <f t="shared" si="9"/>
        <v>0</v>
      </c>
      <c r="N10" s="26">
        <f t="shared" si="5"/>
        <v>0</v>
      </c>
    </row>
    <row r="11" spans="1:14" x14ac:dyDescent="0.2">
      <c r="A11" t="s">
        <v>95</v>
      </c>
      <c r="B11" s="8"/>
      <c r="C11" s="8">
        <v>44618.677083333336</v>
      </c>
      <c r="D11" s="7">
        <v>1.41</v>
      </c>
      <c r="E11" s="25">
        <f t="shared" si="1"/>
        <v>3.9917099999999997E-2</v>
      </c>
      <c r="F11" s="25">
        <f t="shared" si="6"/>
        <v>19.364039999999999</v>
      </c>
      <c r="G11" s="26">
        <f t="shared" si="2"/>
        <v>9.7053903227042328E-4</v>
      </c>
      <c r="I11" s="29">
        <f t="shared" ref="I11" si="14">H10</f>
        <v>0</v>
      </c>
      <c r="J11" s="26">
        <f t="shared" si="3"/>
        <v>0</v>
      </c>
      <c r="K11" s="27">
        <f t="shared" si="0"/>
        <v>0</v>
      </c>
      <c r="L11" s="29">
        <f t="shared" si="4"/>
        <v>0</v>
      </c>
      <c r="M11" s="29">
        <f t="shared" si="9"/>
        <v>0</v>
      </c>
      <c r="N11" s="26">
        <f t="shared" si="5"/>
        <v>0</v>
      </c>
    </row>
    <row r="12" spans="1:14" x14ac:dyDescent="0.2">
      <c r="A12" t="s">
        <v>95</v>
      </c>
      <c r="B12" s="8"/>
      <c r="C12" s="8">
        <v>44618.6875</v>
      </c>
      <c r="D12" s="7">
        <v>1.41</v>
      </c>
      <c r="E12" s="25">
        <f t="shared" si="1"/>
        <v>3.9917099999999997E-2</v>
      </c>
      <c r="F12" s="25">
        <f t="shared" si="6"/>
        <v>24.20505</v>
      </c>
      <c r="G12" s="26">
        <f t="shared" si="2"/>
        <v>1.2131737903380291E-3</v>
      </c>
      <c r="I12" s="29">
        <f t="shared" ref="I12" si="15">H10</f>
        <v>0</v>
      </c>
      <c r="J12" s="26">
        <f t="shared" si="3"/>
        <v>0</v>
      </c>
      <c r="K12" s="27">
        <f t="shared" si="0"/>
        <v>0</v>
      </c>
      <c r="L12" s="29">
        <f t="shared" si="4"/>
        <v>0</v>
      </c>
      <c r="M12" s="29">
        <f t="shared" si="9"/>
        <v>0</v>
      </c>
      <c r="N12" s="26">
        <f t="shared" si="5"/>
        <v>0</v>
      </c>
    </row>
    <row r="13" spans="1:14" x14ac:dyDescent="0.2">
      <c r="A13" t="s">
        <v>95</v>
      </c>
      <c r="B13" s="8"/>
      <c r="C13" s="8">
        <v>44618.697916666664</v>
      </c>
      <c r="D13" s="7">
        <v>1.63</v>
      </c>
      <c r="E13" s="25">
        <f t="shared" si="1"/>
        <v>4.6145299999999993E-2</v>
      </c>
      <c r="F13" s="25">
        <f t="shared" si="6"/>
        <v>34.651439999999994</v>
      </c>
      <c r="G13" s="26">
        <f t="shared" si="2"/>
        <v>1.736754057747073E-3</v>
      </c>
      <c r="I13" s="29">
        <f t="shared" ref="I13" si="16">H10</f>
        <v>0</v>
      </c>
      <c r="J13" s="26">
        <f t="shared" si="3"/>
        <v>0</v>
      </c>
      <c r="K13" s="27">
        <f t="shared" si="0"/>
        <v>0</v>
      </c>
      <c r="L13" s="29">
        <f t="shared" si="4"/>
        <v>0</v>
      </c>
      <c r="M13" s="29">
        <f t="shared" si="9"/>
        <v>0</v>
      </c>
      <c r="N13" s="26">
        <f t="shared" si="5"/>
        <v>0</v>
      </c>
    </row>
    <row r="14" spans="1:14" x14ac:dyDescent="0.2">
      <c r="A14" t="s">
        <v>95</v>
      </c>
      <c r="B14" s="8">
        <f>'Data Final'!C258</f>
        <v>44618.72916678241</v>
      </c>
      <c r="C14" s="8">
        <v>44618.708333333336</v>
      </c>
      <c r="D14" s="7">
        <v>1.63</v>
      </c>
      <c r="E14" s="25">
        <f t="shared" si="1"/>
        <v>4.6145299999999993E-2</v>
      </c>
      <c r="F14" s="25">
        <f t="shared" si="6"/>
        <v>45.097829999999988</v>
      </c>
      <c r="G14" s="26">
        <f t="shared" si="2"/>
        <v>2.2603343251561166E-3</v>
      </c>
      <c r="H14">
        <f>'Data Final'!D258</f>
        <v>0</v>
      </c>
      <c r="I14" s="29">
        <f t="shared" ref="I14" si="17">H14</f>
        <v>0</v>
      </c>
      <c r="J14" s="26">
        <f t="shared" si="3"/>
        <v>0</v>
      </c>
      <c r="K14" s="27">
        <f t="shared" si="0"/>
        <v>0</v>
      </c>
      <c r="L14" s="29">
        <f t="shared" si="4"/>
        <v>0</v>
      </c>
      <c r="M14" s="29">
        <f t="shared" si="9"/>
        <v>0</v>
      </c>
      <c r="N14" s="26">
        <f t="shared" si="5"/>
        <v>0</v>
      </c>
    </row>
    <row r="15" spans="1:14" x14ac:dyDescent="0.2">
      <c r="A15" t="s">
        <v>95</v>
      </c>
      <c r="B15" s="8"/>
      <c r="C15" s="8">
        <v>44618.71875</v>
      </c>
      <c r="D15" s="7">
        <v>2.12</v>
      </c>
      <c r="E15" s="25">
        <f t="shared" si="1"/>
        <v>6.00172E-2</v>
      </c>
      <c r="F15" s="25">
        <f t="shared" si="6"/>
        <v>68.028929999999988</v>
      </c>
      <c r="G15" s="26">
        <f t="shared" si="2"/>
        <v>3.4096568633710917E-3</v>
      </c>
      <c r="I15" s="29">
        <f t="shared" ref="I15" si="18">H14</f>
        <v>0</v>
      </c>
      <c r="J15" s="26">
        <f t="shared" si="3"/>
        <v>0</v>
      </c>
      <c r="K15" s="27">
        <f t="shared" si="0"/>
        <v>0</v>
      </c>
      <c r="L15" s="29">
        <f t="shared" si="4"/>
        <v>0</v>
      </c>
      <c r="M15" s="29">
        <f t="shared" si="9"/>
        <v>0</v>
      </c>
      <c r="N15" s="26">
        <f t="shared" si="5"/>
        <v>0</v>
      </c>
    </row>
    <row r="16" spans="1:14" x14ac:dyDescent="0.2">
      <c r="A16" t="s">
        <v>95</v>
      </c>
      <c r="B16" s="8"/>
      <c r="C16" s="8">
        <v>44618.729166666664</v>
      </c>
      <c r="D16" s="7">
        <v>3.03</v>
      </c>
      <c r="E16" s="25">
        <f t="shared" si="1"/>
        <v>8.5779299999999989E-2</v>
      </c>
      <c r="F16" s="25">
        <f t="shared" si="6"/>
        <v>114.14591999999998</v>
      </c>
      <c r="G16" s="26">
        <f t="shared" si="2"/>
        <v>5.7210721902256519E-3</v>
      </c>
      <c r="I16" s="29">
        <f t="shared" ref="I16" si="19">H14</f>
        <v>0</v>
      </c>
      <c r="J16" s="26">
        <f t="shared" si="3"/>
        <v>0</v>
      </c>
      <c r="K16" s="27">
        <f t="shared" si="0"/>
        <v>0</v>
      </c>
      <c r="L16" s="29">
        <f t="shared" si="4"/>
        <v>0</v>
      </c>
      <c r="M16" s="29">
        <f t="shared" si="9"/>
        <v>0</v>
      </c>
      <c r="N16" s="26">
        <f t="shared" si="5"/>
        <v>0</v>
      </c>
    </row>
    <row r="17" spans="1:14" x14ac:dyDescent="0.2">
      <c r="A17" t="s">
        <v>95</v>
      </c>
      <c r="B17" s="8"/>
      <c r="C17" s="8">
        <v>44618.739583333336</v>
      </c>
      <c r="D17" s="7">
        <v>9.1300000000000008</v>
      </c>
      <c r="E17" s="25">
        <f t="shared" si="1"/>
        <v>0.25847029999999999</v>
      </c>
      <c r="F17" s="25">
        <f t="shared" si="6"/>
        <v>315.68480999999997</v>
      </c>
      <c r="G17" s="26">
        <f t="shared" si="2"/>
        <v>1.5822340276092819E-2</v>
      </c>
      <c r="I17" s="29">
        <f t="shared" ref="I17" si="20">H14</f>
        <v>0</v>
      </c>
      <c r="J17" s="26">
        <f t="shared" si="3"/>
        <v>0</v>
      </c>
      <c r="K17" s="27">
        <f t="shared" si="0"/>
        <v>0</v>
      </c>
      <c r="L17" s="29">
        <f t="shared" si="4"/>
        <v>0</v>
      </c>
      <c r="M17" s="29">
        <f t="shared" si="9"/>
        <v>0</v>
      </c>
      <c r="N17" s="26">
        <f t="shared" si="5"/>
        <v>0</v>
      </c>
    </row>
    <row r="18" spans="1:14" x14ac:dyDescent="0.2">
      <c r="A18" t="s">
        <v>95</v>
      </c>
      <c r="B18" s="8">
        <f>'Data Final'!C259</f>
        <v>44618.770833506947</v>
      </c>
      <c r="C18" s="8">
        <v>44618.75</v>
      </c>
      <c r="D18" s="7">
        <v>11.39</v>
      </c>
      <c r="E18" s="25">
        <f t="shared" si="1"/>
        <v>0.32245089999999998</v>
      </c>
      <c r="F18" s="25">
        <f t="shared" si="6"/>
        <v>574.80623999999989</v>
      </c>
      <c r="G18" s="26">
        <f t="shared" si="2"/>
        <v>2.8809684957922032E-2</v>
      </c>
      <c r="H18">
        <f>'Data Final'!D259</f>
        <v>0</v>
      </c>
      <c r="I18" s="29">
        <f t="shared" ref="I18" si="21">H18</f>
        <v>0</v>
      </c>
      <c r="J18" s="26">
        <f t="shared" si="3"/>
        <v>0</v>
      </c>
      <c r="K18" s="27">
        <f t="shared" si="0"/>
        <v>0</v>
      </c>
      <c r="L18" s="29">
        <f t="shared" si="4"/>
        <v>0</v>
      </c>
      <c r="M18" s="29">
        <f t="shared" si="9"/>
        <v>0</v>
      </c>
      <c r="N18" s="26">
        <f t="shared" si="5"/>
        <v>0</v>
      </c>
    </row>
    <row r="19" spans="1:14" x14ac:dyDescent="0.2">
      <c r="A19" t="s">
        <v>95</v>
      </c>
      <c r="B19" s="8"/>
      <c r="C19" s="8">
        <v>44618.760416666664</v>
      </c>
      <c r="D19" s="7">
        <v>13.98</v>
      </c>
      <c r="E19" s="25">
        <f t="shared" si="1"/>
        <v>0.39577380000000001</v>
      </c>
      <c r="F19" s="25">
        <f t="shared" si="6"/>
        <v>899.91827999999987</v>
      </c>
      <c r="G19" s="26">
        <f t="shared" si="2"/>
        <v>4.5104524499725455E-2</v>
      </c>
      <c r="I19" s="29">
        <f t="shared" ref="I19" si="22">H18</f>
        <v>0</v>
      </c>
      <c r="J19" s="26">
        <f t="shared" si="3"/>
        <v>0</v>
      </c>
      <c r="K19" s="27">
        <f t="shared" si="0"/>
        <v>0</v>
      </c>
      <c r="L19" s="29">
        <f t="shared" si="4"/>
        <v>0</v>
      </c>
      <c r="M19" s="29">
        <f t="shared" si="9"/>
        <v>0</v>
      </c>
      <c r="N19" s="26">
        <f t="shared" si="5"/>
        <v>0</v>
      </c>
    </row>
    <row r="20" spans="1:14" x14ac:dyDescent="0.2">
      <c r="A20" t="s">
        <v>95</v>
      </c>
      <c r="B20" s="8"/>
      <c r="C20" s="8">
        <v>44618.770833333336</v>
      </c>
      <c r="D20" s="7">
        <v>15.91</v>
      </c>
      <c r="E20" s="25">
        <f t="shared" si="1"/>
        <v>0.45041209999999998</v>
      </c>
      <c r="F20" s="25">
        <f t="shared" si="6"/>
        <v>1274.2047899999998</v>
      </c>
      <c r="G20" s="26">
        <f t="shared" si="2"/>
        <v>6.3864022373478768E-2</v>
      </c>
      <c r="I20" s="29">
        <f t="shared" ref="I20" si="23">H18</f>
        <v>0</v>
      </c>
      <c r="J20" s="26">
        <f t="shared" si="3"/>
        <v>0</v>
      </c>
      <c r="K20" s="27">
        <f t="shared" si="0"/>
        <v>0</v>
      </c>
      <c r="L20" s="29">
        <f t="shared" si="4"/>
        <v>0</v>
      </c>
      <c r="M20" s="29">
        <f t="shared" si="9"/>
        <v>0</v>
      </c>
      <c r="N20" s="26">
        <f t="shared" si="5"/>
        <v>0</v>
      </c>
    </row>
    <row r="21" spans="1:14" x14ac:dyDescent="0.2">
      <c r="A21" t="s">
        <v>95</v>
      </c>
      <c r="B21" s="8"/>
      <c r="C21" s="8">
        <v>44618.78125</v>
      </c>
      <c r="D21" s="7">
        <v>15.91</v>
      </c>
      <c r="E21" s="25">
        <f t="shared" si="1"/>
        <v>0.45041209999999998</v>
      </c>
      <c r="F21" s="25">
        <f t="shared" si="6"/>
        <v>1648.4912999999997</v>
      </c>
      <c r="G21" s="26">
        <f t="shared" si="2"/>
        <v>8.2623520247232074E-2</v>
      </c>
      <c r="I21" s="29">
        <f t="shared" ref="I21" si="24">H18</f>
        <v>0</v>
      </c>
      <c r="J21" s="26">
        <f t="shared" si="3"/>
        <v>0</v>
      </c>
      <c r="K21" s="27">
        <f t="shared" si="0"/>
        <v>0</v>
      </c>
      <c r="L21" s="29">
        <f t="shared" si="4"/>
        <v>0</v>
      </c>
      <c r="M21" s="29">
        <f t="shared" si="9"/>
        <v>0</v>
      </c>
      <c r="N21" s="26">
        <f t="shared" si="5"/>
        <v>0</v>
      </c>
    </row>
    <row r="22" spans="1:14" x14ac:dyDescent="0.2">
      <c r="A22" t="s">
        <v>95</v>
      </c>
      <c r="B22" s="8">
        <f>'Data Final'!C260</f>
        <v>44618.812500231485</v>
      </c>
      <c r="C22" s="8">
        <v>44618.791666666664</v>
      </c>
      <c r="D22" s="7">
        <v>15.91</v>
      </c>
      <c r="E22" s="25">
        <f t="shared" si="1"/>
        <v>0.45041209999999998</v>
      </c>
      <c r="F22" s="25">
        <f t="shared" si="6"/>
        <v>2022.7778099999996</v>
      </c>
      <c r="G22" s="26">
        <f t="shared" si="2"/>
        <v>0.10138301812098538</v>
      </c>
      <c r="H22">
        <f>'Data Final'!D260</f>
        <v>86.532263433083003</v>
      </c>
      <c r="I22" s="29">
        <f t="shared" ref="I22" si="25">H22</f>
        <v>86.532263433083003</v>
      </c>
      <c r="J22" s="26">
        <f t="shared" si="3"/>
        <v>0.75770502789914362</v>
      </c>
      <c r="K22" s="27">
        <f t="shared" si="0"/>
        <v>2.3385107094388875</v>
      </c>
      <c r="L22" s="29">
        <f t="shared" si="4"/>
        <v>35.077660641583314</v>
      </c>
      <c r="M22" s="29">
        <f t="shared" si="9"/>
        <v>35.077660641583314</v>
      </c>
      <c r="N22" s="26">
        <f t="shared" si="5"/>
        <v>3.0005626321155415E-2</v>
      </c>
    </row>
    <row r="23" spans="1:14" x14ac:dyDescent="0.2">
      <c r="A23" t="s">
        <v>95</v>
      </c>
      <c r="B23" s="8"/>
      <c r="C23" s="8">
        <v>44618.802083333336</v>
      </c>
      <c r="D23" s="7">
        <v>15.91</v>
      </c>
      <c r="E23" s="25">
        <f t="shared" si="1"/>
        <v>0.45041209999999998</v>
      </c>
      <c r="F23" s="25">
        <f t="shared" si="6"/>
        <v>2397.0643199999995</v>
      </c>
      <c r="G23" s="26">
        <f t="shared" si="2"/>
        <v>0.12014251599473869</v>
      </c>
      <c r="I23" s="29">
        <f t="shared" ref="I23" si="26">H22</f>
        <v>86.532263433083003</v>
      </c>
      <c r="J23" s="26">
        <f t="shared" si="3"/>
        <v>0.75770502789914362</v>
      </c>
      <c r="K23" s="27">
        <f t="shared" si="0"/>
        <v>2.3385107094388875</v>
      </c>
      <c r="L23" s="29">
        <f t="shared" si="4"/>
        <v>35.077660641583314</v>
      </c>
      <c r="M23" s="29">
        <f t="shared" si="9"/>
        <v>70.155321283166629</v>
      </c>
      <c r="N23" s="26">
        <f t="shared" si="5"/>
        <v>6.0011252642310831E-2</v>
      </c>
    </row>
    <row r="24" spans="1:14" x14ac:dyDescent="0.2">
      <c r="A24" t="s">
        <v>95</v>
      </c>
      <c r="B24" s="8"/>
      <c r="C24" s="8">
        <v>44618.8125</v>
      </c>
      <c r="D24" s="7">
        <v>15.91</v>
      </c>
      <c r="E24" s="25">
        <f t="shared" si="1"/>
        <v>0.45041209999999998</v>
      </c>
      <c r="F24" s="25">
        <f t="shared" si="6"/>
        <v>2771.3508299999994</v>
      </c>
      <c r="G24" s="26">
        <f t="shared" si="2"/>
        <v>0.13890201386849199</v>
      </c>
      <c r="I24" s="29">
        <f t="shared" ref="I24" si="27">H22</f>
        <v>86.532263433083003</v>
      </c>
      <c r="J24" s="26">
        <f t="shared" si="3"/>
        <v>0.75770502789914362</v>
      </c>
      <c r="K24" s="27">
        <f t="shared" si="0"/>
        <v>2.3385107094388875</v>
      </c>
      <c r="L24" s="29">
        <f t="shared" si="4"/>
        <v>35.077660641583314</v>
      </c>
      <c r="M24" s="29">
        <f t="shared" si="9"/>
        <v>105.23298192474994</v>
      </c>
      <c r="N24" s="26">
        <f t="shared" si="5"/>
        <v>9.0016878963466246E-2</v>
      </c>
    </row>
    <row r="25" spans="1:14" x14ac:dyDescent="0.2">
      <c r="A25" t="s">
        <v>95</v>
      </c>
      <c r="B25" s="8"/>
      <c r="C25" s="8">
        <v>44618.822916666664</v>
      </c>
      <c r="D25" s="7">
        <v>15.91</v>
      </c>
      <c r="E25" s="25">
        <f t="shared" si="1"/>
        <v>0.45041209999999998</v>
      </c>
      <c r="F25" s="25">
        <f t="shared" si="6"/>
        <v>3145.6373399999993</v>
      </c>
      <c r="G25" s="26">
        <f t="shared" si="2"/>
        <v>0.1576615117422453</v>
      </c>
      <c r="I25" s="29">
        <f t="shared" ref="I25" si="28">H22</f>
        <v>86.532263433083003</v>
      </c>
      <c r="J25" s="26">
        <f t="shared" si="3"/>
        <v>0.75770502789914362</v>
      </c>
      <c r="K25" s="27">
        <f t="shared" si="0"/>
        <v>2.3385107094388875</v>
      </c>
      <c r="L25" s="29">
        <f t="shared" si="4"/>
        <v>35.077660641583314</v>
      </c>
      <c r="M25" s="29">
        <f t="shared" si="9"/>
        <v>140.31064256633326</v>
      </c>
      <c r="N25" s="26">
        <f t="shared" si="5"/>
        <v>0.12002250528462166</v>
      </c>
    </row>
    <row r="26" spans="1:14" x14ac:dyDescent="0.2">
      <c r="A26" t="s">
        <v>95</v>
      </c>
      <c r="B26" s="8">
        <f>'Data Final'!C261</f>
        <v>44618.854166956022</v>
      </c>
      <c r="C26" s="8">
        <v>44618.833333333336</v>
      </c>
      <c r="D26" s="7">
        <v>15.91</v>
      </c>
      <c r="E26" s="25">
        <f t="shared" si="1"/>
        <v>0.45041209999999998</v>
      </c>
      <c r="F26" s="25">
        <f t="shared" si="6"/>
        <v>3519.9238499999992</v>
      </c>
      <c r="G26" s="26">
        <f t="shared" si="2"/>
        <v>0.1764210096159986</v>
      </c>
      <c r="H26">
        <f>'Data Final'!D261</f>
        <v>114.2031004769855</v>
      </c>
      <c r="I26" s="29">
        <f t="shared" ref="I26" si="29">H26</f>
        <v>114.2031004769855</v>
      </c>
      <c r="J26" s="26">
        <f t="shared" si="3"/>
        <v>1</v>
      </c>
      <c r="K26" s="27">
        <f t="shared" si="0"/>
        <v>3.086307498741002</v>
      </c>
      <c r="L26" s="29">
        <f t="shared" si="4"/>
        <v>46.294612481115031</v>
      </c>
      <c r="M26" s="29">
        <f t="shared" si="9"/>
        <v>186.60525504744828</v>
      </c>
      <c r="N26" s="26">
        <f t="shared" si="5"/>
        <v>0.15962317469597653</v>
      </c>
    </row>
    <row r="27" spans="1:14" x14ac:dyDescent="0.2">
      <c r="A27" t="s">
        <v>95</v>
      </c>
      <c r="B27" s="8"/>
      <c r="C27" s="8">
        <v>44618.84375</v>
      </c>
      <c r="D27" s="7">
        <v>16.93</v>
      </c>
      <c r="E27" s="25">
        <f t="shared" si="1"/>
        <v>0.47928829999999994</v>
      </c>
      <c r="F27" s="25">
        <f t="shared" si="6"/>
        <v>3920.1989399999993</v>
      </c>
      <c r="G27" s="26">
        <f t="shared" si="2"/>
        <v>0.19648307303306223</v>
      </c>
      <c r="I27" s="29">
        <f t="shared" ref="I27" si="30">H26</f>
        <v>114.2031004769855</v>
      </c>
      <c r="J27" s="26">
        <f t="shared" si="3"/>
        <v>1</v>
      </c>
      <c r="K27" s="27">
        <f t="shared" si="0"/>
        <v>3.2841725929406138</v>
      </c>
      <c r="L27" s="29">
        <f t="shared" si="4"/>
        <v>49.262588894109207</v>
      </c>
      <c r="M27" s="29">
        <f t="shared" si="9"/>
        <v>235.86784394155748</v>
      </c>
      <c r="N27" s="26">
        <f t="shared" si="5"/>
        <v>0.20176266766481613</v>
      </c>
    </row>
    <row r="28" spans="1:14" x14ac:dyDescent="0.2">
      <c r="A28" t="s">
        <v>95</v>
      </c>
      <c r="B28" s="8"/>
      <c r="C28" s="8">
        <v>44618.854166666664</v>
      </c>
      <c r="D28" s="7">
        <v>15.91</v>
      </c>
      <c r="E28" s="25">
        <f t="shared" si="1"/>
        <v>0.45041209999999998</v>
      </c>
      <c r="F28" s="25">
        <f t="shared" si="6"/>
        <v>4294.4854499999992</v>
      </c>
      <c r="G28" s="26">
        <f t="shared" si="2"/>
        <v>0.21524257090681553</v>
      </c>
      <c r="I28" s="29">
        <f t="shared" ref="I28" si="31">H26</f>
        <v>114.2031004769855</v>
      </c>
      <c r="J28" s="26">
        <f t="shared" si="3"/>
        <v>1</v>
      </c>
      <c r="K28" s="27">
        <f t="shared" si="0"/>
        <v>3.086307498741002</v>
      </c>
      <c r="L28" s="29">
        <f t="shared" si="4"/>
        <v>46.294612481115031</v>
      </c>
      <c r="M28" s="29">
        <f t="shared" si="9"/>
        <v>282.16245642267251</v>
      </c>
      <c r="N28" s="26">
        <f t="shared" si="5"/>
        <v>0.241363337076171</v>
      </c>
    </row>
    <row r="29" spans="1:14" x14ac:dyDescent="0.2">
      <c r="A29" t="s">
        <v>95</v>
      </c>
      <c r="B29" s="8"/>
      <c r="C29" s="8">
        <v>44618.864583333336</v>
      </c>
      <c r="D29" s="7">
        <v>15.91</v>
      </c>
      <c r="E29" s="25">
        <f t="shared" si="1"/>
        <v>0.45041209999999998</v>
      </c>
      <c r="F29" s="25">
        <f t="shared" si="6"/>
        <v>4668.7719599999991</v>
      </c>
      <c r="G29" s="26">
        <f t="shared" si="2"/>
        <v>0.23400206878056887</v>
      </c>
      <c r="I29" s="29">
        <f t="shared" ref="I29" si="32">H26</f>
        <v>114.2031004769855</v>
      </c>
      <c r="J29" s="26">
        <f t="shared" si="3"/>
        <v>1</v>
      </c>
      <c r="K29" s="27">
        <f t="shared" si="0"/>
        <v>3.086307498741002</v>
      </c>
      <c r="L29" s="29">
        <f t="shared" si="4"/>
        <v>46.294612481115031</v>
      </c>
      <c r="M29" s="29">
        <f t="shared" si="9"/>
        <v>328.45706890378756</v>
      </c>
      <c r="N29" s="26">
        <f t="shared" si="5"/>
        <v>0.2809640064875259</v>
      </c>
    </row>
    <row r="30" spans="1:14" x14ac:dyDescent="0.2">
      <c r="A30" t="s">
        <v>95</v>
      </c>
      <c r="B30" s="8">
        <f>'Data Final'!C262</f>
        <v>44618.895833680559</v>
      </c>
      <c r="C30" s="8">
        <v>44618.875</v>
      </c>
      <c r="D30" s="7">
        <v>15.91</v>
      </c>
      <c r="E30" s="25">
        <f t="shared" si="1"/>
        <v>0.45041209999999998</v>
      </c>
      <c r="F30" s="25">
        <f t="shared" si="6"/>
        <v>5043.058469999999</v>
      </c>
      <c r="G30" s="26">
        <f t="shared" si="2"/>
        <v>0.25276156665432215</v>
      </c>
      <c r="H30">
        <f>'Data Final'!D262</f>
        <v>103.250265087757</v>
      </c>
      <c r="I30" s="29">
        <f t="shared" ref="I30" si="33">H30</f>
        <v>103.250265087757</v>
      </c>
      <c r="J30" s="26">
        <f t="shared" si="3"/>
        <v>0.90409336223375358</v>
      </c>
      <c r="K30" s="27">
        <f t="shared" si="0"/>
        <v>2.7903101234239989</v>
      </c>
      <c r="L30" s="29">
        <f t="shared" si="4"/>
        <v>41.854651851359982</v>
      </c>
      <c r="M30" s="29">
        <f t="shared" si="9"/>
        <v>370.31172075514752</v>
      </c>
      <c r="N30" s="26">
        <f t="shared" si="5"/>
        <v>0.31676670884234504</v>
      </c>
    </row>
    <row r="31" spans="1:14" x14ac:dyDescent="0.2">
      <c r="A31" t="s">
        <v>95</v>
      </c>
      <c r="B31" s="8"/>
      <c r="C31" s="8">
        <v>44618.885416666664</v>
      </c>
      <c r="D31" s="7">
        <v>14.92</v>
      </c>
      <c r="E31" s="25">
        <f t="shared" si="1"/>
        <v>0.42238519999999996</v>
      </c>
      <c r="F31" s="25">
        <f t="shared" si="6"/>
        <v>5392.1207699999986</v>
      </c>
      <c r="G31" s="26">
        <f t="shared" si="2"/>
        <v>0.27025680973603899</v>
      </c>
      <c r="I31" s="29">
        <f t="shared" ref="I31" si="34">H30</f>
        <v>103.250265087757</v>
      </c>
      <c r="J31" s="26">
        <f t="shared" si="3"/>
        <v>0.90409336223375358</v>
      </c>
      <c r="K31" s="27">
        <f t="shared" si="0"/>
        <v>2.6166830321487149</v>
      </c>
      <c r="L31" s="29">
        <f t="shared" si="4"/>
        <v>39.250245482230724</v>
      </c>
      <c r="M31" s="29">
        <f t="shared" si="9"/>
        <v>409.56196623737821</v>
      </c>
      <c r="N31" s="26">
        <f t="shared" si="5"/>
        <v>0.35034158748055383</v>
      </c>
    </row>
    <row r="32" spans="1:14" x14ac:dyDescent="0.2">
      <c r="A32" t="s">
        <v>95</v>
      </c>
      <c r="B32" s="8"/>
      <c r="C32" s="8">
        <v>44618.895833333336</v>
      </c>
      <c r="D32" s="7">
        <v>16.93</v>
      </c>
      <c r="E32" s="25">
        <f t="shared" si="1"/>
        <v>0.47928829999999994</v>
      </c>
      <c r="F32" s="25">
        <f t="shared" si="6"/>
        <v>5792.3958599999987</v>
      </c>
      <c r="G32" s="26">
        <f t="shared" si="2"/>
        <v>0.29031887315310262</v>
      </c>
      <c r="I32" s="29">
        <f t="shared" ref="I32" si="35">H30</f>
        <v>103.250265087757</v>
      </c>
      <c r="J32" s="26">
        <f t="shared" si="3"/>
        <v>0.90409336223375358</v>
      </c>
      <c r="K32" s="27">
        <f t="shared" si="0"/>
        <v>2.9691986417076239</v>
      </c>
      <c r="L32" s="29">
        <f t="shared" si="4"/>
        <v>44.537979625614362</v>
      </c>
      <c r="M32" s="29">
        <f t="shared" si="9"/>
        <v>454.09994586299257</v>
      </c>
      <c r="N32" s="26">
        <f t="shared" si="5"/>
        <v>0.38843962336157767</v>
      </c>
    </row>
    <row r="33" spans="1:14" x14ac:dyDescent="0.2">
      <c r="A33" t="s">
        <v>95</v>
      </c>
      <c r="B33" s="8"/>
      <c r="C33" s="8">
        <v>44618.90625</v>
      </c>
      <c r="D33" s="7">
        <v>19.34</v>
      </c>
      <c r="E33" s="25">
        <f t="shared" si="1"/>
        <v>0.54751539999999999</v>
      </c>
      <c r="F33" s="25">
        <f t="shared" si="6"/>
        <v>6254.0753399999985</v>
      </c>
      <c r="G33" s="26">
        <f t="shared" si="2"/>
        <v>0.31345856692249741</v>
      </c>
      <c r="I33" s="29">
        <f t="shared" ref="I33" si="36">H30</f>
        <v>103.250265087757</v>
      </c>
      <c r="J33" s="26">
        <f t="shared" si="3"/>
        <v>0.90409336223375358</v>
      </c>
      <c r="K33" s="27">
        <f t="shared" si="0"/>
        <v>3.3918666113777589</v>
      </c>
      <c r="L33" s="29">
        <f t="shared" si="4"/>
        <v>50.877999170666385</v>
      </c>
      <c r="M33" s="29">
        <f t="shared" si="9"/>
        <v>504.97794503365895</v>
      </c>
      <c r="N33" s="26">
        <f t="shared" si="5"/>
        <v>0.4319609472800065</v>
      </c>
    </row>
    <row r="34" spans="1:14" x14ac:dyDescent="0.2">
      <c r="A34" t="s">
        <v>95</v>
      </c>
      <c r="B34" s="8">
        <f>'Data Final'!C263</f>
        <v>44618.937500405096</v>
      </c>
      <c r="C34" s="8">
        <v>44618.916666666664</v>
      </c>
      <c r="D34" s="7">
        <v>19.34</v>
      </c>
      <c r="E34" s="25">
        <f t="shared" si="1"/>
        <v>0.54751539999999999</v>
      </c>
      <c r="F34" s="25">
        <f t="shared" si="6"/>
        <v>6715.7548199999983</v>
      </c>
      <c r="G34" s="26">
        <f t="shared" si="2"/>
        <v>0.33659826069189225</v>
      </c>
      <c r="H34">
        <f>'Data Final'!D263</f>
        <v>79.537080563745505</v>
      </c>
      <c r="I34" s="29">
        <f t="shared" ref="I34" si="37">H34</f>
        <v>79.537080563745505</v>
      </c>
      <c r="J34" s="26">
        <f t="shared" si="3"/>
        <v>0.69645290041642982</v>
      </c>
      <c r="K34" s="27">
        <f t="shared" ref="K34:K65" si="38">I34*E34*1000*60/(1000*1000)</f>
        <v>2.6128665887814804</v>
      </c>
      <c r="L34" s="29">
        <f t="shared" si="4"/>
        <v>39.192998831722207</v>
      </c>
      <c r="M34" s="29">
        <f t="shared" si="9"/>
        <v>544.1709438653811</v>
      </c>
      <c r="N34" s="26">
        <f t="shared" si="5"/>
        <v>0.46548685681446439</v>
      </c>
    </row>
    <row r="35" spans="1:14" x14ac:dyDescent="0.2">
      <c r="A35" t="s">
        <v>95</v>
      </c>
      <c r="B35" s="8"/>
      <c r="C35" s="8">
        <v>44618.927083333336</v>
      </c>
      <c r="D35" s="7">
        <v>18</v>
      </c>
      <c r="E35" s="25">
        <f t="shared" si="1"/>
        <v>0.50957999999999992</v>
      </c>
      <c r="F35" s="25">
        <f t="shared" si="6"/>
        <v>7143.2924399999984</v>
      </c>
      <c r="G35" s="26">
        <f t="shared" si="2"/>
        <v>0.35802674090438924</v>
      </c>
      <c r="I35" s="29">
        <f t="shared" ref="I35" si="39">H34</f>
        <v>79.537080563745505</v>
      </c>
      <c r="J35" s="26">
        <f t="shared" si="3"/>
        <v>0.69645290041642982</v>
      </c>
      <c r="K35" s="27">
        <f t="shared" si="38"/>
        <v>2.4318303308204055</v>
      </c>
      <c r="L35" s="29">
        <f t="shared" si="4"/>
        <v>36.477454962306084</v>
      </c>
      <c r="M35" s="29">
        <f t="shared" si="9"/>
        <v>580.64839882768717</v>
      </c>
      <c r="N35" s="26">
        <f t="shared" si="5"/>
        <v>0.49668987499544898</v>
      </c>
    </row>
    <row r="36" spans="1:14" x14ac:dyDescent="0.2">
      <c r="A36" t="s">
        <v>95</v>
      </c>
      <c r="B36" s="8"/>
      <c r="C36" s="8">
        <v>44618.9375</v>
      </c>
      <c r="D36" s="7">
        <v>16.93</v>
      </c>
      <c r="E36" s="25">
        <f t="shared" si="1"/>
        <v>0.47928829999999994</v>
      </c>
      <c r="F36" s="25">
        <f t="shared" si="6"/>
        <v>7543.5675299999984</v>
      </c>
      <c r="G36" s="26">
        <f t="shared" si="2"/>
        <v>0.37808880432145286</v>
      </c>
      <c r="I36" s="29">
        <f t="shared" ref="I36" si="40">H34</f>
        <v>79.537080563745505</v>
      </c>
      <c r="J36" s="26">
        <f t="shared" si="3"/>
        <v>0.69645290041642982</v>
      </c>
      <c r="K36" s="27">
        <f t="shared" si="38"/>
        <v>2.2872715278216371</v>
      </c>
      <c r="L36" s="29">
        <f t="shared" si="4"/>
        <v>34.309072917324556</v>
      </c>
      <c r="M36" s="29">
        <f t="shared" si="9"/>
        <v>614.95747174501173</v>
      </c>
      <c r="N36" s="26">
        <f t="shared" si="5"/>
        <v>0.52603804709567503</v>
      </c>
    </row>
    <row r="37" spans="1:14" x14ac:dyDescent="0.2">
      <c r="A37" t="s">
        <v>95</v>
      </c>
      <c r="B37" s="8"/>
      <c r="C37" s="8">
        <v>44618.947916666664</v>
      </c>
      <c r="D37" s="7">
        <v>15.91</v>
      </c>
      <c r="E37" s="25">
        <f t="shared" si="1"/>
        <v>0.45041209999999998</v>
      </c>
      <c r="F37" s="25">
        <f t="shared" si="6"/>
        <v>7917.8540399999983</v>
      </c>
      <c r="G37" s="26">
        <f t="shared" si="2"/>
        <v>0.39684830219520617</v>
      </c>
      <c r="I37" s="29">
        <f t="shared" ref="I37" si="41">H34</f>
        <v>79.537080563745505</v>
      </c>
      <c r="J37" s="26">
        <f t="shared" si="3"/>
        <v>0.69645290041642982</v>
      </c>
      <c r="K37" s="27">
        <f t="shared" si="38"/>
        <v>2.1494678090751482</v>
      </c>
      <c r="L37" s="29">
        <f t="shared" si="4"/>
        <v>32.242017136127224</v>
      </c>
      <c r="M37" s="29">
        <f t="shared" si="9"/>
        <v>647.1994888811389</v>
      </c>
      <c r="N37" s="26">
        <f t="shared" si="5"/>
        <v>0.5536180481656453</v>
      </c>
    </row>
    <row r="38" spans="1:14" x14ac:dyDescent="0.2">
      <c r="A38" t="s">
        <v>95</v>
      </c>
      <c r="B38" s="8">
        <f>'Data Final'!C264</f>
        <v>44618.979167129626</v>
      </c>
      <c r="C38" s="8">
        <v>44618.958333333336</v>
      </c>
      <c r="D38" s="7">
        <v>18</v>
      </c>
      <c r="E38" s="25">
        <f t="shared" si="1"/>
        <v>0.50957999999999992</v>
      </c>
      <c r="F38" s="25">
        <f t="shared" si="6"/>
        <v>8345.3916599999975</v>
      </c>
      <c r="G38" s="26">
        <f t="shared" si="2"/>
        <v>0.41827678240770311</v>
      </c>
      <c r="H38">
        <f>'Data Final'!D264</f>
        <v>73.497464099729996</v>
      </c>
      <c r="I38" s="29">
        <f t="shared" ref="I38" si="42">H38</f>
        <v>73.497464099729996</v>
      </c>
      <c r="J38" s="26">
        <f t="shared" si="3"/>
        <v>0.64356802742445152</v>
      </c>
      <c r="K38" s="27">
        <f t="shared" si="38"/>
        <v>2.2471702653564249</v>
      </c>
      <c r="L38" s="29">
        <f t="shared" si="4"/>
        <v>33.707553980346376</v>
      </c>
      <c r="M38" s="29">
        <f t="shared" si="9"/>
        <v>680.90704286148525</v>
      </c>
      <c r="N38" s="26">
        <f t="shared" si="5"/>
        <v>0.58245167761627781</v>
      </c>
    </row>
    <row r="39" spans="1:14" x14ac:dyDescent="0.2">
      <c r="A39" t="s">
        <v>95</v>
      </c>
      <c r="B39" s="8"/>
      <c r="C39" s="8">
        <v>44618.96875</v>
      </c>
      <c r="D39" s="7">
        <v>18.670000000000002</v>
      </c>
      <c r="E39" s="25">
        <f t="shared" si="1"/>
        <v>0.52854770000000006</v>
      </c>
      <c r="F39" s="25">
        <f t="shared" si="6"/>
        <v>8790.0002099999983</v>
      </c>
      <c r="G39" s="26">
        <f t="shared" si="2"/>
        <v>0.44056086939864902</v>
      </c>
      <c r="I39" s="29">
        <f t="shared" ref="I39" si="43">H38</f>
        <v>73.497464099729996</v>
      </c>
      <c r="J39" s="26">
        <f t="shared" si="3"/>
        <v>0.64356802742445152</v>
      </c>
      <c r="K39" s="27">
        <f t="shared" si="38"/>
        <v>2.3308149363446922</v>
      </c>
      <c r="L39" s="29">
        <f t="shared" si="4"/>
        <v>34.96222404517038</v>
      </c>
      <c r="M39" s="29">
        <f t="shared" si="9"/>
        <v>715.86926690665564</v>
      </c>
      <c r="N39" s="26">
        <f t="shared" si="5"/>
        <v>0.61235855882979495</v>
      </c>
    </row>
    <row r="40" spans="1:14" x14ac:dyDescent="0.2">
      <c r="A40" t="s">
        <v>95</v>
      </c>
      <c r="B40" s="8"/>
      <c r="C40" s="8">
        <v>44618.979166666664</v>
      </c>
      <c r="D40" s="7">
        <v>18</v>
      </c>
      <c r="E40" s="25">
        <f t="shared" si="1"/>
        <v>0.50957999999999992</v>
      </c>
      <c r="F40" s="25">
        <f t="shared" si="6"/>
        <v>9217.5378299999975</v>
      </c>
      <c r="G40" s="26">
        <f t="shared" si="2"/>
        <v>0.46198934961114596</v>
      </c>
      <c r="I40" s="29">
        <f t="shared" ref="I40" si="44">H38</f>
        <v>73.497464099729996</v>
      </c>
      <c r="J40" s="26">
        <f t="shared" si="3"/>
        <v>0.64356802742445152</v>
      </c>
      <c r="K40" s="27">
        <f t="shared" si="38"/>
        <v>2.2471702653564249</v>
      </c>
      <c r="L40" s="29">
        <f t="shared" si="4"/>
        <v>33.707553980346376</v>
      </c>
      <c r="M40" s="29">
        <f t="shared" si="9"/>
        <v>749.57682088700199</v>
      </c>
      <c r="N40" s="26">
        <f t="shared" si="5"/>
        <v>0.64119218828042734</v>
      </c>
    </row>
    <row r="41" spans="1:14" x14ac:dyDescent="0.2">
      <c r="A41" t="s">
        <v>95</v>
      </c>
      <c r="B41" s="8"/>
      <c r="C41" s="8">
        <v>44618.989583333336</v>
      </c>
      <c r="D41" s="7">
        <v>16.93</v>
      </c>
      <c r="E41" s="25">
        <f t="shared" si="1"/>
        <v>0.47928829999999994</v>
      </c>
      <c r="F41" s="25">
        <f t="shared" si="6"/>
        <v>9617.8129199999967</v>
      </c>
      <c r="G41" s="26">
        <f t="shared" si="2"/>
        <v>0.48205141302820953</v>
      </c>
      <c r="I41" s="29">
        <f t="shared" ref="I41" si="45">H38</f>
        <v>73.497464099729996</v>
      </c>
      <c r="J41" s="26">
        <f t="shared" si="3"/>
        <v>0.64356802742445152</v>
      </c>
      <c r="K41" s="27">
        <f t="shared" si="38"/>
        <v>2.1135884773602371</v>
      </c>
      <c r="L41" s="29">
        <f t="shared" si="4"/>
        <v>31.703827160403556</v>
      </c>
      <c r="M41" s="29">
        <f t="shared" si="9"/>
        <v>781.28064804740552</v>
      </c>
      <c r="N41" s="26">
        <f t="shared" si="5"/>
        <v>0.66831181864705003</v>
      </c>
    </row>
    <row r="42" spans="1:14" x14ac:dyDescent="0.2">
      <c r="A42" t="s">
        <v>95</v>
      </c>
      <c r="B42" s="8">
        <f>'Data Final'!C265</f>
        <v>44619.020833854163</v>
      </c>
      <c r="C42" s="8">
        <v>44619</v>
      </c>
      <c r="D42" s="7">
        <v>14.92</v>
      </c>
      <c r="E42" s="25">
        <f t="shared" si="1"/>
        <v>0.42238519999999996</v>
      </c>
      <c r="F42" s="25">
        <f t="shared" si="6"/>
        <v>9966.8752199999963</v>
      </c>
      <c r="G42" s="26">
        <f t="shared" si="2"/>
        <v>0.49954665610992638</v>
      </c>
      <c r="H42">
        <f>'Data Final'!D265</f>
        <v>70.823787863854506</v>
      </c>
      <c r="I42" s="29">
        <f t="shared" ref="I42" si="46">H42</f>
        <v>70.823787863854506</v>
      </c>
      <c r="J42" s="26">
        <f t="shared" si="3"/>
        <v>0.62015643680468291</v>
      </c>
      <c r="K42" s="27">
        <f t="shared" si="38"/>
        <v>1.7948951880979052</v>
      </c>
      <c r="L42" s="29">
        <f t="shared" si="4"/>
        <v>26.923427821468579</v>
      </c>
      <c r="M42" s="29">
        <f t="shared" si="9"/>
        <v>808.20407586887404</v>
      </c>
      <c r="N42" s="26">
        <f t="shared" si="5"/>
        <v>0.69134226878881067</v>
      </c>
    </row>
    <row r="43" spans="1:14" x14ac:dyDescent="0.2">
      <c r="A43" t="s">
        <v>95</v>
      </c>
      <c r="B43" s="8"/>
      <c r="C43" s="8">
        <v>44619.010416666664</v>
      </c>
      <c r="D43" s="7">
        <v>13.08</v>
      </c>
      <c r="E43" s="25">
        <f t="shared" si="1"/>
        <v>0.37029479999999998</v>
      </c>
      <c r="F43" s="25">
        <f t="shared" si="6"/>
        <v>10269.056159999996</v>
      </c>
      <c r="G43" s="26">
        <f t="shared" si="2"/>
        <v>0.51469217311351478</v>
      </c>
      <c r="I43" s="29">
        <f t="shared" ref="I43" si="47">H42</f>
        <v>70.823787863854506</v>
      </c>
      <c r="J43" s="26">
        <f t="shared" si="3"/>
        <v>0.62015643680468291</v>
      </c>
      <c r="K43" s="27">
        <f t="shared" si="38"/>
        <v>1.5735408217373057</v>
      </c>
      <c r="L43" s="29">
        <f t="shared" si="4"/>
        <v>23.603112326059584</v>
      </c>
      <c r="M43" s="29">
        <f t="shared" si="9"/>
        <v>831.80718819493359</v>
      </c>
      <c r="N43" s="26">
        <f t="shared" si="5"/>
        <v>0.71153250255920131</v>
      </c>
    </row>
    <row r="44" spans="1:14" x14ac:dyDescent="0.2">
      <c r="A44" t="s">
        <v>95</v>
      </c>
      <c r="B44" s="8"/>
      <c r="C44" s="8">
        <v>44619.020833333336</v>
      </c>
      <c r="D44" s="7">
        <v>11.39</v>
      </c>
      <c r="E44" s="25">
        <f t="shared" si="1"/>
        <v>0.32245089999999998</v>
      </c>
      <c r="F44" s="25">
        <f t="shared" si="6"/>
        <v>10528.177589999996</v>
      </c>
      <c r="G44" s="26">
        <f t="shared" si="2"/>
        <v>0.52767951779534406</v>
      </c>
      <c r="I44" s="29">
        <f t="shared" ref="I44" si="48">H42</f>
        <v>70.823787863854506</v>
      </c>
      <c r="J44" s="26">
        <f t="shared" si="3"/>
        <v>0.62015643680468291</v>
      </c>
      <c r="K44" s="27">
        <f t="shared" si="38"/>
        <v>1.3702316482865378</v>
      </c>
      <c r="L44" s="29">
        <f t="shared" si="4"/>
        <v>20.553474724298066</v>
      </c>
      <c r="M44" s="29">
        <f t="shared" si="9"/>
        <v>852.36066291923169</v>
      </c>
      <c r="N44" s="26">
        <f t="shared" si="5"/>
        <v>0.72911405933632289</v>
      </c>
    </row>
    <row r="45" spans="1:14" x14ac:dyDescent="0.2">
      <c r="A45" t="s">
        <v>95</v>
      </c>
      <c r="B45" s="8"/>
      <c r="C45" s="8">
        <v>44619.03125</v>
      </c>
      <c r="D45" s="7">
        <v>9.85</v>
      </c>
      <c r="E45" s="25">
        <f t="shared" si="1"/>
        <v>0.27885349999999998</v>
      </c>
      <c r="F45" s="25">
        <f t="shared" si="6"/>
        <v>10748.061359999996</v>
      </c>
      <c r="G45" s="26">
        <f t="shared" si="2"/>
        <v>0.53870024391178317</v>
      </c>
      <c r="I45" s="29">
        <f t="shared" ref="I45" si="49">H42</f>
        <v>70.823787863854506</v>
      </c>
      <c r="J45" s="26">
        <f t="shared" si="3"/>
        <v>0.62015643680468291</v>
      </c>
      <c r="K45" s="27">
        <f t="shared" si="38"/>
        <v>1.1849676677456009</v>
      </c>
      <c r="L45" s="29">
        <f t="shared" si="4"/>
        <v>17.774515016184015</v>
      </c>
      <c r="M45" s="29">
        <f t="shared" si="9"/>
        <v>870.13517793541575</v>
      </c>
      <c r="N45" s="26">
        <f t="shared" si="5"/>
        <v>0.74431847849827626</v>
      </c>
    </row>
    <row r="46" spans="1:14" x14ac:dyDescent="0.2">
      <c r="A46" t="s">
        <v>95</v>
      </c>
      <c r="B46" s="8">
        <f>'Data Final'!C266</f>
        <v>44619.062500578701</v>
      </c>
      <c r="C46" s="8">
        <v>44619.041666666664</v>
      </c>
      <c r="D46" s="7">
        <v>9.1300000000000008</v>
      </c>
      <c r="E46" s="25">
        <f t="shared" si="1"/>
        <v>0.25847029999999999</v>
      </c>
      <c r="F46" s="25">
        <f t="shared" si="6"/>
        <v>10949.600249999996</v>
      </c>
      <c r="G46" s="26">
        <f t="shared" si="2"/>
        <v>0.54880151199765037</v>
      </c>
      <c r="H46">
        <f>'Data Final'!D266</f>
        <v>62.249956732836992</v>
      </c>
      <c r="I46" s="29">
        <f t="shared" ref="I46" si="50">H46</f>
        <v>62.249956732836992</v>
      </c>
      <c r="J46" s="26">
        <f t="shared" si="3"/>
        <v>0.54508114466981361</v>
      </c>
      <c r="K46" s="27">
        <f t="shared" si="38"/>
        <v>0.9653858995034037</v>
      </c>
      <c r="L46" s="29">
        <f t="shared" si="4"/>
        <v>14.480788492551056</v>
      </c>
      <c r="M46" s="29">
        <f t="shared" si="9"/>
        <v>884.61596642796678</v>
      </c>
      <c r="N46" s="26">
        <f t="shared" si="5"/>
        <v>0.7567054256434369</v>
      </c>
    </row>
    <row r="47" spans="1:14" x14ac:dyDescent="0.2">
      <c r="A47" t="s">
        <v>95</v>
      </c>
      <c r="B47" s="8"/>
      <c r="C47" s="8">
        <v>44619.052083333336</v>
      </c>
      <c r="D47" s="7">
        <v>8.4499999999999993</v>
      </c>
      <c r="E47" s="25">
        <f t="shared" si="1"/>
        <v>0.23921949999999997</v>
      </c>
      <c r="F47" s="25">
        <f t="shared" si="6"/>
        <v>11133.813419999995</v>
      </c>
      <c r="G47" s="26">
        <f t="shared" si="2"/>
        <v>0.55803440305464391</v>
      </c>
      <c r="I47" s="29">
        <f t="shared" ref="I47" si="51">H46</f>
        <v>62.249956732836992</v>
      </c>
      <c r="J47" s="26">
        <f t="shared" si="3"/>
        <v>0.54508114466981361</v>
      </c>
      <c r="K47" s="27">
        <f t="shared" si="38"/>
        <v>0.89348421147905388</v>
      </c>
      <c r="L47" s="29">
        <f t="shared" si="4"/>
        <v>13.402263172185808</v>
      </c>
      <c r="M47" s="29">
        <f t="shared" si="9"/>
        <v>898.01822960015261</v>
      </c>
      <c r="N47" s="26">
        <f t="shared" si="5"/>
        <v>0.7681697962213786</v>
      </c>
    </row>
    <row r="48" spans="1:14" x14ac:dyDescent="0.2">
      <c r="A48" t="s">
        <v>95</v>
      </c>
      <c r="B48" s="8"/>
      <c r="C48" s="8">
        <v>44619.0625</v>
      </c>
      <c r="D48" s="7">
        <v>7.8</v>
      </c>
      <c r="E48" s="25">
        <f t="shared" si="1"/>
        <v>0.22081799999999999</v>
      </c>
      <c r="F48" s="25">
        <f t="shared" si="6"/>
        <v>11301.465239999994</v>
      </c>
      <c r="G48" s="26">
        <f t="shared" si="2"/>
        <v>0.56643722783403783</v>
      </c>
      <c r="I48" s="29">
        <f t="shared" ref="I48" si="52">H46</f>
        <v>62.249956732836992</v>
      </c>
      <c r="J48" s="26">
        <f t="shared" si="3"/>
        <v>0.54508114466981361</v>
      </c>
      <c r="K48" s="27">
        <f t="shared" si="38"/>
        <v>0.8247546567498959</v>
      </c>
      <c r="L48" s="29">
        <f t="shared" si="4"/>
        <v>12.371319851248439</v>
      </c>
      <c r="M48" s="29">
        <f t="shared" si="9"/>
        <v>910.38954945140108</v>
      </c>
      <c r="N48" s="26">
        <f t="shared" si="5"/>
        <v>0.77875229213947861</v>
      </c>
    </row>
    <row r="49" spans="1:14" x14ac:dyDescent="0.2">
      <c r="A49" t="s">
        <v>95</v>
      </c>
      <c r="B49" s="8"/>
      <c r="C49" s="8">
        <v>44619.072916666664</v>
      </c>
      <c r="D49" s="7">
        <v>7.8</v>
      </c>
      <c r="E49" s="25">
        <f t="shared" si="1"/>
        <v>0.22081799999999999</v>
      </c>
      <c r="F49" s="25">
        <f t="shared" si="6"/>
        <v>11469.117059999993</v>
      </c>
      <c r="G49" s="26">
        <f t="shared" si="2"/>
        <v>0.57484005261343174</v>
      </c>
      <c r="I49" s="29">
        <f t="shared" ref="I49" si="53">H46</f>
        <v>62.249956732836992</v>
      </c>
      <c r="J49" s="26">
        <f t="shared" si="3"/>
        <v>0.54508114466981361</v>
      </c>
      <c r="K49" s="27">
        <f t="shared" si="38"/>
        <v>0.8247546567498959</v>
      </c>
      <c r="L49" s="29">
        <f t="shared" si="4"/>
        <v>12.371319851248439</v>
      </c>
      <c r="M49" s="29">
        <f t="shared" si="9"/>
        <v>922.76086930264955</v>
      </c>
      <c r="N49" s="26">
        <f t="shared" si="5"/>
        <v>0.78933478805757862</v>
      </c>
    </row>
    <row r="50" spans="1:14" x14ac:dyDescent="0.2">
      <c r="A50" t="s">
        <v>95</v>
      </c>
      <c r="B50" s="8">
        <f>'Data Final'!C267</f>
        <v>44619.104167303238</v>
      </c>
      <c r="C50" s="8">
        <v>44619.083333333336</v>
      </c>
      <c r="D50" s="7">
        <v>7.19</v>
      </c>
      <c r="E50" s="25">
        <f t="shared" si="1"/>
        <v>0.2035489</v>
      </c>
      <c r="F50" s="25">
        <f t="shared" si="6"/>
        <v>11621.226689999994</v>
      </c>
      <c r="G50" s="26">
        <f t="shared" si="2"/>
        <v>0.5824638921169244</v>
      </c>
      <c r="H50">
        <f>'Data Final'!D267</f>
        <v>44.188802851403146</v>
      </c>
      <c r="I50" s="29">
        <f t="shared" ref="I50" si="54">H50</f>
        <v>44.188802851403146</v>
      </c>
      <c r="J50" s="26">
        <f t="shared" si="3"/>
        <v>0.38693172660674119</v>
      </c>
      <c r="K50" s="27">
        <f t="shared" si="38"/>
        <v>0.53967493276319844</v>
      </c>
      <c r="L50" s="29">
        <f t="shared" si="4"/>
        <v>8.0951239914479771</v>
      </c>
      <c r="M50" s="29">
        <f t="shared" si="9"/>
        <v>930.85599329409752</v>
      </c>
      <c r="N50" s="26">
        <f t="shared" si="5"/>
        <v>0.79625940221565217</v>
      </c>
    </row>
    <row r="51" spans="1:14" x14ac:dyDescent="0.2">
      <c r="A51" t="s">
        <v>95</v>
      </c>
      <c r="B51" s="8"/>
      <c r="C51" s="8">
        <v>44619.09375</v>
      </c>
      <c r="D51" s="7">
        <v>7.19</v>
      </c>
      <c r="E51" s="25">
        <f t="shared" si="1"/>
        <v>0.2035489</v>
      </c>
      <c r="F51" s="25">
        <f t="shared" si="6"/>
        <v>11773.336319999995</v>
      </c>
      <c r="G51" s="26">
        <f t="shared" si="2"/>
        <v>0.59008773162041706</v>
      </c>
      <c r="I51" s="29">
        <f t="shared" ref="I51" si="55">H50</f>
        <v>44.188802851403146</v>
      </c>
      <c r="J51" s="26">
        <f t="shared" si="3"/>
        <v>0.38693172660674119</v>
      </c>
      <c r="K51" s="27">
        <f t="shared" si="38"/>
        <v>0.53967493276319844</v>
      </c>
      <c r="L51" s="29">
        <f t="shared" si="4"/>
        <v>8.0951239914479771</v>
      </c>
      <c r="M51" s="29">
        <f t="shared" si="9"/>
        <v>938.95111728554548</v>
      </c>
      <c r="N51" s="26">
        <f t="shared" si="5"/>
        <v>0.80318401637372572</v>
      </c>
    </row>
    <row r="52" spans="1:14" x14ac:dyDescent="0.2">
      <c r="A52" t="s">
        <v>95</v>
      </c>
      <c r="B52" s="8"/>
      <c r="C52" s="8">
        <v>44619.104166666664</v>
      </c>
      <c r="D52" s="7">
        <v>7.19</v>
      </c>
      <c r="E52" s="25">
        <f t="shared" si="1"/>
        <v>0.2035489</v>
      </c>
      <c r="F52" s="25">
        <f t="shared" si="6"/>
        <v>11925.445949999996</v>
      </c>
      <c r="G52" s="26">
        <f t="shared" si="2"/>
        <v>0.59771157112390982</v>
      </c>
      <c r="I52" s="29">
        <f t="shared" ref="I52" si="56">H50</f>
        <v>44.188802851403146</v>
      </c>
      <c r="J52" s="26">
        <f t="shared" si="3"/>
        <v>0.38693172660674119</v>
      </c>
      <c r="K52" s="27">
        <f t="shared" si="38"/>
        <v>0.53967493276319844</v>
      </c>
      <c r="L52" s="29">
        <f t="shared" si="4"/>
        <v>8.0951239914479771</v>
      </c>
      <c r="M52" s="29">
        <f t="shared" si="9"/>
        <v>947.04624127699344</v>
      </c>
      <c r="N52" s="26">
        <f t="shared" si="5"/>
        <v>0.81010863053179938</v>
      </c>
    </row>
    <row r="53" spans="1:14" x14ac:dyDescent="0.2">
      <c r="A53" t="s">
        <v>95</v>
      </c>
      <c r="B53" s="8"/>
      <c r="C53" s="8">
        <v>44619.114583333336</v>
      </c>
      <c r="D53" s="7">
        <v>7.19</v>
      </c>
      <c r="E53" s="25">
        <f t="shared" si="1"/>
        <v>0.2035489</v>
      </c>
      <c r="F53" s="25">
        <f t="shared" si="6"/>
        <v>12077.555579999997</v>
      </c>
      <c r="G53" s="26">
        <f t="shared" si="2"/>
        <v>0.60533541062740248</v>
      </c>
      <c r="I53" s="29">
        <f t="shared" ref="I53" si="57">H50</f>
        <v>44.188802851403146</v>
      </c>
      <c r="J53" s="26">
        <f t="shared" si="3"/>
        <v>0.38693172660674119</v>
      </c>
      <c r="K53" s="27">
        <f t="shared" si="38"/>
        <v>0.53967493276319844</v>
      </c>
      <c r="L53" s="29">
        <f t="shared" si="4"/>
        <v>8.0951239914479771</v>
      </c>
      <c r="M53" s="29">
        <f t="shared" si="9"/>
        <v>955.1413652684414</v>
      </c>
      <c r="N53" s="26">
        <f t="shared" si="5"/>
        <v>0.81703324468987293</v>
      </c>
    </row>
    <row r="54" spans="1:14" x14ac:dyDescent="0.2">
      <c r="A54" t="s">
        <v>95</v>
      </c>
      <c r="B54" s="8">
        <f>'Data Final'!C268</f>
        <v>44619.145834027775</v>
      </c>
      <c r="C54" s="8">
        <v>44619.125</v>
      </c>
      <c r="D54" s="7">
        <v>7.19</v>
      </c>
      <c r="E54" s="25">
        <f t="shared" si="1"/>
        <v>0.2035489</v>
      </c>
      <c r="F54" s="25">
        <f t="shared" si="6"/>
        <v>12229.665209999997</v>
      </c>
      <c r="G54" s="26">
        <f t="shared" si="2"/>
        <v>0.61295925013089525</v>
      </c>
      <c r="H54">
        <f>'Data Final'!D268</f>
        <v>33.0306062799975</v>
      </c>
      <c r="I54" s="29">
        <f t="shared" ref="I54" si="58">H54</f>
        <v>33.0306062799975</v>
      </c>
      <c r="J54" s="26">
        <f t="shared" si="3"/>
        <v>0.28922687862273855</v>
      </c>
      <c r="K54" s="27">
        <f t="shared" si="38"/>
        <v>0.40340061447759495</v>
      </c>
      <c r="L54" s="29">
        <f t="shared" si="4"/>
        <v>6.0510092171639247</v>
      </c>
      <c r="M54" s="29">
        <f t="shared" si="9"/>
        <v>961.19237448560534</v>
      </c>
      <c r="N54" s="26">
        <f t="shared" si="5"/>
        <v>0.82220931168280253</v>
      </c>
    </row>
    <row r="55" spans="1:14" x14ac:dyDescent="0.2">
      <c r="A55" t="s">
        <v>95</v>
      </c>
      <c r="B55" s="8"/>
      <c r="C55" s="8">
        <v>44619.135416666664</v>
      </c>
      <c r="D55" s="7">
        <v>7.19</v>
      </c>
      <c r="E55" s="25">
        <f t="shared" si="1"/>
        <v>0.2035489</v>
      </c>
      <c r="F55" s="25">
        <f t="shared" si="6"/>
        <v>12381.774839999998</v>
      </c>
      <c r="G55" s="26">
        <f t="shared" si="2"/>
        <v>0.62058308963438791</v>
      </c>
      <c r="I55" s="29">
        <f t="shared" ref="I55" si="59">H54</f>
        <v>33.0306062799975</v>
      </c>
      <c r="J55" s="26">
        <f t="shared" si="3"/>
        <v>0.28922687862273855</v>
      </c>
      <c r="K55" s="27">
        <f t="shared" si="38"/>
        <v>0.40340061447759495</v>
      </c>
      <c r="L55" s="29">
        <f t="shared" si="4"/>
        <v>6.0510092171639247</v>
      </c>
      <c r="M55" s="29">
        <f t="shared" si="9"/>
        <v>967.24338370276928</v>
      </c>
      <c r="N55" s="26">
        <f t="shared" si="5"/>
        <v>0.82738537867573225</v>
      </c>
    </row>
    <row r="56" spans="1:14" x14ac:dyDescent="0.2">
      <c r="A56" t="s">
        <v>95</v>
      </c>
      <c r="B56" s="8"/>
      <c r="C56" s="8">
        <v>44619.145833333336</v>
      </c>
      <c r="D56" s="7">
        <v>7.19</v>
      </c>
      <c r="E56" s="25">
        <f t="shared" si="1"/>
        <v>0.2035489</v>
      </c>
      <c r="F56" s="25">
        <f t="shared" si="6"/>
        <v>12533.884469999999</v>
      </c>
      <c r="G56" s="26">
        <f t="shared" si="2"/>
        <v>0.62820692913788068</v>
      </c>
      <c r="I56" s="29">
        <f t="shared" ref="I56" si="60">H54</f>
        <v>33.0306062799975</v>
      </c>
      <c r="J56" s="26">
        <f t="shared" si="3"/>
        <v>0.28922687862273855</v>
      </c>
      <c r="K56" s="27">
        <f t="shared" si="38"/>
        <v>0.40340061447759495</v>
      </c>
      <c r="L56" s="29">
        <f t="shared" si="4"/>
        <v>6.0510092171639247</v>
      </c>
      <c r="M56" s="29">
        <f t="shared" si="9"/>
        <v>973.29439291993322</v>
      </c>
      <c r="N56" s="26">
        <f t="shared" si="5"/>
        <v>0.83256144566866197</v>
      </c>
    </row>
    <row r="57" spans="1:14" x14ac:dyDescent="0.2">
      <c r="A57" t="s">
        <v>95</v>
      </c>
      <c r="B57" s="8"/>
      <c r="C57" s="8">
        <v>44619.15625</v>
      </c>
      <c r="D57" s="7">
        <v>7.19</v>
      </c>
      <c r="E57" s="25">
        <f t="shared" si="1"/>
        <v>0.2035489</v>
      </c>
      <c r="F57" s="25">
        <f t="shared" si="6"/>
        <v>12685.9941</v>
      </c>
      <c r="G57" s="26">
        <f t="shared" si="2"/>
        <v>0.63583076864137333</v>
      </c>
      <c r="I57" s="29">
        <f t="shared" ref="I57" si="61">H54</f>
        <v>33.0306062799975</v>
      </c>
      <c r="J57" s="26">
        <f t="shared" si="3"/>
        <v>0.28922687862273855</v>
      </c>
      <c r="K57" s="27">
        <f t="shared" si="38"/>
        <v>0.40340061447759495</v>
      </c>
      <c r="L57" s="29">
        <f t="shared" si="4"/>
        <v>6.0510092171639247</v>
      </c>
      <c r="M57" s="29">
        <f t="shared" si="9"/>
        <v>979.34540213709715</v>
      </c>
      <c r="N57" s="26">
        <f t="shared" si="5"/>
        <v>0.83773751266159169</v>
      </c>
    </row>
    <row r="58" spans="1:14" x14ac:dyDescent="0.2">
      <c r="A58" t="s">
        <v>95</v>
      </c>
      <c r="B58" s="8">
        <f>'Data Final'!C269</f>
        <v>44619.187500752312</v>
      </c>
      <c r="C58" s="8">
        <v>44619.166666666664</v>
      </c>
      <c r="D58" s="7">
        <v>7.19</v>
      </c>
      <c r="E58" s="25">
        <f t="shared" si="1"/>
        <v>0.2035489</v>
      </c>
      <c r="F58" s="25">
        <f t="shared" si="6"/>
        <v>12838.103730000001</v>
      </c>
      <c r="G58" s="26">
        <f t="shared" si="2"/>
        <v>0.6434546081448661</v>
      </c>
      <c r="H58">
        <f>'Data Final'!D269</f>
        <v>23.705859722798401</v>
      </c>
      <c r="I58" s="29">
        <f t="shared" ref="I58" si="62">H58</f>
        <v>23.705859722798401</v>
      </c>
      <c r="J58" s="26">
        <f t="shared" si="3"/>
        <v>0.20757632344294949</v>
      </c>
      <c r="K58" s="27">
        <f t="shared" si="38"/>
        <v>0.28951810020779517</v>
      </c>
      <c r="L58" s="29">
        <f t="shared" si="4"/>
        <v>4.3427715031169276</v>
      </c>
      <c r="M58" s="29">
        <f t="shared" si="9"/>
        <v>983.68817364021413</v>
      </c>
      <c r="N58" s="26">
        <f t="shared" si="5"/>
        <v>0.84145234359778631</v>
      </c>
    </row>
    <row r="59" spans="1:14" x14ac:dyDescent="0.2">
      <c r="A59" t="s">
        <v>95</v>
      </c>
      <c r="B59" s="8"/>
      <c r="C59" s="8">
        <v>44619.177083333336</v>
      </c>
      <c r="D59" s="7">
        <v>7.19</v>
      </c>
      <c r="E59" s="25">
        <f t="shared" si="1"/>
        <v>0.2035489</v>
      </c>
      <c r="F59" s="25">
        <f t="shared" si="6"/>
        <v>12990.213360000002</v>
      </c>
      <c r="G59" s="26">
        <f t="shared" si="2"/>
        <v>0.65107844764835876</v>
      </c>
      <c r="I59" s="29">
        <f t="shared" ref="I59" si="63">H58</f>
        <v>23.705859722798401</v>
      </c>
      <c r="J59" s="26">
        <f t="shared" si="3"/>
        <v>0.20757632344294949</v>
      </c>
      <c r="K59" s="27">
        <f t="shared" si="38"/>
        <v>0.28951810020779517</v>
      </c>
      <c r="L59" s="29">
        <f t="shared" si="4"/>
        <v>4.3427715031169276</v>
      </c>
      <c r="M59" s="29">
        <f t="shared" si="9"/>
        <v>988.03094514333111</v>
      </c>
      <c r="N59" s="26">
        <f t="shared" si="5"/>
        <v>0.84516717453398094</v>
      </c>
    </row>
    <row r="60" spans="1:14" x14ac:dyDescent="0.2">
      <c r="A60" t="s">
        <v>95</v>
      </c>
      <c r="B60" s="8"/>
      <c r="C60" s="8">
        <v>44619.1875</v>
      </c>
      <c r="D60" s="7">
        <v>7.19</v>
      </c>
      <c r="E60" s="25">
        <f t="shared" si="1"/>
        <v>0.2035489</v>
      </c>
      <c r="F60" s="25">
        <f t="shared" si="6"/>
        <v>13142.322990000002</v>
      </c>
      <c r="G60" s="26">
        <f t="shared" si="2"/>
        <v>0.65870228715185153</v>
      </c>
      <c r="I60" s="29">
        <f t="shared" ref="I60" si="64">H58</f>
        <v>23.705859722798401</v>
      </c>
      <c r="J60" s="26">
        <f t="shared" si="3"/>
        <v>0.20757632344294949</v>
      </c>
      <c r="K60" s="27">
        <f t="shared" si="38"/>
        <v>0.28951810020779517</v>
      </c>
      <c r="L60" s="29">
        <f t="shared" si="4"/>
        <v>4.3427715031169276</v>
      </c>
      <c r="M60" s="29">
        <f t="shared" si="9"/>
        <v>992.37371664644809</v>
      </c>
      <c r="N60" s="26">
        <f t="shared" si="5"/>
        <v>0.84888200547017556</v>
      </c>
    </row>
    <row r="61" spans="1:14" x14ac:dyDescent="0.2">
      <c r="A61" t="s">
        <v>95</v>
      </c>
      <c r="B61" s="8"/>
      <c r="C61" s="8">
        <v>44619.197916666664</v>
      </c>
      <c r="D61" s="7">
        <v>7.19</v>
      </c>
      <c r="E61" s="25">
        <f t="shared" si="1"/>
        <v>0.2035489</v>
      </c>
      <c r="F61" s="25">
        <f t="shared" si="6"/>
        <v>13294.432620000003</v>
      </c>
      <c r="G61" s="26">
        <f t="shared" si="2"/>
        <v>0.66632612665534419</v>
      </c>
      <c r="I61" s="29">
        <f t="shared" ref="I61" si="65">H58</f>
        <v>23.705859722798401</v>
      </c>
      <c r="J61" s="26">
        <f t="shared" si="3"/>
        <v>0.20757632344294949</v>
      </c>
      <c r="K61" s="27">
        <f t="shared" si="38"/>
        <v>0.28951810020779517</v>
      </c>
      <c r="L61" s="29">
        <f t="shared" si="4"/>
        <v>4.3427715031169276</v>
      </c>
      <c r="M61" s="29">
        <f t="shared" si="9"/>
        <v>996.71648814956507</v>
      </c>
      <c r="N61" s="26">
        <f t="shared" si="5"/>
        <v>0.85259683640637018</v>
      </c>
    </row>
    <row r="62" spans="1:14" x14ac:dyDescent="0.2">
      <c r="A62" t="s">
        <v>95</v>
      </c>
      <c r="B62" s="8">
        <f>'Data Final'!C270</f>
        <v>44619.229167476849</v>
      </c>
      <c r="C62" s="8">
        <v>44619.208333333336</v>
      </c>
      <c r="D62" s="7">
        <v>7.19</v>
      </c>
      <c r="E62" s="25">
        <f t="shared" si="1"/>
        <v>0.2035489</v>
      </c>
      <c r="F62" s="25">
        <f t="shared" si="6"/>
        <v>13446.542250000004</v>
      </c>
      <c r="G62" s="26">
        <f t="shared" si="2"/>
        <v>0.67394996615883696</v>
      </c>
      <c r="H62">
        <f>'Data Final'!D270</f>
        <v>30.604885355749801</v>
      </c>
      <c r="I62" s="29">
        <f t="shared" ref="I62" si="66">H62</f>
        <v>30.604885355749801</v>
      </c>
      <c r="J62" s="26">
        <f t="shared" si="3"/>
        <v>0.26798646646127944</v>
      </c>
      <c r="K62" s="27">
        <f t="shared" si="38"/>
        <v>0.37377544492733888</v>
      </c>
      <c r="L62" s="29">
        <f t="shared" si="4"/>
        <v>5.6066316739100834</v>
      </c>
      <c r="M62" s="29">
        <f t="shared" si="9"/>
        <v>1002.3231198234752</v>
      </c>
      <c r="N62" s="26">
        <f t="shared" si="5"/>
        <v>0.85739278037329103</v>
      </c>
    </row>
    <row r="63" spans="1:14" x14ac:dyDescent="0.2">
      <c r="A63" t="s">
        <v>95</v>
      </c>
      <c r="B63" s="8"/>
      <c r="C63" s="8">
        <v>44619.21875</v>
      </c>
      <c r="D63" s="7">
        <v>7.19</v>
      </c>
      <c r="E63" s="25">
        <f t="shared" si="1"/>
        <v>0.2035489</v>
      </c>
      <c r="F63" s="25">
        <f t="shared" si="6"/>
        <v>13598.651880000005</v>
      </c>
      <c r="G63" s="26">
        <f t="shared" si="2"/>
        <v>0.68157380566232961</v>
      </c>
      <c r="I63" s="29">
        <f t="shared" ref="I63" si="67">H62</f>
        <v>30.604885355749801</v>
      </c>
      <c r="J63" s="26">
        <f t="shared" si="3"/>
        <v>0.26798646646127944</v>
      </c>
      <c r="K63" s="27">
        <f t="shared" si="38"/>
        <v>0.37377544492733888</v>
      </c>
      <c r="L63" s="29">
        <f t="shared" si="4"/>
        <v>5.6066316739100834</v>
      </c>
      <c r="M63" s="29">
        <f t="shared" si="9"/>
        <v>1007.9297514973853</v>
      </c>
      <c r="N63" s="26">
        <f t="shared" si="5"/>
        <v>0.86218872434021199</v>
      </c>
    </row>
    <row r="64" spans="1:14" x14ac:dyDescent="0.2">
      <c r="A64" t="s">
        <v>95</v>
      </c>
      <c r="B64" s="8"/>
      <c r="C64" s="8">
        <v>44619.229166666664</v>
      </c>
      <c r="D64" s="7">
        <v>7.19</v>
      </c>
      <c r="E64" s="25">
        <f t="shared" si="1"/>
        <v>0.2035489</v>
      </c>
      <c r="F64" s="25">
        <f t="shared" si="6"/>
        <v>13750.761510000006</v>
      </c>
      <c r="G64" s="26">
        <f t="shared" si="2"/>
        <v>0.68919764516582227</v>
      </c>
      <c r="I64" s="29">
        <f t="shared" ref="I64" si="68">H62</f>
        <v>30.604885355749801</v>
      </c>
      <c r="J64" s="26">
        <f t="shared" si="3"/>
        <v>0.26798646646127944</v>
      </c>
      <c r="K64" s="27">
        <f t="shared" si="38"/>
        <v>0.37377544492733888</v>
      </c>
      <c r="L64" s="29">
        <f t="shared" si="4"/>
        <v>5.6066316739100834</v>
      </c>
      <c r="M64" s="29">
        <f t="shared" si="9"/>
        <v>1013.5363831712954</v>
      </c>
      <c r="N64" s="26">
        <f t="shared" si="5"/>
        <v>0.86698466830713294</v>
      </c>
    </row>
    <row r="65" spans="1:14" x14ac:dyDescent="0.2">
      <c r="A65" t="s">
        <v>95</v>
      </c>
      <c r="B65" s="8"/>
      <c r="C65" s="8">
        <v>44619.239583333336</v>
      </c>
      <c r="D65" s="7">
        <v>7.8</v>
      </c>
      <c r="E65" s="25">
        <f t="shared" si="1"/>
        <v>0.22081799999999999</v>
      </c>
      <c r="F65" s="25">
        <f t="shared" si="6"/>
        <v>13918.413330000005</v>
      </c>
      <c r="G65" s="26">
        <f t="shared" si="2"/>
        <v>0.69760046994521618</v>
      </c>
      <c r="I65" s="29">
        <f t="shared" ref="I65" si="69">H62</f>
        <v>30.604885355749801</v>
      </c>
      <c r="J65" s="26">
        <f t="shared" si="3"/>
        <v>0.26798646646127944</v>
      </c>
      <c r="K65" s="27">
        <f t="shared" si="38"/>
        <v>0.40548657446915753</v>
      </c>
      <c r="L65" s="29">
        <f t="shared" si="4"/>
        <v>6.0822986170373632</v>
      </c>
      <c r="M65" s="29">
        <f t="shared" si="9"/>
        <v>1019.6186817883328</v>
      </c>
      <c r="N65" s="26">
        <f t="shared" si="5"/>
        <v>0.87218750042701931</v>
      </c>
    </row>
    <row r="66" spans="1:14" x14ac:dyDescent="0.2">
      <c r="A66" t="s">
        <v>95</v>
      </c>
      <c r="B66" s="8">
        <f>'Data Final'!C271</f>
        <v>44619.270834201387</v>
      </c>
      <c r="C66" s="8">
        <v>44619.25</v>
      </c>
      <c r="D66" s="7">
        <v>9.85</v>
      </c>
      <c r="E66" s="25">
        <f t="shared" si="1"/>
        <v>0.27885349999999998</v>
      </c>
      <c r="F66" s="25">
        <f t="shared" si="6"/>
        <v>14138.297100000005</v>
      </c>
      <c r="G66" s="26">
        <f t="shared" si="2"/>
        <v>0.70862119606165541</v>
      </c>
      <c r="H66">
        <f>'Data Final'!D271</f>
        <v>19.033550724579751</v>
      </c>
      <c r="I66" s="29">
        <f t="shared" ref="I66" si="70">H66</f>
        <v>19.033550724579751</v>
      </c>
      <c r="J66" s="26">
        <f t="shared" si="3"/>
        <v>0.16666404541631022</v>
      </c>
      <c r="K66" s="27">
        <f t="shared" ref="K66:K97" si="71">I66*E66*1000*60/(1000*1000)</f>
        <v>0.31845433421859592</v>
      </c>
      <c r="L66" s="29">
        <f t="shared" si="4"/>
        <v>4.7768150132789389</v>
      </c>
      <c r="M66" s="29">
        <f t="shared" si="9"/>
        <v>1024.3954968016117</v>
      </c>
      <c r="N66" s="26">
        <f t="shared" si="5"/>
        <v>0.87627361459974773</v>
      </c>
    </row>
    <row r="67" spans="1:14" x14ac:dyDescent="0.2">
      <c r="A67" t="s">
        <v>95</v>
      </c>
      <c r="B67" s="8"/>
      <c r="C67" s="8">
        <v>44619.260416666664</v>
      </c>
      <c r="D67" s="7">
        <v>14.92</v>
      </c>
      <c r="E67" s="25">
        <f t="shared" ref="E67:E98" si="72">D67*0.02831</f>
        <v>0.42238519999999996</v>
      </c>
      <c r="F67" s="25">
        <f t="shared" si="6"/>
        <v>14487.359400000005</v>
      </c>
      <c r="G67" s="26">
        <f t="shared" ref="G67:G98" si="73">F67/$F$98</f>
        <v>0.72611643914337221</v>
      </c>
      <c r="I67" s="29">
        <f t="shared" ref="I67" si="74">H66</f>
        <v>19.033550724579751</v>
      </c>
      <c r="J67" s="26">
        <f t="shared" ref="J67:J97" si="75">I67/MAX(I$2:I$98)</f>
        <v>0.16666404541631022</v>
      </c>
      <c r="K67" s="27">
        <f t="shared" si="71"/>
        <v>0.48236940777070569</v>
      </c>
      <c r="L67" s="29">
        <f t="shared" ref="L67:L97" si="76">K67*15</f>
        <v>7.2355411165605856</v>
      </c>
      <c r="M67" s="29">
        <f t="shared" si="9"/>
        <v>1031.6310379181723</v>
      </c>
      <c r="N67" s="26">
        <f t="shared" ref="N67:N98" si="77">M67/$M$98</f>
        <v>0.88246293677813448</v>
      </c>
    </row>
    <row r="68" spans="1:14" x14ac:dyDescent="0.2">
      <c r="A68" t="s">
        <v>95</v>
      </c>
      <c r="B68" s="8"/>
      <c r="C68" s="8">
        <v>44619.270833333336</v>
      </c>
      <c r="D68" s="7">
        <v>16.93</v>
      </c>
      <c r="E68" s="25">
        <f t="shared" si="72"/>
        <v>0.47928829999999994</v>
      </c>
      <c r="F68" s="25">
        <f t="shared" ref="F68:F98" si="78">(E68-$E$2)*15*60+F67</f>
        <v>14887.634490000004</v>
      </c>
      <c r="G68" s="26">
        <f t="shared" si="73"/>
        <v>0.74617850256043572</v>
      </c>
      <c r="I68" s="29">
        <f t="shared" ref="I68" si="79">H66</f>
        <v>19.033550724579751</v>
      </c>
      <c r="J68" s="26">
        <f t="shared" si="75"/>
        <v>0.16666404541631022</v>
      </c>
      <c r="K68" s="27">
        <f t="shared" si="71"/>
        <v>0.5473534901848558</v>
      </c>
      <c r="L68" s="29">
        <f t="shared" si="76"/>
        <v>8.2103023527728372</v>
      </c>
      <c r="M68" s="29">
        <f t="shared" si="9"/>
        <v>1039.8413402709452</v>
      </c>
      <c r="N68" s="26">
        <f t="shared" si="77"/>
        <v>0.88948607514811351</v>
      </c>
    </row>
    <row r="69" spans="1:14" x14ac:dyDescent="0.2">
      <c r="A69" t="s">
        <v>95</v>
      </c>
      <c r="B69" s="8"/>
      <c r="C69" s="8">
        <v>44619.28125</v>
      </c>
      <c r="D69" s="7">
        <v>14.92</v>
      </c>
      <c r="E69" s="25">
        <f t="shared" si="72"/>
        <v>0.42238519999999996</v>
      </c>
      <c r="F69" s="25">
        <f t="shared" si="78"/>
        <v>15236.696790000004</v>
      </c>
      <c r="G69" s="26">
        <f t="shared" si="73"/>
        <v>0.76367374564215262</v>
      </c>
      <c r="I69" s="29">
        <f t="shared" ref="I69" si="80">H66</f>
        <v>19.033550724579751</v>
      </c>
      <c r="J69" s="26">
        <f t="shared" si="75"/>
        <v>0.16666404541631022</v>
      </c>
      <c r="K69" s="27">
        <f t="shared" si="71"/>
        <v>0.48236940777070569</v>
      </c>
      <c r="L69" s="29">
        <f t="shared" si="76"/>
        <v>7.2355411165605856</v>
      </c>
      <c r="M69" s="29">
        <f t="shared" si="9"/>
        <v>1047.0768813875059</v>
      </c>
      <c r="N69" s="26">
        <f t="shared" si="77"/>
        <v>0.89567539732650014</v>
      </c>
    </row>
    <row r="70" spans="1:14" x14ac:dyDescent="0.2">
      <c r="A70" t="s">
        <v>95</v>
      </c>
      <c r="B70" s="8">
        <f>'Data Final'!C272</f>
        <v>44619.312500925924</v>
      </c>
      <c r="C70" s="8">
        <v>44619.291666666664</v>
      </c>
      <c r="D70" s="7">
        <v>12.21</v>
      </c>
      <c r="E70" s="25">
        <f t="shared" si="72"/>
        <v>0.3456651</v>
      </c>
      <c r="F70" s="25">
        <f t="shared" si="78"/>
        <v>15516.711000000003</v>
      </c>
      <c r="G70" s="26">
        <f t="shared" si="73"/>
        <v>0.77770825085879991</v>
      </c>
      <c r="H70">
        <f>'Data Final'!D272</f>
        <v>24.361934393900949</v>
      </c>
      <c r="I70" s="29">
        <f t="shared" ref="I70" si="81">H70</f>
        <v>24.361934393900949</v>
      </c>
      <c r="J70" s="26">
        <f t="shared" si="75"/>
        <v>0.21332112956784766</v>
      </c>
      <c r="K70" s="27">
        <f t="shared" si="71"/>
        <v>0.50526422930767267</v>
      </c>
      <c r="L70" s="29">
        <f t="shared" si="76"/>
        <v>7.57896343961509</v>
      </c>
      <c r="M70" s="29">
        <f t="shared" ref="M70:M98" si="82">M69+L70</f>
        <v>1054.655844827121</v>
      </c>
      <c r="N70" s="26">
        <f t="shared" si="77"/>
        <v>0.90215848487314243</v>
      </c>
    </row>
    <row r="71" spans="1:14" x14ac:dyDescent="0.2">
      <c r="A71" t="s">
        <v>95</v>
      </c>
      <c r="B71" s="8"/>
      <c r="C71" s="8">
        <v>44619.302083333336</v>
      </c>
      <c r="D71" s="7">
        <v>10.6</v>
      </c>
      <c r="E71" s="25">
        <f t="shared" si="72"/>
        <v>0.30008599999999996</v>
      </c>
      <c r="F71" s="25">
        <f t="shared" si="78"/>
        <v>15755.704020000003</v>
      </c>
      <c r="G71" s="26">
        <f t="shared" si="73"/>
        <v>0.78968674575708486</v>
      </c>
      <c r="I71" s="29">
        <f t="shared" ref="I71" si="83">H70</f>
        <v>24.361934393900949</v>
      </c>
      <c r="J71" s="26">
        <f t="shared" si="75"/>
        <v>0.21332112956784766</v>
      </c>
      <c r="K71" s="27">
        <f t="shared" si="71"/>
        <v>0.43864052667168951</v>
      </c>
      <c r="L71" s="29">
        <f t="shared" si="76"/>
        <v>6.5796079000753425</v>
      </c>
      <c r="M71" s="29">
        <f t="shared" si="82"/>
        <v>1061.2354527271964</v>
      </c>
      <c r="N71" s="26">
        <f t="shared" si="77"/>
        <v>0.9077867181241176</v>
      </c>
    </row>
    <row r="72" spans="1:14" x14ac:dyDescent="0.2">
      <c r="A72" t="s">
        <v>95</v>
      </c>
      <c r="B72" s="8"/>
      <c r="C72" s="8">
        <v>44619.3125</v>
      </c>
      <c r="D72" s="7">
        <v>9.85</v>
      </c>
      <c r="E72" s="25">
        <f t="shared" si="72"/>
        <v>0.27885349999999998</v>
      </c>
      <c r="F72" s="25">
        <f t="shared" si="78"/>
        <v>15975.587790000003</v>
      </c>
      <c r="G72" s="26">
        <f t="shared" si="73"/>
        <v>0.80070747187352398</v>
      </c>
      <c r="I72" s="29">
        <f t="shared" ref="I72" si="84">H70</f>
        <v>24.361934393900949</v>
      </c>
      <c r="J72" s="26">
        <f t="shared" si="75"/>
        <v>0.21332112956784766</v>
      </c>
      <c r="K72" s="27">
        <f t="shared" si="71"/>
        <v>0.40760464035057942</v>
      </c>
      <c r="L72" s="29">
        <f t="shared" si="76"/>
        <v>6.1140696052586909</v>
      </c>
      <c r="M72" s="29">
        <f t="shared" si="82"/>
        <v>1067.3495223324551</v>
      </c>
      <c r="N72" s="26">
        <f t="shared" si="77"/>
        <v>0.91301672732431627</v>
      </c>
    </row>
    <row r="73" spans="1:14" x14ac:dyDescent="0.2">
      <c r="A73" t="s">
        <v>95</v>
      </c>
      <c r="B73" s="8"/>
      <c r="C73" s="8">
        <v>44619.322916666664</v>
      </c>
      <c r="D73" s="7">
        <v>9.1300000000000008</v>
      </c>
      <c r="E73" s="25">
        <f t="shared" si="72"/>
        <v>0.25847029999999999</v>
      </c>
      <c r="F73" s="25">
        <f t="shared" si="78"/>
        <v>16177.126680000003</v>
      </c>
      <c r="G73" s="26">
        <f t="shared" si="73"/>
        <v>0.81080873995939118</v>
      </c>
      <c r="I73" s="29">
        <f t="shared" ref="I73" si="85">H70</f>
        <v>24.361934393900949</v>
      </c>
      <c r="J73" s="26">
        <f t="shared" si="75"/>
        <v>0.21332112956784766</v>
      </c>
      <c r="K73" s="27">
        <f t="shared" si="71"/>
        <v>0.37781018948231376</v>
      </c>
      <c r="L73" s="29">
        <f t="shared" si="76"/>
        <v>5.6671528422347066</v>
      </c>
      <c r="M73" s="29">
        <f t="shared" si="82"/>
        <v>1073.0166751746897</v>
      </c>
      <c r="N73" s="26">
        <f t="shared" si="77"/>
        <v>0.91786444143576928</v>
      </c>
    </row>
    <row r="74" spans="1:14" x14ac:dyDescent="0.2">
      <c r="A74" t="s">
        <v>95</v>
      </c>
      <c r="B74" s="8">
        <f>'Data Final'!C273</f>
        <v>44619.354167650461</v>
      </c>
      <c r="C74" s="8">
        <v>44619.333333333336</v>
      </c>
      <c r="D74" s="7">
        <v>9.1300000000000008</v>
      </c>
      <c r="E74" s="25">
        <f t="shared" si="72"/>
        <v>0.25847029999999999</v>
      </c>
      <c r="F74" s="25">
        <f t="shared" si="78"/>
        <v>16378.665570000003</v>
      </c>
      <c r="G74" s="26">
        <f t="shared" si="73"/>
        <v>0.82091000804525827</v>
      </c>
      <c r="H74">
        <f>'Data Final'!D273</f>
        <v>32.025030843060904</v>
      </c>
      <c r="I74" s="29">
        <f>H74</f>
        <v>32.025030843060904</v>
      </c>
      <c r="J74" s="26">
        <f t="shared" si="75"/>
        <v>0.28042172856344361</v>
      </c>
      <c r="K74" s="27">
        <f t="shared" si="71"/>
        <v>0.49665115977091223</v>
      </c>
      <c r="L74" s="29">
        <f t="shared" si="76"/>
        <v>7.4497673965636837</v>
      </c>
      <c r="M74" s="29">
        <f t="shared" si="82"/>
        <v>1080.4664425712533</v>
      </c>
      <c r="N74" s="26">
        <f t="shared" si="77"/>
        <v>0.92423701396746838</v>
      </c>
    </row>
    <row r="75" spans="1:14" x14ac:dyDescent="0.2">
      <c r="A75" t="s">
        <v>95</v>
      </c>
      <c r="B75" s="8"/>
      <c r="C75" s="8">
        <v>44619.34375</v>
      </c>
      <c r="D75" s="7">
        <v>8.4499999999999993</v>
      </c>
      <c r="E75" s="25">
        <f t="shared" si="72"/>
        <v>0.23921949999999997</v>
      </c>
      <c r="F75" s="25">
        <f t="shared" si="78"/>
        <v>16562.878740000004</v>
      </c>
      <c r="G75" s="26">
        <f t="shared" si="73"/>
        <v>0.83014289910225203</v>
      </c>
      <c r="I75" s="29">
        <f>H74</f>
        <v>32.025030843060904</v>
      </c>
      <c r="J75" s="26">
        <f t="shared" si="75"/>
        <v>0.28042172856344361</v>
      </c>
      <c r="K75" s="27">
        <f t="shared" si="71"/>
        <v>0.45966071194569641</v>
      </c>
      <c r="L75" s="29">
        <f t="shared" si="76"/>
        <v>6.894910679185446</v>
      </c>
      <c r="M75" s="29">
        <f t="shared" si="82"/>
        <v>1087.3613532504387</v>
      </c>
      <c r="N75" s="26">
        <f t="shared" si="77"/>
        <v>0.93013495897216247</v>
      </c>
    </row>
    <row r="76" spans="1:14" x14ac:dyDescent="0.2">
      <c r="A76" t="s">
        <v>95</v>
      </c>
      <c r="B76" s="8"/>
      <c r="C76" s="8">
        <v>44619.354166666664</v>
      </c>
      <c r="D76" s="7">
        <v>7.8</v>
      </c>
      <c r="E76" s="25">
        <f t="shared" si="72"/>
        <v>0.22081799999999999</v>
      </c>
      <c r="F76" s="25">
        <f t="shared" si="78"/>
        <v>16730.530560000003</v>
      </c>
      <c r="G76" s="26">
        <f t="shared" si="73"/>
        <v>0.83854572388164583</v>
      </c>
      <c r="I76" s="29">
        <f>H74</f>
        <v>32.025030843060904</v>
      </c>
      <c r="J76" s="26">
        <f t="shared" si="75"/>
        <v>0.28042172856344361</v>
      </c>
      <c r="K76" s="27">
        <f t="shared" si="71"/>
        <v>0.4243021956421813</v>
      </c>
      <c r="L76" s="29">
        <f t="shared" si="76"/>
        <v>6.3645329346327193</v>
      </c>
      <c r="M76" s="29">
        <f t="shared" si="82"/>
        <v>1093.7258861850714</v>
      </c>
      <c r="N76" s="26">
        <f t="shared" si="77"/>
        <v>0.93557921589957249</v>
      </c>
    </row>
    <row r="77" spans="1:14" x14ac:dyDescent="0.2">
      <c r="A77" t="s">
        <v>95</v>
      </c>
      <c r="B77" s="8"/>
      <c r="C77" s="8">
        <v>44619.364583333336</v>
      </c>
      <c r="D77" s="7">
        <v>7.19</v>
      </c>
      <c r="E77" s="25">
        <f t="shared" si="72"/>
        <v>0.2035489</v>
      </c>
      <c r="F77" s="25">
        <f t="shared" si="78"/>
        <v>16882.640190000002</v>
      </c>
      <c r="G77" s="26">
        <f t="shared" si="73"/>
        <v>0.84616956338513849</v>
      </c>
      <c r="I77" s="29">
        <f>H74</f>
        <v>32.025030843060904</v>
      </c>
      <c r="J77" s="26">
        <f t="shared" si="75"/>
        <v>0.28042172856344361</v>
      </c>
      <c r="K77" s="27">
        <f t="shared" si="71"/>
        <v>0.39111958803426716</v>
      </c>
      <c r="L77" s="29">
        <f t="shared" si="76"/>
        <v>5.8667938205140073</v>
      </c>
      <c r="M77" s="29">
        <f t="shared" si="82"/>
        <v>1099.5926800055854</v>
      </c>
      <c r="N77" s="26">
        <f t="shared" si="77"/>
        <v>0.94059770401599263</v>
      </c>
    </row>
    <row r="78" spans="1:14" x14ac:dyDescent="0.2">
      <c r="A78" t="s">
        <v>95</v>
      </c>
      <c r="B78" s="8">
        <f>'Data Final'!C274</f>
        <v>44619.395834374998</v>
      </c>
      <c r="C78" s="8">
        <v>44619.375</v>
      </c>
      <c r="D78" s="7">
        <v>7.19</v>
      </c>
      <c r="E78" s="25">
        <f t="shared" si="72"/>
        <v>0.2035489</v>
      </c>
      <c r="F78" s="25">
        <f t="shared" si="78"/>
        <v>17034.749820000001</v>
      </c>
      <c r="G78" s="26">
        <f t="shared" si="73"/>
        <v>0.85379340288863115</v>
      </c>
      <c r="H78">
        <f>'Data Final'!D274</f>
        <v>29.11233413912505</v>
      </c>
      <c r="I78" s="29">
        <f t="shared" ref="I78" si="86">H78</f>
        <v>29.11233413912505</v>
      </c>
      <c r="J78" s="26">
        <f t="shared" si="75"/>
        <v>0.25491719592141759</v>
      </c>
      <c r="K78" s="27">
        <f t="shared" si="71"/>
        <v>0.35554701542708111</v>
      </c>
      <c r="L78" s="29">
        <f t="shared" si="76"/>
        <v>5.3332052314062164</v>
      </c>
      <c r="M78" s="29">
        <f t="shared" si="82"/>
        <v>1104.9258852369917</v>
      </c>
      <c r="N78" s="26">
        <f t="shared" si="77"/>
        <v>0.9451597574808096</v>
      </c>
    </row>
    <row r="79" spans="1:14" x14ac:dyDescent="0.2">
      <c r="A79" t="s">
        <v>95</v>
      </c>
      <c r="B79" s="8"/>
      <c r="C79" s="8">
        <v>44619.385416666664</v>
      </c>
      <c r="D79" s="7">
        <v>6.61</v>
      </c>
      <c r="E79" s="25">
        <f t="shared" si="72"/>
        <v>0.18712909999999999</v>
      </c>
      <c r="F79" s="25">
        <f t="shared" si="78"/>
        <v>17172.081630000001</v>
      </c>
      <c r="G79" s="26">
        <f t="shared" si="73"/>
        <v>0.86067656786749636</v>
      </c>
      <c r="I79" s="29">
        <f t="shared" ref="I79" si="87">H78</f>
        <v>29.11233413912505</v>
      </c>
      <c r="J79" s="26">
        <f t="shared" si="75"/>
        <v>0.25491719592141759</v>
      </c>
      <c r="K79" s="27">
        <f t="shared" si="71"/>
        <v>0.32686589318122472</v>
      </c>
      <c r="L79" s="29">
        <f t="shared" si="76"/>
        <v>4.9029883977183708</v>
      </c>
      <c r="M79" s="29">
        <f t="shared" si="82"/>
        <v>1109.8288736347101</v>
      </c>
      <c r="N79" s="26">
        <f t="shared" si="77"/>
        <v>0.9493538010694661</v>
      </c>
    </row>
    <row r="80" spans="1:14" x14ac:dyDescent="0.2">
      <c r="A80" t="s">
        <v>95</v>
      </c>
      <c r="B80" s="8"/>
      <c r="C80" s="8">
        <v>44619.395833333336</v>
      </c>
      <c r="D80" s="7">
        <v>7.19</v>
      </c>
      <c r="E80" s="25">
        <f t="shared" si="72"/>
        <v>0.2035489</v>
      </c>
      <c r="F80" s="25">
        <f t="shared" si="78"/>
        <v>17324.19126</v>
      </c>
      <c r="G80" s="26">
        <f t="shared" si="73"/>
        <v>0.8683004073709889</v>
      </c>
      <c r="I80" s="29">
        <f t="shared" ref="I80" si="88">H78</f>
        <v>29.11233413912505</v>
      </c>
      <c r="J80" s="26">
        <f t="shared" si="75"/>
        <v>0.25491719592141759</v>
      </c>
      <c r="K80" s="27">
        <f t="shared" si="71"/>
        <v>0.35554701542708111</v>
      </c>
      <c r="L80" s="29">
        <f t="shared" si="76"/>
        <v>5.3332052314062164</v>
      </c>
      <c r="M80" s="29">
        <f t="shared" si="82"/>
        <v>1115.1620788661164</v>
      </c>
      <c r="N80" s="26">
        <f t="shared" si="77"/>
        <v>0.95391585453428307</v>
      </c>
    </row>
    <row r="81" spans="1:14" x14ac:dyDescent="0.2">
      <c r="A81" t="s">
        <v>95</v>
      </c>
      <c r="B81" s="8"/>
      <c r="C81" s="8">
        <v>44619.40625</v>
      </c>
      <c r="D81" s="7">
        <v>6.61</v>
      </c>
      <c r="E81" s="25">
        <f t="shared" si="72"/>
        <v>0.18712909999999999</v>
      </c>
      <c r="F81" s="25">
        <f t="shared" si="78"/>
        <v>17461.523069999999</v>
      </c>
      <c r="G81" s="26">
        <f t="shared" si="73"/>
        <v>0.87518357234985411</v>
      </c>
      <c r="I81" s="29">
        <f t="shared" ref="I81" si="89">H78</f>
        <v>29.11233413912505</v>
      </c>
      <c r="J81" s="26">
        <f t="shared" si="75"/>
        <v>0.25491719592141759</v>
      </c>
      <c r="K81" s="27">
        <f t="shared" si="71"/>
        <v>0.32686589318122472</v>
      </c>
      <c r="L81" s="29">
        <f t="shared" si="76"/>
        <v>4.9029883977183708</v>
      </c>
      <c r="M81" s="29">
        <f t="shared" si="82"/>
        <v>1120.0650672638349</v>
      </c>
      <c r="N81" s="26">
        <f t="shared" si="77"/>
        <v>0.95810989812293945</v>
      </c>
    </row>
    <row r="82" spans="1:14" x14ac:dyDescent="0.2">
      <c r="A82" t="s">
        <v>95</v>
      </c>
      <c r="B82" s="8">
        <f>'Data Final'!C275</f>
        <v>44619.437501099535</v>
      </c>
      <c r="C82" s="8">
        <v>44619.416666666664</v>
      </c>
      <c r="D82" s="7">
        <v>6.61</v>
      </c>
      <c r="E82" s="25">
        <f t="shared" si="72"/>
        <v>0.18712909999999999</v>
      </c>
      <c r="F82" s="25">
        <f t="shared" si="78"/>
        <v>17598.854879999999</v>
      </c>
      <c r="G82" s="26">
        <f t="shared" si="73"/>
        <v>0.88206673732871943</v>
      </c>
      <c r="H82">
        <f>'Data Final'!D275</f>
        <v>23.1602966708591</v>
      </c>
      <c r="I82" s="29">
        <f t="shared" ref="I82" si="90">H82</f>
        <v>23.1602966708591</v>
      </c>
      <c r="J82" s="26">
        <f t="shared" si="75"/>
        <v>0.20279919349060424</v>
      </c>
      <c r="K82" s="27">
        <f t="shared" si="71"/>
        <v>0.26003792830505162</v>
      </c>
      <c r="L82" s="29">
        <f t="shared" si="76"/>
        <v>3.9005689245757744</v>
      </c>
      <c r="M82" s="29">
        <f t="shared" si="82"/>
        <v>1123.9656361884106</v>
      </c>
      <c r="N82" s="26">
        <f t="shared" si="77"/>
        <v>0.96144646651005661</v>
      </c>
    </row>
    <row r="83" spans="1:14" x14ac:dyDescent="0.2">
      <c r="A83" t="s">
        <v>95</v>
      </c>
      <c r="B83" s="8"/>
      <c r="C83" s="8">
        <v>44619.427083333336</v>
      </c>
      <c r="D83" s="7">
        <v>6.06</v>
      </c>
      <c r="E83" s="25">
        <f t="shared" si="72"/>
        <v>0.17155859999999998</v>
      </c>
      <c r="F83" s="25">
        <f t="shared" si="78"/>
        <v>17722.17324</v>
      </c>
      <c r="G83" s="26">
        <f t="shared" si="73"/>
        <v>0.88824753853423111</v>
      </c>
      <c r="I83" s="29">
        <f t="shared" ref="I83" si="91">H82</f>
        <v>23.1602966708591</v>
      </c>
      <c r="J83" s="26">
        <f t="shared" si="75"/>
        <v>0.20279919349060424</v>
      </c>
      <c r="K83" s="27">
        <f t="shared" si="71"/>
        <v>0.23840088434623485</v>
      </c>
      <c r="L83" s="29">
        <f t="shared" si="76"/>
        <v>3.5760132651935228</v>
      </c>
      <c r="M83" s="29">
        <f t="shared" si="82"/>
        <v>1127.5416494536041</v>
      </c>
      <c r="N83" s="26">
        <f t="shared" si="77"/>
        <v>0.9645054081781248</v>
      </c>
    </row>
    <row r="84" spans="1:14" x14ac:dyDescent="0.2">
      <c r="A84" t="s">
        <v>95</v>
      </c>
      <c r="B84" s="8"/>
      <c r="C84" s="8">
        <v>44619.4375</v>
      </c>
      <c r="D84" s="7">
        <v>6.06</v>
      </c>
      <c r="E84" s="25">
        <f t="shared" si="72"/>
        <v>0.17155859999999998</v>
      </c>
      <c r="F84" s="25">
        <f t="shared" si="78"/>
        <v>17845.491600000001</v>
      </c>
      <c r="G84" s="26">
        <f t="shared" si="73"/>
        <v>0.89442833973974278</v>
      </c>
      <c r="I84" s="29">
        <f t="shared" ref="I84" si="92">H82</f>
        <v>23.1602966708591</v>
      </c>
      <c r="J84" s="26">
        <f t="shared" si="75"/>
        <v>0.20279919349060424</v>
      </c>
      <c r="K84" s="27">
        <f t="shared" si="71"/>
        <v>0.23840088434623485</v>
      </c>
      <c r="L84" s="29">
        <f t="shared" si="76"/>
        <v>3.5760132651935228</v>
      </c>
      <c r="M84" s="29">
        <f t="shared" si="82"/>
        <v>1131.1176627187976</v>
      </c>
      <c r="N84" s="26">
        <f t="shared" si="77"/>
        <v>0.96756434984619288</v>
      </c>
    </row>
    <row r="85" spans="1:14" x14ac:dyDescent="0.2">
      <c r="A85" t="s">
        <v>95</v>
      </c>
      <c r="B85" s="8"/>
      <c r="C85" s="8">
        <v>44619.447916666664</v>
      </c>
      <c r="D85" s="7">
        <v>5.54</v>
      </c>
      <c r="E85" s="25">
        <f t="shared" si="72"/>
        <v>0.15683739999999999</v>
      </c>
      <c r="F85" s="25">
        <f t="shared" si="78"/>
        <v>17955.560880000001</v>
      </c>
      <c r="G85" s="26">
        <f t="shared" si="73"/>
        <v>0.89994508792317462</v>
      </c>
      <c r="I85" s="29">
        <f t="shared" ref="I85" si="93">H82</f>
        <v>23.1602966708591</v>
      </c>
      <c r="J85" s="26">
        <f t="shared" si="75"/>
        <v>0.20279919349060424</v>
      </c>
      <c r="K85" s="27">
        <f t="shared" si="71"/>
        <v>0.21794404278517182</v>
      </c>
      <c r="L85" s="29">
        <f t="shared" si="76"/>
        <v>3.2691606417775771</v>
      </c>
      <c r="M85" s="29">
        <f t="shared" si="82"/>
        <v>1134.3868233605751</v>
      </c>
      <c r="N85" s="26">
        <f t="shared" si="77"/>
        <v>0.97036080807079628</v>
      </c>
    </row>
    <row r="86" spans="1:14" x14ac:dyDescent="0.2">
      <c r="A86" t="s">
        <v>95</v>
      </c>
      <c r="B86" s="8">
        <f>'Data Final'!C276</f>
        <v>44619.479167824073</v>
      </c>
      <c r="C86" s="8">
        <v>44619.458333333336</v>
      </c>
      <c r="D86" s="7">
        <v>5.54</v>
      </c>
      <c r="E86" s="25">
        <f t="shared" si="72"/>
        <v>0.15683739999999999</v>
      </c>
      <c r="F86" s="25">
        <f t="shared" si="78"/>
        <v>18065.630160000001</v>
      </c>
      <c r="G86" s="26">
        <f t="shared" si="73"/>
        <v>0.90546183610660647</v>
      </c>
      <c r="H86">
        <f>'Data Final'!D276</f>
        <v>19.614254343790499</v>
      </c>
      <c r="I86" s="29">
        <f t="shared" ref="I86" si="94">H86</f>
        <v>19.614254343790499</v>
      </c>
      <c r="J86" s="26">
        <f t="shared" si="75"/>
        <v>0.17174887776136352</v>
      </c>
      <c r="K86" s="27">
        <f t="shared" si="71"/>
        <v>0.18457491925312847</v>
      </c>
      <c r="L86" s="29">
        <f t="shared" si="76"/>
        <v>2.7686237887969272</v>
      </c>
      <c r="M86" s="29">
        <f t="shared" si="82"/>
        <v>1137.1554471493721</v>
      </c>
      <c r="N86" s="26">
        <f t="shared" si="77"/>
        <v>0.97272910428300208</v>
      </c>
    </row>
    <row r="87" spans="1:14" x14ac:dyDescent="0.2">
      <c r="A87" t="s">
        <v>95</v>
      </c>
      <c r="B87" s="8"/>
      <c r="C87" s="8">
        <v>44619.46875</v>
      </c>
      <c r="D87" s="7">
        <v>5.54</v>
      </c>
      <c r="E87" s="25">
        <f t="shared" si="72"/>
        <v>0.15683739999999999</v>
      </c>
      <c r="F87" s="25">
        <f t="shared" si="78"/>
        <v>18175.69944</v>
      </c>
      <c r="G87" s="26">
        <f t="shared" si="73"/>
        <v>0.91097858429003842</v>
      </c>
      <c r="I87" s="29">
        <f t="shared" ref="I87" si="95">H86</f>
        <v>19.614254343790499</v>
      </c>
      <c r="J87" s="26">
        <f t="shared" si="75"/>
        <v>0.17174887776136352</v>
      </c>
      <c r="K87" s="27">
        <f t="shared" si="71"/>
        <v>0.18457491925312847</v>
      </c>
      <c r="L87" s="29">
        <f t="shared" si="76"/>
        <v>2.7686237887969272</v>
      </c>
      <c r="M87" s="29">
        <f t="shared" si="82"/>
        <v>1139.9240709381691</v>
      </c>
      <c r="N87" s="26">
        <f t="shared" si="77"/>
        <v>0.97509740049520799</v>
      </c>
    </row>
    <row r="88" spans="1:14" x14ac:dyDescent="0.2">
      <c r="A88" t="s">
        <v>95</v>
      </c>
      <c r="B88" s="8"/>
      <c r="C88" s="8">
        <v>44619.479166666664</v>
      </c>
      <c r="D88" s="7">
        <v>5.05</v>
      </c>
      <c r="E88" s="25">
        <f t="shared" si="72"/>
        <v>0.1429655</v>
      </c>
      <c r="F88" s="25">
        <f t="shared" si="78"/>
        <v>18273.284009999999</v>
      </c>
      <c r="G88" s="26">
        <f t="shared" si="73"/>
        <v>0.91586959020266423</v>
      </c>
      <c r="I88" s="29">
        <f t="shared" ref="I88" si="96">H86</f>
        <v>19.614254343790499</v>
      </c>
      <c r="J88" s="26">
        <f t="shared" si="75"/>
        <v>0.17174887776136352</v>
      </c>
      <c r="K88" s="27">
        <f t="shared" si="71"/>
        <v>0.16824970076323081</v>
      </c>
      <c r="L88" s="29">
        <f t="shared" si="76"/>
        <v>2.5237455114484622</v>
      </c>
      <c r="M88" s="29">
        <f t="shared" si="82"/>
        <v>1142.4478164496174</v>
      </c>
      <c r="N88" s="26">
        <f t="shared" si="77"/>
        <v>0.97725622646481791</v>
      </c>
    </row>
    <row r="89" spans="1:14" x14ac:dyDescent="0.2">
      <c r="A89" t="s">
        <v>95</v>
      </c>
      <c r="B89" s="8"/>
      <c r="C89" s="8">
        <v>44619.489583333336</v>
      </c>
      <c r="D89" s="7">
        <v>5.05</v>
      </c>
      <c r="E89" s="25">
        <f t="shared" si="72"/>
        <v>0.1429655</v>
      </c>
      <c r="F89" s="25">
        <f t="shared" si="78"/>
        <v>18370.868579999998</v>
      </c>
      <c r="G89" s="26">
        <f t="shared" si="73"/>
        <v>0.92076059611529015</v>
      </c>
      <c r="I89" s="29">
        <f t="shared" ref="I89" si="97">H86</f>
        <v>19.614254343790499</v>
      </c>
      <c r="J89" s="26">
        <f t="shared" si="75"/>
        <v>0.17174887776136352</v>
      </c>
      <c r="K89" s="27">
        <f t="shared" si="71"/>
        <v>0.16824970076323081</v>
      </c>
      <c r="L89" s="29">
        <f t="shared" si="76"/>
        <v>2.5237455114484622</v>
      </c>
      <c r="M89" s="29">
        <f t="shared" si="82"/>
        <v>1144.9715619610658</v>
      </c>
      <c r="N89" s="26">
        <f t="shared" si="77"/>
        <v>0.97941505243442784</v>
      </c>
    </row>
    <row r="90" spans="1:14" x14ac:dyDescent="0.2">
      <c r="A90" t="s">
        <v>95</v>
      </c>
      <c r="B90" s="8">
        <f>'Data Final'!C277</f>
        <v>44619.52083454861</v>
      </c>
      <c r="C90" s="8">
        <v>44619.5</v>
      </c>
      <c r="D90" s="7">
        <v>5.05</v>
      </c>
      <c r="E90" s="25">
        <f t="shared" si="72"/>
        <v>0.1429655</v>
      </c>
      <c r="F90" s="25">
        <f t="shared" si="78"/>
        <v>18468.453149999998</v>
      </c>
      <c r="G90" s="26">
        <f t="shared" si="73"/>
        <v>0.92565160202791608</v>
      </c>
      <c r="H90">
        <f>'Data Final'!D277</f>
        <v>17.68305943000005</v>
      </c>
      <c r="I90" s="29">
        <f t="shared" ref="I90" si="98">H90</f>
        <v>17.68305943000005</v>
      </c>
      <c r="J90" s="26">
        <f t="shared" si="75"/>
        <v>0.15483869839036099</v>
      </c>
      <c r="K90" s="27">
        <f t="shared" si="71"/>
        <v>0.15168404597638033</v>
      </c>
      <c r="L90" s="29">
        <f t="shared" si="76"/>
        <v>2.2752606896457048</v>
      </c>
      <c r="M90" s="29">
        <f t="shared" si="82"/>
        <v>1147.2468226507115</v>
      </c>
      <c r="N90" s="26">
        <f t="shared" si="77"/>
        <v>0.98136132310322455</v>
      </c>
    </row>
    <row r="91" spans="1:14" x14ac:dyDescent="0.2">
      <c r="A91" t="s">
        <v>95</v>
      </c>
      <c r="B91" s="8"/>
      <c r="C91" s="8">
        <v>44619.510416666664</v>
      </c>
      <c r="D91" s="7">
        <v>5.05</v>
      </c>
      <c r="E91" s="25">
        <f t="shared" si="72"/>
        <v>0.1429655</v>
      </c>
      <c r="F91" s="25">
        <f t="shared" si="78"/>
        <v>18566.037719999997</v>
      </c>
      <c r="G91" s="26">
        <f t="shared" si="73"/>
        <v>0.930542607940542</v>
      </c>
      <c r="I91" s="29">
        <f t="shared" ref="I91" si="99">H90</f>
        <v>17.68305943000005</v>
      </c>
      <c r="J91" s="26">
        <f t="shared" si="75"/>
        <v>0.15483869839036099</v>
      </c>
      <c r="K91" s="27">
        <f t="shared" si="71"/>
        <v>0.15168404597638033</v>
      </c>
      <c r="L91" s="29">
        <f t="shared" si="76"/>
        <v>2.2752606896457048</v>
      </c>
      <c r="M91" s="29">
        <f t="shared" si="82"/>
        <v>1149.5220833403571</v>
      </c>
      <c r="N91" s="26">
        <f t="shared" si="77"/>
        <v>0.98330759377202137</v>
      </c>
    </row>
    <row r="92" spans="1:14" x14ac:dyDescent="0.2">
      <c r="A92" t="s">
        <v>95</v>
      </c>
      <c r="B92" s="8"/>
      <c r="C92" s="8">
        <v>44619.520833333336</v>
      </c>
      <c r="D92" s="7">
        <v>5.05</v>
      </c>
      <c r="E92" s="25">
        <f t="shared" si="72"/>
        <v>0.1429655</v>
      </c>
      <c r="F92" s="25">
        <f t="shared" si="78"/>
        <v>18663.622289999996</v>
      </c>
      <c r="G92" s="26">
        <f t="shared" si="73"/>
        <v>0.93543361385316792</v>
      </c>
      <c r="I92" s="29">
        <f t="shared" ref="I92" si="100">H90</f>
        <v>17.68305943000005</v>
      </c>
      <c r="J92" s="26">
        <f t="shared" si="75"/>
        <v>0.15483869839036099</v>
      </c>
      <c r="K92" s="27">
        <f t="shared" si="71"/>
        <v>0.15168404597638033</v>
      </c>
      <c r="L92" s="29">
        <f t="shared" si="76"/>
        <v>2.2752606896457048</v>
      </c>
      <c r="M92" s="29">
        <f t="shared" si="82"/>
        <v>1151.7973440300027</v>
      </c>
      <c r="N92" s="26">
        <f t="shared" si="77"/>
        <v>0.98525386444081808</v>
      </c>
    </row>
    <row r="93" spans="1:14" x14ac:dyDescent="0.2">
      <c r="A93" t="s">
        <v>95</v>
      </c>
      <c r="B93" s="8"/>
      <c r="C93" s="8">
        <v>44619.53125</v>
      </c>
      <c r="D93" s="7">
        <v>5.05</v>
      </c>
      <c r="E93" s="25">
        <f t="shared" si="72"/>
        <v>0.1429655</v>
      </c>
      <c r="F93" s="25">
        <f t="shared" si="78"/>
        <v>18761.206859999995</v>
      </c>
      <c r="G93" s="26">
        <f t="shared" si="73"/>
        <v>0.94032461976579385</v>
      </c>
      <c r="I93" s="29">
        <f t="shared" ref="I93" si="101">H90</f>
        <v>17.68305943000005</v>
      </c>
      <c r="J93" s="26">
        <f t="shared" si="75"/>
        <v>0.15483869839036099</v>
      </c>
      <c r="K93" s="27">
        <f t="shared" si="71"/>
        <v>0.15168404597638033</v>
      </c>
      <c r="L93" s="29">
        <f t="shared" si="76"/>
        <v>2.2752606896457048</v>
      </c>
      <c r="M93" s="29">
        <f t="shared" si="82"/>
        <v>1154.0726047196483</v>
      </c>
      <c r="N93" s="26">
        <f t="shared" si="77"/>
        <v>0.98720013510961491</v>
      </c>
    </row>
    <row r="94" spans="1:14" x14ac:dyDescent="0.2">
      <c r="A94" t="s">
        <v>95</v>
      </c>
      <c r="B94" s="8">
        <f>'Data Final'!C278</f>
        <v>44619.562501273147</v>
      </c>
      <c r="C94" s="8">
        <v>44619.541666666664</v>
      </c>
      <c r="D94" s="7">
        <v>5.05</v>
      </c>
      <c r="E94" s="25">
        <f t="shared" si="72"/>
        <v>0.1429655</v>
      </c>
      <c r="F94" s="25">
        <f t="shared" si="78"/>
        <v>18858.791429999994</v>
      </c>
      <c r="G94" s="26">
        <f t="shared" si="73"/>
        <v>0.94521562567841966</v>
      </c>
      <c r="H94">
        <f>'Data Final'!D278</f>
        <v>16.861548573997599</v>
      </c>
      <c r="I94" s="29">
        <f t="shared" ref="I94" si="102">H94</f>
        <v>16.861548573997599</v>
      </c>
      <c r="J94" s="26">
        <f t="shared" si="75"/>
        <v>0.1476452784869495</v>
      </c>
      <c r="K94" s="27">
        <f t="shared" si="71"/>
        <v>0.14463718335935122</v>
      </c>
      <c r="L94" s="29">
        <f t="shared" si="76"/>
        <v>2.1695577503902683</v>
      </c>
      <c r="M94" s="29">
        <f t="shared" si="82"/>
        <v>1156.2421624700387</v>
      </c>
      <c r="N94" s="26">
        <f t="shared" si="77"/>
        <v>0.9890559868953297</v>
      </c>
    </row>
    <row r="95" spans="1:14" x14ac:dyDescent="0.2">
      <c r="A95" t="s">
        <v>95</v>
      </c>
      <c r="B95" s="8"/>
      <c r="C95" s="8">
        <v>44619.552083333336</v>
      </c>
      <c r="D95" s="7">
        <v>5.05</v>
      </c>
      <c r="E95" s="25">
        <f t="shared" si="72"/>
        <v>0.1429655</v>
      </c>
      <c r="F95" s="25">
        <f t="shared" si="78"/>
        <v>18956.375999999993</v>
      </c>
      <c r="G95" s="26">
        <f t="shared" si="73"/>
        <v>0.95010663159104558</v>
      </c>
      <c r="I95" s="29">
        <f t="shared" ref="I95" si="103">H94</f>
        <v>16.861548573997599</v>
      </c>
      <c r="J95" s="26">
        <f t="shared" si="75"/>
        <v>0.1476452784869495</v>
      </c>
      <c r="K95" s="27">
        <f t="shared" si="71"/>
        <v>0.14463718335935122</v>
      </c>
      <c r="L95" s="29">
        <f t="shared" si="76"/>
        <v>2.1695577503902683</v>
      </c>
      <c r="M95" s="29">
        <f t="shared" si="82"/>
        <v>1158.4117202204291</v>
      </c>
      <c r="N95" s="26">
        <f t="shared" si="77"/>
        <v>0.99091183868104449</v>
      </c>
    </row>
    <row r="96" spans="1:14" x14ac:dyDescent="0.2">
      <c r="A96" t="s">
        <v>95</v>
      </c>
      <c r="B96" s="8"/>
      <c r="C96" s="8">
        <v>44619.5625</v>
      </c>
      <c r="D96" s="7">
        <v>7.8</v>
      </c>
      <c r="E96" s="25">
        <f t="shared" si="72"/>
        <v>0.22081799999999999</v>
      </c>
      <c r="F96" s="25">
        <f t="shared" si="78"/>
        <v>19124.027819999992</v>
      </c>
      <c r="G96" s="26">
        <f t="shared" si="73"/>
        <v>0.95850945637043949</v>
      </c>
      <c r="I96" s="29">
        <f t="shared" ref="I96" si="104">H94</f>
        <v>16.861548573997599</v>
      </c>
      <c r="J96" s="26">
        <f t="shared" si="75"/>
        <v>0.1476452784869495</v>
      </c>
      <c r="K96" s="27">
        <f t="shared" si="71"/>
        <v>0.22340000598078008</v>
      </c>
      <c r="L96" s="29">
        <f t="shared" si="76"/>
        <v>3.3510000897117012</v>
      </c>
      <c r="M96" s="29">
        <f t="shared" si="82"/>
        <v>1161.7627203101408</v>
      </c>
      <c r="N96" s="26">
        <f t="shared" si="77"/>
        <v>0.99377830282531676</v>
      </c>
    </row>
    <row r="97" spans="1:14" x14ac:dyDescent="0.2">
      <c r="A97" t="s">
        <v>95</v>
      </c>
      <c r="B97" s="8"/>
      <c r="C97" s="8">
        <v>44619.572916666664</v>
      </c>
      <c r="D97" s="7">
        <v>16.93</v>
      </c>
      <c r="E97" s="25">
        <f t="shared" si="72"/>
        <v>0.47928829999999994</v>
      </c>
      <c r="F97" s="25">
        <f t="shared" si="78"/>
        <v>19524.302909999991</v>
      </c>
      <c r="G97" s="26">
        <f t="shared" si="73"/>
        <v>0.97857151978750312</v>
      </c>
      <c r="I97" s="29">
        <f t="shared" ref="I97" si="105">H94</f>
        <v>16.861548573997599</v>
      </c>
      <c r="J97" s="26">
        <f t="shared" si="75"/>
        <v>0.1476452784869495</v>
      </c>
      <c r="K97" s="27">
        <f t="shared" si="71"/>
        <v>0.48489257708392397</v>
      </c>
      <c r="L97" s="29">
        <f t="shared" si="76"/>
        <v>7.2733886562588594</v>
      </c>
      <c r="M97" s="29">
        <f t="shared" si="82"/>
        <v>1169.0361089663998</v>
      </c>
      <c r="N97" s="26">
        <f t="shared" si="77"/>
        <v>1</v>
      </c>
    </row>
    <row r="98" spans="1:14" x14ac:dyDescent="0.2">
      <c r="A98" t="s">
        <v>95</v>
      </c>
      <c r="B98" s="8"/>
      <c r="C98" s="8">
        <v>44619.583333333336</v>
      </c>
      <c r="D98" s="7">
        <v>18</v>
      </c>
      <c r="E98" s="25">
        <f t="shared" si="72"/>
        <v>0.50957999999999992</v>
      </c>
      <c r="F98" s="25">
        <f t="shared" si="78"/>
        <v>19951.84052999999</v>
      </c>
      <c r="G98" s="26">
        <f t="shared" si="73"/>
        <v>1</v>
      </c>
      <c r="I98" s="29"/>
      <c r="J98" s="26"/>
      <c r="K98" s="27"/>
      <c r="L98" s="29"/>
      <c r="M98" s="29">
        <f t="shared" si="82"/>
        <v>1169.0361089663998</v>
      </c>
      <c r="N98" s="26">
        <f t="shared" si="77"/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BF84-6B1B-F846-A6E6-05F4FE5A893A}">
  <sheetPr codeName="Sheet18">
    <tabColor theme="7" tint="0.39997558519241921"/>
  </sheetPr>
  <dimension ref="A1:N98"/>
  <sheetViews>
    <sheetView topLeftCell="B1" workbookViewId="0">
      <selection activeCell="U34" sqref="U34"/>
    </sheetView>
  </sheetViews>
  <sheetFormatPr baseColWidth="10" defaultColWidth="11" defaultRowHeight="16" x14ac:dyDescent="0.2"/>
  <cols>
    <col min="2" max="3" width="12.83203125" bestFit="1" customWidth="1"/>
  </cols>
  <sheetData>
    <row r="1" spans="1:14" ht="51" x14ac:dyDescent="0.2">
      <c r="A1" t="s">
        <v>88</v>
      </c>
      <c r="B1" s="24" t="s">
        <v>168</v>
      </c>
      <c r="C1" s="24" t="s">
        <v>15</v>
      </c>
      <c r="D1" s="24" t="s">
        <v>106</v>
      </c>
      <c r="E1" s="24" t="s">
        <v>107</v>
      </c>
      <c r="F1" s="24" t="s">
        <v>108</v>
      </c>
      <c r="G1" s="24" t="s">
        <v>109</v>
      </c>
      <c r="H1" s="24" t="s">
        <v>16</v>
      </c>
      <c r="I1" s="24" t="s">
        <v>17</v>
      </c>
      <c r="J1" s="24" t="s">
        <v>145</v>
      </c>
      <c r="K1" s="24" t="s">
        <v>18</v>
      </c>
      <c r="L1" s="28" t="s">
        <v>19</v>
      </c>
      <c r="M1" s="28" t="s">
        <v>20</v>
      </c>
      <c r="N1" s="24" t="s">
        <v>21</v>
      </c>
    </row>
    <row r="2" spans="1:14" x14ac:dyDescent="0.2">
      <c r="A2" t="s">
        <v>96</v>
      </c>
      <c r="B2" s="6">
        <f>'Data Final'!C280</f>
        <v>44669.614583333336</v>
      </c>
      <c r="C2" s="6">
        <v>44669.59375</v>
      </c>
      <c r="D2">
        <v>3.38</v>
      </c>
      <c r="E2" s="25">
        <f>D2*0.02831</f>
        <v>9.568779999999999E-2</v>
      </c>
      <c r="F2" s="25">
        <f>(E2-$E$2)*15*60</f>
        <v>0</v>
      </c>
      <c r="G2" s="26">
        <f>F2/$F$76</f>
        <v>0</v>
      </c>
      <c r="H2" s="29">
        <f>'Data Final'!D280</f>
        <v>0</v>
      </c>
      <c r="I2" s="29">
        <f>H2</f>
        <v>0</v>
      </c>
      <c r="J2" s="26">
        <f>I2/MAX(I$2:I$98)</f>
        <v>0</v>
      </c>
      <c r="K2" s="27">
        <f t="shared" ref="K2:K33" si="0">I2*E2*1000*60/(1000*1000)</f>
        <v>0</v>
      </c>
      <c r="L2" s="29">
        <f>K2*15</f>
        <v>0</v>
      </c>
      <c r="M2" s="29">
        <f>L2</f>
        <v>0</v>
      </c>
      <c r="N2" s="26">
        <f>M2/$M$76</f>
        <v>0</v>
      </c>
    </row>
    <row r="3" spans="1:14" x14ac:dyDescent="0.2">
      <c r="A3" t="s">
        <v>96</v>
      </c>
      <c r="B3" s="6"/>
      <c r="C3" s="6">
        <v>44669.604166666664</v>
      </c>
      <c r="D3">
        <v>3.76</v>
      </c>
      <c r="E3" s="25">
        <f t="shared" ref="E3:E66" si="1">D3*0.02831</f>
        <v>0.10644559999999999</v>
      </c>
      <c r="F3" s="25">
        <f>(E3-$E$2)*15*60+F2</f>
        <v>9.6820199999999996</v>
      </c>
      <c r="G3" s="26">
        <f t="shared" ref="G3:G66" si="2">F3/$F$76</f>
        <v>9.3098463875346065E-4</v>
      </c>
      <c r="H3" s="29"/>
      <c r="I3" s="29">
        <f>H2</f>
        <v>0</v>
      </c>
      <c r="J3" s="26">
        <f t="shared" ref="J3:J66" si="3">I3/MAX(I$2:I$98)</f>
        <v>0</v>
      </c>
      <c r="K3" s="27">
        <f t="shared" si="0"/>
        <v>0</v>
      </c>
      <c r="L3" s="29">
        <f t="shared" ref="L3:L66" si="4">K3*15</f>
        <v>0</v>
      </c>
      <c r="M3" s="29">
        <f>M2+L3</f>
        <v>0</v>
      </c>
      <c r="N3" s="26">
        <f t="shared" ref="N3:N66" si="5">M3/$M$76</f>
        <v>0</v>
      </c>
    </row>
    <row r="4" spans="1:14" x14ac:dyDescent="0.2">
      <c r="A4" t="s">
        <v>96</v>
      </c>
      <c r="B4" s="6"/>
      <c r="C4" s="6">
        <v>44669.614583333336</v>
      </c>
      <c r="D4">
        <v>4.16</v>
      </c>
      <c r="E4" s="25">
        <f t="shared" si="1"/>
        <v>0.1177696</v>
      </c>
      <c r="F4" s="25">
        <f t="shared" ref="F4:F67" si="6">(E4-$E$2)*15*60+F3</f>
        <v>29.555640000000011</v>
      </c>
      <c r="G4" s="26">
        <f t="shared" si="2"/>
        <v>2.841953107773723E-3</v>
      </c>
      <c r="H4" s="29"/>
      <c r="I4" s="29">
        <f>H2</f>
        <v>0</v>
      </c>
      <c r="J4" s="26">
        <f t="shared" si="3"/>
        <v>0</v>
      </c>
      <c r="K4" s="27">
        <f t="shared" si="0"/>
        <v>0</v>
      </c>
      <c r="L4" s="29">
        <f t="shared" si="4"/>
        <v>0</v>
      </c>
      <c r="M4" s="29">
        <f t="shared" ref="M4:M5" si="7">M3+L4</f>
        <v>0</v>
      </c>
      <c r="N4" s="26">
        <f t="shared" si="5"/>
        <v>0</v>
      </c>
    </row>
    <row r="5" spans="1:14" x14ac:dyDescent="0.2">
      <c r="A5" t="s">
        <v>96</v>
      </c>
      <c r="B5" s="6"/>
      <c r="C5" s="6">
        <v>44669.625</v>
      </c>
      <c r="D5">
        <v>7.8</v>
      </c>
      <c r="E5" s="25">
        <f t="shared" si="1"/>
        <v>0.22081799999999999</v>
      </c>
      <c r="F5" s="25">
        <f t="shared" si="6"/>
        <v>142.17282</v>
      </c>
      <c r="G5" s="26">
        <f t="shared" si="2"/>
        <v>1.367077443222187E-2</v>
      </c>
      <c r="H5" s="29"/>
      <c r="I5" s="29">
        <f>H2</f>
        <v>0</v>
      </c>
      <c r="J5" s="26">
        <f t="shared" si="3"/>
        <v>0</v>
      </c>
      <c r="K5" s="27">
        <f t="shared" si="0"/>
        <v>0</v>
      </c>
      <c r="L5" s="29">
        <f t="shared" si="4"/>
        <v>0</v>
      </c>
      <c r="M5" s="29">
        <f t="shared" si="7"/>
        <v>0</v>
      </c>
      <c r="N5" s="26">
        <f t="shared" si="5"/>
        <v>0</v>
      </c>
    </row>
    <row r="6" spans="1:14" x14ac:dyDescent="0.2">
      <c r="A6" t="s">
        <v>96</v>
      </c>
      <c r="B6" s="6">
        <f>'Data Final'!C281</f>
        <v>44669.65625</v>
      </c>
      <c r="C6" s="6">
        <v>44669.635416666664</v>
      </c>
      <c r="D6">
        <v>12.21</v>
      </c>
      <c r="E6" s="25">
        <f t="shared" si="1"/>
        <v>0.3456651</v>
      </c>
      <c r="F6" s="25">
        <f t="shared" si="6"/>
        <v>367.15239000000003</v>
      </c>
      <c r="G6" s="26">
        <f t="shared" si="2"/>
        <v>3.5303917485361498E-2</v>
      </c>
      <c r="H6">
        <f>'Data Final'!D281</f>
        <v>40.12155193341345</v>
      </c>
      <c r="I6" s="29">
        <f t="shared" ref="I6" si="8">H6</f>
        <v>40.12155193341345</v>
      </c>
      <c r="J6" s="26">
        <f t="shared" si="3"/>
        <v>0.36004089151807112</v>
      </c>
      <c r="K6" s="27">
        <f t="shared" si="0"/>
        <v>0.83211721567311325</v>
      </c>
      <c r="L6" s="29">
        <f t="shared" si="4"/>
        <v>12.481758235096699</v>
      </c>
      <c r="M6" s="29">
        <f t="shared" ref="M6:M69" si="9">M5+L6</f>
        <v>12.481758235096699</v>
      </c>
      <c r="N6" s="26">
        <f t="shared" si="5"/>
        <v>1.3169026012932022E-2</v>
      </c>
    </row>
    <row r="7" spans="1:14" x14ac:dyDescent="0.2">
      <c r="A7" t="s">
        <v>96</v>
      </c>
      <c r="B7" s="6"/>
      <c r="C7" s="6">
        <v>44669.645833333336</v>
      </c>
      <c r="D7">
        <v>13.98</v>
      </c>
      <c r="E7" s="25">
        <f t="shared" si="1"/>
        <v>0.39577380000000001</v>
      </c>
      <c r="F7" s="25">
        <f t="shared" si="6"/>
        <v>637.22979000000009</v>
      </c>
      <c r="G7" s="26">
        <f t="shared" si="2"/>
        <v>6.1273488987431721E-2</v>
      </c>
      <c r="I7" s="29">
        <f t="shared" ref="I7" si="10">H6</f>
        <v>40.12155193341345</v>
      </c>
      <c r="J7" s="26">
        <f t="shared" si="3"/>
        <v>0.36004089151807112</v>
      </c>
      <c r="K7" s="27">
        <f t="shared" si="0"/>
        <v>0.95274354423506324</v>
      </c>
      <c r="L7" s="29">
        <f t="shared" si="4"/>
        <v>14.291153163525948</v>
      </c>
      <c r="M7" s="29">
        <f t="shared" si="9"/>
        <v>26.772911398622647</v>
      </c>
      <c r="N7" s="26">
        <f t="shared" si="5"/>
        <v>2.8247075452800134E-2</v>
      </c>
    </row>
    <row r="8" spans="1:14" x14ac:dyDescent="0.2">
      <c r="A8" t="s">
        <v>96</v>
      </c>
      <c r="B8" s="6"/>
      <c r="C8" s="6">
        <v>44669.65625</v>
      </c>
      <c r="D8">
        <v>13.08</v>
      </c>
      <c r="E8" s="25">
        <f t="shared" si="1"/>
        <v>0.37029479999999998</v>
      </c>
      <c r="F8" s="25">
        <f t="shared" si="6"/>
        <v>884.37609000000009</v>
      </c>
      <c r="G8" s="26">
        <f t="shared" si="2"/>
        <v>8.5038096871401639E-2</v>
      </c>
      <c r="I8" s="29">
        <f t="shared" ref="I8" si="11">H6</f>
        <v>40.12155193341345</v>
      </c>
      <c r="J8" s="26">
        <f t="shared" si="3"/>
        <v>0.36004089151807112</v>
      </c>
      <c r="K8" s="27">
        <f t="shared" si="0"/>
        <v>0.89140812293237681</v>
      </c>
      <c r="L8" s="29">
        <f t="shared" si="4"/>
        <v>13.371121843985652</v>
      </c>
      <c r="M8" s="29">
        <f t="shared" si="9"/>
        <v>40.144033242608302</v>
      </c>
      <c r="N8" s="26">
        <f t="shared" si="5"/>
        <v>4.2354435014565157E-2</v>
      </c>
    </row>
    <row r="9" spans="1:14" x14ac:dyDescent="0.2">
      <c r="A9" t="s">
        <v>96</v>
      </c>
      <c r="B9" s="6"/>
      <c r="C9" s="6">
        <v>44669.666666666664</v>
      </c>
      <c r="D9">
        <v>12.21</v>
      </c>
      <c r="E9" s="25">
        <f t="shared" si="1"/>
        <v>0.3456651</v>
      </c>
      <c r="F9" s="25">
        <f t="shared" si="6"/>
        <v>1109.3556600000002</v>
      </c>
      <c r="G9" s="26">
        <f t="shared" si="2"/>
        <v>0.10667123992454128</v>
      </c>
      <c r="I9" s="29">
        <f t="shared" ref="I9" si="12">H6</f>
        <v>40.12155193341345</v>
      </c>
      <c r="J9" s="26">
        <f t="shared" si="3"/>
        <v>0.36004089151807112</v>
      </c>
      <c r="K9" s="27">
        <f t="shared" si="0"/>
        <v>0.83211721567311325</v>
      </c>
      <c r="L9" s="29">
        <f t="shared" si="4"/>
        <v>12.481758235096699</v>
      </c>
      <c r="M9" s="29">
        <f t="shared" si="9"/>
        <v>52.625791477705</v>
      </c>
      <c r="N9" s="26">
        <f t="shared" si="5"/>
        <v>5.5523461027497174E-2</v>
      </c>
    </row>
    <row r="10" spans="1:14" x14ac:dyDescent="0.2">
      <c r="A10" t="s">
        <v>96</v>
      </c>
      <c r="B10" s="6">
        <f>'Data Final'!C282</f>
        <v>44669.697916666664</v>
      </c>
      <c r="C10" s="6">
        <v>44669.677083333336</v>
      </c>
      <c r="D10">
        <v>10.6</v>
      </c>
      <c r="E10" s="25">
        <f t="shared" si="1"/>
        <v>0.30008599999999996</v>
      </c>
      <c r="F10" s="25">
        <f t="shared" si="6"/>
        <v>1293.3140400000002</v>
      </c>
      <c r="G10" s="26">
        <f t="shared" si="2"/>
        <v>0.12435994806085703</v>
      </c>
      <c r="H10">
        <f>'Data Final'!D282</f>
        <v>79.798119479075496</v>
      </c>
      <c r="I10" s="29">
        <f t="shared" ref="I10" si="13">H10</f>
        <v>79.798119479075496</v>
      </c>
      <c r="J10" s="26">
        <f t="shared" si="3"/>
        <v>0.71608860311270528</v>
      </c>
      <c r="K10" s="27">
        <f t="shared" si="0"/>
        <v>1.4367779089198709</v>
      </c>
      <c r="L10" s="29">
        <f t="shared" si="4"/>
        <v>21.551668633798062</v>
      </c>
      <c r="M10" s="29">
        <f t="shared" si="9"/>
        <v>74.177460111503066</v>
      </c>
      <c r="N10" s="26">
        <f t="shared" si="5"/>
        <v>7.8261802815157919E-2</v>
      </c>
    </row>
    <row r="11" spans="1:14" x14ac:dyDescent="0.2">
      <c r="A11" t="s">
        <v>96</v>
      </c>
      <c r="B11" s="6"/>
      <c r="C11" s="6">
        <v>44669.6875</v>
      </c>
      <c r="D11">
        <v>9.1300000000000008</v>
      </c>
      <c r="E11" s="25">
        <f t="shared" si="1"/>
        <v>0.25847029999999999</v>
      </c>
      <c r="F11" s="25">
        <f t="shared" si="6"/>
        <v>1439.8182900000002</v>
      </c>
      <c r="G11" s="26">
        <f t="shared" si="2"/>
        <v>0.13844721562094228</v>
      </c>
      <c r="I11" s="29">
        <f t="shared" ref="I11" si="14">H10</f>
        <v>79.798119479075496</v>
      </c>
      <c r="J11" s="26">
        <f t="shared" si="3"/>
        <v>0.71608860311270528</v>
      </c>
      <c r="K11" s="27">
        <f t="shared" si="0"/>
        <v>1.2375266328715491</v>
      </c>
      <c r="L11" s="29">
        <f t="shared" si="4"/>
        <v>18.562899493073235</v>
      </c>
      <c r="M11" s="29">
        <f t="shared" si="9"/>
        <v>92.740359604576298</v>
      </c>
      <c r="N11" s="26">
        <f t="shared" si="5"/>
        <v>9.784680852471854E-2</v>
      </c>
    </row>
    <row r="12" spans="1:14" x14ac:dyDescent="0.2">
      <c r="A12" t="s">
        <v>96</v>
      </c>
      <c r="B12" s="6"/>
      <c r="C12" s="6">
        <v>44669.697916666664</v>
      </c>
      <c r="D12">
        <v>8.4499999999999993</v>
      </c>
      <c r="E12" s="25">
        <f t="shared" si="1"/>
        <v>0.23921949999999997</v>
      </c>
      <c r="F12" s="25">
        <f t="shared" si="6"/>
        <v>1568.9968200000001</v>
      </c>
      <c r="G12" s="26">
        <f t="shared" si="2"/>
        <v>0.15086851066957396</v>
      </c>
      <c r="I12" s="29">
        <f t="shared" ref="I12" si="15">H10</f>
        <v>79.798119479075496</v>
      </c>
      <c r="J12" s="26">
        <f t="shared" si="3"/>
        <v>0.71608860311270528</v>
      </c>
      <c r="K12" s="27">
        <f t="shared" si="0"/>
        <v>1.1453559745634818</v>
      </c>
      <c r="L12" s="29">
        <f t="shared" si="4"/>
        <v>17.180339618452226</v>
      </c>
      <c r="M12" s="29">
        <f t="shared" si="9"/>
        <v>109.92069922302852</v>
      </c>
      <c r="N12" s="26">
        <f t="shared" si="5"/>
        <v>0.11597312815733488</v>
      </c>
    </row>
    <row r="13" spans="1:14" x14ac:dyDescent="0.2">
      <c r="A13" t="s">
        <v>96</v>
      </c>
      <c r="B13" s="6"/>
      <c r="C13" s="6">
        <v>44669.708333333336</v>
      </c>
      <c r="D13">
        <v>7.8</v>
      </c>
      <c r="E13" s="25">
        <f t="shared" si="1"/>
        <v>0.22081799999999999</v>
      </c>
      <c r="F13" s="25">
        <f t="shared" si="6"/>
        <v>1681.614</v>
      </c>
      <c r="G13" s="26">
        <f t="shared" si="2"/>
        <v>0.16169733199402211</v>
      </c>
      <c r="I13" s="29">
        <f t="shared" ref="I13" si="16">H10</f>
        <v>79.798119479075496</v>
      </c>
      <c r="J13" s="26">
        <f t="shared" si="3"/>
        <v>0.71608860311270528</v>
      </c>
      <c r="K13" s="27">
        <f t="shared" si="0"/>
        <v>1.0572516688278295</v>
      </c>
      <c r="L13" s="29">
        <f t="shared" si="4"/>
        <v>15.858775032417443</v>
      </c>
      <c r="M13" s="29">
        <f t="shared" si="9"/>
        <v>125.77947425544596</v>
      </c>
      <c r="N13" s="26">
        <f t="shared" si="5"/>
        <v>0.13270511551051919</v>
      </c>
    </row>
    <row r="14" spans="1:14" x14ac:dyDescent="0.2">
      <c r="A14" t="s">
        <v>96</v>
      </c>
      <c r="B14" s="6">
        <f>'Data Final'!C283</f>
        <v>44669.739583333336</v>
      </c>
      <c r="C14" s="6">
        <v>44669.71875</v>
      </c>
      <c r="D14">
        <v>7.19</v>
      </c>
      <c r="E14" s="25">
        <f t="shared" si="1"/>
        <v>0.2035489</v>
      </c>
      <c r="F14" s="25">
        <f t="shared" si="6"/>
        <v>1778.6889900000001</v>
      </c>
      <c r="G14" s="26">
        <f t="shared" si="2"/>
        <v>0.17103167797731339</v>
      </c>
      <c r="H14">
        <f>'Data Final'!D283</f>
        <v>74.543817415109999</v>
      </c>
      <c r="I14" s="29">
        <f t="shared" ref="I14" si="17">H14</f>
        <v>74.543817415109999</v>
      </c>
      <c r="J14" s="26">
        <f t="shared" si="3"/>
        <v>0.66893779492475214</v>
      </c>
      <c r="K14" s="27">
        <f t="shared" si="0"/>
        <v>0.91039872219878915</v>
      </c>
      <c r="L14" s="29">
        <f t="shared" si="4"/>
        <v>13.655980832981838</v>
      </c>
      <c r="M14" s="29">
        <f t="shared" si="9"/>
        <v>139.4354550884278</v>
      </c>
      <c r="N14" s="26">
        <f t="shared" si="5"/>
        <v>0.14711301890316536</v>
      </c>
    </row>
    <row r="15" spans="1:14" x14ac:dyDescent="0.2">
      <c r="A15" t="s">
        <v>96</v>
      </c>
      <c r="B15" s="6"/>
      <c r="C15" s="6">
        <v>44669.729166666664</v>
      </c>
      <c r="D15">
        <v>6.61</v>
      </c>
      <c r="E15" s="25">
        <f t="shared" si="1"/>
        <v>0.18712909999999999</v>
      </c>
      <c r="F15" s="25">
        <f t="shared" si="6"/>
        <v>1860.9861600000002</v>
      </c>
      <c r="G15" s="26">
        <f t="shared" si="2"/>
        <v>0.17894504740671782</v>
      </c>
      <c r="I15" s="29">
        <f t="shared" ref="I15" si="18">H14</f>
        <v>74.543817415109999</v>
      </c>
      <c r="J15" s="26">
        <f t="shared" si="3"/>
        <v>0.66893779492475214</v>
      </c>
      <c r="K15" s="27">
        <f t="shared" si="0"/>
        <v>0.83695904780723152</v>
      </c>
      <c r="L15" s="29">
        <f t="shared" si="4"/>
        <v>12.554385717108472</v>
      </c>
      <c r="M15" s="29">
        <f t="shared" si="9"/>
        <v>151.98984080553626</v>
      </c>
      <c r="N15" s="26">
        <f t="shared" si="5"/>
        <v>0.16035867139626564</v>
      </c>
    </row>
    <row r="16" spans="1:14" x14ac:dyDescent="0.2">
      <c r="A16" t="s">
        <v>96</v>
      </c>
      <c r="B16" s="6"/>
      <c r="C16" s="6">
        <v>44669.739583333336</v>
      </c>
      <c r="D16">
        <v>6.61</v>
      </c>
      <c r="E16" s="25">
        <f t="shared" si="1"/>
        <v>0.18712909999999999</v>
      </c>
      <c r="F16" s="25">
        <f t="shared" si="6"/>
        <v>1943.2833300000002</v>
      </c>
      <c r="G16" s="26">
        <f t="shared" si="2"/>
        <v>0.18685841683612225</v>
      </c>
      <c r="I16" s="29">
        <f t="shared" ref="I16" si="19">H14</f>
        <v>74.543817415109999</v>
      </c>
      <c r="J16" s="26">
        <f t="shared" si="3"/>
        <v>0.66893779492475214</v>
      </c>
      <c r="K16" s="27">
        <f t="shared" si="0"/>
        <v>0.83695904780723152</v>
      </c>
      <c r="L16" s="29">
        <f t="shared" si="4"/>
        <v>12.554385717108472</v>
      </c>
      <c r="M16" s="29">
        <f t="shared" si="9"/>
        <v>164.54422652264472</v>
      </c>
      <c r="N16" s="26">
        <f t="shared" si="5"/>
        <v>0.17360432388936592</v>
      </c>
    </row>
    <row r="17" spans="1:14" x14ac:dyDescent="0.2">
      <c r="A17" t="s">
        <v>96</v>
      </c>
      <c r="B17" s="6"/>
      <c r="C17" s="6">
        <v>44669.75</v>
      </c>
      <c r="D17">
        <v>7.8</v>
      </c>
      <c r="E17" s="25">
        <f t="shared" si="1"/>
        <v>0.22081799999999999</v>
      </c>
      <c r="F17" s="25">
        <f t="shared" si="6"/>
        <v>2055.9005100000004</v>
      </c>
      <c r="G17" s="26">
        <f t="shared" si="2"/>
        <v>0.19768723816057041</v>
      </c>
      <c r="I17" s="29">
        <f t="shared" ref="I17" si="20">H14</f>
        <v>74.543817415109999</v>
      </c>
      <c r="J17" s="26">
        <f t="shared" si="3"/>
        <v>0.66893779492475214</v>
      </c>
      <c r="K17" s="27">
        <f t="shared" si="0"/>
        <v>0.98763700043818548</v>
      </c>
      <c r="L17" s="29">
        <f t="shared" si="4"/>
        <v>14.814555006572782</v>
      </c>
      <c r="M17" s="29">
        <f t="shared" si="9"/>
        <v>179.35878152921751</v>
      </c>
      <c r="N17" s="26">
        <f t="shared" si="5"/>
        <v>0.18923459460739653</v>
      </c>
    </row>
    <row r="18" spans="1:14" x14ac:dyDescent="0.2">
      <c r="A18" t="s">
        <v>96</v>
      </c>
      <c r="B18" s="6">
        <f>'Data Final'!C284</f>
        <v>44669.78125</v>
      </c>
      <c r="C18" s="6">
        <v>44669.760416666664</v>
      </c>
      <c r="D18">
        <v>19.34</v>
      </c>
      <c r="E18" s="25">
        <f t="shared" si="1"/>
        <v>0.54751539999999999</v>
      </c>
      <c r="F18" s="25">
        <f t="shared" si="6"/>
        <v>2462.5453500000003</v>
      </c>
      <c r="G18" s="26">
        <f t="shared" si="2"/>
        <v>0.23678859298821575</v>
      </c>
      <c r="H18">
        <f>'Data Final'!D284</f>
        <v>88.467598457245003</v>
      </c>
      <c r="I18" s="29">
        <f t="shared" ref="I18" si="21">H18</f>
        <v>88.467598457245003</v>
      </c>
      <c r="J18" s="26">
        <f t="shared" si="3"/>
        <v>0.79388636491109266</v>
      </c>
      <c r="K18" s="27">
        <f t="shared" si="0"/>
        <v>2.9062423533814727</v>
      </c>
      <c r="L18" s="29">
        <f t="shared" si="4"/>
        <v>43.593635300722092</v>
      </c>
      <c r="M18" s="29">
        <f t="shared" si="9"/>
        <v>222.95241682993961</v>
      </c>
      <c r="N18" s="26">
        <f t="shared" si="5"/>
        <v>0.23522857289638824</v>
      </c>
    </row>
    <row r="19" spans="1:14" x14ac:dyDescent="0.2">
      <c r="A19" t="s">
        <v>96</v>
      </c>
      <c r="B19" s="6"/>
      <c r="C19" s="6">
        <v>44669.770833333336</v>
      </c>
      <c r="D19">
        <v>21.43</v>
      </c>
      <c r="E19" s="25">
        <f t="shared" si="1"/>
        <v>0.60668329999999993</v>
      </c>
      <c r="F19" s="25">
        <f t="shared" si="6"/>
        <v>2922.4413000000004</v>
      </c>
      <c r="G19" s="26">
        <f t="shared" si="2"/>
        <v>0.28101036332900514</v>
      </c>
      <c r="I19" s="29">
        <f t="shared" ref="I19" si="22">H18</f>
        <v>88.467598457245003</v>
      </c>
      <c r="J19" s="26">
        <f t="shared" si="3"/>
        <v>0.79388636491109266</v>
      </c>
      <c r="K19" s="27">
        <f t="shared" si="0"/>
        <v>3.2203088745069781</v>
      </c>
      <c r="L19" s="29">
        <f t="shared" si="4"/>
        <v>48.304633117604673</v>
      </c>
      <c r="M19" s="29">
        <f t="shared" si="9"/>
        <v>271.25704994754426</v>
      </c>
      <c r="N19" s="26">
        <f t="shared" si="5"/>
        <v>0.28619294490947467</v>
      </c>
    </row>
    <row r="20" spans="1:14" x14ac:dyDescent="0.2">
      <c r="A20" t="s">
        <v>96</v>
      </c>
      <c r="B20" s="6"/>
      <c r="C20" s="6">
        <v>44669.78125</v>
      </c>
      <c r="D20">
        <v>20.73</v>
      </c>
      <c r="E20" s="25">
        <f t="shared" si="1"/>
        <v>0.58686629999999995</v>
      </c>
      <c r="F20" s="25">
        <f t="shared" si="6"/>
        <v>3364.5019500000003</v>
      </c>
      <c r="G20" s="26">
        <f t="shared" si="2"/>
        <v>0.32351716196682762</v>
      </c>
      <c r="I20" s="29">
        <f t="shared" ref="I20" si="23">H18</f>
        <v>88.467598457245003</v>
      </c>
      <c r="J20" s="26">
        <f t="shared" si="3"/>
        <v>0.79388636491109266</v>
      </c>
      <c r="K20" s="27">
        <f t="shared" si="0"/>
        <v>3.1151191305893446</v>
      </c>
      <c r="L20" s="29">
        <f t="shared" si="4"/>
        <v>46.726786958840172</v>
      </c>
      <c r="M20" s="29">
        <f t="shared" si="9"/>
        <v>317.98383690638445</v>
      </c>
      <c r="N20" s="26">
        <f t="shared" si="5"/>
        <v>0.33549259175181173</v>
      </c>
    </row>
    <row r="21" spans="1:14" x14ac:dyDescent="0.2">
      <c r="A21" t="s">
        <v>96</v>
      </c>
      <c r="B21" s="6"/>
      <c r="C21" s="6">
        <v>44669.791666666664</v>
      </c>
      <c r="D21">
        <v>19.34</v>
      </c>
      <c r="E21" s="25">
        <f t="shared" si="1"/>
        <v>0.54751539999999999</v>
      </c>
      <c r="F21" s="25">
        <f t="shared" si="6"/>
        <v>3771.1467900000002</v>
      </c>
      <c r="G21" s="26">
        <f t="shared" si="2"/>
        <v>0.36261851679447293</v>
      </c>
      <c r="I21" s="29">
        <f t="shared" ref="I21" si="24">H18</f>
        <v>88.467598457245003</v>
      </c>
      <c r="J21" s="26">
        <f t="shared" si="3"/>
        <v>0.79388636491109266</v>
      </c>
      <c r="K21" s="27">
        <f t="shared" si="0"/>
        <v>2.9062423533814727</v>
      </c>
      <c r="L21" s="29">
        <f t="shared" si="4"/>
        <v>43.593635300722092</v>
      </c>
      <c r="M21" s="29">
        <f t="shared" si="9"/>
        <v>361.57747220710655</v>
      </c>
      <c r="N21" s="26">
        <f t="shared" si="5"/>
        <v>0.38148657004080344</v>
      </c>
    </row>
    <row r="22" spans="1:14" x14ac:dyDescent="0.2">
      <c r="A22" t="s">
        <v>96</v>
      </c>
      <c r="B22" s="6">
        <f>'Data Final'!C285</f>
        <v>44669.822916666664</v>
      </c>
      <c r="C22" s="6">
        <v>44669.802083333336</v>
      </c>
      <c r="D22">
        <v>20.03</v>
      </c>
      <c r="E22" s="25">
        <f t="shared" si="1"/>
        <v>0.56704929999999998</v>
      </c>
      <c r="F22" s="25">
        <f t="shared" si="6"/>
        <v>4195.3721400000004</v>
      </c>
      <c r="G22" s="26">
        <f t="shared" si="2"/>
        <v>0.40341034372932855</v>
      </c>
      <c r="H22">
        <f>'Data Final'!D285</f>
        <v>111.436097617261</v>
      </c>
      <c r="I22" s="29">
        <f t="shared" ref="I22" si="25">H22</f>
        <v>111.436097617261</v>
      </c>
      <c r="J22" s="26">
        <f t="shared" si="3"/>
        <v>1</v>
      </c>
      <c r="K22" s="27">
        <f t="shared" si="0"/>
        <v>3.7913856689159706</v>
      </c>
      <c r="L22" s="29">
        <f t="shared" si="4"/>
        <v>56.870785033739558</v>
      </c>
      <c r="M22" s="29">
        <f t="shared" si="9"/>
        <v>418.44825724084609</v>
      </c>
      <c r="N22" s="26">
        <f t="shared" si="5"/>
        <v>0.44148876150925392</v>
      </c>
    </row>
    <row r="23" spans="1:14" x14ac:dyDescent="0.2">
      <c r="A23" t="s">
        <v>96</v>
      </c>
      <c r="B23" s="6"/>
      <c r="C23" s="6">
        <v>44669.8125</v>
      </c>
      <c r="D23">
        <v>19.34</v>
      </c>
      <c r="E23" s="25">
        <f t="shared" si="1"/>
        <v>0.54751539999999999</v>
      </c>
      <c r="F23" s="25">
        <f t="shared" si="6"/>
        <v>4602.0169800000003</v>
      </c>
      <c r="G23" s="26">
        <f t="shared" si="2"/>
        <v>0.44251169855697386</v>
      </c>
      <c r="I23" s="29">
        <f t="shared" ref="I23" si="26">H22</f>
        <v>111.436097617261</v>
      </c>
      <c r="J23" s="26">
        <f t="shared" si="3"/>
        <v>1</v>
      </c>
      <c r="K23" s="27">
        <f t="shared" si="0"/>
        <v>3.6607787736812223</v>
      </c>
      <c r="L23" s="29">
        <f t="shared" si="4"/>
        <v>54.911681605218334</v>
      </c>
      <c r="M23" s="29">
        <f t="shared" si="9"/>
        <v>473.35993884606444</v>
      </c>
      <c r="N23" s="26">
        <f t="shared" si="5"/>
        <v>0.49942397783475739</v>
      </c>
    </row>
    <row r="24" spans="1:14" x14ac:dyDescent="0.2">
      <c r="A24" t="s">
        <v>96</v>
      </c>
      <c r="B24" s="6"/>
      <c r="C24" s="6">
        <v>44669.822916666664</v>
      </c>
      <c r="D24">
        <v>18</v>
      </c>
      <c r="E24" s="25">
        <f t="shared" si="1"/>
        <v>0.50957999999999992</v>
      </c>
      <c r="F24" s="25">
        <f t="shared" si="6"/>
        <v>4974.5199600000005</v>
      </c>
      <c r="G24" s="26">
        <f t="shared" si="2"/>
        <v>0.47833010755322547</v>
      </c>
      <c r="I24" s="29">
        <f t="shared" ref="I24" si="27">H22</f>
        <v>111.436097617261</v>
      </c>
      <c r="J24" s="26">
        <f t="shared" si="3"/>
        <v>1</v>
      </c>
      <c r="K24" s="27">
        <f t="shared" si="0"/>
        <v>3.4071363974282307</v>
      </c>
      <c r="L24" s="29">
        <f t="shared" si="4"/>
        <v>51.107045961423459</v>
      </c>
      <c r="M24" s="29">
        <f t="shared" si="9"/>
        <v>524.46698480748785</v>
      </c>
      <c r="N24" s="26">
        <f t="shared" si="5"/>
        <v>0.55334506852033449</v>
      </c>
    </row>
    <row r="25" spans="1:14" x14ac:dyDescent="0.2">
      <c r="A25" t="s">
        <v>96</v>
      </c>
      <c r="B25" s="6"/>
      <c r="C25" s="6">
        <v>44669.833333333336</v>
      </c>
      <c r="D25">
        <v>14.92</v>
      </c>
      <c r="E25" s="25">
        <f t="shared" si="1"/>
        <v>0.42238519999999996</v>
      </c>
      <c r="F25" s="25">
        <f t="shared" si="6"/>
        <v>5268.5476200000003</v>
      </c>
      <c r="G25" s="26">
        <f t="shared" si="2"/>
        <v>0.50660264105642261</v>
      </c>
      <c r="I25" s="29">
        <f t="shared" ref="I25" si="28">H22</f>
        <v>111.436097617261</v>
      </c>
      <c r="J25" s="26">
        <f t="shared" si="3"/>
        <v>1</v>
      </c>
      <c r="K25" s="27">
        <f t="shared" si="0"/>
        <v>2.824137502757178</v>
      </c>
      <c r="L25" s="29">
        <f t="shared" si="4"/>
        <v>42.362062541357673</v>
      </c>
      <c r="M25" s="29">
        <f t="shared" si="9"/>
        <v>566.82904734884551</v>
      </c>
      <c r="N25" s="26">
        <f t="shared" si="5"/>
        <v>0.59803966146637944</v>
      </c>
    </row>
    <row r="26" spans="1:14" x14ac:dyDescent="0.2">
      <c r="A26" t="s">
        <v>96</v>
      </c>
      <c r="B26" s="6">
        <f>'Data Final'!C286</f>
        <v>44669.864583333336</v>
      </c>
      <c r="C26" s="6">
        <v>44669.84375</v>
      </c>
      <c r="D26">
        <v>12.21</v>
      </c>
      <c r="E26" s="25">
        <f t="shared" si="1"/>
        <v>0.3456651</v>
      </c>
      <c r="F26" s="25">
        <f t="shared" si="6"/>
        <v>5493.5271900000007</v>
      </c>
      <c r="G26" s="26">
        <f t="shared" si="2"/>
        <v>0.52823578410956229</v>
      </c>
      <c r="H26">
        <f>'Data Final'!D286</f>
        <v>104.9841283486945</v>
      </c>
      <c r="I26" s="29">
        <f t="shared" ref="I26" si="29">H26</f>
        <v>104.9841283486945</v>
      </c>
      <c r="J26" s="26">
        <f t="shared" si="3"/>
        <v>0.94210162230620753</v>
      </c>
      <c r="K26" s="27">
        <f t="shared" si="0"/>
        <v>2.1773609534438592</v>
      </c>
      <c r="L26" s="29">
        <f t="shared" si="4"/>
        <v>32.660414301657887</v>
      </c>
      <c r="M26" s="29">
        <f t="shared" si="9"/>
        <v>599.48946165050336</v>
      </c>
      <c r="N26" s="26">
        <f t="shared" si="5"/>
        <v>0.63249841618911407</v>
      </c>
    </row>
    <row r="27" spans="1:14" x14ac:dyDescent="0.2">
      <c r="A27" t="s">
        <v>96</v>
      </c>
      <c r="B27" s="6"/>
      <c r="C27" s="6">
        <v>44669.854166666664</v>
      </c>
      <c r="D27">
        <v>10.6</v>
      </c>
      <c r="E27" s="25">
        <f t="shared" si="1"/>
        <v>0.30008599999999996</v>
      </c>
      <c r="F27" s="25">
        <f t="shared" si="6"/>
        <v>5677.4855700000007</v>
      </c>
      <c r="G27" s="26">
        <f t="shared" si="2"/>
        <v>0.54592449224587802</v>
      </c>
      <c r="I27" s="29">
        <f t="shared" ref="I27" si="30">H26</f>
        <v>104.9841283486945</v>
      </c>
      <c r="J27" s="26">
        <f t="shared" si="3"/>
        <v>0.94210162230620753</v>
      </c>
      <c r="K27" s="27">
        <f t="shared" si="0"/>
        <v>1.8902560283787799</v>
      </c>
      <c r="L27" s="29">
        <f t="shared" si="4"/>
        <v>28.3538404256817</v>
      </c>
      <c r="M27" s="29">
        <f t="shared" si="9"/>
        <v>627.84330207618507</v>
      </c>
      <c r="N27" s="26">
        <f t="shared" si="5"/>
        <v>0.66241346942916202</v>
      </c>
    </row>
    <row r="28" spans="1:14" x14ac:dyDescent="0.2">
      <c r="A28" t="s">
        <v>96</v>
      </c>
      <c r="B28" s="6"/>
      <c r="C28" s="6">
        <v>44669.864583333336</v>
      </c>
      <c r="D28">
        <v>9.1300000000000008</v>
      </c>
      <c r="E28" s="25">
        <f t="shared" si="1"/>
        <v>0.25847029999999999</v>
      </c>
      <c r="F28" s="25">
        <f t="shared" si="6"/>
        <v>5823.9898200000007</v>
      </c>
      <c r="G28" s="26">
        <f t="shared" si="2"/>
        <v>0.56001175980596329</v>
      </c>
      <c r="I28" s="29">
        <f t="shared" ref="I28" si="31">H26</f>
        <v>104.9841283486945</v>
      </c>
      <c r="J28" s="26">
        <f t="shared" si="3"/>
        <v>0.94210162230620753</v>
      </c>
      <c r="K28" s="27">
        <f t="shared" si="0"/>
        <v>1.6281167489715342</v>
      </c>
      <c r="L28" s="29">
        <f t="shared" si="4"/>
        <v>24.421751234573012</v>
      </c>
      <c r="M28" s="29">
        <f t="shared" si="9"/>
        <v>652.26505331075805</v>
      </c>
      <c r="N28" s="26">
        <f t="shared" si="5"/>
        <v>0.6881799256632789</v>
      </c>
    </row>
    <row r="29" spans="1:14" x14ac:dyDescent="0.2">
      <c r="A29" t="s">
        <v>96</v>
      </c>
      <c r="B29" s="6"/>
      <c r="C29" s="6">
        <v>44669.875</v>
      </c>
      <c r="D29">
        <v>8.4499999999999993</v>
      </c>
      <c r="E29" s="25">
        <f t="shared" si="1"/>
        <v>0.23921949999999997</v>
      </c>
      <c r="F29" s="25">
        <f t="shared" si="6"/>
        <v>5953.1683500000008</v>
      </c>
      <c r="G29" s="26">
        <f t="shared" si="2"/>
        <v>0.57243305485459506</v>
      </c>
      <c r="I29" s="29">
        <f t="shared" ref="I29" si="32">H26</f>
        <v>104.9841283486945</v>
      </c>
      <c r="J29" s="26">
        <f t="shared" si="3"/>
        <v>0.94210162230620753</v>
      </c>
      <c r="K29" s="27">
        <f t="shared" si="0"/>
        <v>1.5068550414906312</v>
      </c>
      <c r="L29" s="29">
        <f t="shared" si="4"/>
        <v>22.602825622359468</v>
      </c>
      <c r="M29" s="29">
        <f t="shared" si="9"/>
        <v>674.86787893311748</v>
      </c>
      <c r="N29" s="26">
        <f t="shared" si="5"/>
        <v>0.71202730301029826</v>
      </c>
    </row>
    <row r="30" spans="1:14" x14ac:dyDescent="0.2">
      <c r="A30" t="s">
        <v>96</v>
      </c>
      <c r="B30" s="6">
        <f>'Data Final'!C287</f>
        <v>44669.90625</v>
      </c>
      <c r="C30" s="6">
        <v>44669.885416666664</v>
      </c>
      <c r="D30">
        <v>7.8</v>
      </c>
      <c r="E30" s="25">
        <f t="shared" si="1"/>
        <v>0.22081799999999999</v>
      </c>
      <c r="F30" s="25">
        <f t="shared" si="6"/>
        <v>6065.785530000001</v>
      </c>
      <c r="G30" s="26">
        <f t="shared" si="2"/>
        <v>0.58326187617904324</v>
      </c>
      <c r="H30">
        <f>'Data Final'!D287</f>
        <v>81.506776107977501</v>
      </c>
      <c r="I30" s="29">
        <f t="shared" ref="I30" si="33">H30</f>
        <v>81.506776107977501</v>
      </c>
      <c r="J30" s="26">
        <f t="shared" si="3"/>
        <v>0.73142166542767051</v>
      </c>
      <c r="K30" s="27">
        <f t="shared" si="0"/>
        <v>1.0798897971966825</v>
      </c>
      <c r="L30" s="29">
        <f t="shared" si="4"/>
        <v>16.198346957950239</v>
      </c>
      <c r="M30" s="29">
        <f t="shared" si="9"/>
        <v>691.06622589106769</v>
      </c>
      <c r="N30" s="26">
        <f t="shared" si="5"/>
        <v>0.72911755972236414</v>
      </c>
    </row>
    <row r="31" spans="1:14" x14ac:dyDescent="0.2">
      <c r="A31" t="s">
        <v>96</v>
      </c>
      <c r="B31" s="6"/>
      <c r="C31" s="6">
        <v>44669.895833333336</v>
      </c>
      <c r="D31">
        <v>7.19</v>
      </c>
      <c r="E31" s="25">
        <f t="shared" si="1"/>
        <v>0.2035489</v>
      </c>
      <c r="F31" s="25">
        <f t="shared" si="6"/>
        <v>6162.8605200000011</v>
      </c>
      <c r="G31" s="26">
        <f t="shared" si="2"/>
        <v>0.59259622216233443</v>
      </c>
      <c r="I31" s="29">
        <f t="shared" ref="I31" si="34">H30</f>
        <v>81.506776107977501</v>
      </c>
      <c r="J31" s="26">
        <f t="shared" si="3"/>
        <v>0.73142166542767051</v>
      </c>
      <c r="K31" s="27">
        <f t="shared" si="0"/>
        <v>0.99543687715950613</v>
      </c>
      <c r="L31" s="29">
        <f t="shared" si="4"/>
        <v>14.931553157392592</v>
      </c>
      <c r="M31" s="29">
        <f t="shared" si="9"/>
        <v>705.9977790484603</v>
      </c>
      <c r="N31" s="26">
        <f t="shared" si="5"/>
        <v>0.74487127071720438</v>
      </c>
    </row>
    <row r="32" spans="1:14" x14ac:dyDescent="0.2">
      <c r="A32" t="s">
        <v>96</v>
      </c>
      <c r="B32" s="6"/>
      <c r="C32" s="6">
        <v>44669.90625</v>
      </c>
      <c r="D32">
        <v>7.19</v>
      </c>
      <c r="E32" s="25">
        <f t="shared" si="1"/>
        <v>0.2035489</v>
      </c>
      <c r="F32" s="25">
        <f t="shared" si="6"/>
        <v>6259.9355100000012</v>
      </c>
      <c r="G32" s="26">
        <f t="shared" si="2"/>
        <v>0.60193056814562573</v>
      </c>
      <c r="I32" s="29">
        <f t="shared" ref="I32" si="35">H30</f>
        <v>81.506776107977501</v>
      </c>
      <c r="J32" s="26">
        <f t="shared" si="3"/>
        <v>0.73142166542767051</v>
      </c>
      <c r="K32" s="27">
        <f t="shared" si="0"/>
        <v>0.99543687715950613</v>
      </c>
      <c r="L32" s="29">
        <f t="shared" si="4"/>
        <v>14.931553157392592</v>
      </c>
      <c r="M32" s="29">
        <f t="shared" si="9"/>
        <v>720.92933220585292</v>
      </c>
      <c r="N32" s="26">
        <f t="shared" si="5"/>
        <v>0.76062498171204462</v>
      </c>
    </row>
    <row r="33" spans="1:14" x14ac:dyDescent="0.2">
      <c r="A33" t="s">
        <v>96</v>
      </c>
      <c r="B33" s="6"/>
      <c r="C33" s="6">
        <v>44669.916666666664</v>
      </c>
      <c r="D33">
        <v>7.19</v>
      </c>
      <c r="E33" s="25">
        <f t="shared" si="1"/>
        <v>0.2035489</v>
      </c>
      <c r="F33" s="25">
        <f t="shared" si="6"/>
        <v>6357.0105000000012</v>
      </c>
      <c r="G33" s="26">
        <f t="shared" si="2"/>
        <v>0.61126491412891704</v>
      </c>
      <c r="I33" s="29">
        <f t="shared" ref="I33" si="36">H30</f>
        <v>81.506776107977501</v>
      </c>
      <c r="J33" s="26">
        <f t="shared" si="3"/>
        <v>0.73142166542767051</v>
      </c>
      <c r="K33" s="27">
        <f t="shared" si="0"/>
        <v>0.99543687715950613</v>
      </c>
      <c r="L33" s="29">
        <f t="shared" si="4"/>
        <v>14.931553157392592</v>
      </c>
      <c r="M33" s="29">
        <f t="shared" si="9"/>
        <v>735.86088536324553</v>
      </c>
      <c r="N33" s="26">
        <f t="shared" si="5"/>
        <v>0.77637869270688487</v>
      </c>
    </row>
    <row r="34" spans="1:14" x14ac:dyDescent="0.2">
      <c r="A34" t="s">
        <v>96</v>
      </c>
      <c r="B34" s="6">
        <f>'Data Final'!C288</f>
        <v>44669.947916666664</v>
      </c>
      <c r="C34" s="6">
        <v>44669.927083333336</v>
      </c>
      <c r="D34">
        <v>6.61</v>
      </c>
      <c r="E34" s="25">
        <f t="shared" si="1"/>
        <v>0.18712909999999999</v>
      </c>
      <c r="F34" s="25">
        <f t="shared" si="6"/>
        <v>6439.3076700000011</v>
      </c>
      <c r="G34" s="26">
        <f t="shared" si="2"/>
        <v>0.6191782835583215</v>
      </c>
      <c r="H34">
        <f>'Data Final'!D288</f>
        <v>50.404005067956497</v>
      </c>
      <c r="I34" s="29">
        <f t="shared" ref="I34" si="37">H34</f>
        <v>50.404005067956497</v>
      </c>
      <c r="J34" s="26">
        <f t="shared" si="3"/>
        <v>0.45231308476966192</v>
      </c>
      <c r="K34" s="27">
        <f t="shared" ref="K34:K65" si="38">I34*E34*1000*60/(1000*1000)</f>
        <v>0.56592336628572826</v>
      </c>
      <c r="L34" s="29">
        <f t="shared" si="4"/>
        <v>8.4888504942859235</v>
      </c>
      <c r="M34" s="29">
        <f t="shared" si="9"/>
        <v>744.34973585753141</v>
      </c>
      <c r="N34" s="26">
        <f t="shared" si="5"/>
        <v>0.78533495438681444</v>
      </c>
    </row>
    <row r="35" spans="1:14" x14ac:dyDescent="0.2">
      <c r="A35" t="s">
        <v>96</v>
      </c>
      <c r="B35" s="6"/>
      <c r="C35" s="6">
        <v>44669.9375</v>
      </c>
      <c r="D35">
        <v>6.61</v>
      </c>
      <c r="E35" s="25">
        <f t="shared" si="1"/>
        <v>0.18712909999999999</v>
      </c>
      <c r="F35" s="25">
        <f t="shared" si="6"/>
        <v>6521.6048400000009</v>
      </c>
      <c r="G35" s="26">
        <f t="shared" si="2"/>
        <v>0.62709165298772584</v>
      </c>
      <c r="I35" s="29">
        <f t="shared" ref="I35" si="39">H34</f>
        <v>50.404005067956497</v>
      </c>
      <c r="J35" s="26">
        <f t="shared" si="3"/>
        <v>0.45231308476966192</v>
      </c>
      <c r="K35" s="27">
        <f t="shared" si="38"/>
        <v>0.56592336628572826</v>
      </c>
      <c r="L35" s="29">
        <f t="shared" si="4"/>
        <v>8.4888504942859235</v>
      </c>
      <c r="M35" s="29">
        <f t="shared" si="9"/>
        <v>752.8385863518173</v>
      </c>
      <c r="N35" s="26">
        <f t="shared" si="5"/>
        <v>0.79429121606674402</v>
      </c>
    </row>
    <row r="36" spans="1:14" x14ac:dyDescent="0.2">
      <c r="A36" t="s">
        <v>96</v>
      </c>
      <c r="B36" s="6"/>
      <c r="C36" s="6">
        <v>44669.947916666664</v>
      </c>
      <c r="D36">
        <v>6.61</v>
      </c>
      <c r="E36" s="25">
        <f t="shared" si="1"/>
        <v>0.18712909999999999</v>
      </c>
      <c r="F36" s="25">
        <f t="shared" si="6"/>
        <v>6603.9020100000007</v>
      </c>
      <c r="G36" s="26">
        <f t="shared" si="2"/>
        <v>0.63500502241713019</v>
      </c>
      <c r="I36" s="29">
        <f t="shared" ref="I36" si="40">H34</f>
        <v>50.404005067956497</v>
      </c>
      <c r="J36" s="26">
        <f t="shared" si="3"/>
        <v>0.45231308476966192</v>
      </c>
      <c r="K36" s="27">
        <f t="shared" si="38"/>
        <v>0.56592336628572826</v>
      </c>
      <c r="L36" s="29">
        <f t="shared" si="4"/>
        <v>8.4888504942859235</v>
      </c>
      <c r="M36" s="29">
        <f t="shared" si="9"/>
        <v>761.32743684610318</v>
      </c>
      <c r="N36" s="26">
        <f t="shared" si="5"/>
        <v>0.80324747774667349</v>
      </c>
    </row>
    <row r="37" spans="1:14" x14ac:dyDescent="0.2">
      <c r="A37" t="s">
        <v>96</v>
      </c>
      <c r="B37" s="6"/>
      <c r="C37" s="6">
        <v>44669.958333333336</v>
      </c>
      <c r="D37">
        <v>6.61</v>
      </c>
      <c r="E37" s="25">
        <f t="shared" si="1"/>
        <v>0.18712909999999999</v>
      </c>
      <c r="F37" s="25">
        <f t="shared" si="6"/>
        <v>6686.1991800000005</v>
      </c>
      <c r="G37" s="26">
        <f t="shared" si="2"/>
        <v>0.64291839184653465</v>
      </c>
      <c r="I37" s="29">
        <f t="shared" ref="I37" si="41">H34</f>
        <v>50.404005067956497</v>
      </c>
      <c r="J37" s="26">
        <f t="shared" si="3"/>
        <v>0.45231308476966192</v>
      </c>
      <c r="K37" s="27">
        <f t="shared" si="38"/>
        <v>0.56592336628572826</v>
      </c>
      <c r="L37" s="29">
        <f t="shared" si="4"/>
        <v>8.4888504942859235</v>
      </c>
      <c r="M37" s="29">
        <f t="shared" si="9"/>
        <v>769.81628734038907</v>
      </c>
      <c r="N37" s="26">
        <f t="shared" si="5"/>
        <v>0.81220373942660307</v>
      </c>
    </row>
    <row r="38" spans="1:14" x14ac:dyDescent="0.2">
      <c r="A38" t="s">
        <v>96</v>
      </c>
      <c r="B38" s="6">
        <f>'Data Final'!C289</f>
        <v>44669.989583333336</v>
      </c>
      <c r="C38" s="6">
        <v>44669.96875</v>
      </c>
      <c r="D38">
        <v>6.61</v>
      </c>
      <c r="E38" s="25">
        <f t="shared" si="1"/>
        <v>0.18712909999999999</v>
      </c>
      <c r="F38" s="25">
        <f t="shared" si="6"/>
        <v>6768.4963500000003</v>
      </c>
      <c r="G38" s="26">
        <f t="shared" si="2"/>
        <v>0.650831761275939</v>
      </c>
      <c r="H38">
        <f>'Data Final'!D289</f>
        <v>37.436432682134154</v>
      </c>
      <c r="I38" s="29">
        <f t="shared" ref="I38" si="42">H38</f>
        <v>37.436432682134154</v>
      </c>
      <c r="J38" s="26">
        <f t="shared" si="3"/>
        <v>0.33594529495023706</v>
      </c>
      <c r="K38" s="27">
        <f t="shared" si="38"/>
        <v>0.42032675730110097</v>
      </c>
      <c r="L38" s="29">
        <f t="shared" si="4"/>
        <v>6.3049013595165144</v>
      </c>
      <c r="M38" s="29">
        <f t="shared" si="9"/>
        <v>776.12118869990559</v>
      </c>
      <c r="N38" s="26">
        <f t="shared" si="5"/>
        <v>0.81885579985339285</v>
      </c>
    </row>
    <row r="39" spans="1:14" x14ac:dyDescent="0.2">
      <c r="A39" t="s">
        <v>96</v>
      </c>
      <c r="B39" s="6"/>
      <c r="C39" s="6">
        <v>44669.979166666664</v>
      </c>
      <c r="D39">
        <v>6.06</v>
      </c>
      <c r="E39" s="25">
        <f t="shared" si="1"/>
        <v>0.17155859999999998</v>
      </c>
      <c r="F39" s="25">
        <f t="shared" si="6"/>
        <v>6836.7800700000007</v>
      </c>
      <c r="G39" s="26">
        <f t="shared" si="2"/>
        <v>0.65739765293872665</v>
      </c>
      <c r="I39" s="29">
        <f t="shared" ref="I39" si="43">H38</f>
        <v>37.436432682134154</v>
      </c>
      <c r="J39" s="26">
        <f t="shared" si="3"/>
        <v>0.33594529495023706</v>
      </c>
      <c r="K39" s="27">
        <f t="shared" si="38"/>
        <v>0.38535251879647076</v>
      </c>
      <c r="L39" s="29">
        <f t="shared" si="4"/>
        <v>5.7802877819470613</v>
      </c>
      <c r="M39" s="29">
        <f t="shared" si="9"/>
        <v>781.90147648185268</v>
      </c>
      <c r="N39" s="26">
        <f t="shared" si="5"/>
        <v>0.82495436054724236</v>
      </c>
    </row>
    <row r="40" spans="1:14" x14ac:dyDescent="0.2">
      <c r="A40" t="s">
        <v>96</v>
      </c>
      <c r="B40" s="6"/>
      <c r="C40" s="6">
        <v>44669.989583333336</v>
      </c>
      <c r="D40">
        <v>6.06</v>
      </c>
      <c r="E40" s="25">
        <f t="shared" si="1"/>
        <v>0.17155859999999998</v>
      </c>
      <c r="F40" s="25">
        <f t="shared" si="6"/>
        <v>6905.0637900000011</v>
      </c>
      <c r="G40" s="26">
        <f t="shared" si="2"/>
        <v>0.66396354460151419</v>
      </c>
      <c r="I40" s="29">
        <f t="shared" ref="I40" si="44">H38</f>
        <v>37.436432682134154</v>
      </c>
      <c r="J40" s="26">
        <f t="shared" si="3"/>
        <v>0.33594529495023706</v>
      </c>
      <c r="K40" s="27">
        <f t="shared" si="38"/>
        <v>0.38535251879647076</v>
      </c>
      <c r="L40" s="29">
        <f t="shared" si="4"/>
        <v>5.7802877819470613</v>
      </c>
      <c r="M40" s="29">
        <f t="shared" si="9"/>
        <v>787.68176426379978</v>
      </c>
      <c r="N40" s="26">
        <f t="shared" si="5"/>
        <v>0.83105292124109198</v>
      </c>
    </row>
    <row r="41" spans="1:14" x14ac:dyDescent="0.2">
      <c r="A41" t="s">
        <v>96</v>
      </c>
      <c r="B41" s="6"/>
      <c r="C41" s="6">
        <v>44670</v>
      </c>
      <c r="D41">
        <v>6.06</v>
      </c>
      <c r="E41" s="25">
        <f t="shared" si="1"/>
        <v>0.17155859999999998</v>
      </c>
      <c r="F41" s="25">
        <f t="shared" si="6"/>
        <v>6973.3475100000014</v>
      </c>
      <c r="G41" s="26">
        <f t="shared" si="2"/>
        <v>0.67052943626430184</v>
      </c>
      <c r="I41" s="29">
        <f t="shared" ref="I41" si="45">H38</f>
        <v>37.436432682134154</v>
      </c>
      <c r="J41" s="26">
        <f t="shared" si="3"/>
        <v>0.33594529495023706</v>
      </c>
      <c r="K41" s="27">
        <f t="shared" si="38"/>
        <v>0.38535251879647076</v>
      </c>
      <c r="L41" s="29">
        <f t="shared" si="4"/>
        <v>5.7802877819470613</v>
      </c>
      <c r="M41" s="29">
        <f t="shared" si="9"/>
        <v>793.46205204574687</v>
      </c>
      <c r="N41" s="26">
        <f t="shared" si="5"/>
        <v>0.8371514819349416</v>
      </c>
    </row>
    <row r="42" spans="1:14" x14ac:dyDescent="0.2">
      <c r="A42" t="s">
        <v>96</v>
      </c>
      <c r="B42" s="6">
        <f>'Data Final'!C290</f>
        <v>44670.03125</v>
      </c>
      <c r="C42" s="6">
        <v>44670.010416666664</v>
      </c>
      <c r="D42">
        <v>6.06</v>
      </c>
      <c r="E42" s="25">
        <f t="shared" si="1"/>
        <v>0.17155859999999998</v>
      </c>
      <c r="F42" s="25">
        <f t="shared" si="6"/>
        <v>7041.6312300000018</v>
      </c>
      <c r="G42" s="26">
        <f t="shared" si="2"/>
        <v>0.67709532792708949</v>
      </c>
      <c r="H42">
        <f>'Data Final'!D290</f>
        <v>26.686335535641849</v>
      </c>
      <c r="I42" s="29">
        <f t="shared" ref="I42" si="46">H42</f>
        <v>26.686335535641849</v>
      </c>
      <c r="J42" s="26">
        <f t="shared" si="3"/>
        <v>0.2394765799076963</v>
      </c>
      <c r="K42" s="27">
        <f t="shared" si="38"/>
        <v>0.27469622181749787</v>
      </c>
      <c r="L42" s="29">
        <f t="shared" si="4"/>
        <v>4.1204433272624676</v>
      </c>
      <c r="M42" s="29">
        <f t="shared" si="9"/>
        <v>797.58249537300935</v>
      </c>
      <c r="N42" s="26">
        <f t="shared" si="5"/>
        <v>0.84149880419030743</v>
      </c>
    </row>
    <row r="43" spans="1:14" x14ac:dyDescent="0.2">
      <c r="A43" t="s">
        <v>96</v>
      </c>
      <c r="B43" s="6"/>
      <c r="C43" s="6">
        <v>44670.020833333336</v>
      </c>
      <c r="D43">
        <v>6.06</v>
      </c>
      <c r="E43" s="25">
        <f t="shared" si="1"/>
        <v>0.17155859999999998</v>
      </c>
      <c r="F43" s="25">
        <f t="shared" si="6"/>
        <v>7109.9149500000021</v>
      </c>
      <c r="G43" s="26">
        <f t="shared" si="2"/>
        <v>0.68366121958987702</v>
      </c>
      <c r="I43" s="29">
        <f t="shared" ref="I43" si="47">H42</f>
        <v>26.686335535641849</v>
      </c>
      <c r="J43" s="26">
        <f t="shared" si="3"/>
        <v>0.2394765799076963</v>
      </c>
      <c r="K43" s="27">
        <f t="shared" si="38"/>
        <v>0.27469622181749787</v>
      </c>
      <c r="L43" s="29">
        <f t="shared" si="4"/>
        <v>4.1204433272624676</v>
      </c>
      <c r="M43" s="29">
        <f t="shared" si="9"/>
        <v>801.70293870027183</v>
      </c>
      <c r="N43" s="26">
        <f t="shared" si="5"/>
        <v>0.84584612644567336</v>
      </c>
    </row>
    <row r="44" spans="1:14" x14ac:dyDescent="0.2">
      <c r="A44" t="s">
        <v>96</v>
      </c>
      <c r="B44" s="6"/>
      <c r="C44" s="6">
        <v>44670.03125</v>
      </c>
      <c r="D44">
        <v>6.61</v>
      </c>
      <c r="E44" s="25">
        <f t="shared" si="1"/>
        <v>0.18712909999999999</v>
      </c>
      <c r="F44" s="25">
        <f t="shared" si="6"/>
        <v>7192.212120000002</v>
      </c>
      <c r="G44" s="26">
        <f t="shared" si="2"/>
        <v>0.69157458901928148</v>
      </c>
      <c r="I44" s="29">
        <f t="shared" ref="I44" si="48">H42</f>
        <v>26.686335535641849</v>
      </c>
      <c r="J44" s="26">
        <f t="shared" si="3"/>
        <v>0.2394765799076963</v>
      </c>
      <c r="K44" s="27">
        <f t="shared" si="38"/>
        <v>0.29962739706496061</v>
      </c>
      <c r="L44" s="29">
        <f t="shared" si="4"/>
        <v>4.4944109559744092</v>
      </c>
      <c r="M44" s="29">
        <f t="shared" si="9"/>
        <v>806.19734965624627</v>
      </c>
      <c r="N44" s="26">
        <f t="shared" si="5"/>
        <v>0.85058800765160869</v>
      </c>
    </row>
    <row r="45" spans="1:14" x14ac:dyDescent="0.2">
      <c r="A45" t="s">
        <v>96</v>
      </c>
      <c r="B45" s="6"/>
      <c r="C45" s="6">
        <v>44670.041666666664</v>
      </c>
      <c r="D45">
        <v>6.61</v>
      </c>
      <c r="E45" s="25">
        <f t="shared" si="1"/>
        <v>0.18712909999999999</v>
      </c>
      <c r="F45" s="25">
        <f t="shared" si="6"/>
        <v>7274.5092900000018</v>
      </c>
      <c r="G45" s="26">
        <f t="shared" si="2"/>
        <v>0.69948795844868583</v>
      </c>
      <c r="I45" s="29">
        <f t="shared" ref="I45" si="49">H42</f>
        <v>26.686335535641849</v>
      </c>
      <c r="J45" s="26">
        <f t="shared" si="3"/>
        <v>0.2394765799076963</v>
      </c>
      <c r="K45" s="27">
        <f t="shared" si="38"/>
        <v>0.29962739706496061</v>
      </c>
      <c r="L45" s="29">
        <f t="shared" si="4"/>
        <v>4.4944109559744092</v>
      </c>
      <c r="M45" s="29">
        <f t="shared" si="9"/>
        <v>810.69176061222072</v>
      </c>
      <c r="N45" s="26">
        <f t="shared" si="5"/>
        <v>0.85532988885754413</v>
      </c>
    </row>
    <row r="46" spans="1:14" x14ac:dyDescent="0.2">
      <c r="A46" t="s">
        <v>96</v>
      </c>
      <c r="B46" s="6">
        <f>'Data Final'!C291</f>
        <v>44670.072916666664</v>
      </c>
      <c r="C46" s="6">
        <v>44670.052083333336</v>
      </c>
      <c r="D46">
        <v>6.61</v>
      </c>
      <c r="E46" s="25">
        <f t="shared" si="1"/>
        <v>0.18712909999999999</v>
      </c>
      <c r="F46" s="25">
        <f t="shared" si="6"/>
        <v>7356.8064600000016</v>
      </c>
      <c r="G46" s="26">
        <f t="shared" si="2"/>
        <v>0.70740132787809018</v>
      </c>
      <c r="H46">
        <f>'Data Final'!D291</f>
        <v>23.316080149139598</v>
      </c>
      <c r="I46" s="29">
        <f t="shared" ref="I46" si="50">H46</f>
        <v>23.316080149139598</v>
      </c>
      <c r="J46" s="26">
        <f t="shared" si="3"/>
        <v>0.20923274098507225</v>
      </c>
      <c r="K46" s="27">
        <f t="shared" si="38"/>
        <v>0.26178702563018152</v>
      </c>
      <c r="L46" s="29">
        <f t="shared" si="4"/>
        <v>3.9268053844527229</v>
      </c>
      <c r="M46" s="29">
        <f t="shared" si="9"/>
        <v>814.6185659966734</v>
      </c>
      <c r="N46" s="26">
        <f t="shared" si="5"/>
        <v>0.85947291112103996</v>
      </c>
    </row>
    <row r="47" spans="1:14" x14ac:dyDescent="0.2">
      <c r="A47" t="s">
        <v>96</v>
      </c>
      <c r="B47" s="6"/>
      <c r="C47" s="6">
        <v>44670.0625</v>
      </c>
      <c r="D47">
        <v>6.61</v>
      </c>
      <c r="E47" s="25">
        <f t="shared" si="1"/>
        <v>0.18712909999999999</v>
      </c>
      <c r="F47" s="25">
        <f t="shared" si="6"/>
        <v>7439.1036300000014</v>
      </c>
      <c r="G47" s="26">
        <f t="shared" si="2"/>
        <v>0.71531469730749464</v>
      </c>
      <c r="I47" s="29">
        <f t="shared" ref="I47" si="51">H46</f>
        <v>23.316080149139598</v>
      </c>
      <c r="J47" s="26">
        <f t="shared" si="3"/>
        <v>0.20923274098507225</v>
      </c>
      <c r="K47" s="27">
        <f t="shared" si="38"/>
        <v>0.26178702563018152</v>
      </c>
      <c r="L47" s="29">
        <f t="shared" si="4"/>
        <v>3.9268053844527229</v>
      </c>
      <c r="M47" s="29">
        <f t="shared" si="9"/>
        <v>818.54537138112607</v>
      </c>
      <c r="N47" s="26">
        <f t="shared" si="5"/>
        <v>0.86361593338453591</v>
      </c>
    </row>
    <row r="48" spans="1:14" x14ac:dyDescent="0.2">
      <c r="A48" t="s">
        <v>96</v>
      </c>
      <c r="B48" s="6"/>
      <c r="C48" s="6">
        <v>44670.072916666664</v>
      </c>
      <c r="D48">
        <v>6.61</v>
      </c>
      <c r="E48" s="25">
        <f t="shared" si="1"/>
        <v>0.18712909999999999</v>
      </c>
      <c r="F48" s="25">
        <f t="shared" si="6"/>
        <v>7521.4008000000013</v>
      </c>
      <c r="G48" s="26">
        <f t="shared" si="2"/>
        <v>0.72322806673689899</v>
      </c>
      <c r="I48" s="29">
        <f t="shared" ref="I48" si="52">H46</f>
        <v>23.316080149139598</v>
      </c>
      <c r="J48" s="26">
        <f t="shared" si="3"/>
        <v>0.20923274098507225</v>
      </c>
      <c r="K48" s="27">
        <f t="shared" si="38"/>
        <v>0.26178702563018152</v>
      </c>
      <c r="L48" s="29">
        <f t="shared" si="4"/>
        <v>3.9268053844527229</v>
      </c>
      <c r="M48" s="29">
        <f t="shared" si="9"/>
        <v>822.47217676557875</v>
      </c>
      <c r="N48" s="26">
        <f t="shared" si="5"/>
        <v>0.86775895564803174</v>
      </c>
    </row>
    <row r="49" spans="1:14" x14ac:dyDescent="0.2">
      <c r="A49" t="s">
        <v>96</v>
      </c>
      <c r="B49" s="6"/>
      <c r="C49" s="6">
        <v>44670.083333333336</v>
      </c>
      <c r="D49">
        <v>6.61</v>
      </c>
      <c r="E49" s="25">
        <f t="shared" si="1"/>
        <v>0.18712909999999999</v>
      </c>
      <c r="F49" s="25">
        <f t="shared" si="6"/>
        <v>7603.6979700000011</v>
      </c>
      <c r="G49" s="26">
        <f t="shared" si="2"/>
        <v>0.73114143616630345</v>
      </c>
      <c r="I49" s="29">
        <f t="shared" ref="I49" si="53">H46</f>
        <v>23.316080149139598</v>
      </c>
      <c r="J49" s="26">
        <f t="shared" si="3"/>
        <v>0.20923274098507225</v>
      </c>
      <c r="K49" s="27">
        <f t="shared" si="38"/>
        <v>0.26178702563018152</v>
      </c>
      <c r="L49" s="29">
        <f t="shared" si="4"/>
        <v>3.9268053844527229</v>
      </c>
      <c r="M49" s="29">
        <f t="shared" si="9"/>
        <v>826.39898215003143</v>
      </c>
      <c r="N49" s="26">
        <f t="shared" si="5"/>
        <v>0.87190197791152768</v>
      </c>
    </row>
    <row r="50" spans="1:14" x14ac:dyDescent="0.2">
      <c r="A50" t="s">
        <v>96</v>
      </c>
      <c r="B50" s="6">
        <f>'Data Final'!C292</f>
        <v>44670.114583333336</v>
      </c>
      <c r="C50" s="6">
        <v>44670.09375</v>
      </c>
      <c r="D50">
        <v>6.06</v>
      </c>
      <c r="E50" s="25">
        <f t="shared" si="1"/>
        <v>0.17155859999999998</v>
      </c>
      <c r="F50" s="25">
        <f t="shared" si="6"/>
        <v>7671.9816900000014</v>
      </c>
      <c r="G50" s="26">
        <f t="shared" si="2"/>
        <v>0.73770732782909099</v>
      </c>
      <c r="H50">
        <f>'Data Final'!D292</f>
        <v>19.443452987765699</v>
      </c>
      <c r="I50" s="29">
        <f t="shared" ref="I50" si="54">H50</f>
        <v>19.443452987765699</v>
      </c>
      <c r="J50" s="26">
        <f t="shared" si="3"/>
        <v>0.17448074190955865</v>
      </c>
      <c r="K50" s="27">
        <f t="shared" si="38"/>
        <v>0.20014149442481399</v>
      </c>
      <c r="L50" s="29">
        <f t="shared" si="4"/>
        <v>3.00212241637221</v>
      </c>
      <c r="M50" s="29">
        <f t="shared" si="9"/>
        <v>829.40110456640366</v>
      </c>
      <c r="N50" s="26">
        <f t="shared" si="5"/>
        <v>0.8750694025203497</v>
      </c>
    </row>
    <row r="51" spans="1:14" x14ac:dyDescent="0.2">
      <c r="A51" t="s">
        <v>96</v>
      </c>
      <c r="B51" s="6"/>
      <c r="C51" s="6">
        <v>44670.104166666664</v>
      </c>
      <c r="D51">
        <v>6.06</v>
      </c>
      <c r="E51" s="25">
        <f t="shared" si="1"/>
        <v>0.17155859999999998</v>
      </c>
      <c r="F51" s="25">
        <f t="shared" si="6"/>
        <v>7740.2654100000018</v>
      </c>
      <c r="G51" s="26">
        <f t="shared" si="2"/>
        <v>0.74427321949187863</v>
      </c>
      <c r="I51" s="29">
        <f t="shared" ref="I51" si="55">H50</f>
        <v>19.443452987765699</v>
      </c>
      <c r="J51" s="26">
        <f t="shared" si="3"/>
        <v>0.17448074190955865</v>
      </c>
      <c r="K51" s="27">
        <f t="shared" si="38"/>
        <v>0.20014149442481399</v>
      </c>
      <c r="L51" s="29">
        <f t="shared" si="4"/>
        <v>3.00212241637221</v>
      </c>
      <c r="M51" s="29">
        <f t="shared" si="9"/>
        <v>832.40322698277589</v>
      </c>
      <c r="N51" s="26">
        <f t="shared" si="5"/>
        <v>0.87823682712917173</v>
      </c>
    </row>
    <row r="52" spans="1:14" x14ac:dyDescent="0.2">
      <c r="A52" t="s">
        <v>96</v>
      </c>
      <c r="B52" s="6"/>
      <c r="C52" s="6">
        <v>44670.114583333336</v>
      </c>
      <c r="D52">
        <v>6.06</v>
      </c>
      <c r="E52" s="25">
        <f t="shared" si="1"/>
        <v>0.17155859999999998</v>
      </c>
      <c r="F52" s="25">
        <f t="shared" si="6"/>
        <v>7808.5491300000022</v>
      </c>
      <c r="G52" s="26">
        <f t="shared" si="2"/>
        <v>0.75083911115466617</v>
      </c>
      <c r="I52" s="29">
        <f t="shared" ref="I52" si="56">H50</f>
        <v>19.443452987765699</v>
      </c>
      <c r="J52" s="26">
        <f t="shared" si="3"/>
        <v>0.17448074190955865</v>
      </c>
      <c r="K52" s="27">
        <f t="shared" si="38"/>
        <v>0.20014149442481399</v>
      </c>
      <c r="L52" s="29">
        <f t="shared" si="4"/>
        <v>3.00212241637221</v>
      </c>
      <c r="M52" s="29">
        <f t="shared" si="9"/>
        <v>835.40534939914812</v>
      </c>
      <c r="N52" s="26">
        <f t="shared" si="5"/>
        <v>0.88140425173799375</v>
      </c>
    </row>
    <row r="53" spans="1:14" x14ac:dyDescent="0.2">
      <c r="A53" t="s">
        <v>96</v>
      </c>
      <c r="B53" s="6"/>
      <c r="C53" s="6">
        <v>44670.125</v>
      </c>
      <c r="D53">
        <v>6.06</v>
      </c>
      <c r="E53" s="25">
        <f t="shared" si="1"/>
        <v>0.17155859999999998</v>
      </c>
      <c r="F53" s="25">
        <f t="shared" si="6"/>
        <v>7876.8328500000025</v>
      </c>
      <c r="G53" s="26">
        <f t="shared" si="2"/>
        <v>0.75740500281745382</v>
      </c>
      <c r="I53" s="29">
        <f t="shared" ref="I53" si="57">H50</f>
        <v>19.443452987765699</v>
      </c>
      <c r="J53" s="26">
        <f t="shared" si="3"/>
        <v>0.17448074190955865</v>
      </c>
      <c r="K53" s="27">
        <f t="shared" si="38"/>
        <v>0.20014149442481399</v>
      </c>
      <c r="L53" s="29">
        <f t="shared" si="4"/>
        <v>3.00212241637221</v>
      </c>
      <c r="M53" s="29">
        <f t="shared" si="9"/>
        <v>838.40747181552035</v>
      </c>
      <c r="N53" s="26">
        <f t="shared" si="5"/>
        <v>0.88457167634681577</v>
      </c>
    </row>
    <row r="54" spans="1:14" x14ac:dyDescent="0.2">
      <c r="A54" t="s">
        <v>96</v>
      </c>
      <c r="B54" s="6">
        <f>'Data Final'!C293</f>
        <v>44670.15625</v>
      </c>
      <c r="C54" s="6">
        <v>44670.135416666664</v>
      </c>
      <c r="D54">
        <v>6.06</v>
      </c>
      <c r="E54" s="25">
        <f t="shared" si="1"/>
        <v>0.17155859999999998</v>
      </c>
      <c r="F54" s="25">
        <f t="shared" si="6"/>
        <v>7945.1165700000029</v>
      </c>
      <c r="G54" s="26">
        <f t="shared" si="2"/>
        <v>0.76397089448024147</v>
      </c>
      <c r="H54">
        <f>'Data Final'!D293</f>
        <v>16.8890242469651</v>
      </c>
      <c r="I54" s="29">
        <f t="shared" ref="I54" si="58">H54</f>
        <v>16.8890242469651</v>
      </c>
      <c r="J54" s="26">
        <f t="shared" si="3"/>
        <v>0.15155792968425932</v>
      </c>
      <c r="K54" s="27">
        <f t="shared" si="38"/>
        <v>0.17384744131052318</v>
      </c>
      <c r="L54" s="29">
        <f t="shared" si="4"/>
        <v>2.6077116196578478</v>
      </c>
      <c r="M54" s="29">
        <f t="shared" si="9"/>
        <v>841.01518343517819</v>
      </c>
      <c r="N54" s="26">
        <f t="shared" si="5"/>
        <v>0.88732297319992559</v>
      </c>
    </row>
    <row r="55" spans="1:14" x14ac:dyDescent="0.2">
      <c r="A55" t="s">
        <v>96</v>
      </c>
      <c r="B55" s="6"/>
      <c r="C55" s="6">
        <v>44670.145833333336</v>
      </c>
      <c r="D55">
        <v>6.06</v>
      </c>
      <c r="E55" s="25">
        <f t="shared" si="1"/>
        <v>0.17155859999999998</v>
      </c>
      <c r="F55" s="25">
        <f t="shared" si="6"/>
        <v>8013.4002900000032</v>
      </c>
      <c r="G55" s="26">
        <f t="shared" si="2"/>
        <v>0.77053678614302901</v>
      </c>
      <c r="I55" s="29">
        <f t="shared" ref="I55" si="59">H54</f>
        <v>16.8890242469651</v>
      </c>
      <c r="J55" s="26">
        <f t="shared" si="3"/>
        <v>0.15155792968425932</v>
      </c>
      <c r="K55" s="27">
        <f t="shared" si="38"/>
        <v>0.17384744131052318</v>
      </c>
      <c r="L55" s="29">
        <f t="shared" si="4"/>
        <v>2.6077116196578478</v>
      </c>
      <c r="M55" s="29">
        <f t="shared" si="9"/>
        <v>843.62289505483602</v>
      </c>
      <c r="N55" s="26">
        <f t="shared" si="5"/>
        <v>0.89007427005303541</v>
      </c>
    </row>
    <row r="56" spans="1:14" x14ac:dyDescent="0.2">
      <c r="A56" t="s">
        <v>96</v>
      </c>
      <c r="B56" s="6"/>
      <c r="C56" s="6">
        <v>44670.15625</v>
      </c>
      <c r="D56">
        <v>6.06</v>
      </c>
      <c r="E56" s="25">
        <f t="shared" si="1"/>
        <v>0.17155859999999998</v>
      </c>
      <c r="F56" s="25">
        <f t="shared" si="6"/>
        <v>8081.6840100000036</v>
      </c>
      <c r="G56" s="26">
        <f t="shared" si="2"/>
        <v>0.77710267780581666</v>
      </c>
      <c r="I56" s="29">
        <f t="shared" ref="I56" si="60">H54</f>
        <v>16.8890242469651</v>
      </c>
      <c r="J56" s="26">
        <f t="shared" si="3"/>
        <v>0.15155792968425932</v>
      </c>
      <c r="K56" s="27">
        <f t="shared" si="38"/>
        <v>0.17384744131052318</v>
      </c>
      <c r="L56" s="29">
        <f t="shared" si="4"/>
        <v>2.6077116196578478</v>
      </c>
      <c r="M56" s="29">
        <f t="shared" si="9"/>
        <v>846.23060667449386</v>
      </c>
      <c r="N56" s="26">
        <f t="shared" si="5"/>
        <v>0.89282556690614523</v>
      </c>
    </row>
    <row r="57" spans="1:14" x14ac:dyDescent="0.2">
      <c r="A57" t="s">
        <v>96</v>
      </c>
      <c r="B57" s="6"/>
      <c r="C57" s="6">
        <v>44670.166666666664</v>
      </c>
      <c r="D57">
        <v>5.54</v>
      </c>
      <c r="E57" s="25">
        <f t="shared" si="1"/>
        <v>0.15683739999999999</v>
      </c>
      <c r="F57" s="25">
        <f t="shared" si="6"/>
        <v>8136.7186500000034</v>
      </c>
      <c r="G57" s="26">
        <f t="shared" si="2"/>
        <v>0.7823945904892573</v>
      </c>
      <c r="I57" s="29">
        <f t="shared" ref="I57" si="61">H54</f>
        <v>16.8890242469651</v>
      </c>
      <c r="J57" s="26">
        <f t="shared" si="3"/>
        <v>0.15155792968425932</v>
      </c>
      <c r="K57" s="27">
        <f t="shared" si="38"/>
        <v>0.15892983908585784</v>
      </c>
      <c r="L57" s="29">
        <f t="shared" si="4"/>
        <v>2.3839475862878676</v>
      </c>
      <c r="M57" s="29">
        <f t="shared" si="9"/>
        <v>848.61455426078169</v>
      </c>
      <c r="N57" s="26">
        <f t="shared" si="5"/>
        <v>0.89534077888077035</v>
      </c>
    </row>
    <row r="58" spans="1:14" x14ac:dyDescent="0.2">
      <c r="A58" t="s">
        <v>96</v>
      </c>
      <c r="B58" s="6">
        <f>'Data Final'!C294</f>
        <v>44670.197916666664</v>
      </c>
      <c r="C58" s="6">
        <v>44670.177083333336</v>
      </c>
      <c r="D58">
        <v>5.54</v>
      </c>
      <c r="E58" s="25">
        <f t="shared" si="1"/>
        <v>0.15683739999999999</v>
      </c>
      <c r="F58" s="25">
        <f t="shared" si="6"/>
        <v>8191.7532900000033</v>
      </c>
      <c r="G58" s="26">
        <f t="shared" si="2"/>
        <v>0.78768650317269806</v>
      </c>
      <c r="H58">
        <f>'Data Final'!D294</f>
        <v>15.021883549815952</v>
      </c>
      <c r="I58" s="29">
        <f t="shared" ref="I58" si="62">H58</f>
        <v>15.021883549815952</v>
      </c>
      <c r="J58" s="26">
        <f t="shared" si="3"/>
        <v>0.13480267050817044</v>
      </c>
      <c r="K58" s="27">
        <f t="shared" si="38"/>
        <v>0.14135958954335423</v>
      </c>
      <c r="L58" s="29">
        <f t="shared" si="4"/>
        <v>2.1203938431503135</v>
      </c>
      <c r="M58" s="29">
        <f t="shared" si="9"/>
        <v>850.73494810393197</v>
      </c>
      <c r="N58" s="26">
        <f t="shared" si="5"/>
        <v>0.8975779253750511</v>
      </c>
    </row>
    <row r="59" spans="1:14" x14ac:dyDescent="0.2">
      <c r="A59" t="s">
        <v>96</v>
      </c>
      <c r="B59" s="6"/>
      <c r="C59" s="6">
        <v>44670.1875</v>
      </c>
      <c r="D59">
        <v>5.54</v>
      </c>
      <c r="E59" s="25">
        <f t="shared" si="1"/>
        <v>0.15683739999999999</v>
      </c>
      <c r="F59" s="25">
        <f t="shared" si="6"/>
        <v>8246.7879300000041</v>
      </c>
      <c r="G59" s="26">
        <f t="shared" si="2"/>
        <v>0.79297841585613882</v>
      </c>
      <c r="I59" s="29">
        <f t="shared" ref="I59" si="63">H58</f>
        <v>15.021883549815952</v>
      </c>
      <c r="J59" s="26">
        <f t="shared" si="3"/>
        <v>0.13480267050817044</v>
      </c>
      <c r="K59" s="27">
        <f t="shared" si="38"/>
        <v>0.14135958954335423</v>
      </c>
      <c r="L59" s="29">
        <f t="shared" si="4"/>
        <v>2.1203938431503135</v>
      </c>
      <c r="M59" s="29">
        <f t="shared" si="9"/>
        <v>852.85534194708225</v>
      </c>
      <c r="N59" s="26">
        <f t="shared" si="5"/>
        <v>0.89981507186933196</v>
      </c>
    </row>
    <row r="60" spans="1:14" x14ac:dyDescent="0.2">
      <c r="A60" t="s">
        <v>96</v>
      </c>
      <c r="B60" s="6"/>
      <c r="C60" s="6">
        <v>44670.197916666664</v>
      </c>
      <c r="D60">
        <v>5.54</v>
      </c>
      <c r="E60" s="25">
        <f t="shared" si="1"/>
        <v>0.15683739999999999</v>
      </c>
      <c r="F60" s="25">
        <f t="shared" si="6"/>
        <v>8301.8225700000039</v>
      </c>
      <c r="G60" s="26">
        <f t="shared" si="2"/>
        <v>0.79827032853957958</v>
      </c>
      <c r="I60" s="29">
        <f t="shared" ref="I60" si="64">H58</f>
        <v>15.021883549815952</v>
      </c>
      <c r="J60" s="26">
        <f t="shared" si="3"/>
        <v>0.13480267050817044</v>
      </c>
      <c r="K60" s="27">
        <f t="shared" si="38"/>
        <v>0.14135958954335423</v>
      </c>
      <c r="L60" s="29">
        <f t="shared" si="4"/>
        <v>2.1203938431503135</v>
      </c>
      <c r="M60" s="29">
        <f t="shared" si="9"/>
        <v>854.97573579023253</v>
      </c>
      <c r="N60" s="26">
        <f t="shared" si="5"/>
        <v>0.90205221836361271</v>
      </c>
    </row>
    <row r="61" spans="1:14" x14ac:dyDescent="0.2">
      <c r="A61" t="s">
        <v>96</v>
      </c>
      <c r="B61" s="6"/>
      <c r="C61" s="6">
        <v>44670.208333333336</v>
      </c>
      <c r="D61">
        <v>5.54</v>
      </c>
      <c r="E61" s="25">
        <f t="shared" si="1"/>
        <v>0.15683739999999999</v>
      </c>
      <c r="F61" s="25">
        <f t="shared" si="6"/>
        <v>8356.8572100000038</v>
      </c>
      <c r="G61" s="26">
        <f t="shared" si="2"/>
        <v>0.80356224122302022</v>
      </c>
      <c r="I61" s="29">
        <f t="shared" ref="I61" si="65">H58</f>
        <v>15.021883549815952</v>
      </c>
      <c r="J61" s="26">
        <f t="shared" si="3"/>
        <v>0.13480267050817044</v>
      </c>
      <c r="K61" s="27">
        <f t="shared" si="38"/>
        <v>0.14135958954335423</v>
      </c>
      <c r="L61" s="29">
        <f t="shared" si="4"/>
        <v>2.1203938431503135</v>
      </c>
      <c r="M61" s="29">
        <f t="shared" si="9"/>
        <v>857.09612963338282</v>
      </c>
      <c r="N61" s="26">
        <f t="shared" si="5"/>
        <v>0.90428936485789346</v>
      </c>
    </row>
    <row r="62" spans="1:14" x14ac:dyDescent="0.2">
      <c r="A62" t="s">
        <v>96</v>
      </c>
      <c r="B62" s="6">
        <f>'Data Final'!C295</f>
        <v>44670.239583333336</v>
      </c>
      <c r="C62" s="6">
        <v>44670.21875</v>
      </c>
      <c r="D62">
        <v>6.06</v>
      </c>
      <c r="E62" s="25">
        <f t="shared" si="1"/>
        <v>0.17155859999999998</v>
      </c>
      <c r="F62" s="25">
        <f t="shared" si="6"/>
        <v>8425.1409300000032</v>
      </c>
      <c r="G62" s="26">
        <f t="shared" si="2"/>
        <v>0.81012813288580776</v>
      </c>
      <c r="H62">
        <f>'Data Final'!D295</f>
        <v>14.770770116488551</v>
      </c>
      <c r="I62" s="29">
        <f t="shared" ref="I62" si="66">H62</f>
        <v>14.770770116488551</v>
      </c>
      <c r="J62" s="26">
        <f t="shared" si="3"/>
        <v>0.13254924061698853</v>
      </c>
      <c r="K62" s="27">
        <f t="shared" si="38"/>
        <v>0.15204315852639677</v>
      </c>
      <c r="L62" s="29">
        <f t="shared" si="4"/>
        <v>2.2806473778959515</v>
      </c>
      <c r="M62" s="29">
        <f t="shared" si="9"/>
        <v>859.37677701127882</v>
      </c>
      <c r="N62" s="26">
        <f t="shared" si="5"/>
        <v>0.90669558873117662</v>
      </c>
    </row>
    <row r="63" spans="1:14" x14ac:dyDescent="0.2">
      <c r="A63" t="s">
        <v>96</v>
      </c>
      <c r="B63" s="6"/>
      <c r="C63" s="6">
        <v>44670.229166666664</v>
      </c>
      <c r="D63">
        <v>7.19</v>
      </c>
      <c r="E63" s="25">
        <f t="shared" si="1"/>
        <v>0.2035489</v>
      </c>
      <c r="F63" s="25">
        <f t="shared" si="6"/>
        <v>8522.2159200000024</v>
      </c>
      <c r="G63" s="26">
        <f t="shared" si="2"/>
        <v>0.81946247886909895</v>
      </c>
      <c r="I63" s="29">
        <f t="shared" ref="I63" si="67">H62</f>
        <v>14.770770116488551</v>
      </c>
      <c r="J63" s="26">
        <f t="shared" si="3"/>
        <v>0.13254924061698853</v>
      </c>
      <c r="K63" s="27">
        <f t="shared" si="38"/>
        <v>0.180394440561847</v>
      </c>
      <c r="L63" s="29">
        <f t="shared" si="4"/>
        <v>2.7059166084277049</v>
      </c>
      <c r="M63" s="29">
        <f t="shared" si="9"/>
        <v>862.08269361970656</v>
      </c>
      <c r="N63" s="26">
        <f t="shared" si="5"/>
        <v>0.90955049791416431</v>
      </c>
    </row>
    <row r="64" spans="1:14" x14ac:dyDescent="0.2">
      <c r="A64" t="s">
        <v>96</v>
      </c>
      <c r="B64" s="6"/>
      <c r="C64" s="6">
        <v>44670.239583333336</v>
      </c>
      <c r="D64">
        <v>9.85</v>
      </c>
      <c r="E64" s="25">
        <f t="shared" si="1"/>
        <v>0.27885349999999998</v>
      </c>
      <c r="F64" s="25">
        <f t="shared" si="6"/>
        <v>8687.0650500000029</v>
      </c>
      <c r="G64" s="26">
        <f t="shared" si="2"/>
        <v>0.83531371732366455</v>
      </c>
      <c r="I64" s="29">
        <f t="shared" ref="I64" si="68">H62</f>
        <v>14.770770116488551</v>
      </c>
      <c r="J64" s="26">
        <f t="shared" si="3"/>
        <v>0.13254924061698853</v>
      </c>
      <c r="K64" s="27">
        <f t="shared" si="38"/>
        <v>0.24713285668069437</v>
      </c>
      <c r="L64" s="29">
        <f t="shared" si="4"/>
        <v>3.7069928502104155</v>
      </c>
      <c r="M64" s="29">
        <f t="shared" si="9"/>
        <v>865.789686469917</v>
      </c>
      <c r="N64" s="26">
        <f t="shared" si="5"/>
        <v>0.91346160437486368</v>
      </c>
    </row>
    <row r="65" spans="1:14" x14ac:dyDescent="0.2">
      <c r="A65" t="s">
        <v>96</v>
      </c>
      <c r="B65" s="6"/>
      <c r="C65" s="6">
        <v>44670.25</v>
      </c>
      <c r="D65">
        <v>13.08</v>
      </c>
      <c r="E65" s="25">
        <f t="shared" si="1"/>
        <v>0.37029479999999998</v>
      </c>
      <c r="F65" s="25">
        <f t="shared" si="6"/>
        <v>8934.2113500000032</v>
      </c>
      <c r="G65" s="26">
        <f t="shared" si="2"/>
        <v>0.8590783252076345</v>
      </c>
      <c r="I65" s="29">
        <f t="shared" ref="I65" si="69">H62</f>
        <v>14.770770116488551</v>
      </c>
      <c r="J65" s="26">
        <f t="shared" si="3"/>
        <v>0.13254924061698853</v>
      </c>
      <c r="K65" s="27">
        <f t="shared" si="38"/>
        <v>0.32817236196786626</v>
      </c>
      <c r="L65" s="29">
        <f t="shared" si="4"/>
        <v>4.9225854295179943</v>
      </c>
      <c r="M65" s="29">
        <f t="shared" si="9"/>
        <v>870.712271899435</v>
      </c>
      <c r="N65" s="26">
        <f t="shared" si="5"/>
        <v>0.9186552361013558</v>
      </c>
    </row>
    <row r="66" spans="1:14" x14ac:dyDescent="0.2">
      <c r="A66" t="s">
        <v>96</v>
      </c>
      <c r="B66" s="6">
        <f>'Data Final'!C296</f>
        <v>44670.28125</v>
      </c>
      <c r="C66" s="6">
        <v>44670.260416666664</v>
      </c>
      <c r="D66">
        <v>13.98</v>
      </c>
      <c r="E66" s="25">
        <f t="shared" si="1"/>
        <v>0.39577380000000001</v>
      </c>
      <c r="F66" s="25">
        <f t="shared" si="6"/>
        <v>9204.2887500000033</v>
      </c>
      <c r="G66" s="26">
        <f t="shared" si="2"/>
        <v>0.88504789670970474</v>
      </c>
      <c r="H66">
        <f>'Data Final'!D296</f>
        <v>32.064021457593299</v>
      </c>
      <c r="I66" s="29">
        <f t="shared" ref="I66" si="70">H66</f>
        <v>32.064021457593299</v>
      </c>
      <c r="J66" s="26">
        <f t="shared" si="3"/>
        <v>0.28773460434446074</v>
      </c>
      <c r="K66" s="27">
        <f t="shared" ref="K66:K76" si="71">I66*E66*1000*60/(1000*1000)</f>
        <v>0.76140597693319434</v>
      </c>
      <c r="L66" s="29">
        <f t="shared" si="4"/>
        <v>11.421089653997916</v>
      </c>
      <c r="M66" s="29">
        <f t="shared" si="9"/>
        <v>882.13336155343291</v>
      </c>
      <c r="N66" s="26">
        <f t="shared" si="5"/>
        <v>0.93070519123721263</v>
      </c>
    </row>
    <row r="67" spans="1:14" x14ac:dyDescent="0.2">
      <c r="A67" t="s">
        <v>96</v>
      </c>
      <c r="B67" s="6"/>
      <c r="C67" s="6">
        <v>44670.270833333336</v>
      </c>
      <c r="D67">
        <v>12.21</v>
      </c>
      <c r="E67" s="25">
        <f t="shared" ref="E67:E76" si="72">D67*0.02831</f>
        <v>0.3456651</v>
      </c>
      <c r="F67" s="25">
        <f t="shared" si="6"/>
        <v>9429.2683200000029</v>
      </c>
      <c r="G67" s="26">
        <f t="shared" ref="G67:G76" si="73">F67/$F$76</f>
        <v>0.90668103976284431</v>
      </c>
      <c r="I67" s="29">
        <f t="shared" ref="I67" si="74">H66</f>
        <v>32.064021457593299</v>
      </c>
      <c r="J67" s="26">
        <f t="shared" ref="J67:J76" si="75">I67/MAX(I$2:I$98)</f>
        <v>0.28773460434446074</v>
      </c>
      <c r="K67" s="27">
        <f t="shared" si="71"/>
        <v>0.66500479101246801</v>
      </c>
      <c r="L67" s="29">
        <f t="shared" ref="L67:L76" si="76">K67*15</f>
        <v>9.9750718651870205</v>
      </c>
      <c r="M67" s="29">
        <f t="shared" si="9"/>
        <v>892.10843341861994</v>
      </c>
      <c r="N67" s="26">
        <f t="shared" ref="N67:N76" si="77">M67/$M$76</f>
        <v>0.94122950827646967</v>
      </c>
    </row>
    <row r="68" spans="1:14" x14ac:dyDescent="0.2">
      <c r="A68" t="s">
        <v>96</v>
      </c>
      <c r="B68" s="6"/>
      <c r="C68" s="6">
        <v>44670.28125</v>
      </c>
      <c r="D68">
        <v>10.6</v>
      </c>
      <c r="E68" s="25">
        <f t="shared" si="72"/>
        <v>0.30008599999999996</v>
      </c>
      <c r="F68" s="25">
        <f t="shared" ref="F68:F76" si="78">(E68-$E$2)*15*60+F67</f>
        <v>9613.2267000000029</v>
      </c>
      <c r="G68" s="26">
        <f t="shared" si="73"/>
        <v>0.92436974789916004</v>
      </c>
      <c r="I68" s="29">
        <f t="shared" ref="I68" si="79">H66</f>
        <v>32.064021457593299</v>
      </c>
      <c r="J68" s="26">
        <f t="shared" si="75"/>
        <v>0.28773460434446074</v>
      </c>
      <c r="K68" s="27">
        <f t="shared" si="71"/>
        <v>0.57731783658740055</v>
      </c>
      <c r="L68" s="29">
        <f t="shared" si="76"/>
        <v>8.6597675488110077</v>
      </c>
      <c r="M68" s="29">
        <f t="shared" si="9"/>
        <v>900.76820096743097</v>
      </c>
      <c r="N68" s="26">
        <f t="shared" si="77"/>
        <v>0.95036609800751992</v>
      </c>
    </row>
    <row r="69" spans="1:14" x14ac:dyDescent="0.2">
      <c r="A69" t="s">
        <v>96</v>
      </c>
      <c r="B69" s="6"/>
      <c r="C69" s="6">
        <v>44670.291666666664</v>
      </c>
      <c r="D69">
        <v>9.1300000000000008</v>
      </c>
      <c r="E69" s="25">
        <f t="shared" si="72"/>
        <v>0.25847029999999999</v>
      </c>
      <c r="F69" s="25">
        <f t="shared" si="78"/>
        <v>9759.7309500000028</v>
      </c>
      <c r="G69" s="26">
        <f t="shared" si="73"/>
        <v>0.93845701545924531</v>
      </c>
      <c r="I69" s="29">
        <f t="shared" ref="I69" si="80">H66</f>
        <v>32.064021457593299</v>
      </c>
      <c r="J69" s="26">
        <f t="shared" si="75"/>
        <v>0.28773460434446074</v>
      </c>
      <c r="K69" s="27">
        <f t="shared" si="71"/>
        <v>0.49725583472103457</v>
      </c>
      <c r="L69" s="29">
        <f t="shared" si="76"/>
        <v>7.4588375208155187</v>
      </c>
      <c r="M69" s="29">
        <f t="shared" si="9"/>
        <v>908.22703848824654</v>
      </c>
      <c r="N69" s="26">
        <f t="shared" si="77"/>
        <v>0.95823563237020759</v>
      </c>
    </row>
    <row r="70" spans="1:14" x14ac:dyDescent="0.2">
      <c r="A70" t="s">
        <v>96</v>
      </c>
      <c r="B70" s="6">
        <f>'Data Final'!C297</f>
        <v>44670.322916666664</v>
      </c>
      <c r="C70" s="6">
        <v>44670.302083333336</v>
      </c>
      <c r="D70">
        <v>8.4499999999999993</v>
      </c>
      <c r="E70" s="25">
        <f t="shared" si="72"/>
        <v>0.23921949999999997</v>
      </c>
      <c r="F70" s="25">
        <f t="shared" si="78"/>
        <v>9888.9094800000021</v>
      </c>
      <c r="G70" s="26">
        <f t="shared" si="73"/>
        <v>0.95087831050787686</v>
      </c>
      <c r="H70">
        <f>'Data Final'!D297</f>
        <v>34.329913235822147</v>
      </c>
      <c r="I70" s="29">
        <f t="shared" ref="I70" si="81">H70</f>
        <v>34.329913235822147</v>
      </c>
      <c r="J70" s="26">
        <f t="shared" si="75"/>
        <v>0.3080681571758897</v>
      </c>
      <c r="K70" s="27">
        <f t="shared" si="71"/>
        <v>0.4927430807590053</v>
      </c>
      <c r="L70" s="29">
        <f t="shared" si="76"/>
        <v>7.3911462113850792</v>
      </c>
      <c r="M70" s="29">
        <f t="shared" ref="M70:M76" si="82">M69+L70</f>
        <v>915.61818469963157</v>
      </c>
      <c r="N70" s="26">
        <f t="shared" si="77"/>
        <v>0.96603374821973798</v>
      </c>
    </row>
    <row r="71" spans="1:14" x14ac:dyDescent="0.2">
      <c r="A71" t="s">
        <v>96</v>
      </c>
      <c r="B71" s="6"/>
      <c r="C71" s="6">
        <v>44670.3125</v>
      </c>
      <c r="D71">
        <v>7.8</v>
      </c>
      <c r="E71" s="25">
        <f t="shared" si="72"/>
        <v>0.22081799999999999</v>
      </c>
      <c r="F71" s="25">
        <f t="shared" si="78"/>
        <v>10001.526660000001</v>
      </c>
      <c r="G71" s="26">
        <f t="shared" si="73"/>
        <v>0.96170713183232504</v>
      </c>
      <c r="I71" s="29">
        <f t="shared" ref="I71" si="83">H70</f>
        <v>34.329913235822147</v>
      </c>
      <c r="J71" s="26">
        <f t="shared" si="75"/>
        <v>0.3080681571758897</v>
      </c>
      <c r="K71" s="27">
        <f t="shared" si="71"/>
        <v>0.45483976685446648</v>
      </c>
      <c r="L71" s="29">
        <f t="shared" si="76"/>
        <v>6.8225965028169968</v>
      </c>
      <c r="M71" s="29">
        <f t="shared" si="82"/>
        <v>922.44078120244853</v>
      </c>
      <c r="N71" s="26">
        <f t="shared" si="77"/>
        <v>0.97323200900391982</v>
      </c>
    </row>
    <row r="72" spans="1:14" x14ac:dyDescent="0.2">
      <c r="A72" t="s">
        <v>96</v>
      </c>
      <c r="B72" s="6"/>
      <c r="C72" s="6">
        <v>44670.322916666664</v>
      </c>
      <c r="D72">
        <v>7.19</v>
      </c>
      <c r="E72" s="25">
        <f t="shared" si="72"/>
        <v>0.2035489</v>
      </c>
      <c r="F72" s="25">
        <f t="shared" si="78"/>
        <v>10098.601650000001</v>
      </c>
      <c r="G72" s="26">
        <f t="shared" si="73"/>
        <v>0.97104147781561623</v>
      </c>
      <c r="I72" s="29">
        <f t="shared" ref="I72" si="84">H70</f>
        <v>34.329913235822147</v>
      </c>
      <c r="J72" s="26">
        <f t="shared" si="75"/>
        <v>0.3080681571758897</v>
      </c>
      <c r="K72" s="27">
        <f t="shared" si="71"/>
        <v>0.41926896457482232</v>
      </c>
      <c r="L72" s="29">
        <f t="shared" si="76"/>
        <v>6.2890344686223347</v>
      </c>
      <c r="M72" s="29">
        <f t="shared" si="82"/>
        <v>928.72981567107092</v>
      </c>
      <c r="N72" s="26">
        <f t="shared" si="77"/>
        <v>0.97986732888062089</v>
      </c>
    </row>
    <row r="73" spans="1:14" x14ac:dyDescent="0.2">
      <c r="A73" t="s">
        <v>96</v>
      </c>
      <c r="B73" s="6"/>
      <c r="C73" s="6">
        <v>44670.333333333336</v>
      </c>
      <c r="D73">
        <v>6.61</v>
      </c>
      <c r="E73" s="25">
        <f t="shared" si="72"/>
        <v>0.18712909999999999</v>
      </c>
      <c r="F73" s="25">
        <f t="shared" si="78"/>
        <v>10180.89882</v>
      </c>
      <c r="G73" s="26">
        <f t="shared" si="73"/>
        <v>0.97895484724502058</v>
      </c>
      <c r="I73" s="29">
        <f t="shared" ref="I73" si="85">H70</f>
        <v>34.329913235822147</v>
      </c>
      <c r="J73" s="26">
        <f t="shared" si="75"/>
        <v>0.3080681571758897</v>
      </c>
      <c r="K73" s="27">
        <f t="shared" si="71"/>
        <v>0.38544754601384917</v>
      </c>
      <c r="L73" s="29">
        <f t="shared" si="76"/>
        <v>5.7817131902077374</v>
      </c>
      <c r="M73" s="29">
        <f t="shared" si="82"/>
        <v>934.51152886127863</v>
      </c>
      <c r="N73" s="26">
        <f t="shared" si="77"/>
        <v>0.98596739346824169</v>
      </c>
    </row>
    <row r="74" spans="1:14" x14ac:dyDescent="0.2">
      <c r="A74" t="s">
        <v>96</v>
      </c>
      <c r="B74" s="6">
        <f>'Data Final'!C298</f>
        <v>44670.354166666664</v>
      </c>
      <c r="C74" s="6">
        <v>44670.34375</v>
      </c>
      <c r="D74">
        <v>6.61</v>
      </c>
      <c r="E74" s="25">
        <f t="shared" si="72"/>
        <v>0.18712909999999999</v>
      </c>
      <c r="F74" s="25">
        <f t="shared" si="78"/>
        <v>10263.19599</v>
      </c>
      <c r="G74" s="26">
        <f t="shared" si="73"/>
        <v>0.98686821667442493</v>
      </c>
      <c r="H74">
        <f>'Data Final'!D298</f>
        <v>27.870213940917047</v>
      </c>
      <c r="I74" s="29">
        <f t="shared" ref="I74" si="86">H74</f>
        <v>27.870213940917047</v>
      </c>
      <c r="J74" s="26">
        <f t="shared" si="75"/>
        <v>0.25010041213611256</v>
      </c>
      <c r="K74" s="27">
        <f t="shared" si="71"/>
        <v>0.31291968309427559</v>
      </c>
      <c r="L74" s="29">
        <f t="shared" si="76"/>
        <v>4.6937952464141341</v>
      </c>
      <c r="M74" s="29">
        <f t="shared" si="82"/>
        <v>939.20532410769272</v>
      </c>
      <c r="N74" s="26">
        <f t="shared" si="77"/>
        <v>0.99091963741778377</v>
      </c>
    </row>
    <row r="75" spans="1:14" x14ac:dyDescent="0.2">
      <c r="A75" t="s">
        <v>96</v>
      </c>
      <c r="B75" s="6"/>
      <c r="C75" s="6">
        <v>44670.354166666664</v>
      </c>
      <c r="D75">
        <v>6.06</v>
      </c>
      <c r="E75" s="25">
        <f t="shared" si="72"/>
        <v>0.17155859999999998</v>
      </c>
      <c r="F75" s="25">
        <f t="shared" si="78"/>
        <v>10331.47971</v>
      </c>
      <c r="G75" s="26">
        <f t="shared" si="73"/>
        <v>0.99343410833721246</v>
      </c>
      <c r="I75" s="29">
        <f t="shared" ref="I75" si="87">H74</f>
        <v>27.870213940917047</v>
      </c>
      <c r="J75" s="26">
        <f t="shared" si="75"/>
        <v>0.25010041213611256</v>
      </c>
      <c r="K75" s="27">
        <f t="shared" si="71"/>
        <v>0.28688249312425262</v>
      </c>
      <c r="L75" s="29">
        <f t="shared" si="76"/>
        <v>4.3032373968637891</v>
      </c>
      <c r="M75" s="29">
        <f t="shared" si="82"/>
        <v>943.5085615045565</v>
      </c>
      <c r="N75" s="26">
        <f t="shared" si="77"/>
        <v>0.99545981870889189</v>
      </c>
    </row>
    <row r="76" spans="1:14" x14ac:dyDescent="0.2">
      <c r="A76" t="s">
        <v>96</v>
      </c>
      <c r="B76" s="6"/>
      <c r="C76" s="6">
        <v>44670.364583333336</v>
      </c>
      <c r="D76">
        <v>6.06</v>
      </c>
      <c r="E76" s="25">
        <f t="shared" si="72"/>
        <v>0.17155859999999998</v>
      </c>
      <c r="F76" s="25">
        <f t="shared" si="78"/>
        <v>10399.763429999999</v>
      </c>
      <c r="G76" s="26">
        <f t="shared" si="73"/>
        <v>1</v>
      </c>
      <c r="I76" s="29">
        <f t="shared" ref="I76" si="88">H74</f>
        <v>27.870213940917047</v>
      </c>
      <c r="J76" s="26">
        <f t="shared" si="75"/>
        <v>0.25010041213611256</v>
      </c>
      <c r="K76" s="27">
        <f t="shared" si="71"/>
        <v>0.28688249312425262</v>
      </c>
      <c r="L76" s="29">
        <f t="shared" si="76"/>
        <v>4.3032373968637891</v>
      </c>
      <c r="M76" s="29">
        <f t="shared" si="82"/>
        <v>947.81179890142027</v>
      </c>
      <c r="N76" s="26">
        <f t="shared" si="77"/>
        <v>1</v>
      </c>
    </row>
    <row r="77" spans="1:14" x14ac:dyDescent="0.2">
      <c r="J77" s="26"/>
    </row>
    <row r="78" spans="1:14" x14ac:dyDescent="0.2">
      <c r="J78" s="26"/>
    </row>
    <row r="79" spans="1:14" x14ac:dyDescent="0.2">
      <c r="J79" s="26"/>
    </row>
    <row r="80" spans="1:14" x14ac:dyDescent="0.2">
      <c r="J80" s="26"/>
    </row>
    <row r="81" spans="10:10" x14ac:dyDescent="0.2">
      <c r="J81" s="26"/>
    </row>
    <row r="82" spans="10:10" x14ac:dyDescent="0.2">
      <c r="J82" s="26"/>
    </row>
    <row r="83" spans="10:10" x14ac:dyDescent="0.2">
      <c r="J83" s="26"/>
    </row>
    <row r="84" spans="10:10" x14ac:dyDescent="0.2">
      <c r="J84" s="26"/>
    </row>
    <row r="85" spans="10:10" x14ac:dyDescent="0.2">
      <c r="J85" s="26"/>
    </row>
    <row r="86" spans="10:10" x14ac:dyDescent="0.2">
      <c r="J86" s="26"/>
    </row>
    <row r="87" spans="10:10" x14ac:dyDescent="0.2">
      <c r="J87" s="26"/>
    </row>
    <row r="88" spans="10:10" x14ac:dyDescent="0.2">
      <c r="J88" s="26"/>
    </row>
    <row r="89" spans="10:10" x14ac:dyDescent="0.2">
      <c r="J89" s="26"/>
    </row>
    <row r="90" spans="10:10" x14ac:dyDescent="0.2">
      <c r="J90" s="26"/>
    </row>
    <row r="91" spans="10:10" x14ac:dyDescent="0.2">
      <c r="J91" s="26"/>
    </row>
    <row r="92" spans="10:10" x14ac:dyDescent="0.2">
      <c r="J92" s="26"/>
    </row>
    <row r="93" spans="10:10" x14ac:dyDescent="0.2">
      <c r="J93" s="26"/>
    </row>
    <row r="94" spans="10:10" x14ac:dyDescent="0.2">
      <c r="J94" s="26"/>
    </row>
    <row r="95" spans="10:10" x14ac:dyDescent="0.2">
      <c r="J95" s="26"/>
    </row>
    <row r="96" spans="10:10" x14ac:dyDescent="0.2">
      <c r="J96" s="26"/>
    </row>
    <row r="97" spans="10:10" x14ac:dyDescent="0.2">
      <c r="J97" s="26"/>
    </row>
    <row r="98" spans="10:10" x14ac:dyDescent="0.2">
      <c r="J98" s="2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B915-D913-8A44-8774-0918C30E16C8}">
  <sheetPr codeName="Sheet19">
    <tabColor theme="7" tint="0.39997558519241921"/>
  </sheetPr>
  <dimension ref="A1:N98"/>
  <sheetViews>
    <sheetView topLeftCell="B1" zoomScale="114" workbookViewId="0">
      <selection activeCell="P1" sqref="P1:Z1048576"/>
    </sheetView>
  </sheetViews>
  <sheetFormatPr baseColWidth="10" defaultColWidth="11" defaultRowHeight="16" x14ac:dyDescent="0.2"/>
  <cols>
    <col min="2" max="3" width="13.33203125" bestFit="1" customWidth="1"/>
    <col min="4" max="4" width="9" bestFit="1" customWidth="1"/>
  </cols>
  <sheetData>
    <row r="1" spans="1:14" ht="51" x14ac:dyDescent="0.2">
      <c r="A1" t="s">
        <v>88</v>
      </c>
      <c r="B1" s="24" t="s">
        <v>168</v>
      </c>
      <c r="C1" s="24" t="s">
        <v>15</v>
      </c>
      <c r="D1" s="30" t="s">
        <v>106</v>
      </c>
      <c r="E1" s="30" t="s">
        <v>107</v>
      </c>
      <c r="F1" s="30" t="s">
        <v>108</v>
      </c>
      <c r="G1" s="30" t="s">
        <v>109</v>
      </c>
      <c r="H1" s="24" t="s">
        <v>16</v>
      </c>
      <c r="I1" s="24" t="s">
        <v>17</v>
      </c>
      <c r="J1" s="24" t="s">
        <v>145</v>
      </c>
      <c r="K1" s="24" t="s">
        <v>18</v>
      </c>
      <c r="L1" s="28" t="s">
        <v>19</v>
      </c>
      <c r="M1" s="28" t="s">
        <v>20</v>
      </c>
      <c r="N1" s="24" t="s">
        <v>21</v>
      </c>
    </row>
    <row r="2" spans="1:14" x14ac:dyDescent="0.2">
      <c r="A2" t="s">
        <v>97</v>
      </c>
      <c r="B2" s="4">
        <f>'Data Final'!C300</f>
        <v>44855.114583333336</v>
      </c>
      <c r="C2" s="4">
        <v>44855.041666666664</v>
      </c>
      <c r="D2" s="5">
        <v>5.3</v>
      </c>
      <c r="E2" s="25">
        <f>D2*0.02831</f>
        <v>0.15004299999999998</v>
      </c>
      <c r="F2" s="25">
        <f>$F$47</f>
        <v>0</v>
      </c>
      <c r="G2" s="26">
        <f>F2/$F$97</f>
        <v>0</v>
      </c>
      <c r="H2" s="34">
        <v>0</v>
      </c>
      <c r="I2" s="29">
        <v>0</v>
      </c>
      <c r="J2" s="26">
        <f>I2/MAX(I$2:I$98)</f>
        <v>0</v>
      </c>
      <c r="K2" s="27">
        <f t="shared" ref="K2:K33" si="0">I2*E2*1000*60/(1000*1000)</f>
        <v>0</v>
      </c>
      <c r="L2" s="29">
        <f>K2*15</f>
        <v>0</v>
      </c>
      <c r="M2" s="29">
        <f>L2</f>
        <v>0</v>
      </c>
      <c r="N2" s="26">
        <f>M2/$M$97</f>
        <v>0</v>
      </c>
    </row>
    <row r="3" spans="1:14" x14ac:dyDescent="0.2">
      <c r="A3" t="s">
        <v>97</v>
      </c>
      <c r="B3" s="4"/>
      <c r="C3" s="4">
        <v>44855.052083333336</v>
      </c>
      <c r="D3" s="5">
        <v>5.3</v>
      </c>
      <c r="E3" s="25">
        <f t="shared" ref="E3:E66" si="1">D3*0.02831</f>
        <v>0.15004299999999998</v>
      </c>
      <c r="F3" s="25">
        <f t="shared" ref="F3:F46" si="2">$F$47</f>
        <v>0</v>
      </c>
      <c r="G3" s="26">
        <f t="shared" ref="G3:G66" si="3">F3/$F$97</f>
        <v>0</v>
      </c>
      <c r="H3" s="29"/>
      <c r="I3" s="29">
        <v>0</v>
      </c>
      <c r="J3" s="26">
        <f t="shared" ref="J3:J66" si="4">I3/MAX(I$2:I$98)</f>
        <v>0</v>
      </c>
      <c r="K3" s="27">
        <f t="shared" si="0"/>
        <v>0</v>
      </c>
      <c r="L3" s="29">
        <f t="shared" ref="L3:L66" si="5">K3*15</f>
        <v>0</v>
      </c>
      <c r="M3" s="29">
        <f>M2+L3</f>
        <v>0</v>
      </c>
      <c r="N3" s="26">
        <f t="shared" ref="N3:N66" si="6">M3/$M$97</f>
        <v>0</v>
      </c>
    </row>
    <row r="4" spans="1:14" x14ac:dyDescent="0.2">
      <c r="A4" t="s">
        <v>97</v>
      </c>
      <c r="B4" s="4"/>
      <c r="C4" s="4">
        <v>44855.0625</v>
      </c>
      <c r="D4" s="5">
        <v>5.04</v>
      </c>
      <c r="E4" s="25">
        <f t="shared" si="1"/>
        <v>0.14268239999999999</v>
      </c>
      <c r="F4" s="25">
        <f t="shared" si="2"/>
        <v>0</v>
      </c>
      <c r="G4" s="26">
        <f t="shared" si="3"/>
        <v>0</v>
      </c>
      <c r="H4" s="29"/>
      <c r="I4" s="29">
        <v>0</v>
      </c>
      <c r="J4" s="26">
        <f t="shared" si="4"/>
        <v>0</v>
      </c>
      <c r="K4" s="27">
        <f t="shared" si="0"/>
        <v>0</v>
      </c>
      <c r="L4" s="29">
        <f t="shared" si="5"/>
        <v>0</v>
      </c>
      <c r="M4" s="29">
        <f t="shared" ref="M4:M5" si="7">M3+L4</f>
        <v>0</v>
      </c>
      <c r="N4" s="26">
        <f t="shared" si="6"/>
        <v>0</v>
      </c>
    </row>
    <row r="5" spans="1:14" x14ac:dyDescent="0.2">
      <c r="A5" t="s">
        <v>97</v>
      </c>
      <c r="B5" s="4"/>
      <c r="C5" s="4">
        <v>44855.072916666664</v>
      </c>
      <c r="D5" s="5">
        <v>4.79</v>
      </c>
      <c r="E5" s="25">
        <f t="shared" si="1"/>
        <v>0.1356049</v>
      </c>
      <c r="F5" s="25">
        <f t="shared" si="2"/>
        <v>0</v>
      </c>
      <c r="G5" s="26">
        <f t="shared" si="3"/>
        <v>0</v>
      </c>
      <c r="H5" s="29"/>
      <c r="I5" s="29">
        <v>0</v>
      </c>
      <c r="J5" s="26">
        <f t="shared" si="4"/>
        <v>0</v>
      </c>
      <c r="K5" s="27">
        <f t="shared" si="0"/>
        <v>0</v>
      </c>
      <c r="L5" s="29">
        <f t="shared" si="5"/>
        <v>0</v>
      </c>
      <c r="M5" s="29">
        <f t="shared" si="7"/>
        <v>0</v>
      </c>
      <c r="N5" s="26">
        <f t="shared" si="6"/>
        <v>0</v>
      </c>
    </row>
    <row r="6" spans="1:14" x14ac:dyDescent="0.2">
      <c r="A6" t="s">
        <v>97</v>
      </c>
      <c r="B6" s="4"/>
      <c r="C6" s="4">
        <v>44855.083333333336</v>
      </c>
      <c r="D6" s="5">
        <v>4.54</v>
      </c>
      <c r="E6" s="25">
        <f t="shared" si="1"/>
        <v>0.12852739999999999</v>
      </c>
      <c r="F6" s="25">
        <f t="shared" si="2"/>
        <v>0</v>
      </c>
      <c r="G6" s="26">
        <f t="shared" si="3"/>
        <v>0</v>
      </c>
      <c r="I6" s="29">
        <v>0</v>
      </c>
      <c r="J6" s="26">
        <f t="shared" si="4"/>
        <v>0</v>
      </c>
      <c r="K6" s="27">
        <f t="shared" si="0"/>
        <v>0</v>
      </c>
      <c r="L6" s="29">
        <f t="shared" si="5"/>
        <v>0</v>
      </c>
      <c r="M6" s="29">
        <f t="shared" ref="M6:M69" si="8">M5+L6</f>
        <v>0</v>
      </c>
      <c r="N6" s="26">
        <f t="shared" si="6"/>
        <v>0</v>
      </c>
    </row>
    <row r="7" spans="1:14" x14ac:dyDescent="0.2">
      <c r="A7" t="s">
        <v>97</v>
      </c>
      <c r="B7" s="4"/>
      <c r="C7" s="4">
        <v>44855.09375</v>
      </c>
      <c r="D7" s="5">
        <v>4.3</v>
      </c>
      <c r="E7" s="25">
        <f t="shared" si="1"/>
        <v>0.12173299999999999</v>
      </c>
      <c r="F7" s="25">
        <f t="shared" si="2"/>
        <v>0</v>
      </c>
      <c r="G7" s="26">
        <f t="shared" si="3"/>
        <v>0</v>
      </c>
      <c r="I7" s="29">
        <v>0</v>
      </c>
      <c r="J7" s="26">
        <f t="shared" si="4"/>
        <v>0</v>
      </c>
      <c r="K7" s="27">
        <f t="shared" si="0"/>
        <v>0</v>
      </c>
      <c r="L7" s="29">
        <f t="shared" si="5"/>
        <v>0</v>
      </c>
      <c r="M7" s="29">
        <f t="shared" si="8"/>
        <v>0</v>
      </c>
      <c r="N7" s="26">
        <f t="shared" si="6"/>
        <v>0</v>
      </c>
    </row>
    <row r="8" spans="1:14" x14ac:dyDescent="0.2">
      <c r="A8" t="s">
        <v>97</v>
      </c>
      <c r="B8" s="4"/>
      <c r="C8" s="4">
        <v>44855.104166666664</v>
      </c>
      <c r="D8" s="5">
        <v>4.07</v>
      </c>
      <c r="E8" s="25">
        <f t="shared" si="1"/>
        <v>0.1152217</v>
      </c>
      <c r="F8" s="25">
        <f t="shared" si="2"/>
        <v>0</v>
      </c>
      <c r="G8" s="26">
        <f t="shared" si="3"/>
        <v>0</v>
      </c>
      <c r="I8" s="29">
        <v>0</v>
      </c>
      <c r="J8" s="26">
        <f t="shared" si="4"/>
        <v>0</v>
      </c>
      <c r="K8" s="27">
        <f t="shared" si="0"/>
        <v>0</v>
      </c>
      <c r="L8" s="29">
        <f t="shared" si="5"/>
        <v>0</v>
      </c>
      <c r="M8" s="29">
        <f t="shared" si="8"/>
        <v>0</v>
      </c>
      <c r="N8" s="26">
        <f t="shared" si="6"/>
        <v>0</v>
      </c>
    </row>
    <row r="9" spans="1:14" x14ac:dyDescent="0.2">
      <c r="A9" t="s">
        <v>97</v>
      </c>
      <c r="B9" s="4"/>
      <c r="C9" s="4">
        <v>44855.114583333336</v>
      </c>
      <c r="D9" s="5">
        <v>3.85</v>
      </c>
      <c r="E9" s="25">
        <f t="shared" si="1"/>
        <v>0.10899349999999999</v>
      </c>
      <c r="F9" s="25">
        <f t="shared" si="2"/>
        <v>0</v>
      </c>
      <c r="G9" s="26">
        <f t="shared" si="3"/>
        <v>0</v>
      </c>
      <c r="I9" s="29">
        <v>0</v>
      </c>
      <c r="J9" s="26">
        <f t="shared" si="4"/>
        <v>0</v>
      </c>
      <c r="K9" s="27">
        <f t="shared" si="0"/>
        <v>0</v>
      </c>
      <c r="L9" s="29">
        <f t="shared" si="5"/>
        <v>0</v>
      </c>
      <c r="M9" s="29">
        <f t="shared" si="8"/>
        <v>0</v>
      </c>
      <c r="N9" s="26">
        <f t="shared" si="6"/>
        <v>0</v>
      </c>
    </row>
    <row r="10" spans="1:14" x14ac:dyDescent="0.2">
      <c r="A10" t="s">
        <v>97</v>
      </c>
      <c r="B10" s="4"/>
      <c r="C10" s="4">
        <v>44855.125</v>
      </c>
      <c r="D10" s="5">
        <v>3.63</v>
      </c>
      <c r="E10" s="25">
        <f t="shared" si="1"/>
        <v>0.10276529999999999</v>
      </c>
      <c r="F10" s="25">
        <f t="shared" si="2"/>
        <v>0</v>
      </c>
      <c r="G10" s="26">
        <f t="shared" si="3"/>
        <v>0</v>
      </c>
      <c r="I10" s="29">
        <v>0</v>
      </c>
      <c r="J10" s="26">
        <f t="shared" si="4"/>
        <v>0</v>
      </c>
      <c r="K10" s="27">
        <f t="shared" si="0"/>
        <v>0</v>
      </c>
      <c r="L10" s="29">
        <f t="shared" si="5"/>
        <v>0</v>
      </c>
      <c r="M10" s="29">
        <f t="shared" si="8"/>
        <v>0</v>
      </c>
      <c r="N10" s="26">
        <f t="shared" si="6"/>
        <v>0</v>
      </c>
    </row>
    <row r="11" spans="1:14" x14ac:dyDescent="0.2">
      <c r="A11" t="s">
        <v>97</v>
      </c>
      <c r="B11" s="4"/>
      <c r="C11" s="4">
        <v>44855.135416666664</v>
      </c>
      <c r="D11" s="5">
        <v>3.41</v>
      </c>
      <c r="E11" s="25">
        <f t="shared" si="1"/>
        <v>9.6537100000000001E-2</v>
      </c>
      <c r="F11" s="25">
        <f t="shared" si="2"/>
        <v>0</v>
      </c>
      <c r="G11" s="26">
        <f t="shared" si="3"/>
        <v>0</v>
      </c>
      <c r="I11" s="29">
        <v>0</v>
      </c>
      <c r="J11" s="26">
        <f t="shared" si="4"/>
        <v>0</v>
      </c>
      <c r="K11" s="27">
        <f t="shared" si="0"/>
        <v>0</v>
      </c>
      <c r="L11" s="29">
        <f t="shared" si="5"/>
        <v>0</v>
      </c>
      <c r="M11" s="29">
        <f t="shared" si="8"/>
        <v>0</v>
      </c>
      <c r="N11" s="26">
        <f t="shared" si="6"/>
        <v>0</v>
      </c>
    </row>
    <row r="12" spans="1:14" x14ac:dyDescent="0.2">
      <c r="A12" t="s">
        <v>97</v>
      </c>
      <c r="B12" s="4"/>
      <c r="C12" s="4">
        <v>44855.145833333336</v>
      </c>
      <c r="D12" s="5">
        <v>3.21</v>
      </c>
      <c r="E12" s="25">
        <f t="shared" si="1"/>
        <v>9.08751E-2</v>
      </c>
      <c r="F12" s="25">
        <f t="shared" si="2"/>
        <v>0</v>
      </c>
      <c r="G12" s="26">
        <f t="shared" si="3"/>
        <v>0</v>
      </c>
      <c r="I12" s="29">
        <v>0</v>
      </c>
      <c r="J12" s="26">
        <f t="shared" si="4"/>
        <v>0</v>
      </c>
      <c r="K12" s="27">
        <f t="shared" si="0"/>
        <v>0</v>
      </c>
      <c r="L12" s="29">
        <f t="shared" si="5"/>
        <v>0</v>
      </c>
      <c r="M12" s="29">
        <f t="shared" si="8"/>
        <v>0</v>
      </c>
      <c r="N12" s="26">
        <f t="shared" si="6"/>
        <v>0</v>
      </c>
    </row>
    <row r="13" spans="1:14" x14ac:dyDescent="0.2">
      <c r="A13" t="s">
        <v>97</v>
      </c>
      <c r="B13" s="4"/>
      <c r="C13" s="4">
        <v>44855.15625</v>
      </c>
      <c r="D13" s="5">
        <v>3.21</v>
      </c>
      <c r="E13" s="25">
        <f t="shared" si="1"/>
        <v>9.08751E-2</v>
      </c>
      <c r="F13" s="25">
        <f t="shared" si="2"/>
        <v>0</v>
      </c>
      <c r="G13" s="26">
        <f t="shared" si="3"/>
        <v>0</v>
      </c>
      <c r="I13" s="29">
        <v>0</v>
      </c>
      <c r="J13" s="26">
        <f t="shared" si="4"/>
        <v>0</v>
      </c>
      <c r="K13" s="27">
        <f t="shared" si="0"/>
        <v>0</v>
      </c>
      <c r="L13" s="29">
        <f t="shared" si="5"/>
        <v>0</v>
      </c>
      <c r="M13" s="29">
        <f t="shared" si="8"/>
        <v>0</v>
      </c>
      <c r="N13" s="26">
        <f t="shared" si="6"/>
        <v>0</v>
      </c>
    </row>
    <row r="14" spans="1:14" x14ac:dyDescent="0.2">
      <c r="A14" t="s">
        <v>97</v>
      </c>
      <c r="B14" s="4"/>
      <c r="C14" s="4">
        <v>44855.166666666664</v>
      </c>
      <c r="D14" s="5">
        <v>3.01</v>
      </c>
      <c r="E14" s="25">
        <f t="shared" si="1"/>
        <v>8.5213099999999986E-2</v>
      </c>
      <c r="F14" s="25">
        <f t="shared" si="2"/>
        <v>0</v>
      </c>
      <c r="G14" s="26">
        <f t="shared" si="3"/>
        <v>0</v>
      </c>
      <c r="I14" s="29">
        <v>0</v>
      </c>
      <c r="J14" s="26">
        <f t="shared" si="4"/>
        <v>0</v>
      </c>
      <c r="K14" s="27">
        <f t="shared" si="0"/>
        <v>0</v>
      </c>
      <c r="L14" s="29">
        <f t="shared" si="5"/>
        <v>0</v>
      </c>
      <c r="M14" s="29">
        <f t="shared" si="8"/>
        <v>0</v>
      </c>
      <c r="N14" s="26">
        <f t="shared" si="6"/>
        <v>0</v>
      </c>
    </row>
    <row r="15" spans="1:14" x14ac:dyDescent="0.2">
      <c r="A15" t="s">
        <v>97</v>
      </c>
      <c r="B15" s="4"/>
      <c r="C15" s="4">
        <v>44855.177083333336</v>
      </c>
      <c r="D15" s="5">
        <v>2.81</v>
      </c>
      <c r="E15" s="25">
        <f t="shared" si="1"/>
        <v>7.95511E-2</v>
      </c>
      <c r="F15" s="25">
        <f t="shared" si="2"/>
        <v>0</v>
      </c>
      <c r="G15" s="26">
        <f t="shared" si="3"/>
        <v>0</v>
      </c>
      <c r="I15" s="29">
        <v>0</v>
      </c>
      <c r="J15" s="26">
        <f t="shared" si="4"/>
        <v>0</v>
      </c>
      <c r="K15" s="27">
        <f t="shared" si="0"/>
        <v>0</v>
      </c>
      <c r="L15" s="29">
        <f t="shared" si="5"/>
        <v>0</v>
      </c>
      <c r="M15" s="29">
        <f t="shared" si="8"/>
        <v>0</v>
      </c>
      <c r="N15" s="26">
        <f t="shared" si="6"/>
        <v>0</v>
      </c>
    </row>
    <row r="16" spans="1:14" x14ac:dyDescent="0.2">
      <c r="A16" t="s">
        <v>97</v>
      </c>
      <c r="B16" s="4"/>
      <c r="C16" s="4">
        <v>44855.1875</v>
      </c>
      <c r="D16" s="5">
        <v>2.81</v>
      </c>
      <c r="E16" s="25">
        <f t="shared" si="1"/>
        <v>7.95511E-2</v>
      </c>
      <c r="F16" s="25">
        <f t="shared" si="2"/>
        <v>0</v>
      </c>
      <c r="G16" s="26">
        <f t="shared" si="3"/>
        <v>0</v>
      </c>
      <c r="I16" s="29">
        <v>0</v>
      </c>
      <c r="J16" s="26">
        <f t="shared" si="4"/>
        <v>0</v>
      </c>
      <c r="K16" s="27">
        <f t="shared" si="0"/>
        <v>0</v>
      </c>
      <c r="L16" s="29">
        <f t="shared" si="5"/>
        <v>0</v>
      </c>
      <c r="M16" s="29">
        <f t="shared" si="8"/>
        <v>0</v>
      </c>
      <c r="N16" s="26">
        <f t="shared" si="6"/>
        <v>0</v>
      </c>
    </row>
    <row r="17" spans="1:14" x14ac:dyDescent="0.2">
      <c r="A17" t="s">
        <v>97</v>
      </c>
      <c r="B17" s="4"/>
      <c r="C17" s="4">
        <v>44855.197916666664</v>
      </c>
      <c r="D17" s="5">
        <v>2.63</v>
      </c>
      <c r="E17" s="25">
        <f t="shared" si="1"/>
        <v>7.4455299999999988E-2</v>
      </c>
      <c r="F17" s="25">
        <f t="shared" si="2"/>
        <v>0</v>
      </c>
      <c r="G17" s="26">
        <f t="shared" si="3"/>
        <v>0</v>
      </c>
      <c r="I17" s="29">
        <v>0</v>
      </c>
      <c r="J17" s="26">
        <f t="shared" si="4"/>
        <v>0</v>
      </c>
      <c r="K17" s="27">
        <f t="shared" si="0"/>
        <v>0</v>
      </c>
      <c r="L17" s="29">
        <f t="shared" si="5"/>
        <v>0</v>
      </c>
      <c r="M17" s="29">
        <f t="shared" si="8"/>
        <v>0</v>
      </c>
      <c r="N17" s="26">
        <f t="shared" si="6"/>
        <v>0</v>
      </c>
    </row>
    <row r="18" spans="1:14" x14ac:dyDescent="0.2">
      <c r="A18" t="s">
        <v>97</v>
      </c>
      <c r="B18" s="4">
        <f>'Data Final'!C301</f>
        <v>44855.28125</v>
      </c>
      <c r="C18" s="4">
        <v>44855.208333333336</v>
      </c>
      <c r="D18" s="5">
        <v>2.63</v>
      </c>
      <c r="E18" s="25">
        <f t="shared" si="1"/>
        <v>7.4455299999999988E-2</v>
      </c>
      <c r="F18" s="25">
        <f t="shared" si="2"/>
        <v>0</v>
      </c>
      <c r="G18" s="26">
        <f t="shared" si="3"/>
        <v>0</v>
      </c>
      <c r="H18" s="34">
        <v>0</v>
      </c>
      <c r="I18" s="29">
        <v>0</v>
      </c>
      <c r="J18" s="26">
        <f t="shared" si="4"/>
        <v>0</v>
      </c>
      <c r="K18" s="27">
        <f t="shared" si="0"/>
        <v>0</v>
      </c>
      <c r="L18" s="29">
        <f t="shared" si="5"/>
        <v>0</v>
      </c>
      <c r="M18" s="29">
        <f t="shared" si="8"/>
        <v>0</v>
      </c>
      <c r="N18" s="26">
        <f t="shared" si="6"/>
        <v>0</v>
      </c>
    </row>
    <row r="19" spans="1:14" x14ac:dyDescent="0.2">
      <c r="A19" t="s">
        <v>97</v>
      </c>
      <c r="B19" s="4"/>
      <c r="C19" s="4">
        <v>44855.21875</v>
      </c>
      <c r="D19" s="5">
        <v>2.4500000000000002</v>
      </c>
      <c r="E19" s="25">
        <f t="shared" si="1"/>
        <v>6.9359500000000004E-2</v>
      </c>
      <c r="F19" s="25">
        <f t="shared" si="2"/>
        <v>0</v>
      </c>
      <c r="G19" s="26">
        <f t="shared" si="3"/>
        <v>0</v>
      </c>
      <c r="I19" s="29">
        <v>0</v>
      </c>
      <c r="J19" s="26">
        <f t="shared" si="4"/>
        <v>0</v>
      </c>
      <c r="K19" s="27">
        <f t="shared" si="0"/>
        <v>0</v>
      </c>
      <c r="L19" s="29">
        <f t="shared" si="5"/>
        <v>0</v>
      </c>
      <c r="M19" s="29">
        <f t="shared" si="8"/>
        <v>0</v>
      </c>
      <c r="N19" s="26">
        <f t="shared" si="6"/>
        <v>0</v>
      </c>
    </row>
    <row r="20" spans="1:14" x14ac:dyDescent="0.2">
      <c r="A20" t="s">
        <v>97</v>
      </c>
      <c r="B20" s="4"/>
      <c r="C20" s="4">
        <v>44855.229166666664</v>
      </c>
      <c r="D20" s="5">
        <v>2.4500000000000002</v>
      </c>
      <c r="E20" s="25">
        <f t="shared" si="1"/>
        <v>6.9359500000000004E-2</v>
      </c>
      <c r="F20" s="25">
        <f t="shared" si="2"/>
        <v>0</v>
      </c>
      <c r="G20" s="26">
        <f t="shared" si="3"/>
        <v>0</v>
      </c>
      <c r="I20" s="29">
        <v>0</v>
      </c>
      <c r="J20" s="26">
        <f t="shared" si="4"/>
        <v>0</v>
      </c>
      <c r="K20" s="27">
        <f t="shared" si="0"/>
        <v>0</v>
      </c>
      <c r="L20" s="29">
        <f t="shared" si="5"/>
        <v>0</v>
      </c>
      <c r="M20" s="29">
        <f t="shared" si="8"/>
        <v>0</v>
      </c>
      <c r="N20" s="26">
        <f t="shared" si="6"/>
        <v>0</v>
      </c>
    </row>
    <row r="21" spans="1:14" x14ac:dyDescent="0.2">
      <c r="A21" t="s">
        <v>97</v>
      </c>
      <c r="B21" s="4"/>
      <c r="C21" s="4">
        <v>44855.239583333336</v>
      </c>
      <c r="D21" s="5">
        <v>2.27</v>
      </c>
      <c r="E21" s="25">
        <f t="shared" si="1"/>
        <v>6.4263699999999993E-2</v>
      </c>
      <c r="F21" s="25">
        <f t="shared" si="2"/>
        <v>0</v>
      </c>
      <c r="G21" s="26">
        <f t="shared" si="3"/>
        <v>0</v>
      </c>
      <c r="I21" s="29">
        <v>0</v>
      </c>
      <c r="J21" s="26">
        <f t="shared" si="4"/>
        <v>0</v>
      </c>
      <c r="K21" s="27">
        <f t="shared" si="0"/>
        <v>0</v>
      </c>
      <c r="L21" s="29">
        <f t="shared" si="5"/>
        <v>0</v>
      </c>
      <c r="M21" s="29">
        <f t="shared" si="8"/>
        <v>0</v>
      </c>
      <c r="N21" s="26">
        <f t="shared" si="6"/>
        <v>0</v>
      </c>
    </row>
    <row r="22" spans="1:14" x14ac:dyDescent="0.2">
      <c r="A22" t="s">
        <v>97</v>
      </c>
      <c r="B22" s="4"/>
      <c r="C22" s="4">
        <v>44855.25</v>
      </c>
      <c r="D22" s="5">
        <v>2.27</v>
      </c>
      <c r="E22" s="25">
        <f t="shared" si="1"/>
        <v>6.4263699999999993E-2</v>
      </c>
      <c r="F22" s="25">
        <f t="shared" si="2"/>
        <v>0</v>
      </c>
      <c r="G22" s="26">
        <f t="shared" si="3"/>
        <v>0</v>
      </c>
      <c r="I22" s="29">
        <v>0</v>
      </c>
      <c r="J22" s="26">
        <f t="shared" si="4"/>
        <v>0</v>
      </c>
      <c r="K22" s="27">
        <f t="shared" si="0"/>
        <v>0</v>
      </c>
      <c r="L22" s="29">
        <f t="shared" si="5"/>
        <v>0</v>
      </c>
      <c r="M22" s="29">
        <f t="shared" si="8"/>
        <v>0</v>
      </c>
      <c r="N22" s="26">
        <f t="shared" si="6"/>
        <v>0</v>
      </c>
    </row>
    <row r="23" spans="1:14" x14ac:dyDescent="0.2">
      <c r="A23" t="s">
        <v>97</v>
      </c>
      <c r="B23" s="4"/>
      <c r="C23" s="4">
        <v>44855.260416666664</v>
      </c>
      <c r="D23" s="5">
        <v>2.27</v>
      </c>
      <c r="E23" s="25">
        <f t="shared" si="1"/>
        <v>6.4263699999999993E-2</v>
      </c>
      <c r="F23" s="25">
        <f t="shared" si="2"/>
        <v>0</v>
      </c>
      <c r="G23" s="26">
        <f t="shared" si="3"/>
        <v>0</v>
      </c>
      <c r="I23" s="29">
        <v>0</v>
      </c>
      <c r="J23" s="26">
        <f t="shared" si="4"/>
        <v>0</v>
      </c>
      <c r="K23" s="27">
        <f t="shared" si="0"/>
        <v>0</v>
      </c>
      <c r="L23" s="29">
        <f t="shared" si="5"/>
        <v>0</v>
      </c>
      <c r="M23" s="29">
        <f t="shared" si="8"/>
        <v>0</v>
      </c>
      <c r="N23" s="26">
        <f t="shared" si="6"/>
        <v>0</v>
      </c>
    </row>
    <row r="24" spans="1:14" x14ac:dyDescent="0.2">
      <c r="A24" t="s">
        <v>97</v>
      </c>
      <c r="B24" s="4"/>
      <c r="C24" s="4">
        <v>44855.270833333336</v>
      </c>
      <c r="D24" s="5">
        <v>2.1</v>
      </c>
      <c r="E24" s="25">
        <f t="shared" si="1"/>
        <v>5.9450999999999997E-2</v>
      </c>
      <c r="F24" s="25">
        <f t="shared" si="2"/>
        <v>0</v>
      </c>
      <c r="G24" s="26">
        <f t="shared" si="3"/>
        <v>0</v>
      </c>
      <c r="I24" s="29">
        <v>0</v>
      </c>
      <c r="J24" s="26">
        <f t="shared" si="4"/>
        <v>0</v>
      </c>
      <c r="K24" s="27">
        <f t="shared" si="0"/>
        <v>0</v>
      </c>
      <c r="L24" s="29">
        <f t="shared" si="5"/>
        <v>0</v>
      </c>
      <c r="M24" s="29">
        <f t="shared" si="8"/>
        <v>0</v>
      </c>
      <c r="N24" s="26">
        <f t="shared" si="6"/>
        <v>0</v>
      </c>
    </row>
    <row r="25" spans="1:14" x14ac:dyDescent="0.2">
      <c r="A25" t="s">
        <v>97</v>
      </c>
      <c r="B25" s="4"/>
      <c r="C25" s="4">
        <v>44855.28125</v>
      </c>
      <c r="D25" s="5">
        <v>2.1</v>
      </c>
      <c r="E25" s="25">
        <f t="shared" si="1"/>
        <v>5.9450999999999997E-2</v>
      </c>
      <c r="F25" s="25">
        <f t="shared" si="2"/>
        <v>0</v>
      </c>
      <c r="G25" s="26">
        <f t="shared" si="3"/>
        <v>0</v>
      </c>
      <c r="I25" s="29">
        <v>0</v>
      </c>
      <c r="J25" s="26">
        <f t="shared" si="4"/>
        <v>0</v>
      </c>
      <c r="K25" s="27">
        <f t="shared" si="0"/>
        <v>0</v>
      </c>
      <c r="L25" s="29">
        <f t="shared" si="5"/>
        <v>0</v>
      </c>
      <c r="M25" s="29">
        <f t="shared" si="8"/>
        <v>0</v>
      </c>
      <c r="N25" s="26">
        <f t="shared" si="6"/>
        <v>0</v>
      </c>
    </row>
    <row r="26" spans="1:14" x14ac:dyDescent="0.2">
      <c r="A26" t="s">
        <v>97</v>
      </c>
      <c r="B26" s="4"/>
      <c r="C26" s="4">
        <v>44855.291666666664</v>
      </c>
      <c r="D26" s="5">
        <v>2.1</v>
      </c>
      <c r="E26" s="25">
        <f t="shared" si="1"/>
        <v>5.9450999999999997E-2</v>
      </c>
      <c r="F26" s="25">
        <f t="shared" si="2"/>
        <v>0</v>
      </c>
      <c r="G26" s="26">
        <f t="shared" si="3"/>
        <v>0</v>
      </c>
      <c r="I26" s="29">
        <v>0</v>
      </c>
      <c r="J26" s="26">
        <f t="shared" si="4"/>
        <v>0</v>
      </c>
      <c r="K26" s="27">
        <f t="shared" si="0"/>
        <v>0</v>
      </c>
      <c r="L26" s="29">
        <f t="shared" si="5"/>
        <v>0</v>
      </c>
      <c r="M26" s="29">
        <f t="shared" si="8"/>
        <v>0</v>
      </c>
      <c r="N26" s="26">
        <f t="shared" si="6"/>
        <v>0</v>
      </c>
    </row>
    <row r="27" spans="1:14" x14ac:dyDescent="0.2">
      <c r="A27" t="s">
        <v>97</v>
      </c>
      <c r="B27" s="4"/>
      <c r="C27" s="4">
        <v>44855.302083333336</v>
      </c>
      <c r="D27" s="5">
        <v>1.94</v>
      </c>
      <c r="E27" s="25">
        <f t="shared" si="1"/>
        <v>5.4921399999999995E-2</v>
      </c>
      <c r="F27" s="25">
        <f t="shared" si="2"/>
        <v>0</v>
      </c>
      <c r="G27" s="26">
        <f t="shared" si="3"/>
        <v>0</v>
      </c>
      <c r="I27" s="29">
        <v>0</v>
      </c>
      <c r="J27" s="26">
        <f t="shared" si="4"/>
        <v>0</v>
      </c>
      <c r="K27" s="27">
        <f t="shared" si="0"/>
        <v>0</v>
      </c>
      <c r="L27" s="29">
        <f t="shared" si="5"/>
        <v>0</v>
      </c>
      <c r="M27" s="29">
        <f t="shared" si="8"/>
        <v>0</v>
      </c>
      <c r="N27" s="26">
        <f t="shared" si="6"/>
        <v>0</v>
      </c>
    </row>
    <row r="28" spans="1:14" x14ac:dyDescent="0.2">
      <c r="A28" t="s">
        <v>97</v>
      </c>
      <c r="B28" s="4"/>
      <c r="C28" s="4">
        <v>44855.3125</v>
      </c>
      <c r="D28" s="5">
        <v>1.94</v>
      </c>
      <c r="E28" s="25">
        <f t="shared" si="1"/>
        <v>5.4921399999999995E-2</v>
      </c>
      <c r="F28" s="25">
        <f t="shared" si="2"/>
        <v>0</v>
      </c>
      <c r="G28" s="26">
        <f t="shared" si="3"/>
        <v>0</v>
      </c>
      <c r="I28" s="29">
        <v>0</v>
      </c>
      <c r="J28" s="26">
        <f t="shared" si="4"/>
        <v>0</v>
      </c>
      <c r="K28" s="27">
        <f t="shared" si="0"/>
        <v>0</v>
      </c>
      <c r="L28" s="29">
        <f t="shared" si="5"/>
        <v>0</v>
      </c>
      <c r="M28" s="29">
        <f t="shared" si="8"/>
        <v>0</v>
      </c>
      <c r="N28" s="26">
        <f t="shared" si="6"/>
        <v>0</v>
      </c>
    </row>
    <row r="29" spans="1:14" x14ac:dyDescent="0.2">
      <c r="A29" t="s">
        <v>97</v>
      </c>
      <c r="B29" s="4"/>
      <c r="C29" s="4">
        <v>44855.322916666664</v>
      </c>
      <c r="D29" s="5">
        <v>1.94</v>
      </c>
      <c r="E29" s="25">
        <f t="shared" si="1"/>
        <v>5.4921399999999995E-2</v>
      </c>
      <c r="F29" s="25">
        <f t="shared" si="2"/>
        <v>0</v>
      </c>
      <c r="G29" s="26">
        <f t="shared" si="3"/>
        <v>0</v>
      </c>
      <c r="I29" s="29">
        <v>0</v>
      </c>
      <c r="J29" s="26">
        <f t="shared" si="4"/>
        <v>0</v>
      </c>
      <c r="K29" s="27">
        <f t="shared" si="0"/>
        <v>0</v>
      </c>
      <c r="L29" s="29">
        <f t="shared" si="5"/>
        <v>0</v>
      </c>
      <c r="M29" s="29">
        <f t="shared" si="8"/>
        <v>0</v>
      </c>
      <c r="N29" s="26">
        <f t="shared" si="6"/>
        <v>0</v>
      </c>
    </row>
    <row r="30" spans="1:14" x14ac:dyDescent="0.2">
      <c r="A30" t="s">
        <v>97</v>
      </c>
      <c r="B30" s="4"/>
      <c r="C30" s="4">
        <v>44855.333333333336</v>
      </c>
      <c r="D30" s="5">
        <v>1.94</v>
      </c>
      <c r="E30" s="25">
        <f t="shared" si="1"/>
        <v>5.4921399999999995E-2</v>
      </c>
      <c r="F30" s="25">
        <f t="shared" si="2"/>
        <v>0</v>
      </c>
      <c r="G30" s="26">
        <f t="shared" si="3"/>
        <v>0</v>
      </c>
      <c r="I30" s="29">
        <v>0</v>
      </c>
      <c r="J30" s="26">
        <f t="shared" si="4"/>
        <v>0</v>
      </c>
      <c r="K30" s="27">
        <f t="shared" si="0"/>
        <v>0</v>
      </c>
      <c r="L30" s="29">
        <f t="shared" si="5"/>
        <v>0</v>
      </c>
      <c r="M30" s="29">
        <f t="shared" si="8"/>
        <v>0</v>
      </c>
      <c r="N30" s="26">
        <f t="shared" si="6"/>
        <v>0</v>
      </c>
    </row>
    <row r="31" spans="1:14" x14ac:dyDescent="0.2">
      <c r="A31" t="s">
        <v>97</v>
      </c>
      <c r="B31" s="4"/>
      <c r="C31" s="4">
        <v>44855.34375</v>
      </c>
      <c r="D31" s="5">
        <v>1.79</v>
      </c>
      <c r="E31" s="25">
        <f t="shared" si="1"/>
        <v>5.0674899999999995E-2</v>
      </c>
      <c r="F31" s="25">
        <f t="shared" si="2"/>
        <v>0</v>
      </c>
      <c r="G31" s="26">
        <f t="shared" si="3"/>
        <v>0</v>
      </c>
      <c r="I31" s="29">
        <v>0</v>
      </c>
      <c r="J31" s="26">
        <f t="shared" si="4"/>
        <v>0</v>
      </c>
      <c r="K31" s="27">
        <f t="shared" si="0"/>
        <v>0</v>
      </c>
      <c r="L31" s="29">
        <f t="shared" si="5"/>
        <v>0</v>
      </c>
      <c r="M31" s="29">
        <f t="shared" si="8"/>
        <v>0</v>
      </c>
      <c r="N31" s="26">
        <f t="shared" si="6"/>
        <v>0</v>
      </c>
    </row>
    <row r="32" spans="1:14" x14ac:dyDescent="0.2">
      <c r="A32" t="s">
        <v>97</v>
      </c>
      <c r="B32" s="4"/>
      <c r="C32" s="4">
        <v>44855.354166666664</v>
      </c>
      <c r="D32" s="5">
        <v>1.79</v>
      </c>
      <c r="E32" s="25">
        <f t="shared" si="1"/>
        <v>5.0674899999999995E-2</v>
      </c>
      <c r="F32" s="25">
        <f t="shared" si="2"/>
        <v>0</v>
      </c>
      <c r="G32" s="26">
        <f t="shared" si="3"/>
        <v>0</v>
      </c>
      <c r="I32" s="29">
        <v>0</v>
      </c>
      <c r="J32" s="26">
        <f t="shared" si="4"/>
        <v>0</v>
      </c>
      <c r="K32" s="27">
        <f t="shared" si="0"/>
        <v>0</v>
      </c>
      <c r="L32" s="29">
        <f t="shared" si="5"/>
        <v>0</v>
      </c>
      <c r="M32" s="29">
        <f t="shared" si="8"/>
        <v>0</v>
      </c>
      <c r="N32" s="26">
        <f t="shared" si="6"/>
        <v>0</v>
      </c>
    </row>
    <row r="33" spans="1:14" x14ac:dyDescent="0.2">
      <c r="A33" t="s">
        <v>97</v>
      </c>
      <c r="B33" s="4"/>
      <c r="C33" s="4">
        <v>44855.364583333336</v>
      </c>
      <c r="D33" s="5">
        <v>1.79</v>
      </c>
      <c r="E33" s="25">
        <f t="shared" si="1"/>
        <v>5.0674899999999995E-2</v>
      </c>
      <c r="F33" s="25">
        <f t="shared" si="2"/>
        <v>0</v>
      </c>
      <c r="G33" s="26">
        <f t="shared" si="3"/>
        <v>0</v>
      </c>
      <c r="I33" s="29">
        <v>0</v>
      </c>
      <c r="J33" s="26">
        <f t="shared" si="4"/>
        <v>0</v>
      </c>
      <c r="K33" s="27">
        <f t="shared" si="0"/>
        <v>0</v>
      </c>
      <c r="L33" s="29">
        <f t="shared" si="5"/>
        <v>0</v>
      </c>
      <c r="M33" s="29">
        <f t="shared" si="8"/>
        <v>0</v>
      </c>
      <c r="N33" s="26">
        <f t="shared" si="6"/>
        <v>0</v>
      </c>
    </row>
    <row r="34" spans="1:14" x14ac:dyDescent="0.2">
      <c r="A34" t="s">
        <v>97</v>
      </c>
      <c r="B34" s="4">
        <f>'Data Final'!C302</f>
        <v>44855.447916666664</v>
      </c>
      <c r="C34" s="4">
        <v>44855.375</v>
      </c>
      <c r="D34" s="5">
        <v>1.79</v>
      </c>
      <c r="E34" s="25">
        <f t="shared" si="1"/>
        <v>5.0674899999999995E-2</v>
      </c>
      <c r="F34" s="25">
        <f t="shared" si="2"/>
        <v>0</v>
      </c>
      <c r="G34" s="26">
        <f t="shared" si="3"/>
        <v>0</v>
      </c>
      <c r="H34" s="34">
        <v>0</v>
      </c>
      <c r="I34" s="29">
        <v>0</v>
      </c>
      <c r="J34" s="26">
        <f t="shared" si="4"/>
        <v>0</v>
      </c>
      <c r="K34" s="27">
        <f t="shared" ref="K34:K65" si="9">I34*E34*1000*60/(1000*1000)</f>
        <v>0</v>
      </c>
      <c r="L34" s="29">
        <f t="shared" si="5"/>
        <v>0</v>
      </c>
      <c r="M34" s="29">
        <f t="shared" si="8"/>
        <v>0</v>
      </c>
      <c r="N34" s="26">
        <f t="shared" si="6"/>
        <v>0</v>
      </c>
    </row>
    <row r="35" spans="1:14" x14ac:dyDescent="0.2">
      <c r="A35" t="s">
        <v>97</v>
      </c>
      <c r="B35" s="4"/>
      <c r="C35" s="4">
        <v>44855.385416666664</v>
      </c>
      <c r="D35" s="5">
        <v>1.79</v>
      </c>
      <c r="E35" s="25">
        <f t="shared" si="1"/>
        <v>5.0674899999999995E-2</v>
      </c>
      <c r="F35" s="25">
        <f t="shared" si="2"/>
        <v>0</v>
      </c>
      <c r="G35" s="26">
        <f t="shared" si="3"/>
        <v>0</v>
      </c>
      <c r="I35" s="29">
        <v>0</v>
      </c>
      <c r="J35" s="26">
        <f t="shared" si="4"/>
        <v>0</v>
      </c>
      <c r="K35" s="27">
        <f t="shared" si="9"/>
        <v>0</v>
      </c>
      <c r="L35" s="29">
        <f t="shared" si="5"/>
        <v>0</v>
      </c>
      <c r="M35" s="29">
        <f t="shared" si="8"/>
        <v>0</v>
      </c>
      <c r="N35" s="26">
        <f t="shared" si="6"/>
        <v>0</v>
      </c>
    </row>
    <row r="36" spans="1:14" x14ac:dyDescent="0.2">
      <c r="A36" t="s">
        <v>97</v>
      </c>
      <c r="B36" s="4"/>
      <c r="C36" s="4">
        <v>44855.395833333336</v>
      </c>
      <c r="D36" s="5">
        <v>1.64</v>
      </c>
      <c r="E36" s="25">
        <f t="shared" si="1"/>
        <v>4.6428399999999995E-2</v>
      </c>
      <c r="F36" s="25">
        <f t="shared" si="2"/>
        <v>0</v>
      </c>
      <c r="G36" s="26">
        <f t="shared" si="3"/>
        <v>0</v>
      </c>
      <c r="I36" s="29">
        <v>0</v>
      </c>
      <c r="J36" s="26">
        <f t="shared" si="4"/>
        <v>0</v>
      </c>
      <c r="K36" s="27">
        <f t="shared" si="9"/>
        <v>0</v>
      </c>
      <c r="L36" s="29">
        <f t="shared" si="5"/>
        <v>0</v>
      </c>
      <c r="M36" s="29">
        <f t="shared" si="8"/>
        <v>0</v>
      </c>
      <c r="N36" s="26">
        <f t="shared" si="6"/>
        <v>0</v>
      </c>
    </row>
    <row r="37" spans="1:14" x14ac:dyDescent="0.2">
      <c r="A37" t="s">
        <v>97</v>
      </c>
      <c r="B37" s="4"/>
      <c r="C37" s="4">
        <v>44855.40625</v>
      </c>
      <c r="D37" s="5">
        <v>1.64</v>
      </c>
      <c r="E37" s="25">
        <f t="shared" si="1"/>
        <v>4.6428399999999995E-2</v>
      </c>
      <c r="F37" s="25">
        <f t="shared" si="2"/>
        <v>0</v>
      </c>
      <c r="G37" s="26">
        <f t="shared" si="3"/>
        <v>0</v>
      </c>
      <c r="I37" s="29">
        <v>0</v>
      </c>
      <c r="J37" s="26">
        <f t="shared" si="4"/>
        <v>0</v>
      </c>
      <c r="K37" s="27">
        <f t="shared" si="9"/>
        <v>0</v>
      </c>
      <c r="L37" s="29">
        <f t="shared" si="5"/>
        <v>0</v>
      </c>
      <c r="M37" s="29">
        <f t="shared" si="8"/>
        <v>0</v>
      </c>
      <c r="N37" s="26">
        <f t="shared" si="6"/>
        <v>0</v>
      </c>
    </row>
    <row r="38" spans="1:14" x14ac:dyDescent="0.2">
      <c r="A38" t="s">
        <v>97</v>
      </c>
      <c r="B38" s="4"/>
      <c r="C38" s="4">
        <v>44855.416666666664</v>
      </c>
      <c r="D38" s="5">
        <v>1.64</v>
      </c>
      <c r="E38" s="25">
        <f t="shared" si="1"/>
        <v>4.6428399999999995E-2</v>
      </c>
      <c r="F38" s="25">
        <f t="shared" si="2"/>
        <v>0</v>
      </c>
      <c r="G38" s="26">
        <f t="shared" si="3"/>
        <v>0</v>
      </c>
      <c r="I38" s="29">
        <v>0</v>
      </c>
      <c r="J38" s="26">
        <f t="shared" si="4"/>
        <v>0</v>
      </c>
      <c r="K38" s="27">
        <f t="shared" si="9"/>
        <v>0</v>
      </c>
      <c r="L38" s="29">
        <f t="shared" si="5"/>
        <v>0</v>
      </c>
      <c r="M38" s="29">
        <f t="shared" si="8"/>
        <v>0</v>
      </c>
      <c r="N38" s="26">
        <f t="shared" si="6"/>
        <v>0</v>
      </c>
    </row>
    <row r="39" spans="1:14" x14ac:dyDescent="0.2">
      <c r="A39" t="s">
        <v>97</v>
      </c>
      <c r="B39" s="4"/>
      <c r="C39" s="4">
        <v>44855.427083333336</v>
      </c>
      <c r="D39" s="5">
        <v>1.64</v>
      </c>
      <c r="E39" s="25">
        <f t="shared" si="1"/>
        <v>4.6428399999999995E-2</v>
      </c>
      <c r="F39" s="25">
        <f t="shared" si="2"/>
        <v>0</v>
      </c>
      <c r="G39" s="26">
        <f t="shared" si="3"/>
        <v>0</v>
      </c>
      <c r="I39" s="29">
        <v>0</v>
      </c>
      <c r="J39" s="26">
        <f t="shared" si="4"/>
        <v>0</v>
      </c>
      <c r="K39" s="27">
        <f t="shared" si="9"/>
        <v>0</v>
      </c>
      <c r="L39" s="29">
        <f t="shared" si="5"/>
        <v>0</v>
      </c>
      <c r="M39" s="29">
        <f t="shared" si="8"/>
        <v>0</v>
      </c>
      <c r="N39" s="26">
        <f t="shared" si="6"/>
        <v>0</v>
      </c>
    </row>
    <row r="40" spans="1:14" x14ac:dyDescent="0.2">
      <c r="A40" t="s">
        <v>97</v>
      </c>
      <c r="B40" s="4"/>
      <c r="C40" s="4">
        <v>44855.4375</v>
      </c>
      <c r="D40" s="5">
        <v>1.64</v>
      </c>
      <c r="E40" s="25">
        <f t="shared" si="1"/>
        <v>4.6428399999999995E-2</v>
      </c>
      <c r="F40" s="25">
        <f t="shared" si="2"/>
        <v>0</v>
      </c>
      <c r="G40" s="26">
        <f t="shared" si="3"/>
        <v>0</v>
      </c>
      <c r="I40" s="29">
        <v>0</v>
      </c>
      <c r="J40" s="26">
        <f t="shared" si="4"/>
        <v>0</v>
      </c>
      <c r="K40" s="27">
        <f t="shared" si="9"/>
        <v>0</v>
      </c>
      <c r="L40" s="29">
        <f t="shared" si="5"/>
        <v>0</v>
      </c>
      <c r="M40" s="29">
        <f t="shared" si="8"/>
        <v>0</v>
      </c>
      <c r="N40" s="26">
        <f t="shared" si="6"/>
        <v>0</v>
      </c>
    </row>
    <row r="41" spans="1:14" x14ac:dyDescent="0.2">
      <c r="A41" t="s">
        <v>97</v>
      </c>
      <c r="B41" s="4"/>
      <c r="C41" s="4">
        <v>44855.447916666664</v>
      </c>
      <c r="D41" s="5">
        <v>1.64</v>
      </c>
      <c r="E41" s="25">
        <f t="shared" si="1"/>
        <v>4.6428399999999995E-2</v>
      </c>
      <c r="F41" s="25">
        <f t="shared" si="2"/>
        <v>0</v>
      </c>
      <c r="G41" s="26">
        <f t="shared" si="3"/>
        <v>0</v>
      </c>
      <c r="I41" s="29">
        <v>0</v>
      </c>
      <c r="J41" s="26">
        <f t="shared" si="4"/>
        <v>0</v>
      </c>
      <c r="K41" s="27">
        <f t="shared" si="9"/>
        <v>0</v>
      </c>
      <c r="L41" s="29">
        <f t="shared" si="5"/>
        <v>0</v>
      </c>
      <c r="M41" s="29">
        <f t="shared" si="8"/>
        <v>0</v>
      </c>
      <c r="N41" s="26">
        <f t="shared" si="6"/>
        <v>0</v>
      </c>
    </row>
    <row r="42" spans="1:14" x14ac:dyDescent="0.2">
      <c r="A42" t="s">
        <v>97</v>
      </c>
      <c r="B42" s="4"/>
      <c r="C42" s="4">
        <v>44855.458333333336</v>
      </c>
      <c r="D42" s="5">
        <v>1.64</v>
      </c>
      <c r="E42" s="25">
        <f t="shared" si="1"/>
        <v>4.6428399999999995E-2</v>
      </c>
      <c r="F42" s="25">
        <f t="shared" si="2"/>
        <v>0</v>
      </c>
      <c r="G42" s="26">
        <f t="shared" si="3"/>
        <v>0</v>
      </c>
      <c r="I42" s="29">
        <v>0</v>
      </c>
      <c r="J42" s="26">
        <f t="shared" si="4"/>
        <v>0</v>
      </c>
      <c r="K42" s="27">
        <f t="shared" si="9"/>
        <v>0</v>
      </c>
      <c r="L42" s="29">
        <f t="shared" si="5"/>
        <v>0</v>
      </c>
      <c r="M42" s="29">
        <f t="shared" si="8"/>
        <v>0</v>
      </c>
      <c r="N42" s="26">
        <f t="shared" si="6"/>
        <v>0</v>
      </c>
    </row>
    <row r="43" spans="1:14" x14ac:dyDescent="0.2">
      <c r="A43" t="s">
        <v>97</v>
      </c>
      <c r="B43" s="4"/>
      <c r="C43" s="4">
        <v>44855.46875</v>
      </c>
      <c r="D43" s="5">
        <v>1.64</v>
      </c>
      <c r="E43" s="25">
        <f t="shared" si="1"/>
        <v>4.6428399999999995E-2</v>
      </c>
      <c r="F43" s="25">
        <f t="shared" si="2"/>
        <v>0</v>
      </c>
      <c r="G43" s="26">
        <f t="shared" si="3"/>
        <v>0</v>
      </c>
      <c r="I43" s="29">
        <v>0</v>
      </c>
      <c r="J43" s="26">
        <f t="shared" si="4"/>
        <v>0</v>
      </c>
      <c r="K43" s="27">
        <f t="shared" si="9"/>
        <v>0</v>
      </c>
      <c r="L43" s="29">
        <f t="shared" si="5"/>
        <v>0</v>
      </c>
      <c r="M43" s="29">
        <f t="shared" si="8"/>
        <v>0</v>
      </c>
      <c r="N43" s="26">
        <f t="shared" si="6"/>
        <v>0</v>
      </c>
    </row>
    <row r="44" spans="1:14" x14ac:dyDescent="0.2">
      <c r="A44" t="s">
        <v>97</v>
      </c>
      <c r="B44" s="4"/>
      <c r="C44" s="4">
        <v>44855.479166666664</v>
      </c>
      <c r="D44" s="5">
        <v>1.64</v>
      </c>
      <c r="E44" s="25">
        <f t="shared" si="1"/>
        <v>4.6428399999999995E-2</v>
      </c>
      <c r="F44" s="25">
        <f t="shared" si="2"/>
        <v>0</v>
      </c>
      <c r="G44" s="26">
        <f t="shared" si="3"/>
        <v>0</v>
      </c>
      <c r="I44" s="29">
        <v>0</v>
      </c>
      <c r="J44" s="26">
        <f t="shared" si="4"/>
        <v>0</v>
      </c>
      <c r="K44" s="27">
        <f t="shared" si="9"/>
        <v>0</v>
      </c>
      <c r="L44" s="29">
        <f t="shared" si="5"/>
        <v>0</v>
      </c>
      <c r="M44" s="29">
        <f t="shared" si="8"/>
        <v>0</v>
      </c>
      <c r="N44" s="26">
        <f t="shared" si="6"/>
        <v>0</v>
      </c>
    </row>
    <row r="45" spans="1:14" x14ac:dyDescent="0.2">
      <c r="A45" t="s">
        <v>97</v>
      </c>
      <c r="B45" s="4"/>
      <c r="C45" s="4">
        <v>44855.489583333336</v>
      </c>
      <c r="D45" s="5">
        <v>1.64</v>
      </c>
      <c r="E45" s="25">
        <f t="shared" si="1"/>
        <v>4.6428399999999995E-2</v>
      </c>
      <c r="F45" s="25">
        <f t="shared" si="2"/>
        <v>0</v>
      </c>
      <c r="G45" s="26">
        <f t="shared" si="3"/>
        <v>0</v>
      </c>
      <c r="I45" s="29">
        <v>0</v>
      </c>
      <c r="J45" s="26">
        <f t="shared" si="4"/>
        <v>0</v>
      </c>
      <c r="K45" s="27">
        <f t="shared" si="9"/>
        <v>0</v>
      </c>
      <c r="L45" s="29">
        <f t="shared" si="5"/>
        <v>0</v>
      </c>
      <c r="M45" s="29">
        <f t="shared" si="8"/>
        <v>0</v>
      </c>
      <c r="N45" s="26">
        <f t="shared" si="6"/>
        <v>0</v>
      </c>
    </row>
    <row r="46" spans="1:14" x14ac:dyDescent="0.2">
      <c r="A46" t="s">
        <v>97</v>
      </c>
      <c r="B46" s="4"/>
      <c r="C46" s="4">
        <v>44855.5</v>
      </c>
      <c r="D46" s="5">
        <v>1.64</v>
      </c>
      <c r="E46" s="25">
        <f t="shared" si="1"/>
        <v>4.6428399999999995E-2</v>
      </c>
      <c r="F46" s="25">
        <f t="shared" si="2"/>
        <v>0</v>
      </c>
      <c r="G46" s="26">
        <f t="shared" si="3"/>
        <v>0</v>
      </c>
      <c r="I46" s="29">
        <v>0</v>
      </c>
      <c r="J46" s="26">
        <f t="shared" si="4"/>
        <v>0</v>
      </c>
      <c r="K46" s="27">
        <f t="shared" si="9"/>
        <v>0</v>
      </c>
      <c r="L46" s="29">
        <f t="shared" si="5"/>
        <v>0</v>
      </c>
      <c r="M46" s="29">
        <f t="shared" si="8"/>
        <v>0</v>
      </c>
      <c r="N46" s="26">
        <f t="shared" si="6"/>
        <v>0</v>
      </c>
    </row>
    <row r="47" spans="1:14" x14ac:dyDescent="0.2">
      <c r="A47" t="s">
        <v>97</v>
      </c>
      <c r="B47" s="4"/>
      <c r="C47" s="4">
        <v>44855.510416666664</v>
      </c>
      <c r="D47" s="5">
        <v>1.5</v>
      </c>
      <c r="E47" s="25">
        <f t="shared" si="1"/>
        <v>4.2464999999999996E-2</v>
      </c>
      <c r="F47" s="25">
        <f>(E47-$E$47)*15*60</f>
        <v>0</v>
      </c>
      <c r="G47" s="26">
        <f t="shared" si="3"/>
        <v>0</v>
      </c>
      <c r="I47" s="29">
        <v>0</v>
      </c>
      <c r="J47" s="26">
        <f t="shared" si="4"/>
        <v>0</v>
      </c>
      <c r="K47" s="27">
        <f t="shared" si="9"/>
        <v>0</v>
      </c>
      <c r="L47" s="29">
        <f t="shared" si="5"/>
        <v>0</v>
      </c>
      <c r="M47" s="29">
        <f t="shared" si="8"/>
        <v>0</v>
      </c>
      <c r="N47" s="26">
        <f t="shared" si="6"/>
        <v>0</v>
      </c>
    </row>
    <row r="48" spans="1:14" x14ac:dyDescent="0.2">
      <c r="A48" t="s">
        <v>97</v>
      </c>
      <c r="B48" s="4"/>
      <c r="C48" s="4">
        <v>44855.520833333336</v>
      </c>
      <c r="D48" s="5">
        <v>1.5</v>
      </c>
      <c r="E48" s="25">
        <f t="shared" si="1"/>
        <v>4.2464999999999996E-2</v>
      </c>
      <c r="F48" s="25">
        <f t="shared" ref="F48:F57" si="10">(E48-$E$47)*15*60</f>
        <v>0</v>
      </c>
      <c r="G48" s="26">
        <f t="shared" si="3"/>
        <v>0</v>
      </c>
      <c r="I48" s="29">
        <v>0</v>
      </c>
      <c r="J48" s="26">
        <f t="shared" si="4"/>
        <v>0</v>
      </c>
      <c r="K48" s="27">
        <f t="shared" si="9"/>
        <v>0</v>
      </c>
      <c r="L48" s="29">
        <f t="shared" si="5"/>
        <v>0</v>
      </c>
      <c r="M48" s="29">
        <f t="shared" si="8"/>
        <v>0</v>
      </c>
      <c r="N48" s="26">
        <f t="shared" si="6"/>
        <v>0</v>
      </c>
    </row>
    <row r="49" spans="1:14" x14ac:dyDescent="0.2">
      <c r="A49" t="s">
        <v>97</v>
      </c>
      <c r="B49" s="4"/>
      <c r="C49" s="4">
        <v>44855.53125</v>
      </c>
      <c r="D49" s="5">
        <v>1.5</v>
      </c>
      <c r="E49" s="25">
        <f t="shared" si="1"/>
        <v>4.2464999999999996E-2</v>
      </c>
      <c r="F49" s="25">
        <f t="shared" si="10"/>
        <v>0</v>
      </c>
      <c r="G49" s="26">
        <f t="shared" si="3"/>
        <v>0</v>
      </c>
      <c r="I49" s="29">
        <v>0</v>
      </c>
      <c r="J49" s="26">
        <f t="shared" si="4"/>
        <v>0</v>
      </c>
      <c r="K49" s="27">
        <f t="shared" si="9"/>
        <v>0</v>
      </c>
      <c r="L49" s="29">
        <f t="shared" si="5"/>
        <v>0</v>
      </c>
      <c r="M49" s="29">
        <f t="shared" si="8"/>
        <v>0</v>
      </c>
      <c r="N49" s="26">
        <f t="shared" si="6"/>
        <v>0</v>
      </c>
    </row>
    <row r="50" spans="1:14" x14ac:dyDescent="0.2">
      <c r="A50" t="s">
        <v>97</v>
      </c>
      <c r="B50" s="4">
        <f>'Data Final'!C303</f>
        <v>44855.572916666664</v>
      </c>
      <c r="C50" s="4">
        <v>44855.541666666664</v>
      </c>
      <c r="D50" s="5">
        <v>1.5</v>
      </c>
      <c r="E50" s="25">
        <f t="shared" si="1"/>
        <v>4.2464999999999996E-2</v>
      </c>
      <c r="F50" s="25">
        <f t="shared" si="10"/>
        <v>0</v>
      </c>
      <c r="G50" s="26">
        <f t="shared" si="3"/>
        <v>0</v>
      </c>
      <c r="H50" s="34">
        <v>0</v>
      </c>
      <c r="I50" s="29">
        <v>0</v>
      </c>
      <c r="J50" s="26">
        <f t="shared" si="4"/>
        <v>0</v>
      </c>
      <c r="K50" s="27">
        <f t="shared" si="9"/>
        <v>0</v>
      </c>
      <c r="L50" s="29">
        <f t="shared" si="5"/>
        <v>0</v>
      </c>
      <c r="M50" s="29">
        <f t="shared" si="8"/>
        <v>0</v>
      </c>
      <c r="N50" s="26">
        <f t="shared" si="6"/>
        <v>0</v>
      </c>
    </row>
    <row r="51" spans="1:14" x14ac:dyDescent="0.2">
      <c r="A51" t="s">
        <v>97</v>
      </c>
      <c r="B51" s="4"/>
      <c r="C51" s="4">
        <v>44855.552083333336</v>
      </c>
      <c r="D51" s="5">
        <v>1.5</v>
      </c>
      <c r="E51" s="25">
        <f t="shared" si="1"/>
        <v>4.2464999999999996E-2</v>
      </c>
      <c r="F51" s="25">
        <f t="shared" si="10"/>
        <v>0</v>
      </c>
      <c r="G51" s="26">
        <f t="shared" si="3"/>
        <v>0</v>
      </c>
      <c r="I51" s="29">
        <v>0</v>
      </c>
      <c r="J51" s="26">
        <f t="shared" si="4"/>
        <v>0</v>
      </c>
      <c r="K51" s="27">
        <f t="shared" si="9"/>
        <v>0</v>
      </c>
      <c r="L51" s="29">
        <f t="shared" si="5"/>
        <v>0</v>
      </c>
      <c r="M51" s="29">
        <f t="shared" si="8"/>
        <v>0</v>
      </c>
      <c r="N51" s="26">
        <f t="shared" si="6"/>
        <v>0</v>
      </c>
    </row>
    <row r="52" spans="1:14" x14ac:dyDescent="0.2">
      <c r="A52" t="s">
        <v>97</v>
      </c>
      <c r="B52" s="4"/>
      <c r="C52" s="4">
        <v>44855.5625</v>
      </c>
      <c r="D52" s="5">
        <v>1.5</v>
      </c>
      <c r="E52" s="25">
        <f t="shared" si="1"/>
        <v>4.2464999999999996E-2</v>
      </c>
      <c r="F52" s="25">
        <f t="shared" si="10"/>
        <v>0</v>
      </c>
      <c r="G52" s="26">
        <f t="shared" si="3"/>
        <v>0</v>
      </c>
      <c r="I52" s="29">
        <v>0</v>
      </c>
      <c r="J52" s="26">
        <f t="shared" si="4"/>
        <v>0</v>
      </c>
      <c r="K52" s="27">
        <f t="shared" si="9"/>
        <v>0</v>
      </c>
      <c r="L52" s="29">
        <f t="shared" si="5"/>
        <v>0</v>
      </c>
      <c r="M52" s="29">
        <f t="shared" si="8"/>
        <v>0</v>
      </c>
      <c r="N52" s="26">
        <f t="shared" si="6"/>
        <v>0</v>
      </c>
    </row>
    <row r="53" spans="1:14" x14ac:dyDescent="0.2">
      <c r="A53" t="s">
        <v>97</v>
      </c>
      <c r="B53" s="4"/>
      <c r="C53" s="4">
        <v>44855.572916666664</v>
      </c>
      <c r="D53" s="5">
        <v>1.5</v>
      </c>
      <c r="E53" s="25">
        <f t="shared" si="1"/>
        <v>4.2464999999999996E-2</v>
      </c>
      <c r="F53" s="25">
        <f t="shared" si="10"/>
        <v>0</v>
      </c>
      <c r="G53" s="26">
        <f t="shared" si="3"/>
        <v>0</v>
      </c>
      <c r="I53" s="29">
        <v>0</v>
      </c>
      <c r="J53" s="26">
        <f t="shared" si="4"/>
        <v>0</v>
      </c>
      <c r="K53" s="27">
        <f t="shared" si="9"/>
        <v>0</v>
      </c>
      <c r="L53" s="29">
        <f t="shared" si="5"/>
        <v>0</v>
      </c>
      <c r="M53" s="29">
        <f t="shared" si="8"/>
        <v>0</v>
      </c>
      <c r="N53" s="26">
        <f t="shared" si="6"/>
        <v>0</v>
      </c>
    </row>
    <row r="54" spans="1:14" x14ac:dyDescent="0.2">
      <c r="A54" t="s">
        <v>97</v>
      </c>
      <c r="B54" s="4"/>
      <c r="C54" s="4">
        <v>44855.583333333336</v>
      </c>
      <c r="D54" s="5">
        <v>1.5</v>
      </c>
      <c r="E54" s="25">
        <f t="shared" si="1"/>
        <v>4.2464999999999996E-2</v>
      </c>
      <c r="F54" s="25">
        <f t="shared" si="10"/>
        <v>0</v>
      </c>
      <c r="G54" s="26">
        <f t="shared" si="3"/>
        <v>0</v>
      </c>
      <c r="I54" s="29">
        <v>0</v>
      </c>
      <c r="J54" s="26">
        <f t="shared" si="4"/>
        <v>0</v>
      </c>
      <c r="K54" s="27">
        <f t="shared" si="9"/>
        <v>0</v>
      </c>
      <c r="L54" s="29">
        <f t="shared" si="5"/>
        <v>0</v>
      </c>
      <c r="M54" s="29">
        <f t="shared" si="8"/>
        <v>0</v>
      </c>
      <c r="N54" s="26">
        <f t="shared" si="6"/>
        <v>0</v>
      </c>
    </row>
    <row r="55" spans="1:14" x14ac:dyDescent="0.2">
      <c r="A55" t="s">
        <v>97</v>
      </c>
      <c r="B55" s="4"/>
      <c r="C55" s="4">
        <v>44855.59375</v>
      </c>
      <c r="D55" s="5">
        <v>1.5</v>
      </c>
      <c r="E55" s="25">
        <f t="shared" si="1"/>
        <v>4.2464999999999996E-2</v>
      </c>
      <c r="F55" s="25">
        <f t="shared" si="10"/>
        <v>0</v>
      </c>
      <c r="G55" s="26">
        <f t="shared" si="3"/>
        <v>0</v>
      </c>
      <c r="I55" s="29">
        <v>0</v>
      </c>
      <c r="J55" s="26">
        <f t="shared" si="4"/>
        <v>0</v>
      </c>
      <c r="K55" s="27">
        <f t="shared" si="9"/>
        <v>0</v>
      </c>
      <c r="L55" s="29">
        <f t="shared" si="5"/>
        <v>0</v>
      </c>
      <c r="M55" s="29">
        <f t="shared" si="8"/>
        <v>0</v>
      </c>
      <c r="N55" s="26">
        <f t="shared" si="6"/>
        <v>0</v>
      </c>
    </row>
    <row r="56" spans="1:14" x14ac:dyDescent="0.2">
      <c r="A56" t="s">
        <v>97</v>
      </c>
      <c r="B56" s="4"/>
      <c r="C56" s="4">
        <v>44855.604166666664</v>
      </c>
      <c r="D56" s="5">
        <v>1.5</v>
      </c>
      <c r="E56" s="25">
        <f t="shared" si="1"/>
        <v>4.2464999999999996E-2</v>
      </c>
      <c r="F56" s="25">
        <f t="shared" si="10"/>
        <v>0</v>
      </c>
      <c r="G56" s="26">
        <f t="shared" si="3"/>
        <v>0</v>
      </c>
      <c r="I56" s="29">
        <v>0</v>
      </c>
      <c r="J56" s="26">
        <f t="shared" si="4"/>
        <v>0</v>
      </c>
      <c r="K56" s="27">
        <f t="shared" si="9"/>
        <v>0</v>
      </c>
      <c r="L56" s="29">
        <f t="shared" si="5"/>
        <v>0</v>
      </c>
      <c r="M56" s="29">
        <f t="shared" si="8"/>
        <v>0</v>
      </c>
      <c r="N56" s="26">
        <f t="shared" si="6"/>
        <v>0</v>
      </c>
    </row>
    <row r="57" spans="1:14" x14ac:dyDescent="0.2">
      <c r="A57" t="s">
        <v>97</v>
      </c>
      <c r="B57" s="4"/>
      <c r="C57" s="4">
        <v>44855.614583333336</v>
      </c>
      <c r="D57" s="5">
        <v>1.5</v>
      </c>
      <c r="E57" s="25">
        <f t="shared" si="1"/>
        <v>4.2464999999999996E-2</v>
      </c>
      <c r="F57" s="25">
        <f t="shared" si="10"/>
        <v>0</v>
      </c>
      <c r="G57" s="26">
        <f t="shared" si="3"/>
        <v>0</v>
      </c>
      <c r="I57" s="29">
        <v>0</v>
      </c>
      <c r="J57" s="26">
        <f t="shared" si="4"/>
        <v>0</v>
      </c>
      <c r="K57" s="27">
        <f t="shared" si="9"/>
        <v>0</v>
      </c>
      <c r="L57" s="29">
        <f t="shared" si="5"/>
        <v>0</v>
      </c>
      <c r="M57" s="29">
        <f t="shared" si="8"/>
        <v>0</v>
      </c>
      <c r="N57" s="26">
        <f t="shared" si="6"/>
        <v>0</v>
      </c>
    </row>
    <row r="58" spans="1:14" x14ac:dyDescent="0.2">
      <c r="A58" t="s">
        <v>97</v>
      </c>
      <c r="B58" s="4">
        <f>'Data Final'!C304</f>
        <v>44855.65625</v>
      </c>
      <c r="C58" s="4">
        <v>44855.625</v>
      </c>
      <c r="D58" s="5">
        <v>1.64</v>
      </c>
      <c r="E58" s="25">
        <f t="shared" si="1"/>
        <v>4.6428399999999995E-2</v>
      </c>
      <c r="F58" s="25">
        <f>(E58-$E$47)*15*60+F57</f>
        <v>3.5670599999999988</v>
      </c>
      <c r="G58" s="26">
        <f t="shared" si="3"/>
        <v>8.6714152988541309E-4</v>
      </c>
      <c r="H58" s="34">
        <v>0</v>
      </c>
      <c r="I58" s="29">
        <v>0</v>
      </c>
      <c r="J58" s="26">
        <f t="shared" si="4"/>
        <v>0</v>
      </c>
      <c r="K58" s="27">
        <f t="shared" si="9"/>
        <v>0</v>
      </c>
      <c r="L58" s="29">
        <f t="shared" si="5"/>
        <v>0</v>
      </c>
      <c r="M58" s="29">
        <f t="shared" si="8"/>
        <v>0</v>
      </c>
      <c r="N58" s="26">
        <f t="shared" si="6"/>
        <v>0</v>
      </c>
    </row>
    <row r="59" spans="1:14" x14ac:dyDescent="0.2">
      <c r="A59" t="s">
        <v>97</v>
      </c>
      <c r="B59" s="4"/>
      <c r="C59" s="4">
        <v>44855.635416666664</v>
      </c>
      <c r="D59" s="5">
        <v>1.64</v>
      </c>
      <c r="E59" s="25">
        <f t="shared" si="1"/>
        <v>4.6428399999999995E-2</v>
      </c>
      <c r="F59" s="25">
        <f t="shared" ref="F59:F97" si="11">(E59-$E$47)*15*60+F58</f>
        <v>7.1341199999999976</v>
      </c>
      <c r="G59" s="26">
        <f t="shared" si="3"/>
        <v>1.7342830597708262E-3</v>
      </c>
      <c r="I59" s="29">
        <v>0</v>
      </c>
      <c r="J59" s="26">
        <f t="shared" si="4"/>
        <v>0</v>
      </c>
      <c r="K59" s="27">
        <f t="shared" si="9"/>
        <v>0</v>
      </c>
      <c r="L59" s="29">
        <f t="shared" si="5"/>
        <v>0</v>
      </c>
      <c r="M59" s="29">
        <f t="shared" si="8"/>
        <v>0</v>
      </c>
      <c r="N59" s="26">
        <f t="shared" si="6"/>
        <v>0</v>
      </c>
    </row>
    <row r="60" spans="1:14" x14ac:dyDescent="0.2">
      <c r="A60" t="s">
        <v>97</v>
      </c>
      <c r="B60" s="4"/>
      <c r="C60" s="4">
        <v>44855.645833333336</v>
      </c>
      <c r="D60" s="5">
        <v>1.64</v>
      </c>
      <c r="E60" s="25">
        <f t="shared" si="1"/>
        <v>4.6428399999999995E-2</v>
      </c>
      <c r="F60" s="25">
        <f t="shared" si="11"/>
        <v>10.701179999999997</v>
      </c>
      <c r="G60" s="26">
        <f t="shared" si="3"/>
        <v>2.6014245896562394E-3</v>
      </c>
      <c r="I60" s="29">
        <v>0</v>
      </c>
      <c r="J60" s="26">
        <f t="shared" si="4"/>
        <v>0</v>
      </c>
      <c r="K60" s="27">
        <f t="shared" si="9"/>
        <v>0</v>
      </c>
      <c r="L60" s="29">
        <f t="shared" si="5"/>
        <v>0</v>
      </c>
      <c r="M60" s="29">
        <f t="shared" si="8"/>
        <v>0</v>
      </c>
      <c r="N60" s="26">
        <f t="shared" si="6"/>
        <v>0</v>
      </c>
    </row>
    <row r="61" spans="1:14" x14ac:dyDescent="0.2">
      <c r="A61" t="s">
        <v>97</v>
      </c>
      <c r="B61" s="4"/>
      <c r="C61" s="4">
        <v>44855.65625</v>
      </c>
      <c r="D61" s="5">
        <v>1.64</v>
      </c>
      <c r="E61" s="25">
        <f t="shared" si="1"/>
        <v>4.6428399999999995E-2</v>
      </c>
      <c r="F61" s="25">
        <f t="shared" si="11"/>
        <v>14.268239999999995</v>
      </c>
      <c r="G61" s="26">
        <f t="shared" si="3"/>
        <v>3.4685661195416524E-3</v>
      </c>
      <c r="I61" s="29">
        <v>0</v>
      </c>
      <c r="J61" s="26">
        <f t="shared" si="4"/>
        <v>0</v>
      </c>
      <c r="K61" s="27">
        <f t="shared" si="9"/>
        <v>0</v>
      </c>
      <c r="L61" s="29">
        <f t="shared" si="5"/>
        <v>0</v>
      </c>
      <c r="M61" s="29">
        <f t="shared" si="8"/>
        <v>0</v>
      </c>
      <c r="N61" s="26">
        <f t="shared" si="6"/>
        <v>0</v>
      </c>
    </row>
    <row r="62" spans="1:14" x14ac:dyDescent="0.2">
      <c r="A62" t="s">
        <v>97</v>
      </c>
      <c r="B62" s="4"/>
      <c r="C62" s="4">
        <v>44855.666666666664</v>
      </c>
      <c r="D62" s="5">
        <v>1.79</v>
      </c>
      <c r="E62" s="25">
        <f t="shared" si="1"/>
        <v>5.0674899999999995E-2</v>
      </c>
      <c r="F62" s="25">
        <f t="shared" si="11"/>
        <v>21.657149999999994</v>
      </c>
      <c r="G62" s="26">
        <f t="shared" si="3"/>
        <v>5.2647878600185797E-3</v>
      </c>
      <c r="I62" s="29">
        <v>0</v>
      </c>
      <c r="J62" s="26">
        <f t="shared" si="4"/>
        <v>0</v>
      </c>
      <c r="K62" s="27">
        <f t="shared" si="9"/>
        <v>0</v>
      </c>
      <c r="L62" s="29">
        <f t="shared" si="5"/>
        <v>0</v>
      </c>
      <c r="M62" s="29">
        <f t="shared" si="8"/>
        <v>0</v>
      </c>
      <c r="N62" s="26">
        <f t="shared" si="6"/>
        <v>0</v>
      </c>
    </row>
    <row r="63" spans="1:14" x14ac:dyDescent="0.2">
      <c r="A63" t="s">
        <v>97</v>
      </c>
      <c r="B63" s="4"/>
      <c r="C63" s="4">
        <v>44855.677083333336</v>
      </c>
      <c r="D63" s="5">
        <v>1.79</v>
      </c>
      <c r="E63" s="25">
        <f t="shared" si="1"/>
        <v>5.0674899999999995E-2</v>
      </c>
      <c r="F63" s="25">
        <f t="shared" si="11"/>
        <v>29.046059999999994</v>
      </c>
      <c r="G63" s="26">
        <f t="shared" si="3"/>
        <v>7.0610096004955067E-3</v>
      </c>
      <c r="I63" s="29">
        <v>0</v>
      </c>
      <c r="J63" s="26">
        <f t="shared" si="4"/>
        <v>0</v>
      </c>
      <c r="K63" s="27">
        <f t="shared" si="9"/>
        <v>0</v>
      </c>
      <c r="L63" s="29">
        <f t="shared" si="5"/>
        <v>0</v>
      </c>
      <c r="M63" s="29">
        <f t="shared" si="8"/>
        <v>0</v>
      </c>
      <c r="N63" s="26">
        <f t="shared" si="6"/>
        <v>0</v>
      </c>
    </row>
    <row r="64" spans="1:14" x14ac:dyDescent="0.2">
      <c r="A64" t="s">
        <v>97</v>
      </c>
      <c r="B64" s="4"/>
      <c r="C64" s="4">
        <v>44855.6875</v>
      </c>
      <c r="D64" s="5">
        <v>1.79</v>
      </c>
      <c r="E64" s="25">
        <f t="shared" si="1"/>
        <v>5.0674899999999995E-2</v>
      </c>
      <c r="F64" s="25">
        <f t="shared" si="11"/>
        <v>36.434969999999993</v>
      </c>
      <c r="G64" s="26">
        <f t="shared" si="3"/>
        <v>8.8572313409724344E-3</v>
      </c>
      <c r="I64" s="29">
        <v>0</v>
      </c>
      <c r="J64" s="26">
        <f t="shared" si="4"/>
        <v>0</v>
      </c>
      <c r="K64" s="27">
        <f t="shared" si="9"/>
        <v>0</v>
      </c>
      <c r="L64" s="29">
        <f t="shared" si="5"/>
        <v>0</v>
      </c>
      <c r="M64" s="29">
        <f t="shared" si="8"/>
        <v>0</v>
      </c>
      <c r="N64" s="26">
        <f t="shared" si="6"/>
        <v>0</v>
      </c>
    </row>
    <row r="65" spans="1:14" x14ac:dyDescent="0.2">
      <c r="A65" t="s">
        <v>97</v>
      </c>
      <c r="B65" s="4"/>
      <c r="C65" s="4">
        <v>44855.697916666664</v>
      </c>
      <c r="D65" s="5">
        <v>1.94</v>
      </c>
      <c r="E65" s="25">
        <f t="shared" si="1"/>
        <v>5.4921399999999995E-2</v>
      </c>
      <c r="F65" s="25">
        <f t="shared" si="11"/>
        <v>47.645729999999993</v>
      </c>
      <c r="G65" s="26">
        <f t="shared" si="3"/>
        <v>1.1582533292040877E-2</v>
      </c>
      <c r="I65" s="29">
        <v>0</v>
      </c>
      <c r="J65" s="26">
        <f t="shared" si="4"/>
        <v>0</v>
      </c>
      <c r="K65" s="27">
        <f t="shared" si="9"/>
        <v>0</v>
      </c>
      <c r="L65" s="29">
        <f t="shared" si="5"/>
        <v>0</v>
      </c>
      <c r="M65" s="29">
        <f t="shared" si="8"/>
        <v>0</v>
      </c>
      <c r="N65" s="26">
        <f t="shared" si="6"/>
        <v>0</v>
      </c>
    </row>
    <row r="66" spans="1:14" x14ac:dyDescent="0.2">
      <c r="A66" t="s">
        <v>97</v>
      </c>
      <c r="B66" s="4">
        <f>'Data Final'!C305</f>
        <v>44855.739583391201</v>
      </c>
      <c r="C66" s="4">
        <v>44855.708333333336</v>
      </c>
      <c r="D66" s="5">
        <v>1.94</v>
      </c>
      <c r="E66" s="25">
        <f t="shared" si="1"/>
        <v>5.4921399999999995E-2</v>
      </c>
      <c r="F66" s="25">
        <f t="shared" si="11"/>
        <v>58.856489999999994</v>
      </c>
      <c r="G66" s="26">
        <f t="shared" si="3"/>
        <v>1.4307835243109319E-2</v>
      </c>
      <c r="H66">
        <f>'Data Final'!D305</f>
        <v>23.933295593194977</v>
      </c>
      <c r="I66" s="29">
        <f>H66</f>
        <v>23.933295593194977</v>
      </c>
      <c r="J66" s="26">
        <f t="shared" si="4"/>
        <v>0.15750557932951956</v>
      </c>
      <c r="K66" s="27">
        <f t="shared" ref="K66:K97" si="12">I66*E66*1000*60/(1000*1000)</f>
        <v>7.8867006035525919E-2</v>
      </c>
      <c r="L66" s="29">
        <f t="shared" si="5"/>
        <v>1.1830050905328888</v>
      </c>
      <c r="M66" s="29">
        <f t="shared" si="8"/>
        <v>1.1830050905328888</v>
      </c>
      <c r="N66" s="26">
        <f t="shared" si="6"/>
        <v>2.0226034321753333E-3</v>
      </c>
    </row>
    <row r="67" spans="1:14" x14ac:dyDescent="0.2">
      <c r="A67" t="s">
        <v>97</v>
      </c>
      <c r="B67" s="4"/>
      <c r="C67" s="4">
        <v>44855.71875</v>
      </c>
      <c r="D67" s="5">
        <v>4.07</v>
      </c>
      <c r="E67" s="25">
        <f t="shared" ref="E67:E97" si="13">D67*0.02831</f>
        <v>0.1152217</v>
      </c>
      <c r="F67" s="25">
        <f t="shared" si="11"/>
        <v>124.33752</v>
      </c>
      <c r="G67" s="26">
        <f t="shared" ref="G67:G97" si="14">F67/$F$97</f>
        <v>3.0226076184577264E-2</v>
      </c>
      <c r="I67" s="29">
        <f>H66</f>
        <v>23.933295593194977</v>
      </c>
      <c r="J67" s="26">
        <f t="shared" ref="J67:J97" si="15">I67/MAX(I$2:I$98)</f>
        <v>0.15750557932951956</v>
      </c>
      <c r="K67" s="27">
        <f t="shared" si="12"/>
        <v>0.16545810029102601</v>
      </c>
      <c r="L67" s="29">
        <f t="shared" ref="L67:L97" si="16">K67*15</f>
        <v>2.4818715043653903</v>
      </c>
      <c r="M67" s="29">
        <f t="shared" si="8"/>
        <v>3.6648765948982791</v>
      </c>
      <c r="N67" s="26">
        <f t="shared" ref="N67:N97" si="17">M67/$M$97</f>
        <v>6.2659003233885317E-3</v>
      </c>
    </row>
    <row r="68" spans="1:14" x14ac:dyDescent="0.2">
      <c r="A68" t="s">
        <v>97</v>
      </c>
      <c r="B68" s="4"/>
      <c r="C68" s="4">
        <v>44855.729166666664</v>
      </c>
      <c r="D68" s="5">
        <v>4.54</v>
      </c>
      <c r="E68" s="25">
        <f t="shared" si="13"/>
        <v>0.12852739999999999</v>
      </c>
      <c r="F68" s="25">
        <f t="shared" si="11"/>
        <v>201.79367999999999</v>
      </c>
      <c r="G68" s="26">
        <f t="shared" si="14"/>
        <v>4.9055435119231952E-2</v>
      </c>
      <c r="I68" s="29">
        <f>H66</f>
        <v>23.933295593194977</v>
      </c>
      <c r="J68" s="26">
        <f t="shared" si="15"/>
        <v>0.15750557932951956</v>
      </c>
      <c r="K68" s="27">
        <f t="shared" si="12"/>
        <v>0.18456505536148848</v>
      </c>
      <c r="L68" s="29">
        <f t="shared" si="16"/>
        <v>2.7684758304223274</v>
      </c>
      <c r="M68" s="29">
        <f t="shared" si="8"/>
        <v>6.4333524253206065</v>
      </c>
      <c r="N68" s="26">
        <f t="shared" si="17"/>
        <v>1.0999209386314312E-2</v>
      </c>
    </row>
    <row r="69" spans="1:14" x14ac:dyDescent="0.2">
      <c r="A69" t="s">
        <v>97</v>
      </c>
      <c r="B69" s="4"/>
      <c r="C69" s="4">
        <v>44855.739583333336</v>
      </c>
      <c r="D69" s="5">
        <v>4.54</v>
      </c>
      <c r="E69" s="25">
        <f t="shared" si="13"/>
        <v>0.12852739999999999</v>
      </c>
      <c r="F69" s="25">
        <f t="shared" si="11"/>
        <v>279.24984000000001</v>
      </c>
      <c r="G69" s="26">
        <f t="shared" si="14"/>
        <v>6.7884794053886643E-2</v>
      </c>
      <c r="I69" s="29">
        <f>H66</f>
        <v>23.933295593194977</v>
      </c>
      <c r="J69" s="26">
        <f t="shared" si="15"/>
        <v>0.15750557932951956</v>
      </c>
      <c r="K69" s="27">
        <f t="shared" si="12"/>
        <v>0.18456505536148848</v>
      </c>
      <c r="L69" s="29">
        <f t="shared" si="16"/>
        <v>2.7684758304223274</v>
      </c>
      <c r="M69" s="29">
        <f t="shared" si="8"/>
        <v>9.2018282557429334</v>
      </c>
      <c r="N69" s="26">
        <f t="shared" si="17"/>
        <v>1.573251844924009E-2</v>
      </c>
    </row>
    <row r="70" spans="1:14" x14ac:dyDescent="0.2">
      <c r="A70" t="s">
        <v>97</v>
      </c>
      <c r="B70" s="4"/>
      <c r="C70" s="4">
        <v>44855.75</v>
      </c>
      <c r="D70" s="5">
        <v>4.54</v>
      </c>
      <c r="E70" s="25">
        <f t="shared" si="13"/>
        <v>0.12852739999999999</v>
      </c>
      <c r="F70" s="25">
        <f t="shared" si="11"/>
        <v>356.70600000000002</v>
      </c>
      <c r="G70" s="26">
        <f t="shared" si="14"/>
        <v>8.6714152988541335E-2</v>
      </c>
      <c r="I70" s="29">
        <f>H66</f>
        <v>23.933295593194977</v>
      </c>
      <c r="J70" s="26">
        <f t="shared" si="15"/>
        <v>0.15750557932951956</v>
      </c>
      <c r="K70" s="27">
        <f t="shared" si="12"/>
        <v>0.18456505536148848</v>
      </c>
      <c r="L70" s="29">
        <f t="shared" si="16"/>
        <v>2.7684758304223274</v>
      </c>
      <c r="M70" s="29">
        <f t="shared" ref="M70:M94" si="18">M69+L70</f>
        <v>11.97030408616526</v>
      </c>
      <c r="N70" s="26">
        <f t="shared" si="17"/>
        <v>2.0465827512165871E-2</v>
      </c>
    </row>
    <row r="71" spans="1:14" x14ac:dyDescent="0.2">
      <c r="A71" t="s">
        <v>97</v>
      </c>
      <c r="B71" s="4"/>
      <c r="C71" s="4">
        <v>44855.760416666664</v>
      </c>
      <c r="D71" s="5">
        <v>4.3</v>
      </c>
      <c r="E71" s="25">
        <f t="shared" si="13"/>
        <v>0.12173299999999999</v>
      </c>
      <c r="F71" s="25">
        <f t="shared" si="11"/>
        <v>428.04720000000003</v>
      </c>
      <c r="G71" s="26">
        <f t="shared" si="14"/>
        <v>0.10405698358624961</v>
      </c>
      <c r="I71" s="29">
        <f>H66</f>
        <v>23.933295593194977</v>
      </c>
      <c r="J71" s="26">
        <f t="shared" si="15"/>
        <v>0.15750557932951956</v>
      </c>
      <c r="K71" s="27">
        <f t="shared" si="12"/>
        <v>0.17480831234678423</v>
      </c>
      <c r="L71" s="29">
        <f t="shared" si="16"/>
        <v>2.6221246852017637</v>
      </c>
      <c r="M71" s="29">
        <f t="shared" si="18"/>
        <v>14.592428771367024</v>
      </c>
      <c r="N71" s="26">
        <f t="shared" si="17"/>
        <v>2.4948917593791607E-2</v>
      </c>
    </row>
    <row r="72" spans="1:14" x14ac:dyDescent="0.2">
      <c r="A72" t="s">
        <v>97</v>
      </c>
      <c r="B72" s="4"/>
      <c r="C72" s="4">
        <v>44855.770833333336</v>
      </c>
      <c r="D72" s="5">
        <v>4.07</v>
      </c>
      <c r="E72" s="25">
        <f t="shared" si="13"/>
        <v>0.1152217</v>
      </c>
      <c r="F72" s="25">
        <f t="shared" si="11"/>
        <v>493.52823000000001</v>
      </c>
      <c r="G72" s="26">
        <f t="shared" si="14"/>
        <v>0.11997522452771754</v>
      </c>
      <c r="I72" s="29">
        <f>H66</f>
        <v>23.933295593194977</v>
      </c>
      <c r="J72" s="26">
        <f t="shared" si="15"/>
        <v>0.15750557932951956</v>
      </c>
      <c r="K72" s="27">
        <f t="shared" si="12"/>
        <v>0.16545810029102601</v>
      </c>
      <c r="L72" s="29">
        <f t="shared" si="16"/>
        <v>2.4818715043653903</v>
      </c>
      <c r="M72" s="29">
        <f t="shared" si="18"/>
        <v>17.074300275732412</v>
      </c>
      <c r="N72" s="26">
        <f t="shared" si="17"/>
        <v>2.9192214485004805E-2</v>
      </c>
    </row>
    <row r="73" spans="1:14" x14ac:dyDescent="0.2">
      <c r="A73" t="s">
        <v>97</v>
      </c>
      <c r="B73" s="4"/>
      <c r="C73" s="4">
        <v>44855.78125</v>
      </c>
      <c r="D73" s="5">
        <v>4.07</v>
      </c>
      <c r="E73" s="25">
        <f t="shared" si="13"/>
        <v>0.1152217</v>
      </c>
      <c r="F73" s="25">
        <f t="shared" si="11"/>
        <v>559.00926000000004</v>
      </c>
      <c r="G73" s="26">
        <f t="shared" si="14"/>
        <v>0.13589346546918549</v>
      </c>
      <c r="I73" s="29">
        <f>H66</f>
        <v>23.933295593194977</v>
      </c>
      <c r="J73" s="26">
        <f t="shared" si="15"/>
        <v>0.15750557932951956</v>
      </c>
      <c r="K73" s="27">
        <f t="shared" si="12"/>
        <v>0.16545810029102601</v>
      </c>
      <c r="L73" s="29">
        <f t="shared" si="16"/>
        <v>2.4818715043653903</v>
      </c>
      <c r="M73" s="29">
        <f t="shared" si="18"/>
        <v>19.556171780097802</v>
      </c>
      <c r="N73" s="26">
        <f t="shared" si="17"/>
        <v>3.3435511376218002E-2</v>
      </c>
    </row>
    <row r="74" spans="1:14" x14ac:dyDescent="0.2">
      <c r="A74" t="s">
        <v>97</v>
      </c>
      <c r="B74" s="4">
        <f>'Data Final'!C306</f>
        <v>44855.822916666664</v>
      </c>
      <c r="C74" s="4">
        <v>44855.791666666664</v>
      </c>
      <c r="D74" s="5">
        <v>4.54</v>
      </c>
      <c r="E74" s="25">
        <f t="shared" si="13"/>
        <v>0.12852739999999999</v>
      </c>
      <c r="F74" s="25">
        <f t="shared" si="11"/>
        <v>636.46541999999999</v>
      </c>
      <c r="G74" s="26">
        <f t="shared" si="14"/>
        <v>0.15472282440384019</v>
      </c>
      <c r="H74">
        <f>'Data Final'!D306</f>
        <v>130.61776368470998</v>
      </c>
      <c r="I74" s="29">
        <f t="shared" ref="I74" si="19">H74</f>
        <v>130.61776368470998</v>
      </c>
      <c r="J74" s="26">
        <f t="shared" si="15"/>
        <v>0.85959856467640483</v>
      </c>
      <c r="K74" s="27">
        <f t="shared" si="12"/>
        <v>1.0072776936126115</v>
      </c>
      <c r="L74" s="29">
        <f t="shared" si="16"/>
        <v>15.109165404189174</v>
      </c>
      <c r="M74" s="29">
        <f t="shared" si="18"/>
        <v>34.665337184286976</v>
      </c>
      <c r="N74" s="26">
        <f t="shared" si="17"/>
        <v>5.9267902165045495E-2</v>
      </c>
    </row>
    <row r="75" spans="1:14" x14ac:dyDescent="0.2">
      <c r="A75" t="s">
        <v>97</v>
      </c>
      <c r="B75" s="4"/>
      <c r="C75" s="4">
        <v>44855.802083333336</v>
      </c>
      <c r="D75" s="5">
        <v>5.84</v>
      </c>
      <c r="E75" s="25">
        <f t="shared" si="13"/>
        <v>0.16533039999999999</v>
      </c>
      <c r="F75" s="25">
        <f t="shared" si="11"/>
        <v>747.04427999999996</v>
      </c>
      <c r="G75" s="26">
        <f t="shared" si="14"/>
        <v>0.18160421183028799</v>
      </c>
      <c r="I75" s="29">
        <f t="shared" ref="I75" si="20">H74</f>
        <v>130.61776368470998</v>
      </c>
      <c r="J75" s="26">
        <f t="shared" si="15"/>
        <v>0.85959856467640483</v>
      </c>
      <c r="K75" s="27">
        <f t="shared" si="12"/>
        <v>1.2957052270259146</v>
      </c>
      <c r="L75" s="29">
        <f t="shared" si="16"/>
        <v>19.435578405388718</v>
      </c>
      <c r="M75" s="29">
        <f t="shared" si="18"/>
        <v>54.100915589675694</v>
      </c>
      <c r="N75" s="26">
        <f t="shared" si="17"/>
        <v>9.2497233047590111E-2</v>
      </c>
    </row>
    <row r="76" spans="1:14" x14ac:dyDescent="0.2">
      <c r="A76" t="s">
        <v>97</v>
      </c>
      <c r="B76" s="4"/>
      <c r="C76" s="4">
        <v>44855.8125</v>
      </c>
      <c r="D76" s="5">
        <v>7.3</v>
      </c>
      <c r="E76" s="25">
        <f t="shared" si="13"/>
        <v>0.20666299999999999</v>
      </c>
      <c r="F76" s="25">
        <f t="shared" si="11"/>
        <v>894.82247999999993</v>
      </c>
      <c r="G76" s="26">
        <f t="shared" si="14"/>
        <v>0.21752864663982652</v>
      </c>
      <c r="I76" s="29">
        <f t="shared" ref="I76" si="21">H74</f>
        <v>130.61776368470998</v>
      </c>
      <c r="J76" s="26">
        <f t="shared" si="15"/>
        <v>0.85959856467640483</v>
      </c>
      <c r="K76" s="27">
        <f t="shared" si="12"/>
        <v>1.6196315337823932</v>
      </c>
      <c r="L76" s="29">
        <f t="shared" si="16"/>
        <v>24.294473006735899</v>
      </c>
      <c r="M76" s="29">
        <f t="shared" si="18"/>
        <v>78.395388596411593</v>
      </c>
      <c r="N76" s="26">
        <f t="shared" si="17"/>
        <v>0.13403389665077087</v>
      </c>
    </row>
    <row r="77" spans="1:14" x14ac:dyDescent="0.2">
      <c r="A77" t="s">
        <v>97</v>
      </c>
      <c r="B77" s="4"/>
      <c r="C77" s="4">
        <v>44855.822916666664</v>
      </c>
      <c r="D77" s="5">
        <v>8.58</v>
      </c>
      <c r="E77" s="25">
        <f t="shared" si="13"/>
        <v>0.2428998</v>
      </c>
      <c r="F77" s="25">
        <f t="shared" si="11"/>
        <v>1075.2138</v>
      </c>
      <c r="G77" s="26">
        <f t="shared" si="14"/>
        <v>0.26138123257974599</v>
      </c>
      <c r="I77" s="29">
        <f t="shared" ref="I77" si="22">H74</f>
        <v>130.61776368470998</v>
      </c>
      <c r="J77" s="26">
        <f t="shared" si="15"/>
        <v>0.85959856467640483</v>
      </c>
      <c r="K77" s="27">
        <f t="shared" si="12"/>
        <v>1.9036217205277992</v>
      </c>
      <c r="L77" s="29">
        <f t="shared" si="16"/>
        <v>28.554325807916989</v>
      </c>
      <c r="M77" s="29">
        <f t="shared" si="18"/>
        <v>106.94971440432857</v>
      </c>
      <c r="N77" s="26">
        <f t="shared" si="17"/>
        <v>0.18285370126930389</v>
      </c>
    </row>
    <row r="78" spans="1:14" x14ac:dyDescent="0.2">
      <c r="A78" t="s">
        <v>97</v>
      </c>
      <c r="B78" s="4"/>
      <c r="C78" s="4">
        <v>44855.833333333336</v>
      </c>
      <c r="D78" s="5">
        <v>8.92</v>
      </c>
      <c r="E78" s="25">
        <f t="shared" si="13"/>
        <v>0.25252520000000001</v>
      </c>
      <c r="F78" s="25">
        <f t="shared" si="11"/>
        <v>1264.2679800000001</v>
      </c>
      <c r="G78" s="26">
        <f t="shared" si="14"/>
        <v>0.30733973366367295</v>
      </c>
      <c r="I78" s="29">
        <f t="shared" ref="I78" si="23">H74</f>
        <v>130.61776368470998</v>
      </c>
      <c r="J78" s="26">
        <f t="shared" si="15"/>
        <v>0.85959856467640483</v>
      </c>
      <c r="K78" s="27">
        <f t="shared" si="12"/>
        <v>1.9790566138820476</v>
      </c>
      <c r="L78" s="29">
        <f t="shared" si="16"/>
        <v>29.685849208230714</v>
      </c>
      <c r="M78" s="29">
        <f t="shared" si="18"/>
        <v>136.63556361255928</v>
      </c>
      <c r="N78" s="26">
        <f t="shared" si="17"/>
        <v>0.23360809022003984</v>
      </c>
    </row>
    <row r="79" spans="1:14" x14ac:dyDescent="0.2">
      <c r="A79" t="s">
        <v>97</v>
      </c>
      <c r="B79" s="4"/>
      <c r="C79" s="4">
        <v>44855.84375</v>
      </c>
      <c r="D79" s="5">
        <v>8.92</v>
      </c>
      <c r="E79" s="25">
        <f t="shared" si="13"/>
        <v>0.25252520000000001</v>
      </c>
      <c r="F79" s="25">
        <f t="shared" si="11"/>
        <v>1453.3221600000002</v>
      </c>
      <c r="G79" s="26">
        <f t="shared" si="14"/>
        <v>0.35329823474759986</v>
      </c>
      <c r="I79" s="29">
        <f t="shared" ref="I79" si="24">H74</f>
        <v>130.61776368470998</v>
      </c>
      <c r="J79" s="26">
        <f t="shared" si="15"/>
        <v>0.85959856467640483</v>
      </c>
      <c r="K79" s="27">
        <f t="shared" si="12"/>
        <v>1.9790566138820476</v>
      </c>
      <c r="L79" s="29">
        <f t="shared" si="16"/>
        <v>29.685849208230714</v>
      </c>
      <c r="M79" s="29">
        <f t="shared" si="18"/>
        <v>166.32141282078999</v>
      </c>
      <c r="N79" s="26">
        <f t="shared" si="17"/>
        <v>0.28436247917077578</v>
      </c>
    </row>
    <row r="80" spans="1:14" x14ac:dyDescent="0.2">
      <c r="A80" t="s">
        <v>97</v>
      </c>
      <c r="B80" s="4"/>
      <c r="C80" s="4">
        <v>44855.854166666664</v>
      </c>
      <c r="D80" s="5">
        <v>8.92</v>
      </c>
      <c r="E80" s="25">
        <f t="shared" si="13"/>
        <v>0.25252520000000001</v>
      </c>
      <c r="F80" s="25">
        <f t="shared" si="11"/>
        <v>1642.3763400000003</v>
      </c>
      <c r="G80" s="26">
        <f t="shared" si="14"/>
        <v>0.39925673583152682</v>
      </c>
      <c r="I80" s="29">
        <f t="shared" ref="I80" si="25">H74</f>
        <v>130.61776368470998</v>
      </c>
      <c r="J80" s="26">
        <f t="shared" si="15"/>
        <v>0.85959856467640483</v>
      </c>
      <c r="K80" s="27">
        <f t="shared" si="12"/>
        <v>1.9790566138820476</v>
      </c>
      <c r="L80" s="29">
        <f t="shared" si="16"/>
        <v>29.685849208230714</v>
      </c>
      <c r="M80" s="29">
        <f t="shared" si="18"/>
        <v>196.00726202902069</v>
      </c>
      <c r="N80" s="26">
        <f t="shared" si="17"/>
        <v>0.3351168681215117</v>
      </c>
    </row>
    <row r="81" spans="1:14" x14ac:dyDescent="0.2">
      <c r="A81" t="s">
        <v>97</v>
      </c>
      <c r="B81" s="4"/>
      <c r="C81" s="4">
        <v>44855.864583333336</v>
      </c>
      <c r="D81" s="5">
        <v>8.92</v>
      </c>
      <c r="E81" s="25">
        <f t="shared" si="13"/>
        <v>0.25252520000000001</v>
      </c>
      <c r="F81" s="25">
        <f t="shared" si="11"/>
        <v>1831.4305200000003</v>
      </c>
      <c r="G81" s="26">
        <f t="shared" si="14"/>
        <v>0.44521523691545373</v>
      </c>
      <c r="I81" s="29">
        <f t="shared" ref="I81" si="26">H74</f>
        <v>130.61776368470998</v>
      </c>
      <c r="J81" s="26">
        <f t="shared" si="15"/>
        <v>0.85959856467640483</v>
      </c>
      <c r="K81" s="27">
        <f t="shared" si="12"/>
        <v>1.9790566138820476</v>
      </c>
      <c r="L81" s="29">
        <f t="shared" si="16"/>
        <v>29.685849208230714</v>
      </c>
      <c r="M81" s="29">
        <f t="shared" si="18"/>
        <v>225.6931112372514</v>
      </c>
      <c r="N81" s="26">
        <f t="shared" si="17"/>
        <v>0.38587125707224768</v>
      </c>
    </row>
    <row r="82" spans="1:14" x14ac:dyDescent="0.2">
      <c r="A82" t="s">
        <v>97</v>
      </c>
      <c r="B82" s="4">
        <f>'Data Final'!C307</f>
        <v>44855.90625</v>
      </c>
      <c r="C82" s="4">
        <v>44855.875</v>
      </c>
      <c r="D82" s="5">
        <v>8.58</v>
      </c>
      <c r="E82" s="25">
        <f t="shared" si="13"/>
        <v>0.2428998</v>
      </c>
      <c r="F82" s="25">
        <f t="shared" si="11"/>
        <v>2011.8218400000003</v>
      </c>
      <c r="G82" s="26">
        <f t="shared" si="14"/>
        <v>0.4890678228553732</v>
      </c>
      <c r="H82">
        <f>'Data Final'!D307</f>
        <v>151.95204954056774</v>
      </c>
      <c r="I82" s="29">
        <f t="shared" ref="I82" si="27">H82</f>
        <v>151.95204954056774</v>
      </c>
      <c r="J82" s="26">
        <f t="shared" si="15"/>
        <v>1</v>
      </c>
      <c r="K82" s="27">
        <f t="shared" si="12"/>
        <v>2.2145473465796397</v>
      </c>
      <c r="L82" s="29">
        <f t="shared" si="16"/>
        <v>33.218210198694592</v>
      </c>
      <c r="M82" s="29">
        <f t="shared" si="18"/>
        <v>258.91132143594598</v>
      </c>
      <c r="N82" s="26">
        <f t="shared" si="17"/>
        <v>0.44266498221871897</v>
      </c>
    </row>
    <row r="83" spans="1:14" x14ac:dyDescent="0.2">
      <c r="A83" t="s">
        <v>97</v>
      </c>
      <c r="B83" s="4"/>
      <c r="C83" s="4">
        <v>44855.885416666664</v>
      </c>
      <c r="D83" s="5">
        <v>8.58</v>
      </c>
      <c r="E83" s="25">
        <f t="shared" si="13"/>
        <v>0.2428998</v>
      </c>
      <c r="F83" s="25">
        <f t="shared" si="11"/>
        <v>2192.2131600000002</v>
      </c>
      <c r="G83" s="26">
        <f t="shared" si="14"/>
        <v>0.53292040879529268</v>
      </c>
      <c r="I83" s="29">
        <f t="shared" ref="I83:I91" si="28">H82</f>
        <v>151.95204954056774</v>
      </c>
      <c r="J83" s="26">
        <f t="shared" si="15"/>
        <v>1</v>
      </c>
      <c r="K83" s="27">
        <f t="shared" si="12"/>
        <v>2.2145473465796397</v>
      </c>
      <c r="L83" s="29">
        <f t="shared" si="16"/>
        <v>33.218210198694592</v>
      </c>
      <c r="M83" s="29">
        <f t="shared" si="18"/>
        <v>292.12953163464056</v>
      </c>
      <c r="N83" s="26">
        <f t="shared" si="17"/>
        <v>0.49945870736519032</v>
      </c>
    </row>
    <row r="84" spans="1:14" x14ac:dyDescent="0.2">
      <c r="A84" t="s">
        <v>97</v>
      </c>
      <c r="B84" s="4"/>
      <c r="C84" s="4">
        <v>44855.895833333336</v>
      </c>
      <c r="D84" s="5">
        <v>8.25</v>
      </c>
      <c r="E84" s="25">
        <f t="shared" si="13"/>
        <v>0.23355749999999997</v>
      </c>
      <c r="F84" s="25">
        <f t="shared" si="11"/>
        <v>2364.19641</v>
      </c>
      <c r="G84" s="26">
        <f t="shared" si="14"/>
        <v>0.5747290182719107</v>
      </c>
      <c r="I84" s="29">
        <f t="shared" ref="I84" si="29">H82</f>
        <v>151.95204954056774</v>
      </c>
      <c r="J84" s="26">
        <f t="shared" si="15"/>
        <v>1</v>
      </c>
      <c r="K84" s="27">
        <f t="shared" si="12"/>
        <v>2.1293724486342689</v>
      </c>
      <c r="L84" s="29">
        <f t="shared" si="16"/>
        <v>31.940586729514035</v>
      </c>
      <c r="M84" s="29">
        <f t="shared" si="18"/>
        <v>324.07011836415461</v>
      </c>
      <c r="N84" s="26">
        <f t="shared" si="17"/>
        <v>0.55406805846756668</v>
      </c>
    </row>
    <row r="85" spans="1:14" x14ac:dyDescent="0.2">
      <c r="A85" t="s">
        <v>97</v>
      </c>
      <c r="B85" s="4"/>
      <c r="C85" s="4">
        <v>44855.90625</v>
      </c>
      <c r="D85" s="5">
        <v>8.25</v>
      </c>
      <c r="E85" s="25">
        <f t="shared" si="13"/>
        <v>0.23355749999999997</v>
      </c>
      <c r="F85" s="25">
        <f t="shared" si="11"/>
        <v>2536.1796599999998</v>
      </c>
      <c r="G85" s="26">
        <f t="shared" si="14"/>
        <v>0.61653762774852883</v>
      </c>
      <c r="I85" s="29">
        <f t="shared" ref="I85" si="30">H82</f>
        <v>151.95204954056774</v>
      </c>
      <c r="J85" s="26">
        <f t="shared" si="15"/>
        <v>1</v>
      </c>
      <c r="K85" s="27">
        <f t="shared" si="12"/>
        <v>2.1293724486342689</v>
      </c>
      <c r="L85" s="29">
        <f t="shared" si="16"/>
        <v>31.940586729514035</v>
      </c>
      <c r="M85" s="29">
        <f t="shared" si="18"/>
        <v>356.01070509366866</v>
      </c>
      <c r="N85" s="26">
        <f t="shared" si="17"/>
        <v>0.60867740956994298</v>
      </c>
    </row>
    <row r="86" spans="1:14" x14ac:dyDescent="0.2">
      <c r="A86" t="s">
        <v>97</v>
      </c>
      <c r="B86" s="4"/>
      <c r="C86" s="4">
        <v>44855.916666666664</v>
      </c>
      <c r="D86" s="5">
        <v>7.93</v>
      </c>
      <c r="E86" s="25">
        <f t="shared" si="13"/>
        <v>0.22449829999999998</v>
      </c>
      <c r="F86" s="25">
        <f t="shared" si="11"/>
        <v>2700.0096299999996</v>
      </c>
      <c r="G86" s="26">
        <f t="shared" si="14"/>
        <v>0.65636419944255164</v>
      </c>
      <c r="I86" s="29">
        <f t="shared" ref="I86" si="31">H82</f>
        <v>151.95204954056774</v>
      </c>
      <c r="J86" s="26">
        <f t="shared" si="15"/>
        <v>1</v>
      </c>
      <c r="K86" s="27">
        <f t="shared" si="12"/>
        <v>2.046778608202394</v>
      </c>
      <c r="L86" s="29">
        <f t="shared" si="16"/>
        <v>30.701679123035909</v>
      </c>
      <c r="M86" s="29">
        <f t="shared" si="18"/>
        <v>386.71238421670455</v>
      </c>
      <c r="N86" s="26">
        <f t="shared" si="17"/>
        <v>0.66116857978107557</v>
      </c>
    </row>
    <row r="87" spans="1:14" x14ac:dyDescent="0.2">
      <c r="A87" t="s">
        <v>97</v>
      </c>
      <c r="B87" s="4"/>
      <c r="C87" s="4">
        <v>44855.927083333336</v>
      </c>
      <c r="D87" s="5">
        <v>7.61</v>
      </c>
      <c r="E87" s="25">
        <f t="shared" si="13"/>
        <v>0.21543909999999999</v>
      </c>
      <c r="F87" s="25">
        <f t="shared" si="11"/>
        <v>2855.6863199999998</v>
      </c>
      <c r="G87" s="26">
        <f t="shared" si="14"/>
        <v>0.69420873335397948</v>
      </c>
      <c r="I87" s="29">
        <f t="shared" ref="I87" si="32">H82</f>
        <v>151.95204954056774</v>
      </c>
      <c r="J87" s="26">
        <f t="shared" si="15"/>
        <v>1</v>
      </c>
      <c r="K87" s="27">
        <f t="shared" si="12"/>
        <v>1.9641847677705198</v>
      </c>
      <c r="L87" s="29">
        <f t="shared" si="16"/>
        <v>29.462771516557797</v>
      </c>
      <c r="M87" s="29">
        <f t="shared" si="18"/>
        <v>416.17515573326233</v>
      </c>
      <c r="N87" s="26">
        <f t="shared" si="17"/>
        <v>0.71154156910096444</v>
      </c>
    </row>
    <row r="88" spans="1:14" x14ac:dyDescent="0.2">
      <c r="A88" t="s">
        <v>97</v>
      </c>
      <c r="B88" s="4"/>
      <c r="C88" s="4">
        <v>44855.9375</v>
      </c>
      <c r="D88" s="5">
        <v>6.99</v>
      </c>
      <c r="E88" s="25">
        <f t="shared" si="13"/>
        <v>0.1978869</v>
      </c>
      <c r="F88" s="25">
        <f t="shared" si="11"/>
        <v>2995.56603</v>
      </c>
      <c r="G88" s="26">
        <f t="shared" si="14"/>
        <v>0.72821306906162886</v>
      </c>
      <c r="I88" s="29">
        <f t="shared" ref="I88" si="33">H82</f>
        <v>151.95204954056774</v>
      </c>
      <c r="J88" s="26">
        <f t="shared" si="15"/>
        <v>1</v>
      </c>
      <c r="K88" s="27">
        <f t="shared" si="12"/>
        <v>1.8041592019337624</v>
      </c>
      <c r="L88" s="29">
        <f t="shared" si="16"/>
        <v>27.062388029006435</v>
      </c>
      <c r="M88" s="29">
        <f t="shared" si="18"/>
        <v>443.23754376226879</v>
      </c>
      <c r="N88" s="26">
        <f t="shared" si="17"/>
        <v>0.75781058294406878</v>
      </c>
    </row>
    <row r="89" spans="1:14" x14ac:dyDescent="0.2">
      <c r="A89" t="s">
        <v>97</v>
      </c>
      <c r="B89" s="4"/>
      <c r="C89" s="4">
        <v>44855.947916666664</v>
      </c>
      <c r="D89" s="5">
        <v>6.69</v>
      </c>
      <c r="E89" s="25">
        <f t="shared" si="13"/>
        <v>0.1893939</v>
      </c>
      <c r="F89" s="25">
        <f t="shared" si="11"/>
        <v>3127.80204</v>
      </c>
      <c r="G89" s="26">
        <f t="shared" si="14"/>
        <v>0.76035924434809532</v>
      </c>
      <c r="I89" s="29">
        <f t="shared" ref="I89" si="34">H82</f>
        <v>151.95204954056774</v>
      </c>
      <c r="J89" s="26">
        <f t="shared" si="15"/>
        <v>1</v>
      </c>
      <c r="K89" s="27">
        <f t="shared" si="12"/>
        <v>1.72672747652888</v>
      </c>
      <c r="L89" s="29">
        <f t="shared" si="16"/>
        <v>25.900912147933202</v>
      </c>
      <c r="M89" s="29">
        <f t="shared" si="18"/>
        <v>469.13845591020197</v>
      </c>
      <c r="N89" s="26">
        <f t="shared" si="17"/>
        <v>0.80209380220163207</v>
      </c>
    </row>
    <row r="90" spans="1:14" x14ac:dyDescent="0.2">
      <c r="A90" t="s">
        <v>97</v>
      </c>
      <c r="B90" s="4">
        <f>'Data Final'!C308</f>
        <v>44855.989583333336</v>
      </c>
      <c r="C90" s="4">
        <v>44855.958333333336</v>
      </c>
      <c r="D90" s="5">
        <v>6.69</v>
      </c>
      <c r="E90" s="25">
        <f t="shared" si="13"/>
        <v>0.1893939</v>
      </c>
      <c r="F90" s="25">
        <f t="shared" si="11"/>
        <v>3260.0380500000001</v>
      </c>
      <c r="G90" s="26">
        <f t="shared" si="14"/>
        <v>0.79250541963456167</v>
      </c>
      <c r="H90">
        <f>'Data Final'!D308</f>
        <v>89.625295110528498</v>
      </c>
      <c r="I90" s="29">
        <f t="shared" ref="I90" si="35">H90</f>
        <v>89.625295110528498</v>
      </c>
      <c r="J90" s="26">
        <f t="shared" si="15"/>
        <v>0.58982616806758226</v>
      </c>
      <c r="K90" s="27">
        <f t="shared" si="12"/>
        <v>1.0184690507780352</v>
      </c>
      <c r="L90" s="29">
        <f t="shared" si="16"/>
        <v>15.277035761670527</v>
      </c>
      <c r="M90" s="29">
        <f t="shared" si="18"/>
        <v>484.41549167187247</v>
      </c>
      <c r="N90" s="26">
        <f t="shared" si="17"/>
        <v>0.82821320372601714</v>
      </c>
    </row>
    <row r="91" spans="1:14" x14ac:dyDescent="0.2">
      <c r="A91" t="s">
        <v>97</v>
      </c>
      <c r="B91" s="4"/>
      <c r="C91" s="4">
        <v>44855.96875</v>
      </c>
      <c r="D91" s="5">
        <v>6.69</v>
      </c>
      <c r="E91" s="25">
        <f t="shared" si="13"/>
        <v>0.1893939</v>
      </c>
      <c r="F91" s="25">
        <f t="shared" si="11"/>
        <v>3392.2740600000002</v>
      </c>
      <c r="G91" s="26">
        <f t="shared" si="14"/>
        <v>0.82465159492102813</v>
      </c>
      <c r="I91" s="29">
        <f t="shared" si="28"/>
        <v>89.625295110528498</v>
      </c>
      <c r="J91" s="26">
        <f t="shared" si="15"/>
        <v>0.58982616806758226</v>
      </c>
      <c r="K91" s="27">
        <f t="shared" si="12"/>
        <v>1.0184690507780352</v>
      </c>
      <c r="L91" s="29">
        <f t="shared" si="16"/>
        <v>15.277035761670527</v>
      </c>
      <c r="M91" s="29">
        <f t="shared" si="18"/>
        <v>499.69252743354298</v>
      </c>
      <c r="N91" s="26">
        <f t="shared" si="17"/>
        <v>0.85433260525040222</v>
      </c>
    </row>
    <row r="92" spans="1:14" x14ac:dyDescent="0.2">
      <c r="A92" t="s">
        <v>97</v>
      </c>
      <c r="B92" s="4"/>
      <c r="C92" s="4">
        <v>44855.979166666664</v>
      </c>
      <c r="D92" s="5">
        <v>6.69</v>
      </c>
      <c r="E92" s="25">
        <f t="shared" si="13"/>
        <v>0.1893939</v>
      </c>
      <c r="F92" s="25">
        <f t="shared" si="11"/>
        <v>3524.5100700000003</v>
      </c>
      <c r="G92" s="26">
        <f t="shared" si="14"/>
        <v>0.85679777020749459</v>
      </c>
      <c r="I92" s="29">
        <f t="shared" ref="I92" si="36">H90</f>
        <v>89.625295110528498</v>
      </c>
      <c r="J92" s="26">
        <f t="shared" si="15"/>
        <v>0.58982616806758226</v>
      </c>
      <c r="K92" s="27">
        <f t="shared" si="12"/>
        <v>1.0184690507780352</v>
      </c>
      <c r="L92" s="29">
        <f t="shared" si="16"/>
        <v>15.277035761670527</v>
      </c>
      <c r="M92" s="29">
        <f t="shared" si="18"/>
        <v>514.96956319521348</v>
      </c>
      <c r="N92" s="26">
        <f t="shared" si="17"/>
        <v>0.88045200677478741</v>
      </c>
    </row>
    <row r="93" spans="1:14" x14ac:dyDescent="0.2">
      <c r="A93" t="s">
        <v>97</v>
      </c>
      <c r="B93" s="4"/>
      <c r="C93" s="4">
        <v>44855.989583333336</v>
      </c>
      <c r="D93" s="5">
        <v>6.69</v>
      </c>
      <c r="E93" s="25">
        <f t="shared" si="13"/>
        <v>0.1893939</v>
      </c>
      <c r="F93" s="25">
        <f t="shared" si="11"/>
        <v>3656.7460800000003</v>
      </c>
      <c r="G93" s="26">
        <f t="shared" si="14"/>
        <v>0.88894394549396094</v>
      </c>
      <c r="I93" s="29">
        <f t="shared" ref="I93" si="37">H90</f>
        <v>89.625295110528498</v>
      </c>
      <c r="J93" s="26">
        <f t="shared" si="15"/>
        <v>0.58982616806758226</v>
      </c>
      <c r="K93" s="27">
        <f t="shared" si="12"/>
        <v>1.0184690507780352</v>
      </c>
      <c r="L93" s="29">
        <f t="shared" si="16"/>
        <v>15.277035761670527</v>
      </c>
      <c r="M93" s="29">
        <f t="shared" si="18"/>
        <v>530.24659895688399</v>
      </c>
      <c r="N93" s="26">
        <f t="shared" si="17"/>
        <v>0.90657140829917249</v>
      </c>
    </row>
    <row r="94" spans="1:14" x14ac:dyDescent="0.2">
      <c r="A94" t="s">
        <v>97</v>
      </c>
      <c r="B94" s="4"/>
      <c r="C94" s="4">
        <v>44856</v>
      </c>
      <c r="D94" s="5">
        <v>6.4</v>
      </c>
      <c r="E94" s="25">
        <f t="shared" si="13"/>
        <v>0.18118400000000001</v>
      </c>
      <c r="F94" s="25">
        <f t="shared" si="11"/>
        <v>3781.5931800000003</v>
      </c>
      <c r="G94" s="26">
        <f t="shared" si="14"/>
        <v>0.9192938990399504</v>
      </c>
      <c r="I94" s="29">
        <f t="shared" ref="I94" si="38">H90</f>
        <v>89.625295110528498</v>
      </c>
      <c r="J94" s="26">
        <f t="shared" si="15"/>
        <v>0.58982616806758226</v>
      </c>
      <c r="K94" s="27">
        <f t="shared" si="12"/>
        <v>0.97432016815835987</v>
      </c>
      <c r="L94" s="29">
        <f t="shared" si="16"/>
        <v>14.614802522375397</v>
      </c>
      <c r="M94" s="29">
        <f t="shared" si="18"/>
        <v>544.86140147925937</v>
      </c>
      <c r="N94" s="26">
        <f t="shared" si="17"/>
        <v>0.93155857866629721</v>
      </c>
    </row>
    <row r="95" spans="1:14" x14ac:dyDescent="0.2">
      <c r="A95" t="s">
        <v>97</v>
      </c>
      <c r="B95" s="4"/>
      <c r="C95" s="4">
        <v>44856.010416666664</v>
      </c>
      <c r="D95" s="5">
        <v>6.12</v>
      </c>
      <c r="E95" s="25">
        <f t="shared" si="13"/>
        <v>0.1732572</v>
      </c>
      <c r="F95" s="25">
        <f t="shared" si="11"/>
        <v>3899.3061600000001</v>
      </c>
      <c r="G95" s="26">
        <f t="shared" si="14"/>
        <v>0.947909569526169</v>
      </c>
      <c r="I95" s="29">
        <f t="shared" ref="I95" si="39">H90</f>
        <v>89.625295110528498</v>
      </c>
      <c r="J95" s="26">
        <f t="shared" si="15"/>
        <v>0.58982616806758226</v>
      </c>
      <c r="K95" s="27">
        <f t="shared" si="12"/>
        <v>0.93169366080143168</v>
      </c>
      <c r="L95" s="29">
        <f t="shared" si="16"/>
        <v>13.975404912021475</v>
      </c>
      <c r="M95" s="29">
        <f t="shared" ref="M95:M96" si="40">M94+L95</f>
        <v>558.83680639128079</v>
      </c>
      <c r="N95" s="26">
        <f t="shared" si="17"/>
        <v>0.95545256032986026</v>
      </c>
    </row>
    <row r="96" spans="1:14" x14ac:dyDescent="0.2">
      <c r="A96" t="s">
        <v>97</v>
      </c>
      <c r="B96" s="4"/>
      <c r="C96" s="4">
        <v>44856.020833333336</v>
      </c>
      <c r="D96" s="5">
        <v>5.84</v>
      </c>
      <c r="E96" s="25">
        <f t="shared" si="13"/>
        <v>0.16533039999999999</v>
      </c>
      <c r="F96" s="25">
        <f t="shared" si="11"/>
        <v>4009.8850200000002</v>
      </c>
      <c r="G96" s="26">
        <f t="shared" si="14"/>
        <v>0.97479095695261686</v>
      </c>
      <c r="I96" s="29">
        <f t="shared" ref="I96" si="41">H90</f>
        <v>89.625295110528498</v>
      </c>
      <c r="J96" s="26">
        <f t="shared" si="15"/>
        <v>0.58982616806758226</v>
      </c>
      <c r="K96" s="27">
        <f t="shared" si="12"/>
        <v>0.88906715344450316</v>
      </c>
      <c r="L96" s="29">
        <f t="shared" si="16"/>
        <v>13.336007301667546</v>
      </c>
      <c r="M96" s="29">
        <f t="shared" si="40"/>
        <v>572.17281369294835</v>
      </c>
      <c r="N96" s="26">
        <f t="shared" si="17"/>
        <v>0.97825335328986163</v>
      </c>
    </row>
    <row r="97" spans="1:14" x14ac:dyDescent="0.2">
      <c r="A97" t="s">
        <v>97</v>
      </c>
      <c r="B97" s="4"/>
      <c r="C97" s="4">
        <v>44856.03125</v>
      </c>
      <c r="D97" s="5">
        <v>5.57</v>
      </c>
      <c r="E97" s="25">
        <f t="shared" si="13"/>
        <v>0.15768669999999999</v>
      </c>
      <c r="F97" s="25">
        <f t="shared" si="11"/>
        <v>4113.5845500000005</v>
      </c>
      <c r="G97" s="26">
        <f t="shared" si="14"/>
        <v>1</v>
      </c>
      <c r="I97" s="29">
        <f t="shared" ref="I97" si="42">H90</f>
        <v>89.625295110528498</v>
      </c>
      <c r="J97" s="26">
        <f t="shared" si="15"/>
        <v>0.58982616806758226</v>
      </c>
      <c r="K97" s="27">
        <f t="shared" si="12"/>
        <v>0.84796302135032231</v>
      </c>
      <c r="L97" s="29">
        <f t="shared" si="16"/>
        <v>12.719445320254835</v>
      </c>
      <c r="M97" s="29">
        <f t="shared" ref="M97" si="43">M96+L97</f>
        <v>584.89225901320322</v>
      </c>
      <c r="N97" s="26">
        <f t="shared" si="17"/>
        <v>1</v>
      </c>
    </row>
    <row r="98" spans="1:14" x14ac:dyDescent="0.2">
      <c r="E98" s="25"/>
      <c r="F98" s="25"/>
      <c r="G98" s="26"/>
      <c r="J98" s="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EDFD-9508-D941-BEA5-7415E59F21A7}">
  <sheetPr codeName="Sheet20">
    <tabColor theme="5" tint="0.39997558519241921"/>
  </sheetPr>
  <dimension ref="A1:N117"/>
  <sheetViews>
    <sheetView tabSelected="1" topLeftCell="J1" zoomScale="125" workbookViewId="0">
      <selection activeCell="Z19" sqref="Z19"/>
    </sheetView>
  </sheetViews>
  <sheetFormatPr baseColWidth="10" defaultColWidth="8.83203125" defaultRowHeight="16" x14ac:dyDescent="0.2"/>
  <cols>
    <col min="1" max="1" width="8.83203125" style="5"/>
    <col min="2" max="3" width="15.33203125" style="5" bestFit="1" customWidth="1"/>
    <col min="4" max="4" width="11.83203125" style="5" bestFit="1" customWidth="1"/>
    <col min="5" max="9" width="8.83203125" style="5"/>
    <col min="11" max="16384" width="8.83203125" style="5"/>
  </cols>
  <sheetData>
    <row r="1" spans="1:14" customFormat="1" ht="68" x14ac:dyDescent="0.2">
      <c r="A1" t="s">
        <v>88</v>
      </c>
      <c r="B1" s="24" t="s">
        <v>168</v>
      </c>
      <c r="C1" s="24" t="s">
        <v>15</v>
      </c>
      <c r="D1" s="30" t="s">
        <v>106</v>
      </c>
      <c r="E1" s="30" t="s">
        <v>107</v>
      </c>
      <c r="F1" s="30" t="s">
        <v>108</v>
      </c>
      <c r="G1" s="30" t="s">
        <v>109</v>
      </c>
      <c r="H1" s="24" t="s">
        <v>16</v>
      </c>
      <c r="I1" s="24" t="s">
        <v>17</v>
      </c>
      <c r="J1" s="24" t="s">
        <v>145</v>
      </c>
      <c r="K1" s="24" t="s">
        <v>18</v>
      </c>
      <c r="L1" s="28" t="s">
        <v>19</v>
      </c>
      <c r="M1" s="28" t="s">
        <v>20</v>
      </c>
      <c r="N1" s="24" t="s">
        <v>21</v>
      </c>
    </row>
    <row r="2" spans="1:14" x14ac:dyDescent="0.2">
      <c r="A2" s="5" t="s">
        <v>98</v>
      </c>
      <c r="B2" s="4">
        <f>'Data Final'!C310</f>
        <v>44960.479166666664</v>
      </c>
      <c r="C2" s="4">
        <v>44960.458333333336</v>
      </c>
      <c r="D2" s="5">
        <v>3.01</v>
      </c>
      <c r="E2" s="25">
        <f>D2*0.02831</f>
        <v>8.5213099999999986E-2</v>
      </c>
      <c r="F2" s="25">
        <f>(E2-$E$2)*15*60</f>
        <v>0</v>
      </c>
      <c r="G2" s="26">
        <f>F2/$F$86</f>
        <v>0</v>
      </c>
      <c r="H2" s="29">
        <f>'Data Final'!D310</f>
        <v>0</v>
      </c>
      <c r="I2" s="29">
        <f>H2</f>
        <v>0</v>
      </c>
      <c r="J2" s="26">
        <f>I2/MAX(I$2:I$98)</f>
        <v>0</v>
      </c>
      <c r="K2" s="27">
        <f t="shared" ref="K2:K33" si="0">I2*E2*1000*60/(1000*1000)</f>
        <v>0</v>
      </c>
      <c r="L2" s="29">
        <f>K2*15</f>
        <v>0</v>
      </c>
      <c r="M2" s="29">
        <f>L2</f>
        <v>0</v>
      </c>
      <c r="N2" s="26">
        <f>M2/$M$86</f>
        <v>0</v>
      </c>
    </row>
    <row r="3" spans="1:14" x14ac:dyDescent="0.2">
      <c r="A3" s="5" t="s">
        <v>98</v>
      </c>
      <c r="B3" s="4"/>
      <c r="C3" s="4">
        <v>44960.46875</v>
      </c>
      <c r="D3" s="5">
        <v>3.01</v>
      </c>
      <c r="E3" s="25">
        <f t="shared" ref="E3:E66" si="1">D3*0.02831</f>
        <v>8.5213099999999986E-2</v>
      </c>
      <c r="F3" s="25">
        <f>(E3-$E$2)*15*60+F2</f>
        <v>0</v>
      </c>
      <c r="G3" s="26">
        <f t="shared" ref="G3:G66" si="2">F3/$F$86</f>
        <v>0</v>
      </c>
      <c r="H3" s="29"/>
      <c r="I3" s="29">
        <f>H2</f>
        <v>0</v>
      </c>
      <c r="J3" s="26">
        <f t="shared" ref="J3:J66" si="3">I3/MAX(I$2:I$98)</f>
        <v>0</v>
      </c>
      <c r="K3" s="27">
        <f t="shared" si="0"/>
        <v>0</v>
      </c>
      <c r="L3" s="29">
        <f t="shared" ref="L3:L66" si="4">K3*15</f>
        <v>0</v>
      </c>
      <c r="M3" s="29">
        <f>M2+L3</f>
        <v>0</v>
      </c>
      <c r="N3" s="26">
        <f t="shared" ref="N3:N66" si="5">M3/$M$86</f>
        <v>0</v>
      </c>
    </row>
    <row r="4" spans="1:14" x14ac:dyDescent="0.2">
      <c r="A4" s="5" t="s">
        <v>98</v>
      </c>
      <c r="B4" s="4"/>
      <c r="C4" s="4">
        <v>44960.479166666664</v>
      </c>
      <c r="D4" s="5">
        <v>3.01</v>
      </c>
      <c r="E4" s="25">
        <f t="shared" si="1"/>
        <v>8.5213099999999986E-2</v>
      </c>
      <c r="F4" s="25">
        <f t="shared" ref="F4:F67" si="6">(E4-$E$2)*15*60+F3</f>
        <v>0</v>
      </c>
      <c r="G4" s="26">
        <f t="shared" si="2"/>
        <v>0</v>
      </c>
      <c r="H4" s="29"/>
      <c r="I4" s="29">
        <f>H2</f>
        <v>0</v>
      </c>
      <c r="J4" s="26">
        <f t="shared" si="3"/>
        <v>0</v>
      </c>
      <c r="K4" s="27">
        <f t="shared" si="0"/>
        <v>0</v>
      </c>
      <c r="L4" s="29">
        <f t="shared" si="4"/>
        <v>0</v>
      </c>
      <c r="M4" s="29">
        <f t="shared" ref="M4:M5" si="7">M3+L4</f>
        <v>0</v>
      </c>
      <c r="N4" s="26">
        <f t="shared" si="5"/>
        <v>0</v>
      </c>
    </row>
    <row r="5" spans="1:14" x14ac:dyDescent="0.2">
      <c r="A5" s="5" t="s">
        <v>98</v>
      </c>
      <c r="B5" s="4"/>
      <c r="C5" s="4">
        <v>44960.489583333336</v>
      </c>
      <c r="D5" s="5">
        <v>3.01</v>
      </c>
      <c r="E5" s="25">
        <f t="shared" si="1"/>
        <v>8.5213099999999986E-2</v>
      </c>
      <c r="F5" s="25">
        <f t="shared" si="6"/>
        <v>0</v>
      </c>
      <c r="G5" s="26">
        <f t="shared" si="2"/>
        <v>0</v>
      </c>
      <c r="H5" s="29"/>
      <c r="I5" s="29">
        <f>H2</f>
        <v>0</v>
      </c>
      <c r="J5" s="26">
        <f t="shared" si="3"/>
        <v>0</v>
      </c>
      <c r="K5" s="27">
        <f t="shared" si="0"/>
        <v>0</v>
      </c>
      <c r="L5" s="29">
        <f t="shared" si="4"/>
        <v>0</v>
      </c>
      <c r="M5" s="29">
        <f t="shared" si="7"/>
        <v>0</v>
      </c>
      <c r="N5" s="26">
        <f t="shared" si="5"/>
        <v>0</v>
      </c>
    </row>
    <row r="6" spans="1:14" x14ac:dyDescent="0.2">
      <c r="A6" s="5" t="s">
        <v>98</v>
      </c>
      <c r="B6" s="4">
        <f>'Data Final'!C311</f>
        <v>44960.520833333336</v>
      </c>
      <c r="C6" s="4">
        <v>44960.5</v>
      </c>
      <c r="D6" s="5">
        <v>3.01</v>
      </c>
      <c r="E6" s="25">
        <f t="shared" si="1"/>
        <v>8.5213099999999986E-2</v>
      </c>
      <c r="F6" s="25">
        <f t="shared" si="6"/>
        <v>0</v>
      </c>
      <c r="G6" s="26">
        <f t="shared" si="2"/>
        <v>0</v>
      </c>
      <c r="H6" s="5">
        <f>'Data Final'!D311</f>
        <v>0</v>
      </c>
      <c r="I6" s="29">
        <f t="shared" ref="I6" si="8">H6</f>
        <v>0</v>
      </c>
      <c r="J6" s="26">
        <f t="shared" si="3"/>
        <v>0</v>
      </c>
      <c r="K6" s="27">
        <f t="shared" si="0"/>
        <v>0</v>
      </c>
      <c r="L6" s="29">
        <f t="shared" si="4"/>
        <v>0</v>
      </c>
      <c r="M6" s="29">
        <f t="shared" ref="M6:M69" si="9">M5+L6</f>
        <v>0</v>
      </c>
      <c r="N6" s="26">
        <f t="shared" si="5"/>
        <v>0</v>
      </c>
    </row>
    <row r="7" spans="1:14" x14ac:dyDescent="0.2">
      <c r="A7" s="5" t="s">
        <v>98</v>
      </c>
      <c r="B7" s="4"/>
      <c r="C7" s="4">
        <v>44960.510416666664</v>
      </c>
      <c r="D7" s="5">
        <v>3.01</v>
      </c>
      <c r="E7" s="25">
        <f t="shared" si="1"/>
        <v>8.5213099999999986E-2</v>
      </c>
      <c r="F7" s="25">
        <f t="shared" si="6"/>
        <v>0</v>
      </c>
      <c r="G7" s="26">
        <f t="shared" si="2"/>
        <v>0</v>
      </c>
      <c r="I7" s="29">
        <f t="shared" ref="I7" si="10">H6</f>
        <v>0</v>
      </c>
      <c r="J7" s="26">
        <f t="shared" si="3"/>
        <v>0</v>
      </c>
      <c r="K7" s="27">
        <f t="shared" si="0"/>
        <v>0</v>
      </c>
      <c r="L7" s="29">
        <f t="shared" si="4"/>
        <v>0</v>
      </c>
      <c r="M7" s="29">
        <f t="shared" si="9"/>
        <v>0</v>
      </c>
      <c r="N7" s="26">
        <f t="shared" si="5"/>
        <v>0</v>
      </c>
    </row>
    <row r="8" spans="1:14" x14ac:dyDescent="0.2">
      <c r="A8" s="5" t="s">
        <v>98</v>
      </c>
      <c r="B8" s="4"/>
      <c r="C8" s="4">
        <v>44960.520833333336</v>
      </c>
      <c r="D8" s="5">
        <v>3.01</v>
      </c>
      <c r="E8" s="25">
        <f t="shared" si="1"/>
        <v>8.5213099999999986E-2</v>
      </c>
      <c r="F8" s="25">
        <f t="shared" si="6"/>
        <v>0</v>
      </c>
      <c r="G8" s="26">
        <f t="shared" si="2"/>
        <v>0</v>
      </c>
      <c r="I8" s="29">
        <f t="shared" ref="I8" si="11">H6</f>
        <v>0</v>
      </c>
      <c r="J8" s="26">
        <f t="shared" si="3"/>
        <v>0</v>
      </c>
      <c r="K8" s="27">
        <f t="shared" si="0"/>
        <v>0</v>
      </c>
      <c r="L8" s="29">
        <f t="shared" si="4"/>
        <v>0</v>
      </c>
      <c r="M8" s="29">
        <f t="shared" si="9"/>
        <v>0</v>
      </c>
      <c r="N8" s="26">
        <f t="shared" si="5"/>
        <v>0</v>
      </c>
    </row>
    <row r="9" spans="1:14" x14ac:dyDescent="0.2">
      <c r="A9" s="5" t="s">
        <v>98</v>
      </c>
      <c r="B9" s="4"/>
      <c r="C9" s="4">
        <v>44960.53125</v>
      </c>
      <c r="D9" s="5">
        <v>3.01</v>
      </c>
      <c r="E9" s="25">
        <f t="shared" si="1"/>
        <v>8.5213099999999986E-2</v>
      </c>
      <c r="F9" s="25">
        <f t="shared" si="6"/>
        <v>0</v>
      </c>
      <c r="G9" s="26">
        <f t="shared" si="2"/>
        <v>0</v>
      </c>
      <c r="I9" s="29">
        <f t="shared" ref="I9" si="12">H6</f>
        <v>0</v>
      </c>
      <c r="J9" s="26">
        <f t="shared" si="3"/>
        <v>0</v>
      </c>
      <c r="K9" s="27">
        <f t="shared" si="0"/>
        <v>0</v>
      </c>
      <c r="L9" s="29">
        <f t="shared" si="4"/>
        <v>0</v>
      </c>
      <c r="M9" s="29">
        <f t="shared" si="9"/>
        <v>0</v>
      </c>
      <c r="N9" s="26">
        <f t="shared" si="5"/>
        <v>0</v>
      </c>
    </row>
    <row r="10" spans="1:14" x14ac:dyDescent="0.2">
      <c r="A10" s="5" t="s">
        <v>98</v>
      </c>
      <c r="B10" s="4">
        <f>'Data Final'!C312</f>
        <v>44960.562500057873</v>
      </c>
      <c r="C10" s="4">
        <v>44960.541666666664</v>
      </c>
      <c r="D10" s="5">
        <v>3.01</v>
      </c>
      <c r="E10" s="25">
        <f t="shared" si="1"/>
        <v>8.5213099999999986E-2</v>
      </c>
      <c r="F10" s="25">
        <f t="shared" si="6"/>
        <v>0</v>
      </c>
      <c r="G10" s="26">
        <f t="shared" si="2"/>
        <v>0</v>
      </c>
      <c r="H10" s="5">
        <f>'Data Final'!D312</f>
        <v>0</v>
      </c>
      <c r="I10" s="29">
        <f t="shared" ref="I10" si="13">H10</f>
        <v>0</v>
      </c>
      <c r="J10" s="26">
        <f t="shared" si="3"/>
        <v>0</v>
      </c>
      <c r="K10" s="27">
        <f t="shared" si="0"/>
        <v>0</v>
      </c>
      <c r="L10" s="29">
        <f t="shared" si="4"/>
        <v>0</v>
      </c>
      <c r="M10" s="29">
        <f t="shared" si="9"/>
        <v>0</v>
      </c>
      <c r="N10" s="26">
        <f t="shared" si="5"/>
        <v>0</v>
      </c>
    </row>
    <row r="11" spans="1:14" x14ac:dyDescent="0.2">
      <c r="A11" s="5" t="s">
        <v>98</v>
      </c>
      <c r="B11" s="4"/>
      <c r="C11" s="4">
        <v>44960.552083333336</v>
      </c>
      <c r="D11" s="5">
        <v>3.01</v>
      </c>
      <c r="E11" s="25">
        <f t="shared" si="1"/>
        <v>8.5213099999999986E-2</v>
      </c>
      <c r="F11" s="25">
        <f t="shared" si="6"/>
        <v>0</v>
      </c>
      <c r="G11" s="26">
        <f t="shared" si="2"/>
        <v>0</v>
      </c>
      <c r="I11" s="29">
        <f t="shared" ref="I11" si="14">H10</f>
        <v>0</v>
      </c>
      <c r="J11" s="26">
        <f t="shared" si="3"/>
        <v>0</v>
      </c>
      <c r="K11" s="27">
        <f t="shared" si="0"/>
        <v>0</v>
      </c>
      <c r="L11" s="29">
        <f t="shared" si="4"/>
        <v>0</v>
      </c>
      <c r="M11" s="29">
        <f t="shared" si="9"/>
        <v>0</v>
      </c>
      <c r="N11" s="26">
        <f t="shared" si="5"/>
        <v>0</v>
      </c>
    </row>
    <row r="12" spans="1:14" x14ac:dyDescent="0.2">
      <c r="A12" s="5" t="s">
        <v>98</v>
      </c>
      <c r="B12" s="4"/>
      <c r="C12" s="4">
        <v>44960.5625</v>
      </c>
      <c r="D12" s="5">
        <v>3.01</v>
      </c>
      <c r="E12" s="25">
        <f t="shared" si="1"/>
        <v>8.5213099999999986E-2</v>
      </c>
      <c r="F12" s="25">
        <f t="shared" si="6"/>
        <v>0</v>
      </c>
      <c r="G12" s="26">
        <f t="shared" si="2"/>
        <v>0</v>
      </c>
      <c r="I12" s="29">
        <f t="shared" ref="I12" si="15">H10</f>
        <v>0</v>
      </c>
      <c r="J12" s="26">
        <f t="shared" si="3"/>
        <v>0</v>
      </c>
      <c r="K12" s="27">
        <f t="shared" si="0"/>
        <v>0</v>
      </c>
      <c r="L12" s="29">
        <f t="shared" si="4"/>
        <v>0</v>
      </c>
      <c r="M12" s="29">
        <f t="shared" si="9"/>
        <v>0</v>
      </c>
      <c r="N12" s="26">
        <f t="shared" si="5"/>
        <v>0</v>
      </c>
    </row>
    <row r="13" spans="1:14" x14ac:dyDescent="0.2">
      <c r="A13" s="5" t="s">
        <v>98</v>
      </c>
      <c r="B13" s="4"/>
      <c r="C13" s="4">
        <v>44960.572916666664</v>
      </c>
      <c r="D13" s="5">
        <v>3.01</v>
      </c>
      <c r="E13" s="25">
        <f t="shared" si="1"/>
        <v>8.5213099999999986E-2</v>
      </c>
      <c r="F13" s="25">
        <f t="shared" si="6"/>
        <v>0</v>
      </c>
      <c r="G13" s="26">
        <f t="shared" si="2"/>
        <v>0</v>
      </c>
      <c r="I13" s="29">
        <f t="shared" ref="I13" si="16">H10</f>
        <v>0</v>
      </c>
      <c r="J13" s="26">
        <f t="shared" si="3"/>
        <v>0</v>
      </c>
      <c r="K13" s="27">
        <f t="shared" si="0"/>
        <v>0</v>
      </c>
      <c r="L13" s="29">
        <f t="shared" si="4"/>
        <v>0</v>
      </c>
      <c r="M13" s="29">
        <f t="shared" si="9"/>
        <v>0</v>
      </c>
      <c r="N13" s="26">
        <f t="shared" si="5"/>
        <v>0</v>
      </c>
    </row>
    <row r="14" spans="1:14" x14ac:dyDescent="0.2">
      <c r="A14" s="5" t="s">
        <v>98</v>
      </c>
      <c r="B14" s="4">
        <f>'Data Final'!C313</f>
        <v>44960.60416678241</v>
      </c>
      <c r="C14" s="4">
        <v>44960.583333333336</v>
      </c>
      <c r="D14" s="5">
        <v>3.01</v>
      </c>
      <c r="E14" s="25">
        <f t="shared" si="1"/>
        <v>8.5213099999999986E-2</v>
      </c>
      <c r="F14" s="25">
        <f t="shared" si="6"/>
        <v>0</v>
      </c>
      <c r="G14" s="26">
        <f t="shared" si="2"/>
        <v>0</v>
      </c>
      <c r="H14" s="5">
        <f>'Data Final'!D313</f>
        <v>0</v>
      </c>
      <c r="I14" s="29">
        <f t="shared" ref="I14" si="17">H14</f>
        <v>0</v>
      </c>
      <c r="J14" s="26">
        <f t="shared" si="3"/>
        <v>0</v>
      </c>
      <c r="K14" s="27">
        <f t="shared" si="0"/>
        <v>0</v>
      </c>
      <c r="L14" s="29">
        <f t="shared" si="4"/>
        <v>0</v>
      </c>
      <c r="M14" s="29">
        <f t="shared" si="9"/>
        <v>0</v>
      </c>
      <c r="N14" s="26">
        <f t="shared" si="5"/>
        <v>0</v>
      </c>
    </row>
    <row r="15" spans="1:14" x14ac:dyDescent="0.2">
      <c r="A15" s="5" t="s">
        <v>98</v>
      </c>
      <c r="B15" s="4"/>
      <c r="C15" s="4">
        <v>44960.59375</v>
      </c>
      <c r="D15" s="5">
        <v>3.01</v>
      </c>
      <c r="E15" s="25">
        <f t="shared" si="1"/>
        <v>8.5213099999999986E-2</v>
      </c>
      <c r="F15" s="25">
        <f t="shared" si="6"/>
        <v>0</v>
      </c>
      <c r="G15" s="26">
        <f t="shared" si="2"/>
        <v>0</v>
      </c>
      <c r="I15" s="29">
        <f t="shared" ref="I15" si="18">H14</f>
        <v>0</v>
      </c>
      <c r="J15" s="26">
        <f t="shared" si="3"/>
        <v>0</v>
      </c>
      <c r="K15" s="27">
        <f t="shared" si="0"/>
        <v>0</v>
      </c>
      <c r="L15" s="29">
        <f t="shared" si="4"/>
        <v>0</v>
      </c>
      <c r="M15" s="29">
        <f t="shared" si="9"/>
        <v>0</v>
      </c>
      <c r="N15" s="26">
        <f t="shared" si="5"/>
        <v>0</v>
      </c>
    </row>
    <row r="16" spans="1:14" x14ac:dyDescent="0.2">
      <c r="A16" s="5" t="s">
        <v>98</v>
      </c>
      <c r="B16" s="4"/>
      <c r="C16" s="4">
        <v>44960.604166666664</v>
      </c>
      <c r="D16" s="5">
        <v>3.01</v>
      </c>
      <c r="E16" s="25">
        <f t="shared" si="1"/>
        <v>8.5213099999999986E-2</v>
      </c>
      <c r="F16" s="25">
        <f t="shared" si="6"/>
        <v>0</v>
      </c>
      <c r="G16" s="26">
        <f t="shared" si="2"/>
        <v>0</v>
      </c>
      <c r="I16" s="29">
        <f t="shared" ref="I16" si="19">H14</f>
        <v>0</v>
      </c>
      <c r="J16" s="26">
        <f t="shared" si="3"/>
        <v>0</v>
      </c>
      <c r="K16" s="27">
        <f t="shared" si="0"/>
        <v>0</v>
      </c>
      <c r="L16" s="29">
        <f t="shared" si="4"/>
        <v>0</v>
      </c>
      <c r="M16" s="29">
        <f t="shared" si="9"/>
        <v>0</v>
      </c>
      <c r="N16" s="26">
        <f t="shared" si="5"/>
        <v>0</v>
      </c>
    </row>
    <row r="17" spans="1:14" x14ac:dyDescent="0.2">
      <c r="A17" s="5" t="s">
        <v>98</v>
      </c>
      <c r="B17" s="4"/>
      <c r="C17" s="4">
        <v>44960.614583333336</v>
      </c>
      <c r="D17" s="5">
        <v>3.01</v>
      </c>
      <c r="E17" s="25">
        <f t="shared" si="1"/>
        <v>8.5213099999999986E-2</v>
      </c>
      <c r="F17" s="25">
        <f t="shared" si="6"/>
        <v>0</v>
      </c>
      <c r="G17" s="26">
        <f t="shared" si="2"/>
        <v>0</v>
      </c>
      <c r="I17" s="29">
        <f t="shared" ref="I17" si="20">H14</f>
        <v>0</v>
      </c>
      <c r="J17" s="26">
        <f t="shared" si="3"/>
        <v>0</v>
      </c>
      <c r="K17" s="27">
        <f t="shared" si="0"/>
        <v>0</v>
      </c>
      <c r="L17" s="29">
        <f t="shared" si="4"/>
        <v>0</v>
      </c>
      <c r="M17" s="29">
        <f t="shared" si="9"/>
        <v>0</v>
      </c>
      <c r="N17" s="26">
        <f t="shared" si="5"/>
        <v>0</v>
      </c>
    </row>
    <row r="18" spans="1:14" x14ac:dyDescent="0.2">
      <c r="A18" s="5" t="s">
        <v>98</v>
      </c>
      <c r="B18" s="4">
        <f>'Data Final'!C314</f>
        <v>44960.645833506947</v>
      </c>
      <c r="C18" s="4">
        <v>44960.625</v>
      </c>
      <c r="D18" s="5">
        <v>3.01</v>
      </c>
      <c r="E18" s="25">
        <f t="shared" si="1"/>
        <v>8.5213099999999986E-2</v>
      </c>
      <c r="F18" s="25">
        <f t="shared" si="6"/>
        <v>0</v>
      </c>
      <c r="G18" s="26">
        <f t="shared" si="2"/>
        <v>0</v>
      </c>
      <c r="H18" s="5">
        <f>'Data Final'!D314</f>
        <v>0</v>
      </c>
      <c r="I18" s="29">
        <f t="shared" ref="I18" si="21">H18</f>
        <v>0</v>
      </c>
      <c r="J18" s="26">
        <f t="shared" si="3"/>
        <v>0</v>
      </c>
      <c r="K18" s="27">
        <f t="shared" si="0"/>
        <v>0</v>
      </c>
      <c r="L18" s="29">
        <f t="shared" si="4"/>
        <v>0</v>
      </c>
      <c r="M18" s="29">
        <f t="shared" si="9"/>
        <v>0</v>
      </c>
      <c r="N18" s="26">
        <f t="shared" si="5"/>
        <v>0</v>
      </c>
    </row>
    <row r="19" spans="1:14" x14ac:dyDescent="0.2">
      <c r="A19" s="5" t="s">
        <v>98</v>
      </c>
      <c r="B19" s="4"/>
      <c r="C19" s="4">
        <v>44960.635416666664</v>
      </c>
      <c r="D19" s="5">
        <v>3.01</v>
      </c>
      <c r="E19" s="25">
        <f t="shared" si="1"/>
        <v>8.5213099999999986E-2</v>
      </c>
      <c r="F19" s="25">
        <f t="shared" si="6"/>
        <v>0</v>
      </c>
      <c r="G19" s="26">
        <f t="shared" si="2"/>
        <v>0</v>
      </c>
      <c r="I19" s="29">
        <f t="shared" ref="I19" si="22">H18</f>
        <v>0</v>
      </c>
      <c r="J19" s="26">
        <f t="shared" si="3"/>
        <v>0</v>
      </c>
      <c r="K19" s="27">
        <f t="shared" si="0"/>
        <v>0</v>
      </c>
      <c r="L19" s="29">
        <f t="shared" si="4"/>
        <v>0</v>
      </c>
      <c r="M19" s="29">
        <f t="shared" si="9"/>
        <v>0</v>
      </c>
      <c r="N19" s="26">
        <f t="shared" si="5"/>
        <v>0</v>
      </c>
    </row>
    <row r="20" spans="1:14" x14ac:dyDescent="0.2">
      <c r="A20" s="5" t="s">
        <v>98</v>
      </c>
      <c r="B20" s="4"/>
      <c r="C20" s="4">
        <v>44960.645833333336</v>
      </c>
      <c r="D20" s="5">
        <v>3.01</v>
      </c>
      <c r="E20" s="25">
        <f t="shared" si="1"/>
        <v>8.5213099999999986E-2</v>
      </c>
      <c r="F20" s="25">
        <f t="shared" si="6"/>
        <v>0</v>
      </c>
      <c r="G20" s="26">
        <f t="shared" si="2"/>
        <v>0</v>
      </c>
      <c r="I20" s="29">
        <f t="shared" ref="I20" si="23">H18</f>
        <v>0</v>
      </c>
      <c r="J20" s="26">
        <f t="shared" si="3"/>
        <v>0</v>
      </c>
      <c r="K20" s="27">
        <f t="shared" si="0"/>
        <v>0</v>
      </c>
      <c r="L20" s="29">
        <f t="shared" si="4"/>
        <v>0</v>
      </c>
      <c r="M20" s="29">
        <f t="shared" si="9"/>
        <v>0</v>
      </c>
      <c r="N20" s="26">
        <f t="shared" si="5"/>
        <v>0</v>
      </c>
    </row>
    <row r="21" spans="1:14" x14ac:dyDescent="0.2">
      <c r="A21" s="5" t="s">
        <v>98</v>
      </c>
      <c r="B21" s="4"/>
      <c r="C21" s="4">
        <v>44960.65625</v>
      </c>
      <c r="D21" s="5">
        <v>3.01</v>
      </c>
      <c r="E21" s="25">
        <f t="shared" si="1"/>
        <v>8.5213099999999986E-2</v>
      </c>
      <c r="F21" s="25">
        <f t="shared" si="6"/>
        <v>0</v>
      </c>
      <c r="G21" s="26">
        <f t="shared" si="2"/>
        <v>0</v>
      </c>
      <c r="I21" s="29">
        <f t="shared" ref="I21" si="24">H18</f>
        <v>0</v>
      </c>
      <c r="J21" s="26">
        <f t="shared" si="3"/>
        <v>0</v>
      </c>
      <c r="K21" s="27">
        <f t="shared" si="0"/>
        <v>0</v>
      </c>
      <c r="L21" s="29">
        <f t="shared" si="4"/>
        <v>0</v>
      </c>
      <c r="M21" s="29">
        <f t="shared" si="9"/>
        <v>0</v>
      </c>
      <c r="N21" s="26">
        <f t="shared" si="5"/>
        <v>0</v>
      </c>
    </row>
    <row r="22" spans="1:14" x14ac:dyDescent="0.2">
      <c r="A22" s="5" t="s">
        <v>98</v>
      </c>
      <c r="B22" s="4">
        <f>'Data Final'!C315</f>
        <v>44960.687500231485</v>
      </c>
      <c r="C22" s="4">
        <v>44960.666666666664</v>
      </c>
      <c r="D22" s="5">
        <v>3.01</v>
      </c>
      <c r="E22" s="25">
        <f t="shared" si="1"/>
        <v>8.5213099999999986E-2</v>
      </c>
      <c r="F22" s="25">
        <f t="shared" si="6"/>
        <v>0</v>
      </c>
      <c r="G22" s="26">
        <f t="shared" si="2"/>
        <v>0</v>
      </c>
      <c r="H22" s="5">
        <f>'Data Final'!D315</f>
        <v>0</v>
      </c>
      <c r="I22" s="29">
        <f t="shared" ref="I22" si="25">H22</f>
        <v>0</v>
      </c>
      <c r="J22" s="26">
        <f t="shared" si="3"/>
        <v>0</v>
      </c>
      <c r="K22" s="27">
        <f t="shared" si="0"/>
        <v>0</v>
      </c>
      <c r="L22" s="29">
        <f t="shared" si="4"/>
        <v>0</v>
      </c>
      <c r="M22" s="29">
        <f t="shared" si="9"/>
        <v>0</v>
      </c>
      <c r="N22" s="26">
        <f t="shared" si="5"/>
        <v>0</v>
      </c>
    </row>
    <row r="23" spans="1:14" x14ac:dyDescent="0.2">
      <c r="A23" s="5" t="s">
        <v>98</v>
      </c>
      <c r="B23" s="4"/>
      <c r="C23" s="4">
        <v>44960.677083333336</v>
      </c>
      <c r="D23" s="5">
        <v>3.01</v>
      </c>
      <c r="E23" s="25">
        <f t="shared" si="1"/>
        <v>8.5213099999999986E-2</v>
      </c>
      <c r="F23" s="25">
        <f t="shared" si="6"/>
        <v>0</v>
      </c>
      <c r="G23" s="26">
        <f t="shared" si="2"/>
        <v>0</v>
      </c>
      <c r="I23" s="29">
        <f t="shared" ref="I23" si="26">H22</f>
        <v>0</v>
      </c>
      <c r="J23" s="26">
        <f t="shared" si="3"/>
        <v>0</v>
      </c>
      <c r="K23" s="27">
        <f t="shared" si="0"/>
        <v>0</v>
      </c>
      <c r="L23" s="29">
        <f t="shared" si="4"/>
        <v>0</v>
      </c>
      <c r="M23" s="29">
        <f t="shared" si="9"/>
        <v>0</v>
      </c>
      <c r="N23" s="26">
        <f t="shared" si="5"/>
        <v>0</v>
      </c>
    </row>
    <row r="24" spans="1:14" x14ac:dyDescent="0.2">
      <c r="A24" s="5" t="s">
        <v>98</v>
      </c>
      <c r="B24" s="4"/>
      <c r="C24" s="4">
        <v>44960.6875</v>
      </c>
      <c r="D24" s="5">
        <v>3.21</v>
      </c>
      <c r="E24" s="25">
        <f t="shared" si="1"/>
        <v>9.08751E-2</v>
      </c>
      <c r="F24" s="25">
        <f t="shared" si="6"/>
        <v>5.095800000000013</v>
      </c>
      <c r="G24" s="26">
        <f t="shared" si="2"/>
        <v>8.0173174055961013E-4</v>
      </c>
      <c r="I24" s="29">
        <f t="shared" ref="I24" si="27">H22</f>
        <v>0</v>
      </c>
      <c r="J24" s="26">
        <f t="shared" si="3"/>
        <v>0</v>
      </c>
      <c r="K24" s="27">
        <f t="shared" si="0"/>
        <v>0</v>
      </c>
      <c r="L24" s="29">
        <f t="shared" si="4"/>
        <v>0</v>
      </c>
      <c r="M24" s="29">
        <f t="shared" si="9"/>
        <v>0</v>
      </c>
      <c r="N24" s="26">
        <f t="shared" si="5"/>
        <v>0</v>
      </c>
    </row>
    <row r="25" spans="1:14" x14ac:dyDescent="0.2">
      <c r="A25" s="5" t="s">
        <v>98</v>
      </c>
      <c r="B25" s="4"/>
      <c r="C25" s="4">
        <v>44960.697916666664</v>
      </c>
      <c r="D25" s="5">
        <v>3.21</v>
      </c>
      <c r="E25" s="25">
        <f t="shared" si="1"/>
        <v>9.08751E-2</v>
      </c>
      <c r="F25" s="25">
        <f t="shared" si="6"/>
        <v>10.191600000000026</v>
      </c>
      <c r="G25" s="26">
        <f t="shared" si="2"/>
        <v>1.6034634811192203E-3</v>
      </c>
      <c r="I25" s="29">
        <f t="shared" ref="I25" si="28">H22</f>
        <v>0</v>
      </c>
      <c r="J25" s="26">
        <f t="shared" si="3"/>
        <v>0</v>
      </c>
      <c r="K25" s="27">
        <f t="shared" si="0"/>
        <v>0</v>
      </c>
      <c r="L25" s="29">
        <f t="shared" si="4"/>
        <v>0</v>
      </c>
      <c r="M25" s="29">
        <f t="shared" si="9"/>
        <v>0</v>
      </c>
      <c r="N25" s="26">
        <f t="shared" si="5"/>
        <v>0</v>
      </c>
    </row>
    <row r="26" spans="1:14" x14ac:dyDescent="0.2">
      <c r="A26" s="5" t="s">
        <v>98</v>
      </c>
      <c r="B26" s="4">
        <f>'Data Final'!C316</f>
        <v>44960.729166956022</v>
      </c>
      <c r="C26" s="4">
        <v>44960.708333333336</v>
      </c>
      <c r="D26" s="5">
        <v>3.21</v>
      </c>
      <c r="E26" s="25">
        <f t="shared" si="1"/>
        <v>9.08751E-2</v>
      </c>
      <c r="F26" s="25">
        <f t="shared" si="6"/>
        <v>15.287400000000039</v>
      </c>
      <c r="G26" s="26">
        <f t="shared" si="2"/>
        <v>2.4051952216788304E-3</v>
      </c>
      <c r="H26" s="5">
        <f>'Data Final'!D316</f>
        <v>0</v>
      </c>
      <c r="I26" s="29">
        <f t="shared" ref="I26" si="29">H26</f>
        <v>0</v>
      </c>
      <c r="J26" s="26">
        <f t="shared" si="3"/>
        <v>0</v>
      </c>
      <c r="K26" s="27">
        <f t="shared" si="0"/>
        <v>0</v>
      </c>
      <c r="L26" s="29">
        <f t="shared" si="4"/>
        <v>0</v>
      </c>
      <c r="M26" s="29">
        <f t="shared" si="9"/>
        <v>0</v>
      </c>
      <c r="N26" s="26">
        <f t="shared" si="5"/>
        <v>0</v>
      </c>
    </row>
    <row r="27" spans="1:14" x14ac:dyDescent="0.2">
      <c r="A27" s="5" t="s">
        <v>98</v>
      </c>
      <c r="B27" s="4"/>
      <c r="C27" s="4">
        <v>44960.71875</v>
      </c>
      <c r="D27" s="5">
        <v>3.21</v>
      </c>
      <c r="E27" s="25">
        <f t="shared" si="1"/>
        <v>9.08751E-2</v>
      </c>
      <c r="F27" s="25">
        <f t="shared" si="6"/>
        <v>20.383200000000052</v>
      </c>
      <c r="G27" s="26">
        <f t="shared" si="2"/>
        <v>3.2069269622384405E-3</v>
      </c>
      <c r="I27" s="29">
        <f t="shared" ref="I27" si="30">H26</f>
        <v>0</v>
      </c>
      <c r="J27" s="26">
        <f t="shared" si="3"/>
        <v>0</v>
      </c>
      <c r="K27" s="27">
        <f t="shared" si="0"/>
        <v>0</v>
      </c>
      <c r="L27" s="29">
        <f t="shared" si="4"/>
        <v>0</v>
      </c>
      <c r="M27" s="29">
        <f t="shared" si="9"/>
        <v>0</v>
      </c>
      <c r="N27" s="26">
        <f t="shared" si="5"/>
        <v>0</v>
      </c>
    </row>
    <row r="28" spans="1:14" x14ac:dyDescent="0.2">
      <c r="A28" s="5" t="s">
        <v>98</v>
      </c>
      <c r="B28" s="4"/>
      <c r="C28" s="4">
        <v>44960.729166666664</v>
      </c>
      <c r="D28" s="5">
        <v>3.41</v>
      </c>
      <c r="E28" s="25">
        <f t="shared" si="1"/>
        <v>9.6537100000000001E-2</v>
      </c>
      <c r="F28" s="25">
        <f t="shared" si="6"/>
        <v>30.574800000000067</v>
      </c>
      <c r="G28" s="26">
        <f t="shared" si="2"/>
        <v>4.8103904433576591E-3</v>
      </c>
      <c r="I28" s="29">
        <f t="shared" ref="I28" si="31">H26</f>
        <v>0</v>
      </c>
      <c r="J28" s="26">
        <f t="shared" si="3"/>
        <v>0</v>
      </c>
      <c r="K28" s="27">
        <f t="shared" si="0"/>
        <v>0</v>
      </c>
      <c r="L28" s="29">
        <f t="shared" si="4"/>
        <v>0</v>
      </c>
      <c r="M28" s="29">
        <f t="shared" si="9"/>
        <v>0</v>
      </c>
      <c r="N28" s="26">
        <f t="shared" si="5"/>
        <v>0</v>
      </c>
    </row>
    <row r="29" spans="1:14" x14ac:dyDescent="0.2">
      <c r="A29" s="5" t="s">
        <v>98</v>
      </c>
      <c r="B29" s="4"/>
      <c r="C29" s="4">
        <v>44960.739583333336</v>
      </c>
      <c r="D29" s="5">
        <v>3.41</v>
      </c>
      <c r="E29" s="25">
        <f t="shared" si="1"/>
        <v>9.6537100000000001E-2</v>
      </c>
      <c r="F29" s="25">
        <f t="shared" si="6"/>
        <v>40.766400000000083</v>
      </c>
      <c r="G29" s="26">
        <f t="shared" si="2"/>
        <v>6.4138539244768776E-3</v>
      </c>
      <c r="I29" s="29">
        <f t="shared" ref="I29" si="32">H26</f>
        <v>0</v>
      </c>
      <c r="J29" s="26">
        <f t="shared" si="3"/>
        <v>0</v>
      </c>
      <c r="K29" s="27">
        <f t="shared" si="0"/>
        <v>0</v>
      </c>
      <c r="L29" s="29">
        <f t="shared" si="4"/>
        <v>0</v>
      </c>
      <c r="M29" s="29">
        <f t="shared" si="9"/>
        <v>0</v>
      </c>
      <c r="N29" s="26">
        <f t="shared" si="5"/>
        <v>0</v>
      </c>
    </row>
    <row r="30" spans="1:14" x14ac:dyDescent="0.2">
      <c r="A30" s="5" t="s">
        <v>98</v>
      </c>
      <c r="B30" s="4">
        <f>'Data Final'!C317</f>
        <v>44960.770833680559</v>
      </c>
      <c r="C30" s="4">
        <v>44960.75</v>
      </c>
      <c r="D30" s="5">
        <v>4.07</v>
      </c>
      <c r="E30" s="25">
        <f t="shared" si="1"/>
        <v>0.1152217</v>
      </c>
      <c r="F30" s="25">
        <f t="shared" si="6"/>
        <v>67.774140000000088</v>
      </c>
      <c r="G30" s="26">
        <f t="shared" si="2"/>
        <v>1.0663032149442801E-2</v>
      </c>
      <c r="H30" s="5">
        <f>'Data Final'!D317</f>
        <v>15.721459357524001</v>
      </c>
      <c r="I30" s="29">
        <f t="shared" ref="I30" si="33">H30</f>
        <v>15.721459357524001</v>
      </c>
      <c r="J30" s="26">
        <f t="shared" si="3"/>
        <v>0.14008402746661616</v>
      </c>
      <c r="K30" s="27">
        <f t="shared" si="0"/>
        <v>0.10868719641928939</v>
      </c>
      <c r="L30" s="29">
        <f t="shared" si="4"/>
        <v>1.6303079462893408</v>
      </c>
      <c r="M30" s="29">
        <f t="shared" si="9"/>
        <v>1.6303079462893408</v>
      </c>
      <c r="N30" s="26">
        <f t="shared" si="5"/>
        <v>2.1440946468010906E-3</v>
      </c>
    </row>
    <row r="31" spans="1:14" x14ac:dyDescent="0.2">
      <c r="A31" s="5" t="s">
        <v>98</v>
      </c>
      <c r="B31" s="4"/>
      <c r="C31" s="4">
        <v>44960.760416666664</v>
      </c>
      <c r="D31" s="5">
        <v>6.4</v>
      </c>
      <c r="E31" s="25">
        <f t="shared" si="1"/>
        <v>0.18118400000000001</v>
      </c>
      <c r="F31" s="25">
        <f t="shared" si="6"/>
        <v>154.14795000000009</v>
      </c>
      <c r="G31" s="26">
        <f t="shared" si="2"/>
        <v>2.4252385151928159E-2</v>
      </c>
      <c r="I31" s="29">
        <f t="shared" ref="I31" si="34">H30</f>
        <v>15.721459357524001</v>
      </c>
      <c r="J31" s="26">
        <f t="shared" si="3"/>
        <v>0.14008402746661616</v>
      </c>
      <c r="K31" s="27">
        <f t="shared" si="0"/>
        <v>0.17090861353401773</v>
      </c>
      <c r="L31" s="29">
        <f t="shared" si="4"/>
        <v>2.5636292030102661</v>
      </c>
      <c r="M31" s="29">
        <f t="shared" si="9"/>
        <v>4.1939371492996074</v>
      </c>
      <c r="N31" s="26">
        <f t="shared" si="5"/>
        <v>5.5156439685521922E-3</v>
      </c>
    </row>
    <row r="32" spans="1:14" x14ac:dyDescent="0.2">
      <c r="A32" s="5" t="s">
        <v>98</v>
      </c>
      <c r="B32" s="4"/>
      <c r="C32" s="4">
        <v>44960.770833333336</v>
      </c>
      <c r="D32" s="5">
        <v>8.58</v>
      </c>
      <c r="E32" s="25">
        <f t="shared" si="1"/>
        <v>0.2428998</v>
      </c>
      <c r="F32" s="25">
        <f t="shared" si="6"/>
        <v>296.06598000000008</v>
      </c>
      <c r="G32" s="26">
        <f t="shared" si="2"/>
        <v>4.6580614126513244E-2</v>
      </c>
      <c r="I32" s="29">
        <f t="shared" ref="I32" si="35">H30</f>
        <v>15.721459357524001</v>
      </c>
      <c r="J32" s="26">
        <f t="shared" si="3"/>
        <v>0.14008402746661616</v>
      </c>
      <c r="K32" s="27">
        <f t="shared" si="0"/>
        <v>0.22912436001904252</v>
      </c>
      <c r="L32" s="29">
        <f t="shared" si="4"/>
        <v>3.4368654002856376</v>
      </c>
      <c r="M32" s="29">
        <f t="shared" si="9"/>
        <v>7.630802549585245</v>
      </c>
      <c r="N32" s="26">
        <f t="shared" si="5"/>
        <v>1.0035627278024763E-2</v>
      </c>
    </row>
    <row r="33" spans="1:14" x14ac:dyDescent="0.2">
      <c r="A33" s="5" t="s">
        <v>98</v>
      </c>
      <c r="B33" s="4"/>
      <c r="C33" s="4">
        <v>44960.78125</v>
      </c>
      <c r="D33" s="5">
        <v>8.58</v>
      </c>
      <c r="E33" s="25">
        <f t="shared" si="1"/>
        <v>0.2428998</v>
      </c>
      <c r="F33" s="25">
        <f t="shared" si="6"/>
        <v>437.98401000000007</v>
      </c>
      <c r="G33" s="26">
        <f t="shared" si="2"/>
        <v>6.8908843101098335E-2</v>
      </c>
      <c r="I33" s="29">
        <f t="shared" ref="I33" si="36">H30</f>
        <v>15.721459357524001</v>
      </c>
      <c r="J33" s="26">
        <f t="shared" si="3"/>
        <v>0.14008402746661616</v>
      </c>
      <c r="K33" s="27">
        <f t="shared" si="0"/>
        <v>0.22912436001904252</v>
      </c>
      <c r="L33" s="29">
        <f t="shared" si="4"/>
        <v>3.4368654002856376</v>
      </c>
      <c r="M33" s="29">
        <f t="shared" si="9"/>
        <v>11.067667949870883</v>
      </c>
      <c r="N33" s="26">
        <f t="shared" si="5"/>
        <v>1.4555610587497332E-2</v>
      </c>
    </row>
    <row r="34" spans="1:14" x14ac:dyDescent="0.2">
      <c r="A34" s="5" t="s">
        <v>98</v>
      </c>
      <c r="B34" s="4">
        <f>'Data Final'!C318</f>
        <v>44960.812500405096</v>
      </c>
      <c r="C34" s="4">
        <v>44960.791666666664</v>
      </c>
      <c r="D34" s="5">
        <v>8.25</v>
      </c>
      <c r="E34" s="25">
        <f t="shared" si="1"/>
        <v>0.23355749999999997</v>
      </c>
      <c r="F34" s="25">
        <f t="shared" si="6"/>
        <v>571.49396999999999</v>
      </c>
      <c r="G34" s="26">
        <f t="shared" si="2"/>
        <v>8.9914214703760043E-2</v>
      </c>
      <c r="H34" s="5">
        <f>'Data Final'!D318</f>
        <v>112.228778982462</v>
      </c>
      <c r="I34" s="29">
        <f t="shared" ref="I34" si="37">H34</f>
        <v>112.228778982462</v>
      </c>
      <c r="J34" s="26">
        <f t="shared" si="3"/>
        <v>1</v>
      </c>
      <c r="K34" s="27">
        <f t="shared" ref="K34:K65" si="38">I34*E34*1000*60/(1000*1000)</f>
        <v>1.5727123828317822</v>
      </c>
      <c r="L34" s="29">
        <f t="shared" si="4"/>
        <v>23.590685742476733</v>
      </c>
      <c r="M34" s="29">
        <f t="shared" si="9"/>
        <v>34.658353692347617</v>
      </c>
      <c r="N34" s="26">
        <f t="shared" si="5"/>
        <v>4.5580830779753154E-2</v>
      </c>
    </row>
    <row r="35" spans="1:14" x14ac:dyDescent="0.2">
      <c r="A35" s="5" t="s">
        <v>98</v>
      </c>
      <c r="B35" s="4"/>
      <c r="C35" s="4">
        <v>44960.802083333336</v>
      </c>
      <c r="D35" s="5">
        <v>7.93</v>
      </c>
      <c r="E35" s="25">
        <f t="shared" si="1"/>
        <v>0.22449829999999998</v>
      </c>
      <c r="F35" s="25">
        <f t="shared" si="6"/>
        <v>696.85064999999997</v>
      </c>
      <c r="G35" s="26">
        <f t="shared" si="2"/>
        <v>0.1096368155215264</v>
      </c>
      <c r="I35" s="29">
        <f t="shared" ref="I35" si="39">H34</f>
        <v>112.228778982462</v>
      </c>
      <c r="J35" s="26">
        <f t="shared" si="3"/>
        <v>1</v>
      </c>
      <c r="K35" s="27">
        <f t="shared" si="38"/>
        <v>1.5117102055583067</v>
      </c>
      <c r="L35" s="29">
        <f t="shared" si="4"/>
        <v>22.675653083374602</v>
      </c>
      <c r="M35" s="29">
        <f t="shared" si="9"/>
        <v>57.334006775722216</v>
      </c>
      <c r="N35" s="26">
        <f t="shared" si="5"/>
        <v>7.54026484918245E-2</v>
      </c>
    </row>
    <row r="36" spans="1:14" x14ac:dyDescent="0.2">
      <c r="A36" s="5" t="s">
        <v>98</v>
      </c>
      <c r="B36" s="4"/>
      <c r="C36" s="4">
        <v>44960.8125</v>
      </c>
      <c r="D36" s="5">
        <v>7.61</v>
      </c>
      <c r="E36" s="25">
        <f t="shared" si="1"/>
        <v>0.21543909999999999</v>
      </c>
      <c r="F36" s="25">
        <f t="shared" si="6"/>
        <v>814.05404999999996</v>
      </c>
      <c r="G36" s="26">
        <f t="shared" si="2"/>
        <v>0.12807664555439738</v>
      </c>
      <c r="I36" s="29">
        <f t="shared" ref="I36" si="40">H34</f>
        <v>112.228778982462</v>
      </c>
      <c r="J36" s="26">
        <f t="shared" si="3"/>
        <v>1</v>
      </c>
      <c r="K36" s="27">
        <f t="shared" si="38"/>
        <v>1.4507080282848317</v>
      </c>
      <c r="L36" s="29">
        <f t="shared" si="4"/>
        <v>21.760620424272474</v>
      </c>
      <c r="M36" s="29">
        <f t="shared" si="9"/>
        <v>79.09462719999469</v>
      </c>
      <c r="N36" s="26">
        <f t="shared" si="5"/>
        <v>0.10402106372371138</v>
      </c>
    </row>
    <row r="37" spans="1:14" x14ac:dyDescent="0.2">
      <c r="A37" s="5" t="s">
        <v>98</v>
      </c>
      <c r="B37" s="4"/>
      <c r="C37" s="4">
        <v>44960.822916666664</v>
      </c>
      <c r="D37" s="5">
        <v>7.3</v>
      </c>
      <c r="E37" s="25">
        <f t="shared" si="1"/>
        <v>0.20666299999999999</v>
      </c>
      <c r="F37" s="25">
        <f t="shared" si="6"/>
        <v>923.35896000000002</v>
      </c>
      <c r="G37" s="26">
        <f t="shared" si="2"/>
        <v>0.145273791389401</v>
      </c>
      <c r="I37" s="29">
        <f t="shared" ref="I37" si="41">H34</f>
        <v>112.228778982462</v>
      </c>
      <c r="J37" s="26">
        <f t="shared" si="3"/>
        <v>1</v>
      </c>
      <c r="K37" s="27">
        <f t="shared" si="38"/>
        <v>1.3916121690511527</v>
      </c>
      <c r="L37" s="29">
        <f t="shared" si="4"/>
        <v>20.874182535767289</v>
      </c>
      <c r="M37" s="29">
        <f t="shared" si="9"/>
        <v>99.96880973576198</v>
      </c>
      <c r="N37" s="26">
        <f t="shared" si="5"/>
        <v>0.13147368280291957</v>
      </c>
    </row>
    <row r="38" spans="1:14" x14ac:dyDescent="0.2">
      <c r="A38" s="5" t="s">
        <v>98</v>
      </c>
      <c r="B38" s="4">
        <f>'Data Final'!C319</f>
        <v>44960.854167129626</v>
      </c>
      <c r="C38" s="4">
        <v>44960.833333333336</v>
      </c>
      <c r="D38" s="5">
        <v>7.3</v>
      </c>
      <c r="E38" s="25">
        <f t="shared" si="1"/>
        <v>0.20666299999999999</v>
      </c>
      <c r="F38" s="25">
        <f t="shared" si="6"/>
        <v>1032.6638700000001</v>
      </c>
      <c r="G38" s="26">
        <f t="shared" si="2"/>
        <v>0.16247093722440459</v>
      </c>
      <c r="H38" s="5">
        <f>'Data Final'!D319</f>
        <v>109.20483211976499</v>
      </c>
      <c r="I38" s="29">
        <f t="shared" ref="I38" si="42">H38</f>
        <v>109.20483211976499</v>
      </c>
      <c r="J38" s="26">
        <f t="shared" si="3"/>
        <v>0.97305551312137528</v>
      </c>
      <c r="K38" s="27">
        <f t="shared" si="38"/>
        <v>1.3541158932220196</v>
      </c>
      <c r="L38" s="29">
        <f t="shared" si="4"/>
        <v>20.311738398330295</v>
      </c>
      <c r="M38" s="29">
        <f t="shared" si="9"/>
        <v>120.28054813409227</v>
      </c>
      <c r="N38" s="26">
        <f t="shared" si="5"/>
        <v>0.15818660514756414</v>
      </c>
    </row>
    <row r="39" spans="1:14" x14ac:dyDescent="0.2">
      <c r="A39" s="5" t="s">
        <v>98</v>
      </c>
      <c r="B39" s="4"/>
      <c r="C39" s="4">
        <v>44960.84375</v>
      </c>
      <c r="D39" s="5">
        <v>6.99</v>
      </c>
      <c r="E39" s="25">
        <f t="shared" si="1"/>
        <v>0.1978869</v>
      </c>
      <c r="F39" s="25">
        <f t="shared" si="6"/>
        <v>1134.0702900000001</v>
      </c>
      <c r="G39" s="26">
        <f t="shared" si="2"/>
        <v>0.1784253988615408</v>
      </c>
      <c r="I39" s="29">
        <f t="shared" ref="I39" si="43">H38</f>
        <v>109.20483211976499</v>
      </c>
      <c r="J39" s="26">
        <f t="shared" si="3"/>
        <v>0.97305551312137528</v>
      </c>
      <c r="K39" s="27">
        <f t="shared" si="38"/>
        <v>1.2966123415920434</v>
      </c>
      <c r="L39" s="29">
        <f t="shared" si="4"/>
        <v>19.44918512388065</v>
      </c>
      <c r="M39" s="29">
        <f t="shared" si="9"/>
        <v>139.72973325797292</v>
      </c>
      <c r="N39" s="26">
        <f t="shared" si="5"/>
        <v>0.18376514311866901</v>
      </c>
    </row>
    <row r="40" spans="1:14" x14ac:dyDescent="0.2">
      <c r="A40" s="5" t="s">
        <v>98</v>
      </c>
      <c r="B40" s="4"/>
      <c r="C40" s="4">
        <v>44960.854166666664</v>
      </c>
      <c r="D40" s="5">
        <v>6.99</v>
      </c>
      <c r="E40" s="25">
        <f t="shared" si="1"/>
        <v>0.1978869</v>
      </c>
      <c r="F40" s="25">
        <f t="shared" si="6"/>
        <v>1235.4767100000001</v>
      </c>
      <c r="G40" s="26">
        <f t="shared" si="2"/>
        <v>0.194379860498677</v>
      </c>
      <c r="I40" s="29">
        <f t="shared" ref="I40" si="44">H38</f>
        <v>109.20483211976499</v>
      </c>
      <c r="J40" s="26">
        <f t="shared" si="3"/>
        <v>0.97305551312137528</v>
      </c>
      <c r="K40" s="27">
        <f t="shared" si="38"/>
        <v>1.2966123415920434</v>
      </c>
      <c r="L40" s="29">
        <f t="shared" si="4"/>
        <v>19.44918512388065</v>
      </c>
      <c r="M40" s="29">
        <f t="shared" si="9"/>
        <v>159.17891838185358</v>
      </c>
      <c r="N40" s="26">
        <f t="shared" si="5"/>
        <v>0.20934368108977389</v>
      </c>
    </row>
    <row r="41" spans="1:14" x14ac:dyDescent="0.2">
      <c r="A41" s="5" t="s">
        <v>98</v>
      </c>
      <c r="B41" s="4"/>
      <c r="C41" s="4">
        <v>44960.864583333336</v>
      </c>
      <c r="D41" s="5">
        <v>7.3</v>
      </c>
      <c r="E41" s="25">
        <f t="shared" si="1"/>
        <v>0.20666299999999999</v>
      </c>
      <c r="F41" s="25">
        <f t="shared" si="6"/>
        <v>1344.7816200000002</v>
      </c>
      <c r="G41" s="26">
        <f t="shared" si="2"/>
        <v>0.21157700633368062</v>
      </c>
      <c r="I41" s="29">
        <f t="shared" ref="I41" si="45">H38</f>
        <v>109.20483211976499</v>
      </c>
      <c r="J41" s="26">
        <f t="shared" si="3"/>
        <v>0.97305551312137528</v>
      </c>
      <c r="K41" s="27">
        <f t="shared" si="38"/>
        <v>1.3541158932220196</v>
      </c>
      <c r="L41" s="29">
        <f t="shared" si="4"/>
        <v>20.311738398330295</v>
      </c>
      <c r="M41" s="29">
        <f t="shared" si="9"/>
        <v>179.49065678018388</v>
      </c>
      <c r="N41" s="26">
        <f t="shared" si="5"/>
        <v>0.23605660343441848</v>
      </c>
    </row>
    <row r="42" spans="1:14" x14ac:dyDescent="0.2">
      <c r="A42" s="5" t="s">
        <v>98</v>
      </c>
      <c r="B42" s="4">
        <f>'Data Final'!C320</f>
        <v>44960.895833854163</v>
      </c>
      <c r="C42" s="4">
        <v>44960.875</v>
      </c>
      <c r="D42" s="5">
        <v>7.3</v>
      </c>
      <c r="E42" s="25">
        <f t="shared" si="1"/>
        <v>0.20666299999999999</v>
      </c>
      <c r="F42" s="25">
        <f t="shared" si="6"/>
        <v>1454.0865300000003</v>
      </c>
      <c r="G42" s="26">
        <f t="shared" si="2"/>
        <v>0.22877415216868421</v>
      </c>
      <c r="H42" s="5">
        <f>'Data Final'!D320</f>
        <v>112.1607807698395</v>
      </c>
      <c r="I42" s="29">
        <f t="shared" ref="I42" si="46">H42</f>
        <v>112.1607807698395</v>
      </c>
      <c r="J42" s="26">
        <f t="shared" si="3"/>
        <v>0.99939411073310236</v>
      </c>
      <c r="K42" s="27">
        <f t="shared" si="38"/>
        <v>1.3907690061742406</v>
      </c>
      <c r="L42" s="29">
        <f t="shared" si="4"/>
        <v>20.861535092613607</v>
      </c>
      <c r="M42" s="29">
        <f t="shared" si="9"/>
        <v>200.3521918727975</v>
      </c>
      <c r="N42" s="26">
        <f t="shared" si="5"/>
        <v>0.26349258926637836</v>
      </c>
    </row>
    <row r="43" spans="1:14" x14ac:dyDescent="0.2">
      <c r="A43" s="5" t="s">
        <v>98</v>
      </c>
      <c r="B43" s="4"/>
      <c r="C43" s="4">
        <v>44960.885416666664</v>
      </c>
      <c r="D43" s="5">
        <v>7.3</v>
      </c>
      <c r="E43" s="25">
        <f t="shared" si="1"/>
        <v>0.20666299999999999</v>
      </c>
      <c r="F43" s="25">
        <f t="shared" si="6"/>
        <v>1563.3914400000003</v>
      </c>
      <c r="G43" s="26">
        <f t="shared" si="2"/>
        <v>0.24597129800368783</v>
      </c>
      <c r="I43" s="29">
        <f t="shared" ref="I43" si="47">H42</f>
        <v>112.1607807698395</v>
      </c>
      <c r="J43" s="26">
        <f t="shared" si="3"/>
        <v>0.99939411073310236</v>
      </c>
      <c r="K43" s="27">
        <f t="shared" si="38"/>
        <v>1.3907690061742406</v>
      </c>
      <c r="L43" s="29">
        <f t="shared" si="4"/>
        <v>20.861535092613607</v>
      </c>
      <c r="M43" s="29">
        <f t="shared" si="9"/>
        <v>221.21372696541113</v>
      </c>
      <c r="N43" s="26">
        <f t="shared" si="5"/>
        <v>0.29092857509833825</v>
      </c>
    </row>
    <row r="44" spans="1:14" x14ac:dyDescent="0.2">
      <c r="A44" s="5" t="s">
        <v>98</v>
      </c>
      <c r="B44" s="4"/>
      <c r="C44" s="4">
        <v>44960.895833333336</v>
      </c>
      <c r="D44" s="5">
        <v>9.26</v>
      </c>
      <c r="E44" s="25">
        <f t="shared" si="1"/>
        <v>0.26215059999999996</v>
      </c>
      <c r="F44" s="25">
        <f t="shared" si="6"/>
        <v>1722.6351900000002</v>
      </c>
      <c r="G44" s="26">
        <f t="shared" si="2"/>
        <v>0.27102541489617554</v>
      </c>
      <c r="I44" s="29">
        <f t="shared" ref="I44" si="48">H42</f>
        <v>112.1607807698395</v>
      </c>
      <c r="J44" s="26">
        <f t="shared" si="3"/>
        <v>0.99939411073310236</v>
      </c>
      <c r="K44" s="27">
        <f t="shared" si="38"/>
        <v>1.764180958516913</v>
      </c>
      <c r="L44" s="29">
        <f t="shared" si="4"/>
        <v>26.462714377753695</v>
      </c>
      <c r="M44" s="29">
        <f t="shared" si="9"/>
        <v>247.67644134316481</v>
      </c>
      <c r="N44" s="26">
        <f t="shared" si="5"/>
        <v>0.32573093520846813</v>
      </c>
    </row>
    <row r="45" spans="1:14" x14ac:dyDescent="0.2">
      <c r="A45" s="5" t="s">
        <v>98</v>
      </c>
      <c r="B45" s="4"/>
      <c r="C45" s="4">
        <v>44960.90625</v>
      </c>
      <c r="D45" s="5">
        <v>12.26</v>
      </c>
      <c r="E45" s="25">
        <f t="shared" si="1"/>
        <v>0.34708059999999996</v>
      </c>
      <c r="F45" s="25">
        <f t="shared" si="6"/>
        <v>1958.3159400000002</v>
      </c>
      <c r="G45" s="26">
        <f t="shared" si="2"/>
        <v>0.30810550789705743</v>
      </c>
      <c r="I45" s="29">
        <f t="shared" ref="I45" si="49">H42</f>
        <v>112.1607807698395</v>
      </c>
      <c r="J45" s="26">
        <f t="shared" si="3"/>
        <v>0.99939411073310236</v>
      </c>
      <c r="K45" s="27">
        <f t="shared" si="38"/>
        <v>2.3357298651638612</v>
      </c>
      <c r="L45" s="29">
        <f t="shared" si="4"/>
        <v>35.035947977457916</v>
      </c>
      <c r="M45" s="29">
        <f t="shared" si="9"/>
        <v>282.71238932062272</v>
      </c>
      <c r="N45" s="26">
        <f t="shared" si="5"/>
        <v>0.37180835798926642</v>
      </c>
    </row>
    <row r="46" spans="1:14" x14ac:dyDescent="0.2">
      <c r="A46" s="5" t="s">
        <v>98</v>
      </c>
      <c r="B46" s="4">
        <f>'Data Final'!C321</f>
        <v>44960.937500578701</v>
      </c>
      <c r="C46" s="4">
        <v>44960.916666666664</v>
      </c>
      <c r="D46" s="5">
        <v>11.86</v>
      </c>
      <c r="E46" s="25">
        <f t="shared" si="1"/>
        <v>0.33575659999999996</v>
      </c>
      <c r="F46" s="25">
        <f t="shared" si="6"/>
        <v>2183.8050900000003</v>
      </c>
      <c r="G46" s="26">
        <f t="shared" si="2"/>
        <v>0.34358213741682009</v>
      </c>
      <c r="H46" s="5">
        <f>'Data Final'!D321</f>
        <v>112.16634900462051</v>
      </c>
      <c r="I46" s="29">
        <f t="shared" ref="I46" si="50">H46</f>
        <v>112.16634900462051</v>
      </c>
      <c r="J46" s="26">
        <f t="shared" si="3"/>
        <v>0.99944372576795792</v>
      </c>
      <c r="K46" s="27">
        <f t="shared" si="38"/>
        <v>2.2596355185722858</v>
      </c>
      <c r="L46" s="29">
        <f t="shared" si="4"/>
        <v>33.894532778584285</v>
      </c>
      <c r="M46" s="29">
        <f t="shared" si="9"/>
        <v>316.606922099207</v>
      </c>
      <c r="N46" s="26">
        <f t="shared" si="5"/>
        <v>0.41638465196599278</v>
      </c>
    </row>
    <row r="47" spans="1:14" x14ac:dyDescent="0.2">
      <c r="A47" s="5" t="s">
        <v>98</v>
      </c>
      <c r="B47" s="4"/>
      <c r="C47" s="4">
        <v>44960.927083333336</v>
      </c>
      <c r="D47" s="5">
        <v>11.09</v>
      </c>
      <c r="E47" s="25">
        <f t="shared" si="1"/>
        <v>0.31395789999999996</v>
      </c>
      <c r="F47" s="25">
        <f t="shared" si="6"/>
        <v>2389.6754100000003</v>
      </c>
      <c r="G47" s="26">
        <f t="shared" si="2"/>
        <v>0.37597209973542828</v>
      </c>
      <c r="I47" s="29">
        <f t="shared" ref="I47" si="51">H46</f>
        <v>112.16634900462051</v>
      </c>
      <c r="J47" s="26">
        <f t="shared" si="3"/>
        <v>0.99944372576795792</v>
      </c>
      <c r="K47" s="27">
        <f t="shared" si="38"/>
        <v>2.1129306830494645</v>
      </c>
      <c r="L47" s="29">
        <f t="shared" si="4"/>
        <v>31.69396024574197</v>
      </c>
      <c r="M47" s="29">
        <f t="shared" si="9"/>
        <v>348.30088234494895</v>
      </c>
      <c r="N47" s="26">
        <f t="shared" si="5"/>
        <v>0.45806686952095865</v>
      </c>
    </row>
    <row r="48" spans="1:14" x14ac:dyDescent="0.2">
      <c r="A48" s="5" t="s">
        <v>98</v>
      </c>
      <c r="B48" s="4"/>
      <c r="C48" s="4">
        <v>44960.9375</v>
      </c>
      <c r="D48" s="5">
        <v>9.9700000000000006</v>
      </c>
      <c r="E48" s="25">
        <f t="shared" si="1"/>
        <v>0.28225070000000002</v>
      </c>
      <c r="F48" s="25">
        <f t="shared" si="6"/>
        <v>2567.0092500000005</v>
      </c>
      <c r="G48" s="26">
        <f t="shared" si="2"/>
        <v>0.40387236430690265</v>
      </c>
      <c r="I48" s="29">
        <f t="shared" ref="I48" si="52">H46</f>
        <v>112.16634900462051</v>
      </c>
      <c r="J48" s="26">
        <f t="shared" si="3"/>
        <v>0.99944372576795792</v>
      </c>
      <c r="K48" s="27">
        <f t="shared" si="38"/>
        <v>1.8995418313799068</v>
      </c>
      <c r="L48" s="29">
        <f t="shared" si="4"/>
        <v>28.493127470698603</v>
      </c>
      <c r="M48" s="29">
        <f t="shared" si="9"/>
        <v>376.79400981564754</v>
      </c>
      <c r="N48" s="26">
        <f t="shared" si="5"/>
        <v>0.49553952137154567</v>
      </c>
    </row>
    <row r="49" spans="1:14" x14ac:dyDescent="0.2">
      <c r="A49" s="5" t="s">
        <v>98</v>
      </c>
      <c r="B49" s="4"/>
      <c r="C49" s="4">
        <v>44960.947916666664</v>
      </c>
      <c r="D49" s="5">
        <v>9.26</v>
      </c>
      <c r="E49" s="25">
        <f t="shared" si="1"/>
        <v>0.26215059999999996</v>
      </c>
      <c r="F49" s="25">
        <f t="shared" si="6"/>
        <v>2726.2530000000006</v>
      </c>
      <c r="G49" s="26">
        <f t="shared" si="2"/>
        <v>0.42892648119939042</v>
      </c>
      <c r="I49" s="29">
        <f t="shared" ref="I49" si="53">H46</f>
        <v>112.16634900462051</v>
      </c>
      <c r="J49" s="26">
        <f t="shared" si="3"/>
        <v>0.99944372576795792</v>
      </c>
      <c r="K49" s="27">
        <f t="shared" si="38"/>
        <v>1.7642685414822399</v>
      </c>
      <c r="L49" s="29">
        <f t="shared" si="4"/>
        <v>26.4640281222336</v>
      </c>
      <c r="M49" s="29">
        <f t="shared" si="9"/>
        <v>403.25803793788111</v>
      </c>
      <c r="N49" s="26">
        <f t="shared" si="5"/>
        <v>0.53034360924882096</v>
      </c>
    </row>
    <row r="50" spans="1:14" x14ac:dyDescent="0.2">
      <c r="A50" s="5" t="s">
        <v>98</v>
      </c>
      <c r="B50" s="4">
        <f>'Data Final'!C322</f>
        <v>44960.979167303238</v>
      </c>
      <c r="C50" s="4">
        <v>44960.958333333336</v>
      </c>
      <c r="D50" s="5">
        <v>9.26</v>
      </c>
      <c r="E50" s="25">
        <f t="shared" si="1"/>
        <v>0.26215059999999996</v>
      </c>
      <c r="F50" s="25">
        <f t="shared" si="6"/>
        <v>2885.4967500000007</v>
      </c>
      <c r="G50" s="26">
        <f t="shared" si="2"/>
        <v>0.45398059809187818</v>
      </c>
      <c r="H50" s="5">
        <f>'Data Final'!D322</f>
        <v>95.969203409699006</v>
      </c>
      <c r="I50" s="29">
        <f t="shared" ref="I50" si="54">H50</f>
        <v>95.969203409699006</v>
      </c>
      <c r="J50" s="26">
        <f t="shared" si="3"/>
        <v>0.85512115769072139</v>
      </c>
      <c r="K50" s="27">
        <f t="shared" si="38"/>
        <v>1.509503055322478</v>
      </c>
      <c r="L50" s="29">
        <f t="shared" si="4"/>
        <v>22.642545829837168</v>
      </c>
      <c r="M50" s="29">
        <f t="shared" si="9"/>
        <v>425.90058376771827</v>
      </c>
      <c r="N50" s="26">
        <f t="shared" si="5"/>
        <v>0.56012188605486812</v>
      </c>
    </row>
    <row r="51" spans="1:14" x14ac:dyDescent="0.2">
      <c r="A51" s="5" t="s">
        <v>98</v>
      </c>
      <c r="B51" s="4"/>
      <c r="C51" s="4">
        <v>44960.96875</v>
      </c>
      <c r="D51" s="5">
        <v>12.66</v>
      </c>
      <c r="E51" s="25">
        <f t="shared" si="1"/>
        <v>0.35840459999999996</v>
      </c>
      <c r="F51" s="25">
        <f t="shared" si="6"/>
        <v>3131.3691000000008</v>
      </c>
      <c r="G51" s="26">
        <f t="shared" si="2"/>
        <v>0.4926641545738793</v>
      </c>
      <c r="I51" s="29">
        <f t="shared" ref="I51" si="55">H50</f>
        <v>95.969203409699006</v>
      </c>
      <c r="J51" s="26">
        <f t="shared" si="3"/>
        <v>0.85512115769072139</v>
      </c>
      <c r="K51" s="27">
        <f t="shared" si="38"/>
        <v>2.0637482376223084</v>
      </c>
      <c r="L51" s="29">
        <f t="shared" si="4"/>
        <v>30.956223564334625</v>
      </c>
      <c r="M51" s="29">
        <f t="shared" si="9"/>
        <v>456.85680733205288</v>
      </c>
      <c r="N51" s="26">
        <f t="shared" si="5"/>
        <v>0.60083387140741207</v>
      </c>
    </row>
    <row r="52" spans="1:14" x14ac:dyDescent="0.2">
      <c r="A52" s="5" t="s">
        <v>98</v>
      </c>
      <c r="B52" s="4"/>
      <c r="C52" s="4">
        <v>44960.979166666664</v>
      </c>
      <c r="D52" s="5">
        <v>13.49</v>
      </c>
      <c r="E52" s="25">
        <f t="shared" si="1"/>
        <v>0.38190189999999996</v>
      </c>
      <c r="F52" s="25">
        <f t="shared" si="6"/>
        <v>3398.3890200000005</v>
      </c>
      <c r="G52" s="26">
        <f t="shared" si="2"/>
        <v>0.53467489777920274</v>
      </c>
      <c r="I52" s="29">
        <f t="shared" ref="I52" si="56">H50</f>
        <v>95.969203409699006</v>
      </c>
      <c r="J52" s="26">
        <f t="shared" si="3"/>
        <v>0.85512115769072139</v>
      </c>
      <c r="K52" s="27">
        <f t="shared" si="38"/>
        <v>2.1990492674190314</v>
      </c>
      <c r="L52" s="29">
        <f t="shared" si="4"/>
        <v>32.985739011285474</v>
      </c>
      <c r="M52" s="29">
        <f t="shared" si="9"/>
        <v>489.84254634333837</v>
      </c>
      <c r="N52" s="26">
        <f t="shared" si="5"/>
        <v>0.64421496796395372</v>
      </c>
    </row>
    <row r="53" spans="1:14" x14ac:dyDescent="0.2">
      <c r="A53" s="5" t="s">
        <v>98</v>
      </c>
      <c r="B53" s="4"/>
      <c r="C53" s="4">
        <v>44960.989583333336</v>
      </c>
      <c r="D53" s="5">
        <v>11.86</v>
      </c>
      <c r="E53" s="25">
        <f t="shared" si="1"/>
        <v>0.33575659999999996</v>
      </c>
      <c r="F53" s="25">
        <f t="shared" si="6"/>
        <v>3623.8781700000004</v>
      </c>
      <c r="G53" s="26">
        <f t="shared" si="2"/>
        <v>0.57015152729896534</v>
      </c>
      <c r="I53" s="29">
        <f t="shared" ref="I53" si="57">H50</f>
        <v>95.969203409699006</v>
      </c>
      <c r="J53" s="26">
        <f t="shared" si="3"/>
        <v>0.85512115769072139</v>
      </c>
      <c r="K53" s="27">
        <f t="shared" si="38"/>
        <v>1.9333376064929366</v>
      </c>
      <c r="L53" s="29">
        <f t="shared" si="4"/>
        <v>29.000064097394048</v>
      </c>
      <c r="M53" s="29">
        <f t="shared" si="9"/>
        <v>518.84261044073241</v>
      </c>
      <c r="N53" s="26">
        <f t="shared" si="5"/>
        <v>0.68235431601143959</v>
      </c>
    </row>
    <row r="54" spans="1:14" x14ac:dyDescent="0.2">
      <c r="A54" s="5" t="s">
        <v>98</v>
      </c>
      <c r="B54" s="4">
        <f>'Data Final'!C323</f>
        <v>44961.020834027775</v>
      </c>
      <c r="C54" s="4">
        <v>44961</v>
      </c>
      <c r="D54" s="5">
        <v>10.34</v>
      </c>
      <c r="E54" s="25">
        <f t="shared" si="1"/>
        <v>0.29272539999999997</v>
      </c>
      <c r="F54" s="25">
        <f t="shared" si="6"/>
        <v>3810.6392400000004</v>
      </c>
      <c r="G54" s="26">
        <f t="shared" si="2"/>
        <v>0.59953499559047507</v>
      </c>
      <c r="H54" s="5">
        <f>'Data Final'!D323</f>
        <v>89.539496956156</v>
      </c>
      <c r="I54" s="29">
        <f t="shared" ref="I54" si="58">H54</f>
        <v>89.539496956156</v>
      </c>
      <c r="J54" s="26">
        <f t="shared" si="3"/>
        <v>0.7978300910691396</v>
      </c>
      <c r="K54" s="27">
        <f t="shared" si="38"/>
        <v>1.572629103737373</v>
      </c>
      <c r="L54" s="29">
        <f t="shared" si="4"/>
        <v>23.589436556060594</v>
      </c>
      <c r="M54" s="29">
        <f t="shared" si="9"/>
        <v>542.43204699679302</v>
      </c>
      <c r="N54" s="26">
        <f t="shared" si="5"/>
        <v>0.71337789333989554</v>
      </c>
    </row>
    <row r="55" spans="1:14" x14ac:dyDescent="0.2">
      <c r="A55" s="5" t="s">
        <v>98</v>
      </c>
      <c r="B55" s="4"/>
      <c r="C55" s="4">
        <v>44961.010416666664</v>
      </c>
      <c r="D55" s="5">
        <v>9.26</v>
      </c>
      <c r="E55" s="25">
        <f t="shared" si="1"/>
        <v>0.26215059999999996</v>
      </c>
      <c r="F55" s="25">
        <f t="shared" si="6"/>
        <v>3969.8829900000005</v>
      </c>
      <c r="G55" s="26">
        <f t="shared" si="2"/>
        <v>0.62458911248296278</v>
      </c>
      <c r="I55" s="29">
        <f t="shared" ref="I55" si="59">H54</f>
        <v>89.539496956156</v>
      </c>
      <c r="J55" s="26">
        <f t="shared" si="3"/>
        <v>0.7978300910691396</v>
      </c>
      <c r="K55" s="27">
        <f t="shared" si="38"/>
        <v>1.4083699710452677</v>
      </c>
      <c r="L55" s="29">
        <f t="shared" si="4"/>
        <v>21.125549565679016</v>
      </c>
      <c r="M55" s="29">
        <f t="shared" si="9"/>
        <v>563.55759656247199</v>
      </c>
      <c r="N55" s="26">
        <f t="shared" si="5"/>
        <v>0.74116109702089172</v>
      </c>
    </row>
    <row r="56" spans="1:14" x14ac:dyDescent="0.2">
      <c r="A56" s="5" t="s">
        <v>98</v>
      </c>
      <c r="B56" s="4"/>
      <c r="C56" s="4">
        <v>44961.020833333336</v>
      </c>
      <c r="D56" s="5">
        <v>7.93</v>
      </c>
      <c r="E56" s="25">
        <f t="shared" si="1"/>
        <v>0.22449829999999998</v>
      </c>
      <c r="F56" s="25">
        <f t="shared" si="6"/>
        <v>4095.2396700000004</v>
      </c>
      <c r="G56" s="26">
        <f t="shared" si="2"/>
        <v>0.64431171330072912</v>
      </c>
      <c r="I56" s="29">
        <f t="shared" ref="I56" si="60">H54</f>
        <v>89.539496956156</v>
      </c>
      <c r="J56" s="26">
        <f t="shared" si="3"/>
        <v>0.7978300910691396</v>
      </c>
      <c r="K56" s="27">
        <f t="shared" si="38"/>
        <v>1.2060878909707315</v>
      </c>
      <c r="L56" s="29">
        <f t="shared" si="4"/>
        <v>18.091318364560973</v>
      </c>
      <c r="M56" s="29">
        <f t="shared" si="9"/>
        <v>581.64891492703293</v>
      </c>
      <c r="N56" s="26">
        <f t="shared" si="5"/>
        <v>0.76495384056196092</v>
      </c>
    </row>
    <row r="57" spans="1:14" x14ac:dyDescent="0.2">
      <c r="A57" s="5" t="s">
        <v>98</v>
      </c>
      <c r="B57" s="4"/>
      <c r="C57" s="4">
        <v>44961.03125</v>
      </c>
      <c r="D57" s="5">
        <v>7.3</v>
      </c>
      <c r="E57" s="25">
        <f t="shared" si="1"/>
        <v>0.20666299999999999</v>
      </c>
      <c r="F57" s="25">
        <f t="shared" si="6"/>
        <v>4204.5445800000007</v>
      </c>
      <c r="G57" s="26">
        <f t="shared" si="2"/>
        <v>0.66150885913573276</v>
      </c>
      <c r="I57" s="29">
        <f t="shared" ref="I57" si="61">H54</f>
        <v>89.539496956156</v>
      </c>
      <c r="J57" s="26">
        <f t="shared" si="3"/>
        <v>0.7978300910691396</v>
      </c>
      <c r="K57" s="27">
        <f t="shared" si="38"/>
        <v>1.110270063567004</v>
      </c>
      <c r="L57" s="29">
        <f t="shared" si="4"/>
        <v>16.65405095350506</v>
      </c>
      <c r="M57" s="29">
        <f t="shared" si="9"/>
        <v>598.30296588053795</v>
      </c>
      <c r="N57" s="26">
        <f t="shared" si="5"/>
        <v>0.78685636614201193</v>
      </c>
    </row>
    <row r="58" spans="1:14" x14ac:dyDescent="0.2">
      <c r="A58" s="5" t="s">
        <v>98</v>
      </c>
      <c r="B58" s="4">
        <f>'Data Final'!C324</f>
        <v>44961.062500752312</v>
      </c>
      <c r="C58" s="4">
        <v>44961.041666666664</v>
      </c>
      <c r="D58" s="5">
        <v>6.69</v>
      </c>
      <c r="E58" s="25">
        <f t="shared" si="1"/>
        <v>0.1893939</v>
      </c>
      <c r="F58" s="25">
        <f t="shared" si="6"/>
        <v>4298.3073000000004</v>
      </c>
      <c r="G58" s="26">
        <f t="shared" si="2"/>
        <v>0.67626072316202956</v>
      </c>
      <c r="H58" s="5">
        <f>'Data Final'!D324</f>
        <v>63.596592039934507</v>
      </c>
      <c r="I58" s="29">
        <f t="shared" ref="I58" si="62">H58</f>
        <v>63.596592039934507</v>
      </c>
      <c r="J58" s="26">
        <f t="shared" si="3"/>
        <v>0.56666919676523209</v>
      </c>
      <c r="K58" s="27">
        <f t="shared" si="38"/>
        <v>0.72268839558912923</v>
      </c>
      <c r="L58" s="29">
        <f t="shared" si="4"/>
        <v>10.840325933836938</v>
      </c>
      <c r="M58" s="29">
        <f t="shared" si="9"/>
        <v>609.14329181437495</v>
      </c>
      <c r="N58" s="26">
        <f t="shared" si="5"/>
        <v>0.80111298855326885</v>
      </c>
    </row>
    <row r="59" spans="1:14" x14ac:dyDescent="0.2">
      <c r="A59" s="5" t="s">
        <v>98</v>
      </c>
      <c r="B59" s="4"/>
      <c r="C59" s="4">
        <v>44961.052083333336</v>
      </c>
      <c r="D59" s="5">
        <v>6.4</v>
      </c>
      <c r="E59" s="25">
        <f t="shared" si="1"/>
        <v>0.18118400000000001</v>
      </c>
      <c r="F59" s="25">
        <f t="shared" si="6"/>
        <v>4384.6811100000004</v>
      </c>
      <c r="G59" s="26">
        <f t="shared" si="2"/>
        <v>0.68985007616451488</v>
      </c>
      <c r="I59" s="29">
        <f t="shared" ref="I59" si="63">H58</f>
        <v>63.596592039934507</v>
      </c>
      <c r="J59" s="26">
        <f t="shared" si="3"/>
        <v>0.56666919676523209</v>
      </c>
      <c r="K59" s="27">
        <f t="shared" si="38"/>
        <v>0.69136109592980965</v>
      </c>
      <c r="L59" s="29">
        <f t="shared" si="4"/>
        <v>10.370416438947144</v>
      </c>
      <c r="M59" s="29">
        <f t="shared" si="9"/>
        <v>619.51370825332208</v>
      </c>
      <c r="N59" s="26">
        <f t="shared" si="5"/>
        <v>0.81475161088989723</v>
      </c>
    </row>
    <row r="60" spans="1:14" x14ac:dyDescent="0.2">
      <c r="A60" s="5" t="s">
        <v>98</v>
      </c>
      <c r="B60" s="4"/>
      <c r="C60" s="4">
        <v>44961.0625</v>
      </c>
      <c r="D60" s="5">
        <v>6.12</v>
      </c>
      <c r="E60" s="25">
        <f t="shared" si="1"/>
        <v>0.1732572</v>
      </c>
      <c r="F60" s="25">
        <f t="shared" si="6"/>
        <v>4463.9208000000008</v>
      </c>
      <c r="G60" s="26">
        <f t="shared" si="2"/>
        <v>0.70231700473021685</v>
      </c>
      <c r="I60" s="29">
        <f t="shared" ref="I60" si="64">H58</f>
        <v>63.596592039934507</v>
      </c>
      <c r="J60" s="26">
        <f t="shared" si="3"/>
        <v>0.56666919676523209</v>
      </c>
      <c r="K60" s="27">
        <f t="shared" si="38"/>
        <v>0.66111404798288043</v>
      </c>
      <c r="L60" s="29">
        <f t="shared" si="4"/>
        <v>9.9167107197432056</v>
      </c>
      <c r="M60" s="29">
        <f t="shared" si="9"/>
        <v>629.43041897306523</v>
      </c>
      <c r="N60" s="26">
        <f t="shared" si="5"/>
        <v>0.82779354349929812</v>
      </c>
    </row>
    <row r="61" spans="1:14" x14ac:dyDescent="0.2">
      <c r="A61" s="5" t="s">
        <v>98</v>
      </c>
      <c r="B61" s="4"/>
      <c r="C61" s="4">
        <v>44961.072916666664</v>
      </c>
      <c r="D61" s="5">
        <v>5.84</v>
      </c>
      <c r="E61" s="25">
        <f t="shared" si="1"/>
        <v>0.16533039999999999</v>
      </c>
      <c r="F61" s="25">
        <f t="shared" si="6"/>
        <v>4536.0263700000005</v>
      </c>
      <c r="G61" s="26">
        <f t="shared" si="2"/>
        <v>0.71366150885913526</v>
      </c>
      <c r="I61" s="29">
        <f t="shared" ref="I61" si="65">H58</f>
        <v>63.596592039934507</v>
      </c>
      <c r="J61" s="26">
        <f t="shared" si="3"/>
        <v>0.56666919676523209</v>
      </c>
      <c r="K61" s="27">
        <f t="shared" si="38"/>
        <v>0.6308670000359512</v>
      </c>
      <c r="L61" s="29">
        <f t="shared" si="4"/>
        <v>9.4630050005392672</v>
      </c>
      <c r="M61" s="29">
        <f t="shared" si="9"/>
        <v>638.89342397360451</v>
      </c>
      <c r="N61" s="26">
        <f t="shared" si="5"/>
        <v>0.84023878638147154</v>
      </c>
    </row>
    <row r="62" spans="1:14" x14ac:dyDescent="0.2">
      <c r="A62" s="5" t="s">
        <v>98</v>
      </c>
      <c r="B62" s="4">
        <f>'Data Final'!C325</f>
        <v>44961.104167476849</v>
      </c>
      <c r="C62" s="4">
        <v>44961.083333333336</v>
      </c>
      <c r="D62" s="5">
        <v>5.84</v>
      </c>
      <c r="E62" s="25">
        <f t="shared" si="1"/>
        <v>0.16533039999999999</v>
      </c>
      <c r="F62" s="25">
        <f t="shared" si="6"/>
        <v>4608.1319400000002</v>
      </c>
      <c r="G62" s="26">
        <f t="shared" si="2"/>
        <v>0.72500601298805367</v>
      </c>
      <c r="H62" s="5">
        <f>'Data Final'!D325</f>
        <v>52.027330028826498</v>
      </c>
      <c r="I62" s="29">
        <f t="shared" ref="I62" si="66">H62</f>
        <v>52.027330028826498</v>
      </c>
      <c r="J62" s="26">
        <f t="shared" si="3"/>
        <v>0.46358278598893793</v>
      </c>
      <c r="K62" s="27">
        <f t="shared" si="38"/>
        <v>0.5161019570758737</v>
      </c>
      <c r="L62" s="29">
        <f t="shared" si="4"/>
        <v>7.7415293561381056</v>
      </c>
      <c r="M62" s="29">
        <f t="shared" si="9"/>
        <v>646.63495332974264</v>
      </c>
      <c r="N62" s="26">
        <f t="shared" si="5"/>
        <v>0.8504200356898175</v>
      </c>
    </row>
    <row r="63" spans="1:14" x14ac:dyDescent="0.2">
      <c r="A63" s="5" t="s">
        <v>98</v>
      </c>
      <c r="B63" s="4"/>
      <c r="C63" s="4">
        <v>44961.09375</v>
      </c>
      <c r="D63" s="5">
        <v>5.57</v>
      </c>
      <c r="E63" s="25">
        <f t="shared" si="1"/>
        <v>0.15768669999999999</v>
      </c>
      <c r="F63" s="25">
        <f t="shared" si="6"/>
        <v>4673.3581800000002</v>
      </c>
      <c r="G63" s="26">
        <f t="shared" si="2"/>
        <v>0.73526817926721666</v>
      </c>
      <c r="I63" s="29">
        <f t="shared" ref="I63" si="67">H62</f>
        <v>52.027330028826498</v>
      </c>
      <c r="J63" s="26">
        <f t="shared" si="3"/>
        <v>0.46358278598893793</v>
      </c>
      <c r="K63" s="27">
        <f t="shared" si="38"/>
        <v>0.49224107892339319</v>
      </c>
      <c r="L63" s="29">
        <f t="shared" si="4"/>
        <v>7.383616183850898</v>
      </c>
      <c r="M63" s="29">
        <f t="shared" si="9"/>
        <v>654.01856951359355</v>
      </c>
      <c r="N63" s="26">
        <f t="shared" si="5"/>
        <v>0.86013057655411318</v>
      </c>
    </row>
    <row r="64" spans="1:14" x14ac:dyDescent="0.2">
      <c r="A64" s="5" t="s">
        <v>98</v>
      </c>
      <c r="B64" s="4"/>
      <c r="C64" s="4">
        <v>44961.104166666664</v>
      </c>
      <c r="D64" s="5">
        <v>5.57</v>
      </c>
      <c r="E64" s="25">
        <f t="shared" si="1"/>
        <v>0.15768669999999999</v>
      </c>
      <c r="F64" s="25">
        <f t="shared" si="6"/>
        <v>4738.5844200000001</v>
      </c>
      <c r="G64" s="26">
        <f t="shared" si="2"/>
        <v>0.74553034554637965</v>
      </c>
      <c r="I64" s="29">
        <f t="shared" ref="I64" si="68">H62</f>
        <v>52.027330028826498</v>
      </c>
      <c r="J64" s="26">
        <f t="shared" si="3"/>
        <v>0.46358278598893793</v>
      </c>
      <c r="K64" s="27">
        <f t="shared" si="38"/>
        <v>0.49224107892339319</v>
      </c>
      <c r="L64" s="29">
        <f t="shared" si="4"/>
        <v>7.383616183850898</v>
      </c>
      <c r="M64" s="29">
        <f t="shared" si="9"/>
        <v>661.40218569744445</v>
      </c>
      <c r="N64" s="26">
        <f t="shared" si="5"/>
        <v>0.86984111741840886</v>
      </c>
    </row>
    <row r="65" spans="1:14" x14ac:dyDescent="0.2">
      <c r="A65" s="5" t="s">
        <v>98</v>
      </c>
      <c r="B65" s="4"/>
      <c r="C65" s="4">
        <v>44961.114583333336</v>
      </c>
      <c r="D65" s="5">
        <v>5.57</v>
      </c>
      <c r="E65" s="25">
        <f t="shared" si="1"/>
        <v>0.15768669999999999</v>
      </c>
      <c r="F65" s="25">
        <f t="shared" si="6"/>
        <v>4803.8106600000001</v>
      </c>
      <c r="G65" s="26">
        <f t="shared" si="2"/>
        <v>0.75579251182554263</v>
      </c>
      <c r="I65" s="29">
        <f t="shared" ref="I65" si="69">H62</f>
        <v>52.027330028826498</v>
      </c>
      <c r="J65" s="26">
        <f t="shared" si="3"/>
        <v>0.46358278598893793</v>
      </c>
      <c r="K65" s="27">
        <f t="shared" si="38"/>
        <v>0.49224107892339319</v>
      </c>
      <c r="L65" s="29">
        <f t="shared" si="4"/>
        <v>7.383616183850898</v>
      </c>
      <c r="M65" s="29">
        <f t="shared" si="9"/>
        <v>668.78580188129536</v>
      </c>
      <c r="N65" s="26">
        <f t="shared" si="5"/>
        <v>0.87955165828270454</v>
      </c>
    </row>
    <row r="66" spans="1:14" x14ac:dyDescent="0.2">
      <c r="A66" s="5" t="s">
        <v>98</v>
      </c>
      <c r="B66" s="4">
        <f>'Data Final'!C326</f>
        <v>44961.145834201387</v>
      </c>
      <c r="C66" s="4">
        <v>44961.125</v>
      </c>
      <c r="D66" s="5">
        <v>5.57</v>
      </c>
      <c r="E66" s="25">
        <f t="shared" si="1"/>
        <v>0.15768669999999999</v>
      </c>
      <c r="F66" s="25">
        <f t="shared" si="6"/>
        <v>4869.0369000000001</v>
      </c>
      <c r="G66" s="26">
        <f t="shared" si="2"/>
        <v>0.76605467810470562</v>
      </c>
      <c r="H66" s="5">
        <f>'Data Final'!D326</f>
        <v>55.033970717406</v>
      </c>
      <c r="I66" s="29">
        <f t="shared" ref="I66" si="70">H66</f>
        <v>55.033970717406</v>
      </c>
      <c r="J66" s="26">
        <f t="shared" si="3"/>
        <v>0.49037306844446876</v>
      </c>
      <c r="K66" s="27">
        <f t="shared" ref="K66:K85" si="71">I66*E66*1000*60/(1000*1000)</f>
        <v>0.52068751381946299</v>
      </c>
      <c r="L66" s="29">
        <f t="shared" si="4"/>
        <v>7.8103127072919447</v>
      </c>
      <c r="M66" s="29">
        <f t="shared" si="9"/>
        <v>676.59611458858728</v>
      </c>
      <c r="N66" s="26">
        <f t="shared" si="5"/>
        <v>0.88982336781074922</v>
      </c>
    </row>
    <row r="67" spans="1:14" x14ac:dyDescent="0.2">
      <c r="A67" s="5" t="s">
        <v>98</v>
      </c>
      <c r="B67" s="4"/>
      <c r="C67" s="4">
        <v>44961.135416666664</v>
      </c>
      <c r="D67" s="5">
        <v>5.3</v>
      </c>
      <c r="E67" s="25">
        <f t="shared" ref="E67:E86" si="72">D67*0.02831</f>
        <v>0.15004299999999998</v>
      </c>
      <c r="F67" s="25">
        <f t="shared" si="6"/>
        <v>4927.3838100000003</v>
      </c>
      <c r="G67" s="26">
        <f t="shared" ref="G67:G86" si="73">F67/$F$86</f>
        <v>0.77523450653411308</v>
      </c>
      <c r="I67" s="29">
        <f t="shared" ref="I67" si="74">H66</f>
        <v>55.033970717406</v>
      </c>
      <c r="J67" s="26">
        <f t="shared" ref="J67:J85" si="75">I67/MAX(I$2:I$98)</f>
        <v>0.49037306844446876</v>
      </c>
      <c r="K67" s="27">
        <f t="shared" si="71"/>
        <v>0.49544772410110488</v>
      </c>
      <c r="L67" s="29">
        <f t="shared" ref="L67:L85" si="76">K67*15</f>
        <v>7.4317158615165733</v>
      </c>
      <c r="M67" s="29">
        <f t="shared" si="9"/>
        <v>684.02783045010381</v>
      </c>
      <c r="N67" s="26">
        <f t="shared" ref="N67:N86" si="77">M67/$M$86</f>
        <v>0.89959716682307178</v>
      </c>
    </row>
    <row r="68" spans="1:14" x14ac:dyDescent="0.2">
      <c r="A68" s="5" t="s">
        <v>98</v>
      </c>
      <c r="B68" s="4"/>
      <c r="C68" s="4">
        <v>44961.145833333336</v>
      </c>
      <c r="D68" s="5">
        <v>5.3</v>
      </c>
      <c r="E68" s="25">
        <f t="shared" si="72"/>
        <v>0.15004299999999998</v>
      </c>
      <c r="F68" s="25">
        <f t="shared" ref="F68:F86" si="78">(E68-$E$2)*15*60+F67</f>
        <v>4985.7307200000005</v>
      </c>
      <c r="G68" s="26">
        <f t="shared" si="73"/>
        <v>0.78441433496352064</v>
      </c>
      <c r="I68" s="29">
        <f t="shared" ref="I68" si="79">H66</f>
        <v>55.033970717406</v>
      </c>
      <c r="J68" s="26">
        <f t="shared" si="75"/>
        <v>0.49037306844446876</v>
      </c>
      <c r="K68" s="27">
        <f t="shared" si="71"/>
        <v>0.49544772410110488</v>
      </c>
      <c r="L68" s="29">
        <f t="shared" si="76"/>
        <v>7.4317158615165733</v>
      </c>
      <c r="M68" s="29">
        <f t="shared" si="9"/>
        <v>691.45954631162033</v>
      </c>
      <c r="N68" s="26">
        <f t="shared" si="77"/>
        <v>0.90937096583539423</v>
      </c>
    </row>
    <row r="69" spans="1:14" x14ac:dyDescent="0.2">
      <c r="A69" s="5" t="s">
        <v>98</v>
      </c>
      <c r="B69" s="4"/>
      <c r="C69" s="4">
        <v>44961.15625</v>
      </c>
      <c r="D69" s="5">
        <v>5.3</v>
      </c>
      <c r="E69" s="25">
        <f t="shared" si="72"/>
        <v>0.15004299999999998</v>
      </c>
      <c r="F69" s="25">
        <f t="shared" si="78"/>
        <v>5044.0776300000007</v>
      </c>
      <c r="G69" s="26">
        <f t="shared" si="73"/>
        <v>0.79359416339292821</v>
      </c>
      <c r="I69" s="29">
        <f t="shared" ref="I69" si="80">H66</f>
        <v>55.033970717406</v>
      </c>
      <c r="J69" s="26">
        <f t="shared" si="75"/>
        <v>0.49037306844446876</v>
      </c>
      <c r="K69" s="27">
        <f t="shared" si="71"/>
        <v>0.49544772410110488</v>
      </c>
      <c r="L69" s="29">
        <f t="shared" si="76"/>
        <v>7.4317158615165733</v>
      </c>
      <c r="M69" s="29">
        <f t="shared" si="9"/>
        <v>698.89126217313685</v>
      </c>
      <c r="N69" s="26">
        <f t="shared" si="77"/>
        <v>0.91914476484771679</v>
      </c>
    </row>
    <row r="70" spans="1:14" x14ac:dyDescent="0.2">
      <c r="A70" s="5" t="s">
        <v>98</v>
      </c>
      <c r="B70" s="4">
        <f>'Data Final'!C327</f>
        <v>44961.187500925924</v>
      </c>
      <c r="C70" s="4">
        <v>44961.166666666664</v>
      </c>
      <c r="D70" s="5">
        <v>5.57</v>
      </c>
      <c r="E70" s="25">
        <f t="shared" si="72"/>
        <v>0.15768669999999999</v>
      </c>
      <c r="F70" s="25">
        <f t="shared" si="78"/>
        <v>5109.3038700000006</v>
      </c>
      <c r="G70" s="26">
        <f t="shared" si="73"/>
        <v>0.8038563296720912</v>
      </c>
      <c r="H70" s="5">
        <f>'Data Final'!D327</f>
        <v>26.397290003462597</v>
      </c>
      <c r="I70" s="29">
        <f t="shared" ref="I70" si="81">H70</f>
        <v>26.397290003462597</v>
      </c>
      <c r="J70" s="26">
        <f t="shared" si="75"/>
        <v>0.23520963377484222</v>
      </c>
      <c r="K70" s="27">
        <f t="shared" si="71"/>
        <v>0.24975009297534029</v>
      </c>
      <c r="L70" s="29">
        <f t="shared" si="76"/>
        <v>3.7462513946301041</v>
      </c>
      <c r="M70" s="29">
        <f t="shared" ref="M70:M86" si="82">M69+L70</f>
        <v>702.63751356776697</v>
      </c>
      <c r="N70" s="26">
        <f t="shared" si="77"/>
        <v>0.92407163622749477</v>
      </c>
    </row>
    <row r="71" spans="1:14" x14ac:dyDescent="0.2">
      <c r="A71" s="5" t="s">
        <v>98</v>
      </c>
      <c r="B71" s="4"/>
      <c r="C71" s="4">
        <v>44961.177083333336</v>
      </c>
      <c r="D71" s="5">
        <v>5.57</v>
      </c>
      <c r="E71" s="25">
        <f t="shared" si="72"/>
        <v>0.15768669999999999</v>
      </c>
      <c r="F71" s="25">
        <f t="shared" si="78"/>
        <v>5174.5301100000006</v>
      </c>
      <c r="G71" s="26">
        <f t="shared" si="73"/>
        <v>0.81411849595125418</v>
      </c>
      <c r="I71" s="29">
        <f t="shared" ref="I71" si="83">H70</f>
        <v>26.397290003462597</v>
      </c>
      <c r="J71" s="26">
        <f t="shared" si="75"/>
        <v>0.23520963377484222</v>
      </c>
      <c r="K71" s="27">
        <f t="shared" si="71"/>
        <v>0.24975009297534029</v>
      </c>
      <c r="L71" s="29">
        <f t="shared" si="76"/>
        <v>3.7462513946301041</v>
      </c>
      <c r="M71" s="29">
        <f t="shared" si="82"/>
        <v>706.38376496239709</v>
      </c>
      <c r="N71" s="26">
        <f t="shared" si="77"/>
        <v>0.92899850760727276</v>
      </c>
    </row>
    <row r="72" spans="1:14" x14ac:dyDescent="0.2">
      <c r="A72" s="5" t="s">
        <v>98</v>
      </c>
      <c r="B72" s="4"/>
      <c r="C72" s="4">
        <v>44961.1875</v>
      </c>
      <c r="D72" s="5">
        <v>5.84</v>
      </c>
      <c r="E72" s="25">
        <f t="shared" si="72"/>
        <v>0.16533039999999999</v>
      </c>
      <c r="F72" s="25">
        <f t="shared" si="78"/>
        <v>5246.6356800000003</v>
      </c>
      <c r="G72" s="26">
        <f t="shared" si="73"/>
        <v>0.82546300008017259</v>
      </c>
      <c r="I72" s="29">
        <f t="shared" ref="I72" si="84">H70</f>
        <v>26.397290003462597</v>
      </c>
      <c r="J72" s="26">
        <f t="shared" si="75"/>
        <v>0.23520963377484222</v>
      </c>
      <c r="K72" s="27">
        <f t="shared" si="71"/>
        <v>0.26185647091130831</v>
      </c>
      <c r="L72" s="29">
        <f t="shared" si="76"/>
        <v>3.9278470636696245</v>
      </c>
      <c r="M72" s="29">
        <f t="shared" si="82"/>
        <v>710.31161202606677</v>
      </c>
      <c r="N72" s="26">
        <f t="shared" si="77"/>
        <v>0.93416420399109745</v>
      </c>
    </row>
    <row r="73" spans="1:14" x14ac:dyDescent="0.2">
      <c r="A73" s="5" t="s">
        <v>98</v>
      </c>
      <c r="B73" s="4"/>
      <c r="C73" s="4">
        <v>44961.197916666664</v>
      </c>
      <c r="D73" s="5">
        <v>6.12</v>
      </c>
      <c r="E73" s="25">
        <f t="shared" si="72"/>
        <v>0.1732572</v>
      </c>
      <c r="F73" s="25">
        <f t="shared" si="78"/>
        <v>5325.8753700000007</v>
      </c>
      <c r="G73" s="26">
        <f t="shared" si="73"/>
        <v>0.83792992864587457</v>
      </c>
      <c r="I73" s="29">
        <f t="shared" ref="I73" si="85">H70</f>
        <v>26.397290003462597</v>
      </c>
      <c r="J73" s="26">
        <f t="shared" si="75"/>
        <v>0.23520963377484222</v>
      </c>
      <c r="K73" s="27">
        <f t="shared" si="71"/>
        <v>0.27441123321527516</v>
      </c>
      <c r="L73" s="29">
        <f t="shared" si="76"/>
        <v>4.1161684982291273</v>
      </c>
      <c r="M73" s="29">
        <f t="shared" si="82"/>
        <v>714.42778052429594</v>
      </c>
      <c r="N73" s="26">
        <f t="shared" si="77"/>
        <v>0.93957757074948911</v>
      </c>
    </row>
    <row r="74" spans="1:14" x14ac:dyDescent="0.2">
      <c r="A74" s="5" t="s">
        <v>98</v>
      </c>
      <c r="B74" s="4">
        <f>'Data Final'!C328</f>
        <v>44961.229167650461</v>
      </c>
      <c r="C74" s="4">
        <v>44961.208333333336</v>
      </c>
      <c r="D74" s="5">
        <v>6.12</v>
      </c>
      <c r="E74" s="25">
        <f t="shared" si="72"/>
        <v>0.1732572</v>
      </c>
      <c r="F74" s="25">
        <f t="shared" si="78"/>
        <v>5405.115060000001</v>
      </c>
      <c r="G74" s="26">
        <f t="shared" si="73"/>
        <v>0.85039685721157654</v>
      </c>
      <c r="H74" s="5">
        <f>'Data Final'!D328</f>
        <v>25.631758863414902</v>
      </c>
      <c r="I74" s="29">
        <f t="shared" ref="I74" si="86">H74</f>
        <v>25.631758863414902</v>
      </c>
      <c r="J74" s="26">
        <f t="shared" si="75"/>
        <v>0.22838846769793672</v>
      </c>
      <c r="K74" s="27">
        <f t="shared" si="71"/>
        <v>0.26645320630502689</v>
      </c>
      <c r="L74" s="29">
        <f t="shared" si="76"/>
        <v>3.9967980945754036</v>
      </c>
      <c r="M74" s="29">
        <f t="shared" si="82"/>
        <v>718.42457861887135</v>
      </c>
      <c r="N74" s="26">
        <f t="shared" si="77"/>
        <v>0.94483394787653963</v>
      </c>
    </row>
    <row r="75" spans="1:14" x14ac:dyDescent="0.2">
      <c r="A75" s="5" t="s">
        <v>98</v>
      </c>
      <c r="B75" s="4"/>
      <c r="C75" s="4">
        <v>44961.21875</v>
      </c>
      <c r="D75" s="5">
        <v>6.12</v>
      </c>
      <c r="E75" s="25">
        <f t="shared" si="72"/>
        <v>0.1732572</v>
      </c>
      <c r="F75" s="25">
        <f t="shared" si="78"/>
        <v>5484.3547500000013</v>
      </c>
      <c r="G75" s="26">
        <f t="shared" si="73"/>
        <v>0.8628637857772784</v>
      </c>
      <c r="I75" s="29">
        <f t="shared" ref="I75" si="87">H74</f>
        <v>25.631758863414902</v>
      </c>
      <c r="J75" s="26">
        <f t="shared" si="75"/>
        <v>0.22838846769793672</v>
      </c>
      <c r="K75" s="27">
        <f t="shared" si="71"/>
        <v>0.26645320630502689</v>
      </c>
      <c r="L75" s="29">
        <f t="shared" si="76"/>
        <v>3.9967980945754036</v>
      </c>
      <c r="M75" s="29">
        <f t="shared" si="82"/>
        <v>722.42137671344676</v>
      </c>
      <c r="N75" s="26">
        <f t="shared" si="77"/>
        <v>0.95009032500359003</v>
      </c>
    </row>
    <row r="76" spans="1:14" x14ac:dyDescent="0.2">
      <c r="A76" s="5" t="s">
        <v>98</v>
      </c>
      <c r="B76" s="4"/>
      <c r="C76" s="4">
        <v>44961.229166666664</v>
      </c>
      <c r="D76" s="5">
        <v>6.12</v>
      </c>
      <c r="E76" s="25">
        <f t="shared" si="72"/>
        <v>0.1732572</v>
      </c>
      <c r="F76" s="25">
        <f t="shared" si="78"/>
        <v>5563.5944400000017</v>
      </c>
      <c r="G76" s="26">
        <f t="shared" si="73"/>
        <v>0.87533071434298038</v>
      </c>
      <c r="I76" s="29">
        <f t="shared" ref="I76" si="88">H74</f>
        <v>25.631758863414902</v>
      </c>
      <c r="J76" s="26">
        <f t="shared" si="75"/>
        <v>0.22838846769793672</v>
      </c>
      <c r="K76" s="27">
        <f t="shared" si="71"/>
        <v>0.26645320630502689</v>
      </c>
      <c r="L76" s="29">
        <f t="shared" si="76"/>
        <v>3.9967980945754036</v>
      </c>
      <c r="M76" s="29">
        <f t="shared" si="82"/>
        <v>726.41817480802217</v>
      </c>
      <c r="N76" s="26">
        <f t="shared" si="77"/>
        <v>0.95534670213064055</v>
      </c>
    </row>
    <row r="77" spans="1:14" x14ac:dyDescent="0.2">
      <c r="A77" s="5" t="s">
        <v>98</v>
      </c>
      <c r="B77" s="4"/>
      <c r="C77" s="4">
        <v>44961.239583333336</v>
      </c>
      <c r="D77" s="5">
        <v>6.12</v>
      </c>
      <c r="E77" s="25">
        <f t="shared" si="72"/>
        <v>0.1732572</v>
      </c>
      <c r="F77" s="25">
        <f t="shared" si="78"/>
        <v>5642.834130000002</v>
      </c>
      <c r="G77" s="26">
        <f t="shared" si="73"/>
        <v>0.88779764290868235</v>
      </c>
      <c r="I77" s="29">
        <f t="shared" ref="I77" si="89">H74</f>
        <v>25.631758863414902</v>
      </c>
      <c r="J77" s="26">
        <f t="shared" si="75"/>
        <v>0.22838846769793672</v>
      </c>
      <c r="K77" s="27">
        <f t="shared" si="71"/>
        <v>0.26645320630502689</v>
      </c>
      <c r="L77" s="29">
        <f t="shared" si="76"/>
        <v>3.9967980945754036</v>
      </c>
      <c r="M77" s="29">
        <f t="shared" si="82"/>
        <v>730.41497290259758</v>
      </c>
      <c r="N77" s="26">
        <f t="shared" si="77"/>
        <v>0.96060307925769106</v>
      </c>
    </row>
    <row r="78" spans="1:14" x14ac:dyDescent="0.2">
      <c r="A78" s="5" t="s">
        <v>98</v>
      </c>
      <c r="B78" s="4">
        <f>'Data Final'!C329</f>
        <v>44961.270834374998</v>
      </c>
      <c r="C78" s="4">
        <v>44961.25</v>
      </c>
      <c r="D78" s="5">
        <v>6.12</v>
      </c>
      <c r="E78" s="25">
        <f t="shared" si="72"/>
        <v>0.1732572</v>
      </c>
      <c r="F78" s="25">
        <f t="shared" si="78"/>
        <v>5722.0738200000023</v>
      </c>
      <c r="G78" s="26">
        <f t="shared" si="73"/>
        <v>0.90026457147438432</v>
      </c>
      <c r="H78" s="5">
        <f>'Data Final'!D329</f>
        <v>23.268281564757149</v>
      </c>
      <c r="I78" s="29">
        <f t="shared" ref="I78" si="90">H78</f>
        <v>23.268281564757149</v>
      </c>
      <c r="J78" s="26">
        <f t="shared" si="75"/>
        <v>0.20732900933006929</v>
      </c>
      <c r="K78" s="27">
        <f t="shared" si="71"/>
        <v>0.24188383876328656</v>
      </c>
      <c r="L78" s="29">
        <f t="shared" si="76"/>
        <v>3.6282575814492986</v>
      </c>
      <c r="M78" s="29">
        <f t="shared" si="82"/>
        <v>734.04323048404683</v>
      </c>
      <c r="N78" s="26">
        <f t="shared" si="77"/>
        <v>0.96537477142499406</v>
      </c>
    </row>
    <row r="79" spans="1:14" x14ac:dyDescent="0.2">
      <c r="A79" s="5" t="s">
        <v>98</v>
      </c>
      <c r="B79" s="4"/>
      <c r="C79" s="4">
        <v>44961.260416666664</v>
      </c>
      <c r="D79" s="5">
        <v>6.12</v>
      </c>
      <c r="E79" s="25">
        <f t="shared" si="72"/>
        <v>0.1732572</v>
      </c>
      <c r="F79" s="25">
        <f t="shared" si="78"/>
        <v>5801.3135100000027</v>
      </c>
      <c r="G79" s="26">
        <f t="shared" si="73"/>
        <v>0.9127315000400863</v>
      </c>
      <c r="I79" s="29">
        <f t="shared" ref="I79" si="91">H78</f>
        <v>23.268281564757149</v>
      </c>
      <c r="J79" s="26">
        <f t="shared" si="75"/>
        <v>0.20732900933006929</v>
      </c>
      <c r="K79" s="27">
        <f t="shared" si="71"/>
        <v>0.24188383876328656</v>
      </c>
      <c r="L79" s="29">
        <f t="shared" si="76"/>
        <v>3.6282575814492986</v>
      </c>
      <c r="M79" s="29">
        <f t="shared" si="82"/>
        <v>737.67148806549608</v>
      </c>
      <c r="N79" s="26">
        <f t="shared" si="77"/>
        <v>0.97014646359229717</v>
      </c>
    </row>
    <row r="80" spans="1:14" x14ac:dyDescent="0.2">
      <c r="A80" s="5" t="s">
        <v>98</v>
      </c>
      <c r="B80" s="4"/>
      <c r="C80" s="4">
        <v>44961.270833333336</v>
      </c>
      <c r="D80" s="5">
        <v>6.12</v>
      </c>
      <c r="E80" s="25">
        <f t="shared" si="72"/>
        <v>0.1732572</v>
      </c>
      <c r="F80" s="25">
        <f t="shared" si="78"/>
        <v>5880.553200000003</v>
      </c>
      <c r="G80" s="26">
        <f t="shared" si="73"/>
        <v>0.92519842860578827</v>
      </c>
      <c r="I80" s="29">
        <f t="shared" ref="I80" si="92">H78</f>
        <v>23.268281564757149</v>
      </c>
      <c r="J80" s="26">
        <f t="shared" si="75"/>
        <v>0.20732900933006929</v>
      </c>
      <c r="K80" s="27">
        <f t="shared" si="71"/>
        <v>0.24188383876328656</v>
      </c>
      <c r="L80" s="29">
        <f t="shared" si="76"/>
        <v>3.6282575814492986</v>
      </c>
      <c r="M80" s="29">
        <f t="shared" si="82"/>
        <v>741.29974564694533</v>
      </c>
      <c r="N80" s="26">
        <f t="shared" si="77"/>
        <v>0.97491815575960028</v>
      </c>
    </row>
    <row r="81" spans="1:14" x14ac:dyDescent="0.2">
      <c r="A81" s="5" t="s">
        <v>98</v>
      </c>
      <c r="B81" s="4"/>
      <c r="C81" s="4">
        <v>44961.28125</v>
      </c>
      <c r="D81" s="5">
        <v>6.12</v>
      </c>
      <c r="E81" s="25">
        <f t="shared" si="72"/>
        <v>0.1732572</v>
      </c>
      <c r="F81" s="25">
        <f t="shared" si="78"/>
        <v>5959.7928900000034</v>
      </c>
      <c r="G81" s="26">
        <f t="shared" si="73"/>
        <v>0.93766535717149024</v>
      </c>
      <c r="I81" s="29">
        <f t="shared" ref="I81" si="93">H78</f>
        <v>23.268281564757149</v>
      </c>
      <c r="J81" s="26">
        <f t="shared" si="75"/>
        <v>0.20732900933006929</v>
      </c>
      <c r="K81" s="27">
        <f t="shared" si="71"/>
        <v>0.24188383876328656</v>
      </c>
      <c r="L81" s="29">
        <f t="shared" si="76"/>
        <v>3.6282575814492986</v>
      </c>
      <c r="M81" s="29">
        <f t="shared" si="82"/>
        <v>744.92800322839457</v>
      </c>
      <c r="N81" s="26">
        <f t="shared" si="77"/>
        <v>0.97968984792690328</v>
      </c>
    </row>
    <row r="82" spans="1:14" x14ac:dyDescent="0.2">
      <c r="A82" s="5" t="s">
        <v>98</v>
      </c>
      <c r="B82" s="4">
        <f>'Data Final'!C330</f>
        <v>44961.312501099535</v>
      </c>
      <c r="C82" s="4">
        <v>44961.291666666664</v>
      </c>
      <c r="D82" s="5">
        <v>6.12</v>
      </c>
      <c r="E82" s="25">
        <f t="shared" si="72"/>
        <v>0.1732572</v>
      </c>
      <c r="F82" s="25">
        <f t="shared" si="78"/>
        <v>6039.0325800000037</v>
      </c>
      <c r="G82" s="26">
        <f t="shared" si="73"/>
        <v>0.95013228573719222</v>
      </c>
      <c r="H82" s="5">
        <f>'Data Final'!D330</f>
        <v>24.75968275458435</v>
      </c>
      <c r="I82" s="29">
        <f t="shared" ref="I82" si="94">H82</f>
        <v>24.75968275458435</v>
      </c>
      <c r="J82" s="26">
        <f t="shared" si="75"/>
        <v>0.22061794647568558</v>
      </c>
      <c r="K82" s="27">
        <f t="shared" si="71"/>
        <v>0.25738759841685432</v>
      </c>
      <c r="L82" s="29">
        <f t="shared" si="76"/>
        <v>3.8608139762528149</v>
      </c>
      <c r="M82" s="29">
        <f t="shared" si="82"/>
        <v>748.78881720464744</v>
      </c>
      <c r="N82" s="26">
        <f t="shared" si="77"/>
        <v>0.98476738594517743</v>
      </c>
    </row>
    <row r="83" spans="1:14" x14ac:dyDescent="0.2">
      <c r="A83" s="5" t="s">
        <v>98</v>
      </c>
      <c r="B83" s="4"/>
      <c r="C83" s="4">
        <v>44961.302083333336</v>
      </c>
      <c r="D83" s="5">
        <v>6.12</v>
      </c>
      <c r="E83" s="25">
        <f t="shared" si="72"/>
        <v>0.1732572</v>
      </c>
      <c r="F83" s="25">
        <f t="shared" si="78"/>
        <v>6118.272270000004</v>
      </c>
      <c r="G83" s="26">
        <f t="shared" si="73"/>
        <v>0.96259921430289408</v>
      </c>
      <c r="I83" s="29">
        <f t="shared" ref="I83" si="95">H82</f>
        <v>24.75968275458435</v>
      </c>
      <c r="J83" s="26">
        <f t="shared" si="75"/>
        <v>0.22061794647568558</v>
      </c>
      <c r="K83" s="27">
        <f t="shared" si="71"/>
        <v>0.25738759841685432</v>
      </c>
      <c r="L83" s="29">
        <f t="shared" si="76"/>
        <v>3.8608139762528149</v>
      </c>
      <c r="M83" s="29">
        <f t="shared" si="82"/>
        <v>752.64963118090031</v>
      </c>
      <c r="N83" s="26">
        <f t="shared" si="77"/>
        <v>0.98984492396345169</v>
      </c>
    </row>
    <row r="84" spans="1:14" x14ac:dyDescent="0.2">
      <c r="A84" s="5" t="s">
        <v>98</v>
      </c>
      <c r="B84" s="4"/>
      <c r="C84" s="4">
        <v>44961.3125</v>
      </c>
      <c r="D84" s="5">
        <v>6.12</v>
      </c>
      <c r="E84" s="25">
        <f t="shared" si="72"/>
        <v>0.1732572</v>
      </c>
      <c r="F84" s="25">
        <f t="shared" si="78"/>
        <v>6197.5119600000044</v>
      </c>
      <c r="G84" s="26">
        <f t="shared" si="73"/>
        <v>0.97506614286859605</v>
      </c>
      <c r="I84" s="29">
        <f t="shared" ref="I84" si="96">H82</f>
        <v>24.75968275458435</v>
      </c>
      <c r="J84" s="26">
        <f t="shared" si="75"/>
        <v>0.22061794647568558</v>
      </c>
      <c r="K84" s="27">
        <f t="shared" si="71"/>
        <v>0.25738759841685432</v>
      </c>
      <c r="L84" s="29">
        <f t="shared" si="76"/>
        <v>3.8608139762528149</v>
      </c>
      <c r="M84" s="29">
        <f t="shared" si="82"/>
        <v>756.51044515715319</v>
      </c>
      <c r="N84" s="26">
        <f t="shared" si="77"/>
        <v>0.99492246198172585</v>
      </c>
    </row>
    <row r="85" spans="1:14" x14ac:dyDescent="0.2">
      <c r="A85" s="5" t="s">
        <v>98</v>
      </c>
      <c r="B85" s="4"/>
      <c r="C85" s="4">
        <v>44961.322916666664</v>
      </c>
      <c r="D85" s="5">
        <v>6.12</v>
      </c>
      <c r="E85" s="25">
        <f t="shared" si="72"/>
        <v>0.1732572</v>
      </c>
      <c r="F85" s="25">
        <f t="shared" si="78"/>
        <v>6276.7516500000047</v>
      </c>
      <c r="G85" s="26">
        <f t="shared" si="73"/>
        <v>0.98753307143429803</v>
      </c>
      <c r="I85" s="29">
        <f t="shared" ref="I85" si="97">H82</f>
        <v>24.75968275458435</v>
      </c>
      <c r="J85" s="26">
        <f t="shared" si="75"/>
        <v>0.22061794647568558</v>
      </c>
      <c r="K85" s="27">
        <f t="shared" si="71"/>
        <v>0.25738759841685432</v>
      </c>
      <c r="L85" s="29">
        <f t="shared" si="76"/>
        <v>3.8608139762528149</v>
      </c>
      <c r="M85" s="29">
        <f t="shared" si="82"/>
        <v>760.37125913340606</v>
      </c>
      <c r="N85" s="26">
        <f t="shared" si="77"/>
        <v>1</v>
      </c>
    </row>
    <row r="86" spans="1:14" x14ac:dyDescent="0.2">
      <c r="A86" s="5" t="s">
        <v>98</v>
      </c>
      <c r="B86" s="4"/>
      <c r="C86" s="4">
        <v>44961.333333333336</v>
      </c>
      <c r="D86" s="5">
        <v>6.12</v>
      </c>
      <c r="E86" s="25">
        <f t="shared" si="72"/>
        <v>0.1732572</v>
      </c>
      <c r="F86" s="25">
        <f t="shared" si="78"/>
        <v>6355.991340000005</v>
      </c>
      <c r="G86" s="26">
        <f t="shared" si="73"/>
        <v>1</v>
      </c>
      <c r="I86" s="29"/>
      <c r="J86" s="26"/>
      <c r="K86" s="27"/>
      <c r="L86" s="29"/>
      <c r="M86" s="29">
        <f t="shared" si="82"/>
        <v>760.37125913340606</v>
      </c>
      <c r="N86" s="26">
        <f t="shared" si="77"/>
        <v>1</v>
      </c>
    </row>
    <row r="87" spans="1:14" x14ac:dyDescent="0.2">
      <c r="J87" s="26"/>
    </row>
    <row r="88" spans="1:14" x14ac:dyDescent="0.2">
      <c r="J88" s="26"/>
    </row>
    <row r="89" spans="1:14" x14ac:dyDescent="0.2">
      <c r="J89" s="26"/>
    </row>
    <row r="90" spans="1:14" x14ac:dyDescent="0.2">
      <c r="J90" s="26"/>
    </row>
    <row r="91" spans="1:14" x14ac:dyDescent="0.2">
      <c r="J91" s="26"/>
    </row>
    <row r="92" spans="1:14" x14ac:dyDescent="0.2">
      <c r="J92" s="26"/>
    </row>
    <row r="93" spans="1:14" x14ac:dyDescent="0.2">
      <c r="J93" s="26"/>
    </row>
    <row r="94" spans="1:14" x14ac:dyDescent="0.2">
      <c r="J94" s="26"/>
    </row>
    <row r="95" spans="1:14" x14ac:dyDescent="0.2">
      <c r="J95" s="26"/>
    </row>
    <row r="96" spans="1:14" x14ac:dyDescent="0.2">
      <c r="J96" s="26"/>
    </row>
    <row r="97" spans="10:10" x14ac:dyDescent="0.2">
      <c r="J97" s="26"/>
    </row>
    <row r="98" spans="10:10" x14ac:dyDescent="0.2">
      <c r="J98" s="26"/>
    </row>
    <row r="116" spans="4:4" x14ac:dyDescent="0.2">
      <c r="D116" s="9"/>
    </row>
    <row r="117" spans="4:4" x14ac:dyDescent="0.2">
      <c r="D1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 Final</vt:lpstr>
      <vt:lpstr>10092020</vt:lpstr>
      <vt:lpstr>10232020</vt:lpstr>
      <vt:lpstr>11032020</vt:lpstr>
      <vt:lpstr>11122020</vt:lpstr>
      <vt:lpstr>03042021</vt:lpstr>
      <vt:lpstr>03182021</vt:lpstr>
      <vt:lpstr>04232021</vt:lpstr>
      <vt:lpstr>10212021</vt:lpstr>
      <vt:lpstr>10272021</vt:lpstr>
      <vt:lpstr>11032021</vt:lpstr>
      <vt:lpstr>11112021</vt:lpstr>
      <vt:lpstr>11182021</vt:lpstr>
      <vt:lpstr>02202022</vt:lpstr>
      <vt:lpstr>02262022</vt:lpstr>
      <vt:lpstr>04182022</vt:lpstr>
      <vt:lpstr>10212022</vt:lpstr>
      <vt:lpstr>02032023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Peter</dc:creator>
  <cp:lastModifiedBy>Zhao, Nina</cp:lastModifiedBy>
  <dcterms:created xsi:type="dcterms:W3CDTF">2023-03-22T01:40:57Z</dcterms:created>
  <dcterms:modified xsi:type="dcterms:W3CDTF">2025-06-04T04:08:14Z</dcterms:modified>
</cp:coreProperties>
</file>