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a/Research/Research Ideas/AA Larval Energy Budget/"/>
    </mc:Choice>
  </mc:AlternateContent>
  <xr:revisionPtr revIDLastSave="0" documentId="13_ncr:1_{24F9A3EE-C4A0-5D4E-98CB-FC39A5C6B691}" xr6:coauthVersionLast="45" xr6:coauthVersionMax="45" xr10:uidLastSave="{00000000-0000-0000-0000-000000000000}"/>
  <bookViews>
    <workbookView xWindow="3140" yWindow="440" windowWidth="22100" windowHeight="15460" xr2:uid="{00000000-000D-0000-FFFF-FFFF00000000}"/>
  </bookViews>
  <sheets>
    <sheet name="broadcasting" sheetId="1" r:id="rId1"/>
    <sheet name="brood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2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44" i="1"/>
  <c r="O44" i="1"/>
  <c r="N45" i="1"/>
  <c r="O45" i="1"/>
  <c r="N39" i="1"/>
  <c r="O39" i="1"/>
  <c r="N40" i="1"/>
  <c r="O40" i="1"/>
  <c r="N41" i="1"/>
  <c r="O41" i="1"/>
  <c r="N42" i="1"/>
  <c r="O42" i="1"/>
  <c r="N32" i="1"/>
  <c r="O32" i="1"/>
  <c r="N33" i="1"/>
  <c r="O33" i="1"/>
  <c r="N34" i="1"/>
  <c r="O34" i="1"/>
  <c r="N35" i="1"/>
  <c r="O35" i="1"/>
  <c r="N36" i="1"/>
  <c r="O36" i="1"/>
  <c r="N37" i="1"/>
  <c r="O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11" i="1"/>
  <c r="O11" i="1"/>
  <c r="N12" i="1"/>
  <c r="O12" i="1"/>
  <c r="N13" i="1"/>
  <c r="O13" i="1"/>
  <c r="N14" i="1"/>
  <c r="O14" i="1"/>
  <c r="N15" i="1"/>
  <c r="O15" i="1"/>
  <c r="N16" i="1"/>
  <c r="O16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46" i="1"/>
  <c r="O46" i="1"/>
  <c r="O43" i="1"/>
  <c r="N43" i="1"/>
  <c r="O38" i="1"/>
  <c r="N38" i="1"/>
  <c r="O31" i="1"/>
  <c r="N31" i="1"/>
  <c r="O17" i="1"/>
  <c r="N17" i="1"/>
  <c r="O10" i="1"/>
  <c r="N10" i="1"/>
  <c r="O2" i="1"/>
  <c r="N2" i="1"/>
  <c r="N56" i="1"/>
  <c r="N55" i="1"/>
  <c r="R3" i="2"/>
  <c r="R4" i="2"/>
  <c r="R5" i="2"/>
  <c r="R6" i="2"/>
  <c r="R7" i="2"/>
  <c r="R8" i="2"/>
  <c r="R9" i="2"/>
  <c r="R1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2" i="2"/>
  <c r="N34" i="2"/>
  <c r="O34" i="2"/>
  <c r="N35" i="2"/>
  <c r="O35" i="2"/>
  <c r="N28" i="2"/>
  <c r="O28" i="2"/>
  <c r="N29" i="2"/>
  <c r="O29" i="2"/>
  <c r="N30" i="2"/>
  <c r="O30" i="2"/>
  <c r="N31" i="2"/>
  <c r="O31" i="2"/>
  <c r="N32" i="2"/>
  <c r="O32" i="2"/>
  <c r="N23" i="2"/>
  <c r="O23" i="2"/>
  <c r="N24" i="2"/>
  <c r="O24" i="2"/>
  <c r="N25" i="2"/>
  <c r="O25" i="2"/>
  <c r="N26" i="2"/>
  <c r="O26" i="2"/>
  <c r="N21" i="2"/>
  <c r="O21" i="2"/>
  <c r="N17" i="2"/>
  <c r="O17" i="2"/>
  <c r="N18" i="2"/>
  <c r="O18" i="2"/>
  <c r="N19" i="2"/>
  <c r="O19" i="2"/>
  <c r="N13" i="2"/>
  <c r="O13" i="2"/>
  <c r="N14" i="2"/>
  <c r="O14" i="2"/>
  <c r="N15" i="2"/>
  <c r="O15" i="2"/>
  <c r="N5" i="2"/>
  <c r="O5" i="2"/>
  <c r="N6" i="2"/>
  <c r="O6" i="2"/>
  <c r="N7" i="2"/>
  <c r="O7" i="2"/>
  <c r="N8" i="2"/>
  <c r="O8" i="2"/>
  <c r="N9" i="2"/>
  <c r="O9" i="2"/>
  <c r="N10" i="2"/>
  <c r="O10" i="2"/>
  <c r="N3" i="2"/>
  <c r="O3" i="2"/>
  <c r="O33" i="2"/>
  <c r="O27" i="2"/>
  <c r="O22" i="2"/>
  <c r="O20" i="2"/>
  <c r="O16" i="2"/>
  <c r="O12" i="2"/>
  <c r="O4" i="2"/>
  <c r="O2" i="2"/>
  <c r="N33" i="2"/>
  <c r="N27" i="2"/>
  <c r="N22" i="2"/>
  <c r="N20" i="2"/>
  <c r="N16" i="2"/>
  <c r="N12" i="2"/>
  <c r="N4" i="2"/>
  <c r="N2" i="2"/>
  <c r="N37" i="2"/>
  <c r="N38" i="2"/>
  <c r="N39" i="2"/>
  <c r="N40" i="2"/>
  <c r="N41" i="2"/>
  <c r="N42" i="2"/>
  <c r="N36" i="2"/>
  <c r="N11" i="2"/>
</calcChain>
</file>

<file path=xl/sharedStrings.xml><?xml version="1.0" encoding="utf-8"?>
<sst xmlns="http://schemas.openxmlformats.org/spreadsheetml/2006/main" count="420" uniqueCount="58">
  <si>
    <t>Study</t>
  </si>
  <si>
    <t>Species</t>
  </si>
  <si>
    <t>Age</t>
  </si>
  <si>
    <t>Reproduction_mode</t>
  </si>
  <si>
    <t>Respiration</t>
  </si>
  <si>
    <t>Respiration_SE</t>
  </si>
  <si>
    <t>Respiration_OG</t>
  </si>
  <si>
    <t>Respiration_OG_SE</t>
  </si>
  <si>
    <t>Biomass_microg.larva_dry</t>
  </si>
  <si>
    <t>Protein_microg.larva_dry</t>
  </si>
  <si>
    <t>Lipid_microg.larva_dry</t>
  </si>
  <si>
    <t>normresp_nmolO2.microgramDW.min</t>
  </si>
  <si>
    <t>winsorizedresp</t>
  </si>
  <si>
    <t>Graham et al 2013</t>
  </si>
  <si>
    <t>Acropora nasuta</t>
  </si>
  <si>
    <t>0-5</t>
  </si>
  <si>
    <t>broadcasting</t>
  </si>
  <si>
    <t>5-30</t>
  </si>
  <si>
    <t>Acropora spathulata</t>
  </si>
  <si>
    <t>Acropora tenuis</t>
  </si>
  <si>
    <t>30-64</t>
  </si>
  <si>
    <t>Goniastrea aspera</t>
  </si>
  <si>
    <t>Harii et al 2010</t>
  </si>
  <si>
    <t>Montipora digitata</t>
  </si>
  <si>
    <t>Nakamura et al 2011</t>
  </si>
  <si>
    <t>Acropora digitifera</t>
  </si>
  <si>
    <t>Okubo et al 2008</t>
  </si>
  <si>
    <t>Acropora intermedia</t>
  </si>
  <si>
    <t>Rodriguez-Lanetty et al 2009</t>
  </si>
  <si>
    <t>Acropora millepora</t>
  </si>
  <si>
    <t>Serrano et al 2018</t>
  </si>
  <si>
    <t>Orbicella faveolata</t>
  </si>
  <si>
    <t>Albright and Langdon 2011</t>
  </si>
  <si>
    <t>Porites astreoides</t>
  </si>
  <si>
    <t>brooding</t>
  </si>
  <si>
    <t>Cumbo et al 2012</t>
  </si>
  <si>
    <t>Pocillopora damicornis</t>
  </si>
  <si>
    <t>Seriatopora caliendrum</t>
  </si>
  <si>
    <t>Cumbo et al 2013</t>
  </si>
  <si>
    <t>Cumbo et al 2013b</t>
  </si>
  <si>
    <t>Edmunds et al 2001</t>
  </si>
  <si>
    <t>Edmunds et al 2011</t>
  </si>
  <si>
    <t>Seriatopora hystrix</t>
  </si>
  <si>
    <t>Stylophora pistillata</t>
  </si>
  <si>
    <t>Gaither and Rowan 2010</t>
  </si>
  <si>
    <t>Jiang et al 2020</t>
  </si>
  <si>
    <t>Olsen et al 2013</t>
  </si>
  <si>
    <t>Putnam and Gates 2015</t>
  </si>
  <si>
    <t>Putnam et al 2013</t>
  </si>
  <si>
    <t>Rivest and Hofmann 2014</t>
  </si>
  <si>
    <t>Ross et al 2010</t>
  </si>
  <si>
    <t>Ross et al 2013</t>
  </si>
  <si>
    <t>Titlyanov et al 1998</t>
  </si>
  <si>
    <t>resp_mean_formula_by_study</t>
  </si>
  <si>
    <t>resp_STDEV_formula_by_study</t>
  </si>
  <si>
    <t>resp_mean_by_study</t>
  </si>
  <si>
    <t>resp_STDEV_by_study</t>
  </si>
  <si>
    <t>Zscore_resp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</si>
</sst>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workbookViewId="0">
      <selection activeCell="U25" sqref="U25"/>
    </sheetView>
  </sheetViews>
  <sheetFormatPr baseColWidth="10" defaultColWidth="8.83203125" defaultRowHeight="15" x14ac:dyDescent="0.2"/>
  <cols>
    <col min="1" max="1" width="23" bestFit="1" customWidth="1"/>
    <col min="2" max="2" width="17" bestFit="1" customWidth="1"/>
    <col min="3" max="4" width="0" hidden="1" customWidth="1"/>
    <col min="6" max="13" width="0" hidden="1" customWidth="1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</row>
    <row r="2" spans="1:18" s="2" customFormat="1" x14ac:dyDescent="0.2">
      <c r="A2" s="2" t="s">
        <v>13</v>
      </c>
      <c r="B2" s="2" t="s">
        <v>14</v>
      </c>
      <c r="C2" s="2" t="s">
        <v>15</v>
      </c>
      <c r="D2" s="2" t="s">
        <v>16</v>
      </c>
      <c r="E2" s="2">
        <v>397.48430000000002</v>
      </c>
      <c r="F2" s="2">
        <v>268.76326825766722</v>
      </c>
      <c r="G2" s="2">
        <v>23.849057999999999</v>
      </c>
      <c r="H2" s="2">
        <v>16.125796095460029</v>
      </c>
      <c r="I2" s="2">
        <v>20.9770703125</v>
      </c>
      <c r="K2" s="2">
        <v>13.425325000000001</v>
      </c>
      <c r="L2" s="2">
        <v>18.94851349967319</v>
      </c>
      <c r="M2" s="2">
        <v>265.81199999999978</v>
      </c>
      <c r="N2" s="2">
        <f>AVERAGE($E$2:$E$9)</f>
        <v>114.92400416666665</v>
      </c>
      <c r="O2" s="2">
        <f>_xlfn.STDEV.S($E$2:$E$9)</f>
        <v>129.36419839972115</v>
      </c>
      <c r="P2" s="2">
        <v>114.92400416666665</v>
      </c>
      <c r="Q2" s="2">
        <v>129.36419839972115</v>
      </c>
      <c r="R2" s="2">
        <f>(E2-P2)/Q2</f>
        <v>2.1842232961568944</v>
      </c>
    </row>
    <row r="3" spans="1:18" x14ac:dyDescent="0.2">
      <c r="A3" t="s">
        <v>13</v>
      </c>
      <c r="B3" t="s">
        <v>14</v>
      </c>
      <c r="C3" t="s">
        <v>15</v>
      </c>
      <c r="D3" t="s">
        <v>16</v>
      </c>
      <c r="E3">
        <v>206.2893</v>
      </c>
      <c r="F3">
        <v>54.626552117038813</v>
      </c>
      <c r="G3">
        <v>12.377357999999999</v>
      </c>
      <c r="H3">
        <v>3.2775931270223282</v>
      </c>
      <c r="I3">
        <v>16.84253125</v>
      </c>
      <c r="K3">
        <v>10.77922</v>
      </c>
      <c r="L3">
        <v>12.24811739624945</v>
      </c>
      <c r="M3">
        <v>206.2893</v>
      </c>
      <c r="N3" s="2">
        <f t="shared" ref="N3:N9" si="0">AVERAGE($E$2:$E$9)</f>
        <v>114.92400416666665</v>
      </c>
      <c r="O3" s="2">
        <f t="shared" ref="O3:O9" si="1">_xlfn.STDEV.S($E$2:$E$9)</f>
        <v>129.36419839972115</v>
      </c>
      <c r="P3">
        <v>114.92400416666665</v>
      </c>
      <c r="Q3">
        <v>129.36419839972115</v>
      </c>
      <c r="R3" s="2">
        <f t="shared" ref="R3:R56" si="2">(E3-P3)/Q3</f>
        <v>0.70626415162427425</v>
      </c>
    </row>
    <row r="4" spans="1:18" x14ac:dyDescent="0.2">
      <c r="A4" t="s">
        <v>13</v>
      </c>
      <c r="B4" t="s">
        <v>14</v>
      </c>
      <c r="C4" t="s">
        <v>15</v>
      </c>
      <c r="D4" t="s">
        <v>16</v>
      </c>
      <c r="E4">
        <v>102.7253333333333</v>
      </c>
      <c r="F4">
        <v>50.095611110987882</v>
      </c>
      <c r="G4">
        <v>6.1635200000000001</v>
      </c>
      <c r="H4">
        <v>3.0057366666592729</v>
      </c>
      <c r="I4">
        <v>13.0884765625</v>
      </c>
      <c r="K4">
        <v>8.3766250000000007</v>
      </c>
      <c r="L4">
        <v>7.848532473798616</v>
      </c>
      <c r="M4">
        <v>102.7253333333333</v>
      </c>
      <c r="N4" s="2">
        <f t="shared" si="0"/>
        <v>114.92400416666665</v>
      </c>
      <c r="O4" s="2">
        <f t="shared" si="1"/>
        <v>129.36419839972115</v>
      </c>
      <c r="P4">
        <v>114.92400416666665</v>
      </c>
      <c r="Q4">
        <v>129.36419839972115</v>
      </c>
      <c r="R4" s="2">
        <f t="shared" si="2"/>
        <v>-9.4297116081845156E-2</v>
      </c>
    </row>
    <row r="5" spans="1:18" x14ac:dyDescent="0.2">
      <c r="A5" t="s">
        <v>13</v>
      </c>
      <c r="B5" t="s">
        <v>14</v>
      </c>
      <c r="C5" t="s">
        <v>17</v>
      </c>
      <c r="D5" t="s">
        <v>16</v>
      </c>
      <c r="E5">
        <v>23.584875</v>
      </c>
      <c r="F5">
        <v>14.60937409542481</v>
      </c>
      <c r="G5">
        <v>1.4150925000000001</v>
      </c>
      <c r="H5">
        <v>0.87656244572548858</v>
      </c>
      <c r="I5">
        <v>8.7053593750000005</v>
      </c>
      <c r="K5">
        <v>5.5714300000000003</v>
      </c>
      <c r="L5">
        <v>2.7092362284009668</v>
      </c>
      <c r="M5">
        <v>23.584875</v>
      </c>
      <c r="N5" s="2">
        <f t="shared" si="0"/>
        <v>114.92400416666665</v>
      </c>
      <c r="O5" s="2">
        <f t="shared" si="1"/>
        <v>129.36419839972115</v>
      </c>
      <c r="P5">
        <v>114.92400416666665</v>
      </c>
      <c r="Q5">
        <v>129.36419839972115</v>
      </c>
      <c r="R5" s="2">
        <f t="shared" si="2"/>
        <v>-0.70606188030817296</v>
      </c>
    </row>
    <row r="6" spans="1:18" x14ac:dyDescent="0.2">
      <c r="A6" t="s">
        <v>13</v>
      </c>
      <c r="B6" t="s">
        <v>14</v>
      </c>
      <c r="C6" t="s">
        <v>17</v>
      </c>
      <c r="D6" t="s">
        <v>16</v>
      </c>
      <c r="E6">
        <v>42.452874999999992</v>
      </c>
      <c r="F6">
        <v>8.2702942271474225</v>
      </c>
      <c r="G6">
        <v>2.5471724999999998</v>
      </c>
      <c r="H6">
        <v>0.49621765362884529</v>
      </c>
      <c r="I6">
        <v>8.4212656250000002</v>
      </c>
      <c r="K6">
        <v>5.3896100000000002</v>
      </c>
      <c r="L6">
        <v>5.0411514005651608</v>
      </c>
      <c r="M6">
        <v>42.452874999999992</v>
      </c>
      <c r="N6" s="2">
        <f t="shared" si="0"/>
        <v>114.92400416666665</v>
      </c>
      <c r="O6" s="2">
        <f t="shared" si="1"/>
        <v>129.36419839972115</v>
      </c>
      <c r="P6">
        <v>114.92400416666665</v>
      </c>
      <c r="Q6">
        <v>129.36419839972115</v>
      </c>
      <c r="R6" s="2">
        <f t="shared" si="2"/>
        <v>-0.56021008952367823</v>
      </c>
    </row>
    <row r="7" spans="1:18" x14ac:dyDescent="0.2">
      <c r="A7" t="s">
        <v>13</v>
      </c>
      <c r="B7" t="s">
        <v>14</v>
      </c>
      <c r="C7" t="s">
        <v>17</v>
      </c>
      <c r="D7" t="s">
        <v>16</v>
      </c>
      <c r="E7">
        <v>39.308166666666672</v>
      </c>
      <c r="F7">
        <v>30.203421343711071</v>
      </c>
      <c r="G7">
        <v>2.3584900000000002</v>
      </c>
      <c r="H7">
        <v>1.8122052806226641</v>
      </c>
      <c r="I7">
        <v>8.4821437500000005</v>
      </c>
      <c r="K7">
        <v>5.428572</v>
      </c>
      <c r="L7">
        <v>4.634225477099073</v>
      </c>
      <c r="M7">
        <v>39.308166666666672</v>
      </c>
      <c r="N7" s="2">
        <f t="shared" si="0"/>
        <v>114.92400416666665</v>
      </c>
      <c r="O7" s="2">
        <f t="shared" si="1"/>
        <v>129.36419839972115</v>
      </c>
      <c r="P7">
        <v>114.92400416666665</v>
      </c>
      <c r="Q7">
        <v>129.36419839972115</v>
      </c>
      <c r="R7" s="2">
        <f t="shared" si="2"/>
        <v>-0.58451904340917682</v>
      </c>
    </row>
    <row r="8" spans="1:18" x14ac:dyDescent="0.2">
      <c r="A8" t="s">
        <v>13</v>
      </c>
      <c r="B8" t="s">
        <v>14</v>
      </c>
      <c r="C8" t="s">
        <v>17</v>
      </c>
      <c r="D8" t="s">
        <v>16</v>
      </c>
      <c r="E8">
        <v>22.012583333333328</v>
      </c>
      <c r="F8">
        <v>12.70897778630072</v>
      </c>
      <c r="G8">
        <v>1.3207549999999999</v>
      </c>
      <c r="H8">
        <v>0.76253866717804319</v>
      </c>
      <c r="I8">
        <v>6.3108781249999986</v>
      </c>
      <c r="K8">
        <v>4.0389619999999997</v>
      </c>
      <c r="L8">
        <v>3.488038098237451</v>
      </c>
      <c r="M8">
        <v>22.012583333333328</v>
      </c>
      <c r="N8" s="2">
        <f t="shared" si="0"/>
        <v>114.92400416666665</v>
      </c>
      <c r="O8" s="2">
        <f t="shared" si="1"/>
        <v>129.36419839972115</v>
      </c>
      <c r="P8">
        <v>114.92400416666665</v>
      </c>
      <c r="Q8">
        <v>129.36419839972115</v>
      </c>
      <c r="R8" s="2">
        <f t="shared" si="2"/>
        <v>-0.71821587411879795</v>
      </c>
    </row>
    <row r="9" spans="1:18" x14ac:dyDescent="0.2">
      <c r="A9" t="s">
        <v>13</v>
      </c>
      <c r="B9" t="s">
        <v>14</v>
      </c>
      <c r="C9" t="s">
        <v>17</v>
      </c>
      <c r="D9" t="s">
        <v>16</v>
      </c>
      <c r="E9">
        <v>85.534599999999983</v>
      </c>
      <c r="F9">
        <v>26.27999325662649</v>
      </c>
      <c r="G9">
        <v>5.1320759999999996</v>
      </c>
      <c r="H9">
        <v>1.5767995953975891</v>
      </c>
      <c r="I9">
        <v>7.99513125</v>
      </c>
      <c r="K9">
        <v>5.1168839999999998</v>
      </c>
      <c r="L9">
        <v>10.69833594038872</v>
      </c>
      <c r="M9">
        <v>85.534599999999983</v>
      </c>
      <c r="N9" s="2">
        <f t="shared" si="0"/>
        <v>114.92400416666665</v>
      </c>
      <c r="O9" s="2">
        <f t="shared" si="1"/>
        <v>129.36419839972115</v>
      </c>
      <c r="P9">
        <v>114.92400416666665</v>
      </c>
      <c r="Q9">
        <v>129.36419839972115</v>
      </c>
      <c r="R9" s="2">
        <f t="shared" si="2"/>
        <v>-0.22718344433949675</v>
      </c>
    </row>
    <row r="10" spans="1:18" s="2" customFormat="1" x14ac:dyDescent="0.2">
      <c r="A10" s="2" t="s">
        <v>13</v>
      </c>
      <c r="B10" s="2" t="s">
        <v>18</v>
      </c>
      <c r="C10" s="2" t="s">
        <v>15</v>
      </c>
      <c r="D10" s="2" t="s">
        <v>16</v>
      </c>
      <c r="E10" s="2">
        <v>252.9915</v>
      </c>
      <c r="F10" s="2">
        <v>60.789002532644751</v>
      </c>
      <c r="G10" s="2">
        <v>15.179489999999999</v>
      </c>
      <c r="H10" s="2">
        <v>3.647340151958685</v>
      </c>
      <c r="I10" s="2">
        <v>24.244792968750001</v>
      </c>
      <c r="K10" s="2">
        <v>15.516667500000001</v>
      </c>
      <c r="L10" s="2">
        <v>10.43487978330398</v>
      </c>
      <c r="M10" s="2">
        <v>252.9915</v>
      </c>
      <c r="N10" s="2">
        <f>AVERAGE($E$10:$E$16)</f>
        <v>202.46235555555555</v>
      </c>
      <c r="O10" s="2">
        <f>_xlfn.STDEV.S($E$10:$E$16)</f>
        <v>74.381569027586082</v>
      </c>
      <c r="P10" s="2">
        <v>202.46235555555555</v>
      </c>
      <c r="Q10" s="2">
        <v>74.381569027586082</v>
      </c>
      <c r="R10" s="2">
        <f t="shared" si="2"/>
        <v>0.67932345478897582</v>
      </c>
    </row>
    <row r="11" spans="1:18" x14ac:dyDescent="0.2">
      <c r="A11" t="s">
        <v>13</v>
      </c>
      <c r="B11" t="s">
        <v>18</v>
      </c>
      <c r="C11" t="s">
        <v>15</v>
      </c>
      <c r="D11" t="s">
        <v>16</v>
      </c>
      <c r="E11">
        <v>295.72649999999999</v>
      </c>
      <c r="F11">
        <v>97.510839890724156</v>
      </c>
      <c r="G11">
        <v>17.743590000000001</v>
      </c>
      <c r="H11">
        <v>5.8506503934434502</v>
      </c>
      <c r="I11">
        <v>20.499996875000001</v>
      </c>
      <c r="K11">
        <v>13.119998000000001</v>
      </c>
      <c r="L11">
        <v>14.425685125866631</v>
      </c>
      <c r="M11">
        <v>265.81199999999978</v>
      </c>
      <c r="N11" s="2">
        <f t="shared" ref="N11:N16" si="3">AVERAGE($E$10:$E$16)</f>
        <v>202.46235555555555</v>
      </c>
      <c r="O11" s="2">
        <f t="shared" ref="O11:O16" si="4">_xlfn.STDEV.S($E$10:$E$16)</f>
        <v>74.381569027586082</v>
      </c>
      <c r="P11">
        <v>202.46235555555555</v>
      </c>
      <c r="Q11">
        <v>74.381569027586082</v>
      </c>
      <c r="R11" s="2">
        <f t="shared" si="2"/>
        <v>1.2538609451738687</v>
      </c>
    </row>
    <row r="12" spans="1:18" x14ac:dyDescent="0.2">
      <c r="A12" t="s">
        <v>13</v>
      </c>
      <c r="B12" t="s">
        <v>18</v>
      </c>
      <c r="C12" t="s">
        <v>15</v>
      </c>
      <c r="D12" t="s">
        <v>16</v>
      </c>
      <c r="E12">
        <v>244.4444</v>
      </c>
      <c r="F12">
        <v>102.1751807726781</v>
      </c>
      <c r="G12">
        <v>14.666664000000001</v>
      </c>
      <c r="H12">
        <v>6.1305108463606839</v>
      </c>
      <c r="I12">
        <v>22.645834375</v>
      </c>
      <c r="K12">
        <v>14.493334000000001</v>
      </c>
      <c r="L12">
        <v>10.79423243816778</v>
      </c>
      <c r="M12">
        <v>244.4444</v>
      </c>
      <c r="N12" s="2">
        <f t="shared" si="3"/>
        <v>202.46235555555555</v>
      </c>
      <c r="O12" s="2">
        <f t="shared" si="4"/>
        <v>74.381569027586082</v>
      </c>
      <c r="P12">
        <v>202.46235555555555</v>
      </c>
      <c r="Q12">
        <v>74.381569027586082</v>
      </c>
      <c r="R12" s="2">
        <f t="shared" si="2"/>
        <v>0.56441461229292522</v>
      </c>
    </row>
    <row r="13" spans="1:18" x14ac:dyDescent="0.2">
      <c r="A13" t="s">
        <v>13</v>
      </c>
      <c r="B13" t="s">
        <v>18</v>
      </c>
      <c r="C13" t="s">
        <v>17</v>
      </c>
      <c r="D13" t="s">
        <v>16</v>
      </c>
      <c r="E13">
        <v>193.1624333333333</v>
      </c>
      <c r="F13">
        <v>49.124847576625271</v>
      </c>
      <c r="G13">
        <v>11.589746</v>
      </c>
      <c r="H13">
        <v>2.947490854597516</v>
      </c>
      <c r="I13">
        <v>18.541668749999999</v>
      </c>
      <c r="K13">
        <v>11.866668000000001</v>
      </c>
      <c r="L13">
        <v>10.417748042949659</v>
      </c>
      <c r="M13">
        <v>193.1624333333333</v>
      </c>
      <c r="N13" s="2">
        <f t="shared" si="3"/>
        <v>202.46235555555555</v>
      </c>
      <c r="O13" s="2">
        <f t="shared" si="4"/>
        <v>74.381569027586082</v>
      </c>
      <c r="P13">
        <v>202.46235555555555</v>
      </c>
      <c r="Q13">
        <v>74.381569027586082</v>
      </c>
      <c r="R13" s="2">
        <f t="shared" si="2"/>
        <v>-0.12502992802925633</v>
      </c>
    </row>
    <row r="14" spans="1:18" x14ac:dyDescent="0.2">
      <c r="A14" t="s">
        <v>13</v>
      </c>
      <c r="B14" t="s">
        <v>18</v>
      </c>
      <c r="C14" t="s">
        <v>17</v>
      </c>
      <c r="D14" t="s">
        <v>16</v>
      </c>
      <c r="E14">
        <v>96.153833333333338</v>
      </c>
      <c r="F14">
        <v>16.226221853781869</v>
      </c>
      <c r="G14">
        <v>5.7692300000000003</v>
      </c>
      <c r="H14">
        <v>0.97357331122691182</v>
      </c>
      <c r="I14">
        <v>18.958334375</v>
      </c>
      <c r="K14">
        <v>12.133334</v>
      </c>
      <c r="L14">
        <v>5.0718502707774578</v>
      </c>
      <c r="M14">
        <v>96.153833333333338</v>
      </c>
      <c r="N14" s="2">
        <f t="shared" si="3"/>
        <v>202.46235555555555</v>
      </c>
      <c r="O14" s="2">
        <f t="shared" si="4"/>
        <v>74.381569027586082</v>
      </c>
      <c r="P14">
        <v>202.46235555555555</v>
      </c>
      <c r="Q14">
        <v>74.381569027586082</v>
      </c>
      <c r="R14" s="2">
        <f t="shared" si="2"/>
        <v>-1.429232047831571</v>
      </c>
    </row>
    <row r="15" spans="1:18" x14ac:dyDescent="0.2">
      <c r="A15" t="s">
        <v>13</v>
      </c>
      <c r="B15" t="s">
        <v>18</v>
      </c>
      <c r="C15" t="s">
        <v>17</v>
      </c>
      <c r="D15" t="s">
        <v>16</v>
      </c>
      <c r="E15">
        <v>111.11109999999999</v>
      </c>
      <c r="F15">
        <v>23.132258600851461</v>
      </c>
      <c r="G15">
        <v>6.6666660000000002</v>
      </c>
      <c r="H15">
        <v>1.387935516051088</v>
      </c>
      <c r="I15">
        <v>16.145834375</v>
      </c>
      <c r="K15">
        <v>10.333334000000001</v>
      </c>
      <c r="L15">
        <v>6.8817192979535946</v>
      </c>
      <c r="M15">
        <v>111.11109999999999</v>
      </c>
      <c r="N15" s="2">
        <f t="shared" si="3"/>
        <v>202.46235555555555</v>
      </c>
      <c r="O15" s="2">
        <f t="shared" si="4"/>
        <v>74.381569027586082</v>
      </c>
      <c r="P15">
        <v>202.46235555555555</v>
      </c>
      <c r="Q15">
        <v>74.381569027586082</v>
      </c>
      <c r="R15" s="2">
        <f t="shared" si="2"/>
        <v>-1.2281437021270132</v>
      </c>
    </row>
    <row r="16" spans="1:18" x14ac:dyDescent="0.2">
      <c r="A16" t="s">
        <v>13</v>
      </c>
      <c r="B16" t="s">
        <v>18</v>
      </c>
      <c r="C16" t="s">
        <v>17</v>
      </c>
      <c r="D16" t="s">
        <v>16</v>
      </c>
      <c r="E16">
        <v>223.64672222222211</v>
      </c>
      <c r="F16">
        <v>115.9985365933527</v>
      </c>
      <c r="G16">
        <v>13.418803333333329</v>
      </c>
      <c r="H16">
        <v>6.959912195601162</v>
      </c>
      <c r="I16">
        <v>16.354166666666671</v>
      </c>
      <c r="K16">
        <v>10.46666666666667</v>
      </c>
      <c r="L16">
        <v>13.67521358811039</v>
      </c>
      <c r="M16">
        <v>223.64672222222211</v>
      </c>
      <c r="N16" s="2">
        <f t="shared" si="3"/>
        <v>202.46235555555555</v>
      </c>
      <c r="O16" s="2">
        <f t="shared" si="4"/>
        <v>74.381569027586082</v>
      </c>
      <c r="P16">
        <v>202.46235555555555</v>
      </c>
      <c r="Q16">
        <v>74.381569027586082</v>
      </c>
      <c r="R16" s="2">
        <f t="shared" si="2"/>
        <v>0.28480666573206948</v>
      </c>
    </row>
    <row r="17" spans="1:18" s="2" customFormat="1" x14ac:dyDescent="0.2">
      <c r="A17" s="2" t="s">
        <v>13</v>
      </c>
      <c r="B17" s="2" t="s">
        <v>19</v>
      </c>
      <c r="C17" s="2" t="s">
        <v>15</v>
      </c>
      <c r="D17" s="2" t="s">
        <v>16</v>
      </c>
      <c r="E17" s="2">
        <v>300.38762500000001</v>
      </c>
      <c r="F17" s="2">
        <v>71.635565634791718</v>
      </c>
      <c r="G17" s="2">
        <v>18.0232575</v>
      </c>
      <c r="H17" s="2">
        <v>4.2981339380875028</v>
      </c>
      <c r="I17" s="2">
        <v>18.06640625</v>
      </c>
      <c r="K17" s="2">
        <v>11.5625</v>
      </c>
      <c r="L17" s="2">
        <v>16.62686097297297</v>
      </c>
      <c r="M17" s="2">
        <v>265.81199999999978</v>
      </c>
      <c r="N17" s="2">
        <f>AVERAGE($E$17:$E$30)</f>
        <v>42.349583333333328</v>
      </c>
      <c r="O17" s="2">
        <f>_xlfn.STDEV.S($E$17:$E$30)</f>
        <v>76.865265144796609</v>
      </c>
      <c r="P17" s="2">
        <v>42.349583333333328</v>
      </c>
      <c r="Q17" s="2">
        <v>76.865265144796609</v>
      </c>
      <c r="R17" s="2">
        <f t="shared" si="2"/>
        <v>3.3570175186487932</v>
      </c>
    </row>
    <row r="18" spans="1:18" x14ac:dyDescent="0.2">
      <c r="A18" t="s">
        <v>13</v>
      </c>
      <c r="B18" t="s">
        <v>19</v>
      </c>
      <c r="C18" t="s">
        <v>15</v>
      </c>
      <c r="D18" t="s">
        <v>16</v>
      </c>
      <c r="E18">
        <v>62.015500000000003</v>
      </c>
      <c r="F18">
        <v>34.9554083953823</v>
      </c>
      <c r="G18">
        <v>3.7209300000000001</v>
      </c>
      <c r="H18">
        <v>2.097324503722938</v>
      </c>
      <c r="I18">
        <v>13.3891875</v>
      </c>
      <c r="K18">
        <v>8.5690799999999996</v>
      </c>
      <c r="L18">
        <v>4.6317597688433301</v>
      </c>
      <c r="M18">
        <v>62.015500000000003</v>
      </c>
      <c r="N18" s="2">
        <f t="shared" ref="N18:N30" si="5">AVERAGE($E$17:$E$30)</f>
        <v>42.349583333333328</v>
      </c>
      <c r="O18" s="2">
        <f t="shared" ref="O18:O30" si="6">_xlfn.STDEV.S($E$17:$E$30)</f>
        <v>76.865265144796609</v>
      </c>
      <c r="P18">
        <v>42.349583333333328</v>
      </c>
      <c r="Q18">
        <v>76.865265144796609</v>
      </c>
      <c r="R18" s="2">
        <f t="shared" si="2"/>
        <v>0.25584920093127345</v>
      </c>
    </row>
    <row r="19" spans="1:18" x14ac:dyDescent="0.2">
      <c r="A19" t="s">
        <v>13</v>
      </c>
      <c r="B19" t="s">
        <v>19</v>
      </c>
      <c r="C19" t="s">
        <v>15</v>
      </c>
      <c r="D19" t="s">
        <v>16</v>
      </c>
      <c r="E19">
        <v>57.364333333333327</v>
      </c>
      <c r="F19">
        <v>17.43754313495262</v>
      </c>
      <c r="G19">
        <v>3.4418600000000001</v>
      </c>
      <c r="H19">
        <v>1.0462525880971569</v>
      </c>
      <c r="I19">
        <v>12.458881249999999</v>
      </c>
      <c r="K19">
        <v>7.9736840000000004</v>
      </c>
      <c r="L19">
        <v>4.6042924868020014</v>
      </c>
      <c r="M19">
        <v>57.364333333333327</v>
      </c>
      <c r="N19" s="2">
        <f t="shared" si="5"/>
        <v>42.349583333333328</v>
      </c>
      <c r="O19" s="2">
        <f t="shared" si="6"/>
        <v>76.865265144796609</v>
      </c>
      <c r="P19">
        <v>42.349583333333328</v>
      </c>
      <c r="Q19">
        <v>76.865265144796609</v>
      </c>
      <c r="R19" s="2">
        <f t="shared" si="2"/>
        <v>0.19533855730173622</v>
      </c>
    </row>
    <row r="20" spans="1:18" x14ac:dyDescent="0.2">
      <c r="A20" t="s">
        <v>13</v>
      </c>
      <c r="B20" t="s">
        <v>19</v>
      </c>
      <c r="C20" t="s">
        <v>17</v>
      </c>
      <c r="D20" t="s">
        <v>16</v>
      </c>
      <c r="E20">
        <v>46.511625000000002</v>
      </c>
      <c r="F20">
        <v>7.0764993704302031</v>
      </c>
      <c r="G20">
        <v>2.7906974999999998</v>
      </c>
      <c r="H20">
        <v>0.42458996222581219</v>
      </c>
      <c r="I20">
        <v>8.1979882812499998</v>
      </c>
      <c r="K20">
        <v>5.2467125000000001</v>
      </c>
      <c r="L20">
        <v>5.673541288949985</v>
      </c>
      <c r="M20">
        <v>46.511625000000002</v>
      </c>
      <c r="N20" s="2">
        <f t="shared" si="5"/>
        <v>42.349583333333328</v>
      </c>
      <c r="O20" s="2">
        <f t="shared" si="6"/>
        <v>76.865265144796609</v>
      </c>
      <c r="P20">
        <v>42.349583333333328</v>
      </c>
      <c r="Q20">
        <v>76.865265144796609</v>
      </c>
      <c r="R20" s="2">
        <f t="shared" si="2"/>
        <v>5.4147236190837798E-2</v>
      </c>
    </row>
    <row r="21" spans="1:18" x14ac:dyDescent="0.2">
      <c r="A21" t="s">
        <v>13</v>
      </c>
      <c r="B21" t="s">
        <v>19</v>
      </c>
      <c r="C21" t="s">
        <v>17</v>
      </c>
      <c r="D21" t="s">
        <v>16</v>
      </c>
      <c r="E21">
        <v>20.671833333333328</v>
      </c>
      <c r="F21">
        <v>11.2632992802254</v>
      </c>
      <c r="G21">
        <v>1.24031</v>
      </c>
      <c r="H21">
        <v>0.67579795681352384</v>
      </c>
      <c r="I21">
        <v>8.3521757812500006</v>
      </c>
      <c r="K21">
        <v>5.3453925</v>
      </c>
      <c r="L21">
        <v>2.4750237392919852</v>
      </c>
      <c r="M21">
        <v>20.671833333333328</v>
      </c>
      <c r="N21" s="2">
        <f t="shared" si="5"/>
        <v>42.349583333333328</v>
      </c>
      <c r="O21" s="2">
        <f t="shared" si="6"/>
        <v>76.865265144796609</v>
      </c>
      <c r="P21">
        <v>42.349583333333328</v>
      </c>
      <c r="Q21">
        <v>76.865265144796609</v>
      </c>
      <c r="R21" s="2">
        <f t="shared" si="2"/>
        <v>-0.28202270504322163</v>
      </c>
    </row>
    <row r="22" spans="1:18" x14ac:dyDescent="0.2">
      <c r="A22" t="s">
        <v>13</v>
      </c>
      <c r="B22" t="s">
        <v>19</v>
      </c>
      <c r="C22" t="s">
        <v>17</v>
      </c>
      <c r="D22" t="s">
        <v>16</v>
      </c>
      <c r="E22">
        <v>0</v>
      </c>
      <c r="F22">
        <v>4.4756192867579783</v>
      </c>
      <c r="G22">
        <v>0</v>
      </c>
      <c r="H22">
        <v>0.26853715720547872</v>
      </c>
      <c r="I22">
        <v>3.7777539062500001</v>
      </c>
      <c r="K22">
        <v>2.4177624999999998</v>
      </c>
      <c r="L22">
        <v>0</v>
      </c>
      <c r="M22">
        <v>6.1599999999999997E-3</v>
      </c>
      <c r="N22" s="2">
        <f t="shared" si="5"/>
        <v>42.349583333333328</v>
      </c>
      <c r="O22" s="2">
        <f t="shared" si="6"/>
        <v>76.865265144796609</v>
      </c>
      <c r="P22">
        <v>42.349583333333328</v>
      </c>
      <c r="Q22">
        <v>76.865265144796609</v>
      </c>
      <c r="R22" s="2">
        <f t="shared" si="2"/>
        <v>-0.55095865803046906</v>
      </c>
    </row>
    <row r="23" spans="1:18" x14ac:dyDescent="0.2">
      <c r="A23" t="s">
        <v>13</v>
      </c>
      <c r="B23" t="s">
        <v>19</v>
      </c>
      <c r="C23" t="s">
        <v>17</v>
      </c>
      <c r="D23" t="s">
        <v>16</v>
      </c>
      <c r="E23">
        <v>18.087833333333339</v>
      </c>
      <c r="F23">
        <v>11.2632992802254</v>
      </c>
      <c r="G23">
        <v>1.08527</v>
      </c>
      <c r="H23">
        <v>0.67579795681352384</v>
      </c>
      <c r="I23">
        <v>8.7890625</v>
      </c>
      <c r="K23">
        <v>5.625</v>
      </c>
      <c r="L23">
        <v>2.057993481481482</v>
      </c>
      <c r="M23">
        <v>18.087833333333339</v>
      </c>
      <c r="N23" s="2">
        <f t="shared" si="5"/>
        <v>42.349583333333328</v>
      </c>
      <c r="O23" s="2">
        <f t="shared" si="6"/>
        <v>76.865265144796609</v>
      </c>
      <c r="P23">
        <v>42.349583333333328</v>
      </c>
      <c r="Q23">
        <v>76.865265144796609</v>
      </c>
      <c r="R23" s="2">
        <f t="shared" si="2"/>
        <v>-0.31563997020365947</v>
      </c>
    </row>
    <row r="24" spans="1:18" x14ac:dyDescent="0.2">
      <c r="A24" t="s">
        <v>13</v>
      </c>
      <c r="B24" t="s">
        <v>19</v>
      </c>
      <c r="C24" t="s">
        <v>17</v>
      </c>
      <c r="D24" t="s">
        <v>16</v>
      </c>
      <c r="E24">
        <v>12.91988888888889</v>
      </c>
      <c r="F24">
        <v>6.8365688927493924</v>
      </c>
      <c r="G24">
        <v>0.7751933333333334</v>
      </c>
      <c r="H24">
        <v>0.41019413356496348</v>
      </c>
      <c r="I24">
        <v>5.9621718749999992</v>
      </c>
      <c r="K24">
        <v>3.8157899999999998</v>
      </c>
      <c r="L24">
        <v>2.1669769271602708</v>
      </c>
      <c r="M24">
        <v>12.91988888888889</v>
      </c>
      <c r="N24" s="2">
        <f t="shared" si="5"/>
        <v>42.349583333333328</v>
      </c>
      <c r="O24" s="2">
        <f t="shared" si="6"/>
        <v>76.865265144796609</v>
      </c>
      <c r="P24">
        <v>42.349583333333328</v>
      </c>
      <c r="Q24">
        <v>76.865265144796609</v>
      </c>
      <c r="R24" s="2">
        <f t="shared" si="2"/>
        <v>-0.38287377775911668</v>
      </c>
    </row>
    <row r="25" spans="1:18" x14ac:dyDescent="0.2">
      <c r="A25" t="s">
        <v>13</v>
      </c>
      <c r="B25" t="s">
        <v>19</v>
      </c>
      <c r="C25" t="s">
        <v>17</v>
      </c>
      <c r="D25" t="s">
        <v>16</v>
      </c>
      <c r="E25">
        <v>2.584000000000001</v>
      </c>
      <c r="F25">
        <v>2.584000000000001</v>
      </c>
      <c r="G25">
        <v>0.15504000000000001</v>
      </c>
      <c r="H25">
        <v>0.15504000000000001</v>
      </c>
      <c r="I25">
        <v>7.4784140624999997</v>
      </c>
      <c r="K25">
        <v>4.7861849999999997</v>
      </c>
      <c r="L25">
        <v>0.34552780554867818</v>
      </c>
      <c r="M25">
        <v>2.584000000000001</v>
      </c>
      <c r="N25" s="2">
        <f t="shared" si="5"/>
        <v>42.349583333333328</v>
      </c>
      <c r="O25" s="2">
        <f t="shared" si="6"/>
        <v>76.865265144796609</v>
      </c>
      <c r="P25">
        <v>42.349583333333328</v>
      </c>
      <c r="Q25">
        <v>76.865265144796609</v>
      </c>
      <c r="R25" s="2">
        <f t="shared" si="2"/>
        <v>-0.517341392870031</v>
      </c>
    </row>
    <row r="26" spans="1:18" x14ac:dyDescent="0.2">
      <c r="A26" t="s">
        <v>13</v>
      </c>
      <c r="B26" t="s">
        <v>19</v>
      </c>
      <c r="C26" t="s">
        <v>20</v>
      </c>
      <c r="D26" t="s">
        <v>16</v>
      </c>
      <c r="E26">
        <v>5.1679444444444451</v>
      </c>
      <c r="F26">
        <v>9.3166905666227624</v>
      </c>
      <c r="G26">
        <v>0.31007666666666672</v>
      </c>
      <c r="H26">
        <v>0.55900143399736568</v>
      </c>
      <c r="I26">
        <v>4.8519750000000004</v>
      </c>
      <c r="K26">
        <v>3.105264</v>
      </c>
      <c r="L26">
        <v>1.0651218203812769</v>
      </c>
      <c r="M26">
        <v>5.1679444444444451</v>
      </c>
      <c r="N26" s="2">
        <f t="shared" si="5"/>
        <v>42.349583333333328</v>
      </c>
      <c r="O26" s="2">
        <f t="shared" si="6"/>
        <v>76.865265144796609</v>
      </c>
      <c r="P26">
        <v>42.349583333333328</v>
      </c>
      <c r="Q26">
        <v>76.865265144796609</v>
      </c>
      <c r="R26" s="2">
        <f t="shared" si="2"/>
        <v>-0.4837248504750119</v>
      </c>
    </row>
    <row r="27" spans="1:18" x14ac:dyDescent="0.2">
      <c r="A27" t="s">
        <v>13</v>
      </c>
      <c r="B27" t="s">
        <v>19</v>
      </c>
      <c r="C27" t="s">
        <v>20</v>
      </c>
      <c r="D27" t="s">
        <v>16</v>
      </c>
      <c r="E27">
        <v>12.91994444444444</v>
      </c>
      <c r="F27">
        <v>9.3166905666227624</v>
      </c>
      <c r="G27">
        <v>0.77519666666666665</v>
      </c>
      <c r="H27">
        <v>0.55900143399736568</v>
      </c>
      <c r="I27">
        <v>4.6258203125000001</v>
      </c>
      <c r="K27">
        <v>2.9605250000000001</v>
      </c>
      <c r="L27">
        <v>2.7930061203483989</v>
      </c>
      <c r="M27">
        <v>12.91994444444444</v>
      </c>
      <c r="N27" s="2">
        <f t="shared" si="5"/>
        <v>42.349583333333328</v>
      </c>
      <c r="O27" s="2">
        <f t="shared" si="6"/>
        <v>76.865265144796609</v>
      </c>
      <c r="P27">
        <v>42.349583333333328</v>
      </c>
      <c r="Q27">
        <v>76.865265144796609</v>
      </c>
      <c r="R27" s="2">
        <f t="shared" si="2"/>
        <v>-0.382873054993698</v>
      </c>
    </row>
    <row r="28" spans="1:18" x14ac:dyDescent="0.2">
      <c r="A28" t="s">
        <v>13</v>
      </c>
      <c r="B28" t="s">
        <v>19</v>
      </c>
      <c r="C28" t="s">
        <v>20</v>
      </c>
      <c r="D28" t="s">
        <v>16</v>
      </c>
      <c r="E28">
        <v>15.503888888888889</v>
      </c>
      <c r="F28">
        <v>8.9511904610366262</v>
      </c>
      <c r="G28">
        <v>0.93023333333333336</v>
      </c>
      <c r="H28">
        <v>0.53707142766219762</v>
      </c>
      <c r="I28">
        <v>4.0501624999999999</v>
      </c>
      <c r="K28">
        <v>2.592104</v>
      </c>
      <c r="L28">
        <v>3.8279671220324838</v>
      </c>
      <c r="M28">
        <v>15.503888888888889</v>
      </c>
      <c r="N28" s="2">
        <f t="shared" si="5"/>
        <v>42.349583333333328</v>
      </c>
      <c r="O28" s="2">
        <f t="shared" si="6"/>
        <v>76.865265144796609</v>
      </c>
      <c r="P28">
        <v>42.349583333333328</v>
      </c>
      <c r="Q28">
        <v>76.865265144796609</v>
      </c>
      <c r="R28" s="2">
        <f t="shared" si="2"/>
        <v>-0.34925651259867874</v>
      </c>
    </row>
    <row r="29" spans="1:18" x14ac:dyDescent="0.2">
      <c r="A29" t="s">
        <v>13</v>
      </c>
      <c r="B29" t="s">
        <v>19</v>
      </c>
      <c r="C29" t="s">
        <v>20</v>
      </c>
      <c r="D29" t="s">
        <v>16</v>
      </c>
      <c r="E29">
        <v>31.007750000000001</v>
      </c>
      <c r="F29">
        <v>23.255749999999999</v>
      </c>
      <c r="G29">
        <v>1.860465</v>
      </c>
      <c r="H29">
        <v>1.3953450000000001</v>
      </c>
      <c r="I29">
        <v>4.7080593749999986</v>
      </c>
      <c r="K29">
        <v>3.0131579999999998</v>
      </c>
      <c r="L29">
        <v>6.5861000319266374</v>
      </c>
      <c r="M29">
        <v>31.007750000000001</v>
      </c>
      <c r="N29" s="2">
        <f t="shared" si="5"/>
        <v>42.349583333333328</v>
      </c>
      <c r="O29" s="2">
        <f t="shared" si="6"/>
        <v>76.865265144796609</v>
      </c>
      <c r="P29">
        <v>42.349583333333328</v>
      </c>
      <c r="Q29">
        <v>76.865265144796609</v>
      </c>
      <c r="R29" s="2">
        <f t="shared" si="2"/>
        <v>-0.14755472854959781</v>
      </c>
    </row>
    <row r="30" spans="1:18" x14ac:dyDescent="0.2">
      <c r="A30" t="s">
        <v>13</v>
      </c>
      <c r="B30" t="s">
        <v>19</v>
      </c>
      <c r="C30" t="s">
        <v>20</v>
      </c>
      <c r="D30" t="s">
        <v>16</v>
      </c>
      <c r="E30">
        <v>7.7519999999999998</v>
      </c>
      <c r="G30">
        <v>0.46511999999999998</v>
      </c>
      <c r="I30">
        <v>3.186671875</v>
      </c>
      <c r="K30">
        <v>2.0394700000000001</v>
      </c>
      <c r="L30">
        <v>2.432632007335239</v>
      </c>
      <c r="M30">
        <v>7.7519999999999998</v>
      </c>
      <c r="N30" s="2">
        <f t="shared" si="5"/>
        <v>42.349583333333328</v>
      </c>
      <c r="O30" s="2">
        <f t="shared" si="6"/>
        <v>76.865265144796609</v>
      </c>
      <c r="P30">
        <v>42.349583333333328</v>
      </c>
      <c r="Q30">
        <v>76.865265144796609</v>
      </c>
      <c r="R30" s="2">
        <f t="shared" si="2"/>
        <v>-0.45010686254915505</v>
      </c>
    </row>
    <row r="31" spans="1:18" s="2" customFormat="1" x14ac:dyDescent="0.2">
      <c r="A31" s="2" t="s">
        <v>13</v>
      </c>
      <c r="B31" s="2" t="s">
        <v>21</v>
      </c>
      <c r="C31" s="2" t="s">
        <v>15</v>
      </c>
      <c r="D31" s="2" t="s">
        <v>16</v>
      </c>
      <c r="E31" s="2">
        <v>83.684200000000004</v>
      </c>
      <c r="F31" s="2">
        <v>19.402807072288379</v>
      </c>
      <c r="G31" s="2">
        <v>5.0210520000000001</v>
      </c>
      <c r="H31" s="2">
        <v>1.1641684243373029</v>
      </c>
      <c r="I31" s="2">
        <v>3.5849583333333328</v>
      </c>
      <c r="K31" s="2">
        <v>2.2943733333333332</v>
      </c>
      <c r="L31" s="2">
        <v>23.343144388010089</v>
      </c>
      <c r="M31" s="2">
        <v>83.684200000000004</v>
      </c>
      <c r="N31" s="2">
        <f>AVERAGE($E$31:$E$37)</f>
        <v>37.562653571428577</v>
      </c>
      <c r="O31" s="2">
        <f>_xlfn.STDEV.S($E$31:$E$37)</f>
        <v>22.917178970788779</v>
      </c>
      <c r="P31" s="2">
        <v>37.562653571428577</v>
      </c>
      <c r="Q31" s="2">
        <v>22.917178970788779</v>
      </c>
      <c r="R31" s="2">
        <f t="shared" si="2"/>
        <v>2.0125315811060309</v>
      </c>
    </row>
    <row r="32" spans="1:18" x14ac:dyDescent="0.2">
      <c r="A32" t="s">
        <v>13</v>
      </c>
      <c r="B32" t="s">
        <v>21</v>
      </c>
      <c r="C32" t="s">
        <v>15</v>
      </c>
      <c r="D32" t="s">
        <v>16</v>
      </c>
      <c r="E32">
        <v>42.456133333333327</v>
      </c>
      <c r="F32">
        <v>4.7205812187460321</v>
      </c>
      <c r="G32">
        <v>2.5473680000000001</v>
      </c>
      <c r="H32">
        <v>0.28323487312476192</v>
      </c>
      <c r="I32">
        <v>2.7394531249999998</v>
      </c>
      <c r="K32">
        <v>1.75325</v>
      </c>
      <c r="L32">
        <v>15.49803241598935</v>
      </c>
      <c r="M32">
        <v>42.456133333333327</v>
      </c>
      <c r="N32" s="2">
        <f t="shared" ref="N32:N37" si="7">AVERAGE($E$31:$E$37)</f>
        <v>37.562653571428577</v>
      </c>
      <c r="O32" s="2">
        <f t="shared" ref="O32:O37" si="8">_xlfn.STDEV.S($E$31:$E$37)</f>
        <v>22.917178970788779</v>
      </c>
      <c r="P32">
        <v>37.562653571428577</v>
      </c>
      <c r="Q32">
        <v>22.917178970788779</v>
      </c>
      <c r="R32" s="2">
        <f t="shared" si="2"/>
        <v>0.21352888888035432</v>
      </c>
    </row>
    <row r="33" spans="1:18" x14ac:dyDescent="0.2">
      <c r="A33" t="s">
        <v>13</v>
      </c>
      <c r="B33" t="s">
        <v>21</v>
      </c>
      <c r="C33" t="s">
        <v>15</v>
      </c>
      <c r="D33" t="s">
        <v>16</v>
      </c>
      <c r="E33">
        <v>39.254375000000003</v>
      </c>
      <c r="F33">
        <v>7.3161360084629843</v>
      </c>
      <c r="G33">
        <v>2.3552624999999998</v>
      </c>
      <c r="H33">
        <v>0.43896816050777909</v>
      </c>
      <c r="I33">
        <v>2.705630208333333</v>
      </c>
      <c r="K33">
        <v>1.7316033333333329</v>
      </c>
      <c r="L33">
        <v>14.508403579726689</v>
      </c>
      <c r="M33">
        <v>39.254375000000003</v>
      </c>
      <c r="N33" s="2">
        <f t="shared" si="7"/>
        <v>37.562653571428577</v>
      </c>
      <c r="O33" s="2">
        <f t="shared" si="8"/>
        <v>22.917178970788779</v>
      </c>
      <c r="P33">
        <v>37.562653571428577</v>
      </c>
      <c r="Q33">
        <v>22.917178970788779</v>
      </c>
      <c r="R33" s="2">
        <f t="shared" si="2"/>
        <v>7.3818921200020621E-2</v>
      </c>
    </row>
    <row r="34" spans="1:18" x14ac:dyDescent="0.2">
      <c r="A34" t="s">
        <v>13</v>
      </c>
      <c r="B34" t="s">
        <v>21</v>
      </c>
      <c r="C34" t="s">
        <v>17</v>
      </c>
      <c r="D34" t="s">
        <v>16</v>
      </c>
      <c r="E34">
        <v>35.438566666666667</v>
      </c>
      <c r="F34">
        <v>6.5267096184320419</v>
      </c>
      <c r="G34">
        <v>2.1263139999999998</v>
      </c>
      <c r="H34">
        <v>0.3916025771059225</v>
      </c>
      <c r="I34">
        <v>2.1814140625</v>
      </c>
      <c r="K34">
        <v>1.3961049999999999</v>
      </c>
      <c r="L34">
        <v>16.24568543674485</v>
      </c>
      <c r="M34">
        <v>35.438566666666667</v>
      </c>
      <c r="N34" s="2">
        <f t="shared" si="7"/>
        <v>37.562653571428577</v>
      </c>
      <c r="O34" s="2">
        <f t="shared" si="8"/>
        <v>22.917178970788779</v>
      </c>
      <c r="P34">
        <v>37.562653571428577</v>
      </c>
      <c r="Q34">
        <v>22.917178970788779</v>
      </c>
      <c r="R34" s="2">
        <f t="shared" si="2"/>
        <v>-9.2685356582036665E-2</v>
      </c>
    </row>
    <row r="35" spans="1:18" x14ac:dyDescent="0.2">
      <c r="A35" t="s">
        <v>13</v>
      </c>
      <c r="B35" t="s">
        <v>21</v>
      </c>
      <c r="C35" t="s">
        <v>17</v>
      </c>
      <c r="D35" t="s">
        <v>16</v>
      </c>
      <c r="E35">
        <v>25.26316666666667</v>
      </c>
      <c r="F35">
        <v>3.8376531323048071</v>
      </c>
      <c r="G35">
        <v>1.51579</v>
      </c>
      <c r="H35">
        <v>0.2302591879382884</v>
      </c>
      <c r="I35">
        <v>2.0630416666666669</v>
      </c>
      <c r="K35">
        <v>1.320346666666667</v>
      </c>
      <c r="L35">
        <v>12.24559206672995</v>
      </c>
      <c r="M35">
        <v>25.26316666666667</v>
      </c>
      <c r="N35" s="2">
        <f t="shared" si="7"/>
        <v>37.562653571428577</v>
      </c>
      <c r="O35" s="2">
        <f t="shared" si="8"/>
        <v>22.917178970788779</v>
      </c>
      <c r="P35">
        <v>37.562653571428577</v>
      </c>
      <c r="Q35">
        <v>22.917178970788779</v>
      </c>
      <c r="R35" s="2">
        <f t="shared" si="2"/>
        <v>-0.53669288529968551</v>
      </c>
    </row>
    <row r="36" spans="1:18" x14ac:dyDescent="0.2">
      <c r="A36" t="s">
        <v>13</v>
      </c>
      <c r="B36" t="s">
        <v>21</v>
      </c>
      <c r="C36" t="s">
        <v>17</v>
      </c>
      <c r="D36" t="s">
        <v>16</v>
      </c>
      <c r="E36">
        <v>25.7895</v>
      </c>
      <c r="F36">
        <v>9.6515202364705228</v>
      </c>
      <c r="G36">
        <v>1.5473699999999999</v>
      </c>
      <c r="H36">
        <v>0.57909121418823128</v>
      </c>
      <c r="I36">
        <v>2.0292265624999999</v>
      </c>
      <c r="K36">
        <v>1.298705</v>
      </c>
      <c r="L36">
        <v>12.709029379266269</v>
      </c>
      <c r="M36">
        <v>25.7895</v>
      </c>
      <c r="N36" s="2">
        <f t="shared" si="7"/>
        <v>37.562653571428577</v>
      </c>
      <c r="O36" s="2">
        <f t="shared" si="8"/>
        <v>22.917178970788779</v>
      </c>
      <c r="P36">
        <v>37.562653571428577</v>
      </c>
      <c r="Q36">
        <v>22.917178970788779</v>
      </c>
      <c r="R36" s="2">
        <f t="shared" si="2"/>
        <v>-0.51372612599636036</v>
      </c>
    </row>
    <row r="37" spans="1:18" x14ac:dyDescent="0.2">
      <c r="A37" t="s">
        <v>13</v>
      </c>
      <c r="B37" t="s">
        <v>21</v>
      </c>
      <c r="C37" t="s">
        <v>20</v>
      </c>
      <c r="D37" t="s">
        <v>16</v>
      </c>
      <c r="E37">
        <v>11.052633333333331</v>
      </c>
      <c r="F37">
        <v>3.768869974836254</v>
      </c>
      <c r="G37">
        <v>0.66315800000000003</v>
      </c>
      <c r="H37">
        <v>0.22613219849017521</v>
      </c>
      <c r="I37">
        <v>0.60876562499999998</v>
      </c>
      <c r="K37">
        <v>0.38961000000000001</v>
      </c>
      <c r="L37">
        <v>18.15581051136607</v>
      </c>
      <c r="M37">
        <v>11.052633333333331</v>
      </c>
      <c r="N37" s="2">
        <f t="shared" si="7"/>
        <v>37.562653571428577</v>
      </c>
      <c r="O37" s="2">
        <f t="shared" si="8"/>
        <v>22.917178970788779</v>
      </c>
      <c r="P37">
        <v>37.562653571428577</v>
      </c>
      <c r="Q37">
        <v>22.917178970788779</v>
      </c>
      <c r="R37" s="2">
        <f t="shared" si="2"/>
        <v>-1.1567750233083249</v>
      </c>
    </row>
    <row r="38" spans="1:18" s="2" customFormat="1" x14ac:dyDescent="0.2">
      <c r="A38" s="2" t="s">
        <v>22</v>
      </c>
      <c r="B38" s="2" t="s">
        <v>23</v>
      </c>
      <c r="C38" s="2" t="s">
        <v>15</v>
      </c>
      <c r="D38" s="2" t="s">
        <v>16</v>
      </c>
      <c r="E38" s="2">
        <v>24.031007751937839</v>
      </c>
      <c r="F38" s="2">
        <v>4.2635658914730001</v>
      </c>
      <c r="G38" s="2">
        <v>1.4418604651162701</v>
      </c>
      <c r="H38" s="2">
        <v>0.25581395348837987</v>
      </c>
      <c r="I38" s="2">
        <v>21.11788565208375</v>
      </c>
      <c r="K38" s="2">
        <v>13.515446817333601</v>
      </c>
      <c r="L38" s="2">
        <v>1.137945727514944</v>
      </c>
      <c r="M38" s="2">
        <v>24.031007751937839</v>
      </c>
      <c r="N38" s="2">
        <f>AVERAGE($E$38:$E$42)</f>
        <v>61.93798449612391</v>
      </c>
      <c r="O38" s="2">
        <f>_xlfn.STDEV.S($E$38:$E$42)</f>
        <v>26.414095950380499</v>
      </c>
      <c r="P38" s="2">
        <v>61.93798449612391</v>
      </c>
      <c r="Q38" s="2">
        <v>26.414095950380499</v>
      </c>
      <c r="R38" s="2">
        <f t="shared" si="2"/>
        <v>-1.4351040753162712</v>
      </c>
    </row>
    <row r="39" spans="1:18" x14ac:dyDescent="0.2">
      <c r="A39" t="s">
        <v>22</v>
      </c>
      <c r="B39" t="s">
        <v>23</v>
      </c>
      <c r="C39" t="s">
        <v>15</v>
      </c>
      <c r="D39" t="s">
        <v>16</v>
      </c>
      <c r="E39">
        <v>52.713178294573503</v>
      </c>
      <c r="F39">
        <v>9.3023255813953334</v>
      </c>
      <c r="G39">
        <v>3.16279069767441</v>
      </c>
      <c r="H39">
        <v>0.55813953488372015</v>
      </c>
      <c r="M39">
        <v>52.713178294573503</v>
      </c>
      <c r="N39" s="2">
        <f t="shared" ref="N39:N42" si="9">AVERAGE($E$38:$E$42)</f>
        <v>61.93798449612391</v>
      </c>
      <c r="O39" s="2">
        <f t="shared" ref="O39:O42" si="10">_xlfn.STDEV.S($E$38:$E$42)</f>
        <v>26.414095950380499</v>
      </c>
      <c r="P39">
        <v>61.93798449612391</v>
      </c>
      <c r="Q39">
        <v>26.414095950380499</v>
      </c>
      <c r="R39" s="2">
        <f t="shared" si="2"/>
        <v>-0.34923800605856142</v>
      </c>
    </row>
    <row r="40" spans="1:18" x14ac:dyDescent="0.2">
      <c r="A40" t="s">
        <v>22</v>
      </c>
      <c r="B40" t="s">
        <v>23</v>
      </c>
      <c r="C40" t="s">
        <v>17</v>
      </c>
      <c r="D40" t="s">
        <v>16</v>
      </c>
      <c r="E40">
        <v>58.914728682170498</v>
      </c>
      <c r="F40">
        <v>5.8139534883720003</v>
      </c>
      <c r="G40">
        <v>3.53488372093023</v>
      </c>
      <c r="H40">
        <v>0.34883720930231998</v>
      </c>
      <c r="M40">
        <v>58.914728682170498</v>
      </c>
      <c r="N40" s="2">
        <f t="shared" si="9"/>
        <v>61.93798449612391</v>
      </c>
      <c r="O40" s="2">
        <f t="shared" si="10"/>
        <v>26.414095950380499</v>
      </c>
      <c r="P40">
        <v>61.93798449612391</v>
      </c>
      <c r="Q40">
        <v>26.414095950380499</v>
      </c>
      <c r="R40" s="2">
        <f t="shared" si="2"/>
        <v>-0.11445615324608002</v>
      </c>
    </row>
    <row r="41" spans="1:18" x14ac:dyDescent="0.2">
      <c r="A41" t="s">
        <v>22</v>
      </c>
      <c r="B41" t="s">
        <v>23</v>
      </c>
      <c r="C41" t="s">
        <v>17</v>
      </c>
      <c r="D41" t="s">
        <v>16</v>
      </c>
      <c r="E41">
        <v>86.046511627906824</v>
      </c>
      <c r="F41">
        <v>5.8139534883721664</v>
      </c>
      <c r="G41">
        <v>5.16279069767441</v>
      </c>
      <c r="H41">
        <v>0.34883720930232981</v>
      </c>
      <c r="I41">
        <v>10.23416442048517</v>
      </c>
      <c r="K41">
        <v>6.5498652291105097</v>
      </c>
      <c r="L41">
        <v>8.4077710785721003</v>
      </c>
      <c r="M41">
        <v>86.046511627906824</v>
      </c>
      <c r="N41" s="2">
        <f t="shared" si="9"/>
        <v>61.93798449612391</v>
      </c>
      <c r="O41" s="2">
        <f t="shared" si="10"/>
        <v>26.414095950380499</v>
      </c>
      <c r="P41">
        <v>61.93798449612391</v>
      </c>
      <c r="Q41">
        <v>26.414095950380499</v>
      </c>
      <c r="R41" s="2">
        <f t="shared" si="2"/>
        <v>0.91271445280850605</v>
      </c>
    </row>
    <row r="42" spans="1:18" x14ac:dyDescent="0.2">
      <c r="A42" t="s">
        <v>22</v>
      </c>
      <c r="B42" t="s">
        <v>23</v>
      </c>
      <c r="C42" t="s">
        <v>17</v>
      </c>
      <c r="D42" t="s">
        <v>16</v>
      </c>
      <c r="E42">
        <v>87.984496124030841</v>
      </c>
      <c r="F42">
        <v>5.0387596899224834</v>
      </c>
      <c r="G42">
        <v>5.2790697674418503</v>
      </c>
      <c r="H42">
        <v>0.30232558139534937</v>
      </c>
      <c r="I42">
        <v>7.5387466307277666</v>
      </c>
      <c r="K42">
        <v>4.8247978436657704</v>
      </c>
      <c r="L42">
        <v>11.67097137412842</v>
      </c>
      <c r="M42">
        <v>87.984496124030841</v>
      </c>
      <c r="N42" s="2">
        <f t="shared" si="9"/>
        <v>61.93798449612391</v>
      </c>
      <c r="O42" s="2">
        <f t="shared" si="10"/>
        <v>26.414095950380499</v>
      </c>
      <c r="P42">
        <v>61.93798449612391</v>
      </c>
      <c r="Q42">
        <v>26.414095950380499</v>
      </c>
      <c r="R42" s="2">
        <f t="shared" si="2"/>
        <v>0.98608378181240486</v>
      </c>
    </row>
    <row r="43" spans="1:18" s="2" customFormat="1" x14ac:dyDescent="0.2">
      <c r="A43" s="2" t="s">
        <v>24</v>
      </c>
      <c r="B43" s="2" t="s">
        <v>25</v>
      </c>
      <c r="C43" s="2" t="s">
        <v>15</v>
      </c>
      <c r="D43" s="2" t="s">
        <v>16</v>
      </c>
      <c r="E43" s="2">
        <v>6.4499999999999991E-3</v>
      </c>
      <c r="F43" s="2">
        <v>9.8333333333333345E-4</v>
      </c>
      <c r="G43" s="2">
        <v>3.8699999999999997E-4</v>
      </c>
      <c r="H43" s="2">
        <v>5.8999999999999998E-5</v>
      </c>
      <c r="I43" s="2">
        <v>43</v>
      </c>
      <c r="L43" s="2">
        <v>1.4999999999999999E-4</v>
      </c>
      <c r="M43" s="2">
        <v>6.4499999999999991E-3</v>
      </c>
      <c r="N43" s="2">
        <f>AVERAGE($E$43:$E$45)</f>
        <v>4.9944444444444446E-3</v>
      </c>
      <c r="O43" s="2">
        <f>_xlfn.STDEV.S($E$43:$E$45)</f>
        <v>1.7519301525058747E-3</v>
      </c>
      <c r="P43" s="2">
        <v>4.9944444444444446E-3</v>
      </c>
      <c r="Q43" s="2">
        <v>1.7519301525058747E-3</v>
      </c>
      <c r="R43" s="2">
        <f t="shared" si="2"/>
        <v>0.83082967290311172</v>
      </c>
    </row>
    <row r="44" spans="1:18" x14ac:dyDescent="0.2">
      <c r="A44" t="s">
        <v>24</v>
      </c>
      <c r="B44" t="s">
        <v>25</v>
      </c>
      <c r="C44" t="s">
        <v>17</v>
      </c>
      <c r="D44" t="s">
        <v>16</v>
      </c>
      <c r="E44">
        <v>5.4833333333333331E-3</v>
      </c>
      <c r="F44">
        <v>7.5000000000000002E-4</v>
      </c>
      <c r="G44">
        <v>3.2899999999999997E-4</v>
      </c>
      <c r="H44">
        <v>4.5000000000000003E-5</v>
      </c>
      <c r="I44">
        <v>43</v>
      </c>
      <c r="L44">
        <v>1.2751937984496121E-4</v>
      </c>
      <c r="M44">
        <v>6.1599999999999997E-3</v>
      </c>
      <c r="N44" s="2">
        <f t="shared" ref="N44:N45" si="11">AVERAGE($E$43:$E$45)</f>
        <v>4.9944444444444446E-3</v>
      </c>
      <c r="O44" s="2">
        <f t="shared" ref="O44:O45" si="12">_xlfn.STDEV.S($E$43:$E$45)</f>
        <v>1.7519301525058747E-3</v>
      </c>
      <c r="P44">
        <v>4.9944444444444446E-3</v>
      </c>
      <c r="Q44">
        <v>1.7519301525058747E-3</v>
      </c>
      <c r="R44" s="2">
        <f t="shared" si="2"/>
        <v>0.27905729471554896</v>
      </c>
    </row>
    <row r="45" spans="1:18" x14ac:dyDescent="0.2">
      <c r="A45" t="s">
        <v>24</v>
      </c>
      <c r="B45" t="s">
        <v>25</v>
      </c>
      <c r="C45" t="s">
        <v>17</v>
      </c>
      <c r="D45" t="s">
        <v>16</v>
      </c>
      <c r="E45">
        <v>3.0500000000000002E-3</v>
      </c>
      <c r="F45">
        <v>8.6666666666666663E-4</v>
      </c>
      <c r="G45">
        <v>1.83E-4</v>
      </c>
      <c r="H45">
        <v>5.1999999999999997E-5</v>
      </c>
      <c r="I45">
        <v>43</v>
      </c>
      <c r="L45">
        <v>7.0930232558139535E-5</v>
      </c>
      <c r="M45">
        <v>6.1599999999999997E-3</v>
      </c>
      <c r="N45" s="2">
        <f t="shared" si="11"/>
        <v>4.9944444444444446E-3</v>
      </c>
      <c r="O45" s="2">
        <f t="shared" si="12"/>
        <v>1.7519301525058747E-3</v>
      </c>
      <c r="P45">
        <v>4.9944444444444446E-3</v>
      </c>
      <c r="Q45">
        <v>1.7519301525058747E-3</v>
      </c>
      <c r="R45" s="2">
        <f t="shared" si="2"/>
        <v>-1.1098869676186613</v>
      </c>
    </row>
    <row r="46" spans="1:18" s="2" customFormat="1" x14ac:dyDescent="0.2">
      <c r="A46" s="2" t="s">
        <v>26</v>
      </c>
      <c r="B46" s="2" t="s">
        <v>27</v>
      </c>
      <c r="C46" s="2" t="s">
        <v>15</v>
      </c>
      <c r="D46" s="2" t="s">
        <v>16</v>
      </c>
      <c r="E46" s="2">
        <v>39.354950666865022</v>
      </c>
      <c r="F46" s="2">
        <v>6.2122674799225948</v>
      </c>
      <c r="G46" s="2">
        <v>5.2916666666666702E-5</v>
      </c>
      <c r="H46" s="2">
        <v>2.2083333333333309E-5</v>
      </c>
      <c r="I46" s="2">
        <v>34</v>
      </c>
      <c r="L46" s="2">
        <v>1.1574985490254419</v>
      </c>
      <c r="M46" s="2">
        <v>39.354950666865022</v>
      </c>
      <c r="N46" s="2">
        <f>AVERAGE($E$46:$E$54)</f>
        <v>22.483624484219426</v>
      </c>
      <c r="O46" s="2">
        <f>_xlfn.STDEV.S($E$46:$E$54)</f>
        <v>8.6892772022470623</v>
      </c>
      <c r="P46" s="2">
        <v>22.483624484219426</v>
      </c>
      <c r="Q46" s="2">
        <v>8.6892772022470623</v>
      </c>
      <c r="R46" s="2">
        <f t="shared" si="2"/>
        <v>1.9416259592089711</v>
      </c>
    </row>
    <row r="47" spans="1:18" x14ac:dyDescent="0.2">
      <c r="A47" t="s">
        <v>26</v>
      </c>
      <c r="B47" t="s">
        <v>27</v>
      </c>
      <c r="C47" t="s">
        <v>15</v>
      </c>
      <c r="D47" t="s">
        <v>16</v>
      </c>
      <c r="E47">
        <v>31.29803163270363</v>
      </c>
      <c r="F47">
        <v>3.9250830482423522</v>
      </c>
      <c r="G47">
        <v>4.208333333333331E-5</v>
      </c>
      <c r="H47">
        <v>1.5833333333333391E-5</v>
      </c>
      <c r="I47">
        <v>34</v>
      </c>
      <c r="L47">
        <v>0.92053034213834206</v>
      </c>
      <c r="M47">
        <v>31.29803163270363</v>
      </c>
      <c r="N47" s="2">
        <f t="shared" ref="N47:N54" si="13">AVERAGE($E$46:$E$54)</f>
        <v>22.483624484219426</v>
      </c>
      <c r="O47" s="2">
        <f t="shared" ref="O47:O54" si="14">_xlfn.STDEV.S($E$46:$E$54)</f>
        <v>8.6892772022470623</v>
      </c>
      <c r="P47">
        <v>22.483624484219426</v>
      </c>
      <c r="Q47">
        <v>8.6892772022470623</v>
      </c>
      <c r="R47" s="2">
        <f t="shared" si="2"/>
        <v>1.014400501137745</v>
      </c>
    </row>
    <row r="48" spans="1:18" x14ac:dyDescent="0.2">
      <c r="A48" t="s">
        <v>26</v>
      </c>
      <c r="B48" t="s">
        <v>27</v>
      </c>
      <c r="C48" t="s">
        <v>17</v>
      </c>
      <c r="D48" t="s">
        <v>16</v>
      </c>
      <c r="E48">
        <v>14.25454906043924</v>
      </c>
      <c r="F48">
        <v>4.858512456911372</v>
      </c>
      <c r="G48">
        <v>1.9166666666666599E-5</v>
      </c>
      <c r="H48">
        <v>2.1666666666666711E-5</v>
      </c>
      <c r="I48">
        <v>34</v>
      </c>
      <c r="L48">
        <v>0.41925144295409522</v>
      </c>
      <c r="M48">
        <v>14.25454906043924</v>
      </c>
      <c r="N48" s="2">
        <f t="shared" si="13"/>
        <v>22.483624484219426</v>
      </c>
      <c r="O48" s="2">
        <f t="shared" si="14"/>
        <v>8.6892772022470623</v>
      </c>
      <c r="P48">
        <v>22.483624484219426</v>
      </c>
      <c r="Q48">
        <v>8.6892772022470623</v>
      </c>
      <c r="R48" s="2">
        <f t="shared" si="2"/>
        <v>-0.94703796785906802</v>
      </c>
    </row>
    <row r="49" spans="1:18" x14ac:dyDescent="0.2">
      <c r="A49" t="s">
        <v>26</v>
      </c>
      <c r="B49" t="s">
        <v>27</v>
      </c>
      <c r="C49" t="s">
        <v>17</v>
      </c>
      <c r="D49" t="s">
        <v>16</v>
      </c>
      <c r="E49">
        <v>16.113838068322629</v>
      </c>
      <c r="F49">
        <v>3.8345791767357502</v>
      </c>
      <c r="G49">
        <v>2.1666666666666599E-5</v>
      </c>
      <c r="H49">
        <v>1.4583333333333399E-5</v>
      </c>
      <c r="I49">
        <v>34</v>
      </c>
      <c r="L49">
        <v>0.47393641377419488</v>
      </c>
      <c r="M49">
        <v>16.113838068322629</v>
      </c>
      <c r="N49" s="2">
        <f t="shared" si="13"/>
        <v>22.483624484219426</v>
      </c>
      <c r="O49" s="2">
        <f t="shared" si="14"/>
        <v>8.6892772022470623</v>
      </c>
      <c r="P49">
        <v>22.483624484219426</v>
      </c>
      <c r="Q49">
        <v>8.6892772022470623</v>
      </c>
      <c r="R49" s="2">
        <f t="shared" si="2"/>
        <v>-0.73306286215032468</v>
      </c>
    </row>
    <row r="50" spans="1:18" x14ac:dyDescent="0.2">
      <c r="A50" t="s">
        <v>26</v>
      </c>
      <c r="B50" t="s">
        <v>27</v>
      </c>
      <c r="C50" t="s">
        <v>17</v>
      </c>
      <c r="D50" t="s">
        <v>16</v>
      </c>
      <c r="E50">
        <v>18.9027715801477</v>
      </c>
      <c r="F50">
        <v>2.5673988277474549</v>
      </c>
      <c r="G50">
        <v>2.5416666666666599E-5</v>
      </c>
      <c r="H50">
        <v>1.29166666666667E-5</v>
      </c>
      <c r="I50">
        <v>34</v>
      </c>
      <c r="L50">
        <v>0.55596387000434411</v>
      </c>
      <c r="M50">
        <v>18.9027715801477</v>
      </c>
      <c r="N50" s="2">
        <f t="shared" si="13"/>
        <v>22.483624484219426</v>
      </c>
      <c r="O50" s="2">
        <f t="shared" si="14"/>
        <v>8.6892772022470623</v>
      </c>
      <c r="P50">
        <v>22.483624484219426</v>
      </c>
      <c r="Q50">
        <v>8.6892772022470623</v>
      </c>
      <c r="R50" s="2">
        <f t="shared" si="2"/>
        <v>-0.41210020358721106</v>
      </c>
    </row>
    <row r="51" spans="1:18" x14ac:dyDescent="0.2">
      <c r="A51" t="s">
        <v>26</v>
      </c>
      <c r="B51" t="s">
        <v>27</v>
      </c>
      <c r="C51" t="s">
        <v>17</v>
      </c>
      <c r="D51" t="s">
        <v>16</v>
      </c>
      <c r="E51">
        <v>23.86087560117009</v>
      </c>
      <c r="F51">
        <v>3.1767155435738998</v>
      </c>
      <c r="G51">
        <v>3.2083333333333298E-5</v>
      </c>
      <c r="H51">
        <v>1.41666666666667E-5</v>
      </c>
      <c r="I51">
        <v>34</v>
      </c>
      <c r="L51">
        <v>0.70179045885794367</v>
      </c>
      <c r="M51">
        <v>23.86087560117009</v>
      </c>
      <c r="N51" s="2">
        <f t="shared" si="13"/>
        <v>22.483624484219426</v>
      </c>
      <c r="O51" s="2">
        <f t="shared" si="14"/>
        <v>8.6892772022470623</v>
      </c>
      <c r="P51">
        <v>22.483624484219426</v>
      </c>
      <c r="Q51">
        <v>8.6892772022470623</v>
      </c>
      <c r="R51" s="2">
        <f t="shared" si="2"/>
        <v>0.15850007830277346</v>
      </c>
    </row>
    <row r="52" spans="1:18" x14ac:dyDescent="0.2">
      <c r="A52" t="s">
        <v>26</v>
      </c>
      <c r="B52" t="s">
        <v>27</v>
      </c>
      <c r="C52" t="s">
        <v>17</v>
      </c>
      <c r="D52" t="s">
        <v>16</v>
      </c>
      <c r="E52">
        <v>25.410283107739549</v>
      </c>
      <c r="F52">
        <v>4.099337571943674</v>
      </c>
      <c r="G52">
        <v>3.4166666666666598E-5</v>
      </c>
      <c r="H52">
        <v>1.4583333333333399E-5</v>
      </c>
      <c r="I52">
        <v>34</v>
      </c>
      <c r="L52">
        <v>0.74736126787469248</v>
      </c>
      <c r="M52">
        <v>25.410283107739549</v>
      </c>
      <c r="N52" s="2">
        <f t="shared" si="13"/>
        <v>22.483624484219426</v>
      </c>
      <c r="O52" s="2">
        <f t="shared" si="14"/>
        <v>8.6892772022470623</v>
      </c>
      <c r="P52">
        <v>22.483624484219426</v>
      </c>
      <c r="Q52">
        <v>8.6892772022470623</v>
      </c>
      <c r="R52" s="2">
        <f t="shared" si="2"/>
        <v>0.33681266639338925</v>
      </c>
    </row>
    <row r="53" spans="1:18" x14ac:dyDescent="0.2">
      <c r="A53" t="s">
        <v>26</v>
      </c>
      <c r="B53" t="s">
        <v>27</v>
      </c>
      <c r="C53" t="s">
        <v>17</v>
      </c>
      <c r="D53" t="s">
        <v>16</v>
      </c>
      <c r="E53">
        <v>21.071942089345011</v>
      </c>
      <c r="F53">
        <v>3.505926504638075</v>
      </c>
      <c r="G53">
        <v>2.8333333333333301E-5</v>
      </c>
      <c r="H53">
        <v>1.3333333333333399E-5</v>
      </c>
      <c r="I53">
        <v>34</v>
      </c>
      <c r="L53">
        <v>0.61976300262779449</v>
      </c>
      <c r="M53">
        <v>21.071942089345011</v>
      </c>
      <c r="N53" s="2">
        <f t="shared" si="13"/>
        <v>22.483624484219426</v>
      </c>
      <c r="O53" s="2">
        <f t="shared" si="14"/>
        <v>8.6892772022470623</v>
      </c>
      <c r="P53">
        <v>22.483624484219426</v>
      </c>
      <c r="Q53">
        <v>8.6892772022470623</v>
      </c>
      <c r="R53" s="2">
        <f t="shared" si="2"/>
        <v>-0.16246258026034102</v>
      </c>
    </row>
    <row r="54" spans="1:18" x14ac:dyDescent="0.2">
      <c r="A54" t="s">
        <v>26</v>
      </c>
      <c r="B54" t="s">
        <v>27</v>
      </c>
      <c r="C54" t="s">
        <v>17</v>
      </c>
      <c r="D54" t="s">
        <v>16</v>
      </c>
      <c r="E54">
        <v>12.085378551241931</v>
      </c>
      <c r="F54">
        <v>4.7118405796290741</v>
      </c>
      <c r="G54">
        <v>1.62499999999999E-5</v>
      </c>
      <c r="H54">
        <v>1.41666666666667E-5</v>
      </c>
      <c r="I54">
        <v>34</v>
      </c>
      <c r="L54">
        <v>0.35545231033064489</v>
      </c>
      <c r="M54">
        <v>12.085378551241931</v>
      </c>
      <c r="N54" s="2">
        <f t="shared" si="13"/>
        <v>22.483624484219426</v>
      </c>
      <c r="O54" s="2">
        <f t="shared" si="14"/>
        <v>8.6892772022470623</v>
      </c>
      <c r="P54">
        <v>22.483624484219426</v>
      </c>
      <c r="Q54">
        <v>8.6892772022470623</v>
      </c>
      <c r="R54" s="2">
        <f t="shared" si="2"/>
        <v>-1.1966755911859379</v>
      </c>
    </row>
    <row r="55" spans="1:18" s="2" customFormat="1" x14ac:dyDescent="0.2">
      <c r="A55" s="2" t="s">
        <v>28</v>
      </c>
      <c r="B55" s="2" t="s">
        <v>29</v>
      </c>
      <c r="C55" s="2" t="s">
        <v>17</v>
      </c>
      <c r="D55" s="2" t="s">
        <v>16</v>
      </c>
      <c r="E55" s="2">
        <v>39.460403726708051</v>
      </c>
      <c r="F55" s="2">
        <v>4.5233781918564446</v>
      </c>
      <c r="G55" s="2">
        <v>2.3676242236024829</v>
      </c>
      <c r="H55" s="2">
        <v>0.27140269151138668</v>
      </c>
      <c r="M55" s="2">
        <v>39.460403726708051</v>
      </c>
      <c r="N55" s="2">
        <f>AVERAGE(E55)</f>
        <v>39.460403726708051</v>
      </c>
      <c r="O55" s="2">
        <v>0</v>
      </c>
      <c r="P55" s="2">
        <v>39.460403726708051</v>
      </c>
      <c r="Q55" s="2">
        <v>0</v>
      </c>
      <c r="R55" s="2">
        <v>0</v>
      </c>
    </row>
    <row r="56" spans="1:18" s="2" customFormat="1" x14ac:dyDescent="0.2">
      <c r="A56" s="2" t="s">
        <v>30</v>
      </c>
      <c r="B56" s="2" t="s">
        <v>31</v>
      </c>
      <c r="C56" s="2" t="s">
        <v>17</v>
      </c>
      <c r="D56" s="2" t="s">
        <v>16</v>
      </c>
      <c r="E56" s="2">
        <v>8.9599999999999991</v>
      </c>
      <c r="F56" s="2">
        <v>0.7200000000000002</v>
      </c>
      <c r="M56" s="2">
        <v>8.9599999999999991</v>
      </c>
      <c r="N56" s="2">
        <f>AVERAGE(E56)</f>
        <v>8.9599999999999991</v>
      </c>
      <c r="O56" s="2">
        <v>0</v>
      </c>
      <c r="P56" s="2">
        <v>8.9599999999999991</v>
      </c>
      <c r="Q56" s="2">
        <v>0</v>
      </c>
      <c r="R5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topLeftCell="A15" workbookViewId="0">
      <selection activeCell="Q2" sqref="Q2"/>
    </sheetView>
  </sheetViews>
  <sheetFormatPr baseColWidth="10" defaultColWidth="8.83203125" defaultRowHeight="15" x14ac:dyDescent="0.2"/>
  <cols>
    <col min="1" max="1" width="22" bestFit="1" customWidth="1"/>
    <col min="2" max="2" width="19.1640625" bestFit="1" customWidth="1"/>
    <col min="3" max="4" width="0" hidden="1" customWidth="1"/>
    <col min="6" max="13" width="0" hidden="1" customWidth="1"/>
    <col min="18" max="18" width="11.6640625" customWidth="1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</row>
    <row r="2" spans="1:18" s="2" customFormat="1" x14ac:dyDescent="0.2">
      <c r="A2" s="2" t="s">
        <v>32</v>
      </c>
      <c r="B2" s="2" t="s">
        <v>33</v>
      </c>
      <c r="C2" s="2" t="s">
        <v>15</v>
      </c>
      <c r="D2" s="2" t="s">
        <v>34</v>
      </c>
      <c r="E2" s="2">
        <v>34.333333333333343</v>
      </c>
      <c r="F2" s="2">
        <v>1.5</v>
      </c>
      <c r="G2" s="2">
        <v>2.06</v>
      </c>
      <c r="H2" s="2">
        <v>0.09</v>
      </c>
      <c r="I2" s="2">
        <v>20.88</v>
      </c>
      <c r="L2" s="2">
        <v>1.644316730523627</v>
      </c>
      <c r="M2" s="2">
        <v>42.084507042253463</v>
      </c>
      <c r="N2" s="2">
        <f>AVERAGE($E$2:$E$3)</f>
        <v>33.833333333333343</v>
      </c>
      <c r="O2" s="2">
        <f>_xlfn.STDEV.S($E$2:$E$3)</f>
        <v>0.70710678118654757</v>
      </c>
      <c r="P2" s="2">
        <v>33.833333333333343</v>
      </c>
      <c r="Q2" s="2">
        <v>0.70710678118654757</v>
      </c>
      <c r="R2" s="2">
        <f>(E2-P2)/Q2</f>
        <v>0.70710678118654746</v>
      </c>
    </row>
    <row r="3" spans="1:18" x14ac:dyDescent="0.2">
      <c r="A3" t="s">
        <v>32</v>
      </c>
      <c r="B3" t="s">
        <v>33</v>
      </c>
      <c r="C3" t="s">
        <v>15</v>
      </c>
      <c r="D3" t="s">
        <v>34</v>
      </c>
      <c r="E3">
        <v>33.333333333333343</v>
      </c>
      <c r="F3">
        <v>1.666666666666667</v>
      </c>
      <c r="G3">
        <v>2</v>
      </c>
      <c r="H3">
        <v>0.1</v>
      </c>
      <c r="I3">
        <v>20.88</v>
      </c>
      <c r="L3">
        <v>1.5964240102171141</v>
      </c>
      <c r="M3">
        <v>42.084507042253463</v>
      </c>
      <c r="N3" s="2">
        <f>AVERAGE($E$2:$E$3)</f>
        <v>33.833333333333343</v>
      </c>
      <c r="O3" s="2">
        <f>_xlfn.STDEV.S($E$2:$E$3)</f>
        <v>0.70710678118654757</v>
      </c>
      <c r="P3">
        <v>33.833333333333343</v>
      </c>
      <c r="Q3">
        <v>0.70710678118654757</v>
      </c>
      <c r="R3" s="2">
        <f t="shared" ref="R3:R42" si="0">(E3-P3)/Q3</f>
        <v>-0.70710678118654746</v>
      </c>
    </row>
    <row r="4" spans="1:18" s="2" customFormat="1" x14ac:dyDescent="0.2">
      <c r="A4" s="2" t="s">
        <v>35</v>
      </c>
      <c r="B4" s="2" t="s">
        <v>36</v>
      </c>
      <c r="C4" s="2" t="s">
        <v>15</v>
      </c>
      <c r="D4" s="2" t="s">
        <v>34</v>
      </c>
      <c r="E4" s="2">
        <v>90.165897537069526</v>
      </c>
      <c r="F4" s="2">
        <v>6.8213732251405768</v>
      </c>
      <c r="I4" s="2">
        <v>199.42878089425579</v>
      </c>
      <c r="J4" s="2">
        <v>33.90289275202349</v>
      </c>
      <c r="L4" s="2">
        <v>0.45212078784595627</v>
      </c>
      <c r="M4" s="2">
        <v>90.165897537069526</v>
      </c>
      <c r="N4" s="2">
        <f>AVERAGE($E$4:$E$10)</f>
        <v>92.73024069440298</v>
      </c>
      <c r="O4" s="2">
        <f>_xlfn.STDEV.S($E$4:$E$10)</f>
        <v>25.93642766097156</v>
      </c>
      <c r="P4" s="2">
        <v>92.73024069440298</v>
      </c>
      <c r="Q4" s="2">
        <v>25.93642766097156</v>
      </c>
      <c r="R4" s="2">
        <f t="shared" si="0"/>
        <v>-9.887032982542189E-2</v>
      </c>
    </row>
    <row r="5" spans="1:18" x14ac:dyDescent="0.2">
      <c r="A5" t="s">
        <v>35</v>
      </c>
      <c r="B5" t="s">
        <v>36</v>
      </c>
      <c r="C5" t="s">
        <v>15</v>
      </c>
      <c r="D5" t="s">
        <v>34</v>
      </c>
      <c r="E5">
        <v>112.4758424685337</v>
      </c>
      <c r="F5">
        <v>9.2634997969953297</v>
      </c>
      <c r="I5">
        <v>151.59975101151531</v>
      </c>
      <c r="J5">
        <v>25.771957671957601</v>
      </c>
      <c r="L5">
        <v>0.74192630078917599</v>
      </c>
      <c r="M5">
        <v>112.4758424685337</v>
      </c>
      <c r="N5" s="2">
        <f t="shared" ref="N5:N10" si="1">AVERAGE($E$4:$E$10)</f>
        <v>92.73024069440298</v>
      </c>
      <c r="O5" s="2">
        <f t="shared" ref="O5:O10" si="2">_xlfn.STDEV.S($E$4:$E$10)</f>
        <v>25.93642766097156</v>
      </c>
      <c r="P5">
        <v>92.73024069440298</v>
      </c>
      <c r="Q5">
        <v>25.93642766097156</v>
      </c>
      <c r="R5" s="2">
        <f t="shared" si="0"/>
        <v>0.76130768786803171</v>
      </c>
    </row>
    <row r="6" spans="1:18" x14ac:dyDescent="0.2">
      <c r="A6" t="s">
        <v>35</v>
      </c>
      <c r="B6" t="s">
        <v>36</v>
      </c>
      <c r="C6" t="s">
        <v>15</v>
      </c>
      <c r="D6" t="s">
        <v>34</v>
      </c>
      <c r="E6">
        <v>112.37190418189149</v>
      </c>
      <c r="F6">
        <v>8.34646095547469</v>
      </c>
      <c r="I6">
        <v>150.6660441954557</v>
      </c>
      <c r="J6">
        <v>25.613227513227461</v>
      </c>
      <c r="L6">
        <v>0.74583430382040128</v>
      </c>
      <c r="M6">
        <v>112.37190418189149</v>
      </c>
      <c r="N6" s="2">
        <f t="shared" si="1"/>
        <v>92.73024069440298</v>
      </c>
      <c r="O6" s="2">
        <f t="shared" si="2"/>
        <v>25.93642766097156</v>
      </c>
      <c r="P6">
        <v>92.73024069440298</v>
      </c>
      <c r="Q6">
        <v>25.93642766097156</v>
      </c>
      <c r="R6" s="2">
        <f t="shared" si="0"/>
        <v>0.75730026294425901</v>
      </c>
    </row>
    <row r="7" spans="1:18" x14ac:dyDescent="0.2">
      <c r="A7" t="s">
        <v>35</v>
      </c>
      <c r="B7" t="s">
        <v>36</v>
      </c>
      <c r="C7" t="s">
        <v>17</v>
      </c>
      <c r="D7" t="s">
        <v>34</v>
      </c>
      <c r="E7">
        <v>115.83326566517771</v>
      </c>
      <c r="F7">
        <v>15.46515089998633</v>
      </c>
      <c r="I7">
        <v>153.92857142857119</v>
      </c>
      <c r="L7">
        <v>0.75251309480857997</v>
      </c>
      <c r="M7">
        <v>115.83326566517771</v>
      </c>
      <c r="N7" s="2">
        <f t="shared" si="1"/>
        <v>92.73024069440298</v>
      </c>
      <c r="O7" s="2">
        <f t="shared" si="2"/>
        <v>25.93642766097156</v>
      </c>
      <c r="P7">
        <v>92.73024069440298</v>
      </c>
      <c r="Q7">
        <v>25.93642766097156</v>
      </c>
      <c r="R7" s="2">
        <f t="shared" si="0"/>
        <v>0.89075586170795362</v>
      </c>
    </row>
    <row r="8" spans="1:18" x14ac:dyDescent="0.2">
      <c r="A8" t="s">
        <v>35</v>
      </c>
      <c r="B8" t="s">
        <v>36</v>
      </c>
      <c r="C8" t="s">
        <v>17</v>
      </c>
      <c r="D8" t="s">
        <v>34</v>
      </c>
      <c r="E8">
        <v>95.577750710515403</v>
      </c>
      <c r="F8">
        <v>11.753146569224549</v>
      </c>
      <c r="I8">
        <v>125.0840336134453</v>
      </c>
      <c r="L8">
        <v>0.76410831941896806</v>
      </c>
      <c r="M8">
        <v>95.577750710515403</v>
      </c>
      <c r="N8" s="2">
        <f t="shared" si="1"/>
        <v>92.73024069440298</v>
      </c>
      <c r="O8" s="2">
        <f t="shared" si="2"/>
        <v>25.93642766097156</v>
      </c>
      <c r="P8">
        <v>92.73024069440298</v>
      </c>
      <c r="Q8">
        <v>25.93642766097156</v>
      </c>
      <c r="R8" s="2">
        <f t="shared" si="0"/>
        <v>0.10978805768217956</v>
      </c>
    </row>
    <row r="9" spans="1:18" x14ac:dyDescent="0.2">
      <c r="A9" t="s">
        <v>35</v>
      </c>
      <c r="B9" t="s">
        <v>36</v>
      </c>
      <c r="C9" t="s">
        <v>17</v>
      </c>
      <c r="D9" t="s">
        <v>34</v>
      </c>
      <c r="E9">
        <v>80.60251725537961</v>
      </c>
      <c r="F9">
        <v>5.1904181892000887</v>
      </c>
      <c r="M9">
        <v>80.60251725537961</v>
      </c>
      <c r="N9" s="2">
        <f t="shared" si="1"/>
        <v>92.73024069440298</v>
      </c>
      <c r="O9" s="2">
        <f t="shared" si="2"/>
        <v>25.93642766097156</v>
      </c>
      <c r="P9">
        <v>92.73024069440298</v>
      </c>
      <c r="Q9">
        <v>25.93642766097156</v>
      </c>
      <c r="R9" s="2">
        <f t="shared" si="0"/>
        <v>-0.46759421141381174</v>
      </c>
    </row>
    <row r="10" spans="1:18" x14ac:dyDescent="0.2">
      <c r="A10" t="s">
        <v>35</v>
      </c>
      <c r="B10" t="s">
        <v>37</v>
      </c>
      <c r="C10" t="s">
        <v>15</v>
      </c>
      <c r="D10" t="s">
        <v>34</v>
      </c>
      <c r="E10">
        <v>42.084507042253463</v>
      </c>
      <c r="F10">
        <v>5.1830985915493004</v>
      </c>
      <c r="I10">
        <v>111.9740942734706</v>
      </c>
      <c r="L10">
        <v>0.37584145971720823</v>
      </c>
      <c r="M10">
        <v>42.084507042253463</v>
      </c>
      <c r="N10" s="2">
        <f t="shared" si="1"/>
        <v>92.73024069440298</v>
      </c>
      <c r="O10" s="2">
        <f t="shared" si="2"/>
        <v>25.93642766097156</v>
      </c>
      <c r="P10">
        <v>92.73024069440298</v>
      </c>
      <c r="Q10">
        <v>25.93642766097156</v>
      </c>
      <c r="R10" s="2">
        <f t="shared" si="0"/>
        <v>-1.9526873289631885</v>
      </c>
    </row>
    <row r="11" spans="1:18" s="2" customFormat="1" x14ac:dyDescent="0.2">
      <c r="A11" s="2" t="s">
        <v>38</v>
      </c>
      <c r="B11" s="2" t="s">
        <v>36</v>
      </c>
      <c r="C11" s="2" t="s">
        <v>15</v>
      </c>
      <c r="D11" s="2" t="s">
        <v>34</v>
      </c>
      <c r="E11" s="2">
        <v>122.6562499999996</v>
      </c>
      <c r="F11" s="2">
        <v>13.159013605442009</v>
      </c>
      <c r="M11" s="2">
        <v>122.6562499999996</v>
      </c>
      <c r="N11" s="2">
        <f>AVERAGE(E11)</f>
        <v>122.6562499999996</v>
      </c>
      <c r="O11" s="2">
        <v>0</v>
      </c>
      <c r="P11" s="2">
        <v>122.6562499999996</v>
      </c>
      <c r="Q11" s="2">
        <v>0</v>
      </c>
      <c r="R11" s="2">
        <v>0</v>
      </c>
    </row>
    <row r="12" spans="1:18" s="2" customFormat="1" x14ac:dyDescent="0.2">
      <c r="A12" s="2" t="s">
        <v>39</v>
      </c>
      <c r="B12" s="2" t="s">
        <v>36</v>
      </c>
      <c r="C12" s="2" t="s">
        <v>15</v>
      </c>
      <c r="D12" s="2" t="s">
        <v>34</v>
      </c>
      <c r="E12" s="2">
        <v>121.696163216901</v>
      </c>
      <c r="F12" s="2">
        <v>0.46564062346827478</v>
      </c>
      <c r="G12" s="2">
        <v>1.6951219512195099</v>
      </c>
      <c r="H12" s="2">
        <v>0.25</v>
      </c>
      <c r="I12" s="2">
        <v>422.30577163715168</v>
      </c>
      <c r="J12" s="2">
        <v>71.791981178315794</v>
      </c>
      <c r="L12" s="2">
        <v>0.28817073170731672</v>
      </c>
      <c r="M12" s="2">
        <v>121.696163216901</v>
      </c>
      <c r="N12" s="2">
        <f>AVERAGE($E$12:$E$15)</f>
        <v>114.79483120975671</v>
      </c>
      <c r="O12" s="2">
        <f>_xlfn.STDEV.S($E$12:$E$15)</f>
        <v>9.3870100097530393</v>
      </c>
      <c r="P12" s="2">
        <v>114.79483120975671</v>
      </c>
      <c r="Q12" s="2">
        <v>9.3870100097530393</v>
      </c>
      <c r="R12" s="2">
        <f t="shared" si="0"/>
        <v>0.73520023947709157</v>
      </c>
    </row>
    <row r="13" spans="1:18" x14ac:dyDescent="0.2">
      <c r="A13" t="s">
        <v>39</v>
      </c>
      <c r="B13" t="s">
        <v>36</v>
      </c>
      <c r="C13" t="s">
        <v>15</v>
      </c>
      <c r="D13" t="s">
        <v>34</v>
      </c>
      <c r="E13">
        <v>124.0404933997379</v>
      </c>
      <c r="F13">
        <v>0.15780375429477719</v>
      </c>
      <c r="G13">
        <v>1.8170731707317</v>
      </c>
      <c r="H13">
        <v>7.3170731707320025E-2</v>
      </c>
      <c r="I13">
        <v>401.55232762647228</v>
      </c>
      <c r="J13">
        <v>68.263895696500299</v>
      </c>
      <c r="L13">
        <v>0.30890243902438902</v>
      </c>
      <c r="M13">
        <v>124.0404933997379</v>
      </c>
      <c r="N13" s="2">
        <f t="shared" ref="N13:N15" si="3">AVERAGE($E$12:$E$15)</f>
        <v>114.79483120975671</v>
      </c>
      <c r="O13" s="2">
        <f t="shared" ref="O13:O15" si="4">_xlfn.STDEV.S($E$12:$E$15)</f>
        <v>9.3870100097530393</v>
      </c>
      <c r="P13">
        <v>114.79483120975671</v>
      </c>
      <c r="Q13">
        <v>9.3870100097530393</v>
      </c>
      <c r="R13" s="2">
        <f t="shared" si="0"/>
        <v>0.98494218929936261</v>
      </c>
    </row>
    <row r="14" spans="1:18" x14ac:dyDescent="0.2">
      <c r="A14" t="s">
        <v>39</v>
      </c>
      <c r="B14" t="s">
        <v>36</v>
      </c>
      <c r="C14" t="s">
        <v>15</v>
      </c>
      <c r="D14" t="s">
        <v>34</v>
      </c>
      <c r="E14">
        <v>107.38258563842351</v>
      </c>
      <c r="F14">
        <v>0.1710198187169602</v>
      </c>
      <c r="G14">
        <v>1.6463414634146301</v>
      </c>
      <c r="H14">
        <v>6.7073170731710041E-2</v>
      </c>
      <c r="I14">
        <v>383.67634084317001</v>
      </c>
      <c r="J14">
        <v>65.224977943338899</v>
      </c>
      <c r="L14">
        <v>0.27987804878048711</v>
      </c>
      <c r="M14">
        <v>107.38258563842351</v>
      </c>
      <c r="N14" s="2">
        <f t="shared" si="3"/>
        <v>114.79483120975671</v>
      </c>
      <c r="O14" s="2">
        <f t="shared" si="4"/>
        <v>9.3870100097530393</v>
      </c>
      <c r="P14">
        <v>114.79483120975671</v>
      </c>
      <c r="Q14">
        <v>9.3870100097530393</v>
      </c>
      <c r="R14" s="2">
        <f t="shared" si="0"/>
        <v>-0.78962796072784935</v>
      </c>
    </row>
    <row r="15" spans="1:18" x14ac:dyDescent="0.2">
      <c r="A15" t="s">
        <v>39</v>
      </c>
      <c r="B15" t="s">
        <v>36</v>
      </c>
      <c r="C15" t="s">
        <v>15</v>
      </c>
      <c r="D15" t="s">
        <v>34</v>
      </c>
      <c r="E15">
        <v>106.0600825839644</v>
      </c>
      <c r="F15">
        <v>0.58339569769584776</v>
      </c>
      <c r="G15">
        <v>1.8902439024390201</v>
      </c>
      <c r="H15">
        <v>9.7560975609759959E-2</v>
      </c>
      <c r="I15">
        <v>330.05414694061119</v>
      </c>
      <c r="J15">
        <v>56.1092049799039</v>
      </c>
      <c r="L15">
        <v>0.32134146341463338</v>
      </c>
      <c r="M15">
        <v>106.0600825839644</v>
      </c>
      <c r="N15" s="2">
        <f t="shared" si="3"/>
        <v>114.79483120975671</v>
      </c>
      <c r="O15" s="2">
        <f t="shared" si="4"/>
        <v>9.3870100097530393</v>
      </c>
      <c r="P15">
        <v>114.79483120975671</v>
      </c>
      <c r="Q15">
        <v>9.3870100097530393</v>
      </c>
      <c r="R15" s="2">
        <f t="shared" si="0"/>
        <v>-0.93051446804860782</v>
      </c>
    </row>
    <row r="16" spans="1:18" s="2" customFormat="1" x14ac:dyDescent="0.2">
      <c r="A16" s="2" t="s">
        <v>40</v>
      </c>
      <c r="B16" s="2" t="s">
        <v>33</v>
      </c>
      <c r="C16" s="2" t="s">
        <v>15</v>
      </c>
      <c r="D16" s="2" t="s">
        <v>34</v>
      </c>
      <c r="E16" s="2">
        <v>130.1617468791907</v>
      </c>
      <c r="F16" s="2">
        <v>31.679433611884829</v>
      </c>
      <c r="M16" s="2">
        <v>130.1617468791907</v>
      </c>
      <c r="N16" s="2">
        <f>AVERAGE($E$16:$E$19)</f>
        <v>85.154073083433985</v>
      </c>
      <c r="O16" s="2">
        <f>_xlfn.STDEV.S($E$16:$E$19)</f>
        <v>35.709190415274946</v>
      </c>
      <c r="P16" s="2">
        <v>85.154073083433985</v>
      </c>
      <c r="Q16" s="2">
        <v>35.709190415274946</v>
      </c>
      <c r="R16" s="2">
        <f t="shared" si="0"/>
        <v>1.2603946847393173</v>
      </c>
    </row>
    <row r="17" spans="1:18" x14ac:dyDescent="0.2">
      <c r="A17" t="s">
        <v>41</v>
      </c>
      <c r="B17" t="s">
        <v>36</v>
      </c>
      <c r="C17" t="s">
        <v>15</v>
      </c>
      <c r="D17" t="s">
        <v>34</v>
      </c>
      <c r="E17">
        <v>79.54545454545449</v>
      </c>
      <c r="F17">
        <v>13.86363636363636</v>
      </c>
      <c r="M17">
        <v>79.54545454545449</v>
      </c>
      <c r="N17" s="2">
        <f t="shared" ref="N17:N19" si="5">AVERAGE($E$16:$E$19)</f>
        <v>85.154073083433985</v>
      </c>
      <c r="O17" s="2">
        <f t="shared" ref="O17:O19" si="6">_xlfn.STDEV.S($E$16:$E$19)</f>
        <v>35.709190415274946</v>
      </c>
      <c r="P17">
        <v>85.154073083433985</v>
      </c>
      <c r="Q17">
        <v>35.709190415274946</v>
      </c>
      <c r="R17" s="2">
        <f t="shared" si="0"/>
        <v>-0.15706372708971736</v>
      </c>
    </row>
    <row r="18" spans="1:18" x14ac:dyDescent="0.2">
      <c r="A18" t="s">
        <v>41</v>
      </c>
      <c r="B18" t="s">
        <v>42</v>
      </c>
      <c r="C18" t="s">
        <v>15</v>
      </c>
      <c r="D18" t="s">
        <v>34</v>
      </c>
      <c r="E18">
        <v>43.181818181818102</v>
      </c>
      <c r="F18">
        <v>9.5454545454546036</v>
      </c>
      <c r="M18">
        <v>43.181818181818102</v>
      </c>
      <c r="N18" s="2">
        <f t="shared" si="5"/>
        <v>85.154073083433985</v>
      </c>
      <c r="O18" s="2">
        <f t="shared" si="6"/>
        <v>35.709190415274946</v>
      </c>
      <c r="P18">
        <v>85.154073083433985</v>
      </c>
      <c r="Q18">
        <v>35.709190415274946</v>
      </c>
      <c r="R18" s="2">
        <f t="shared" si="0"/>
        <v>-1.1753908283415424</v>
      </c>
    </row>
    <row r="19" spans="1:18" x14ac:dyDescent="0.2">
      <c r="A19" t="s">
        <v>41</v>
      </c>
      <c r="B19" t="s">
        <v>43</v>
      </c>
      <c r="C19" t="s">
        <v>15</v>
      </c>
      <c r="D19" t="s">
        <v>34</v>
      </c>
      <c r="E19">
        <v>87.727272727272691</v>
      </c>
      <c r="F19">
        <v>5.4545454545455039</v>
      </c>
      <c r="M19">
        <v>87.727272727272691</v>
      </c>
      <c r="N19" s="2">
        <f t="shared" si="5"/>
        <v>85.154073083433985</v>
      </c>
      <c r="O19" s="2">
        <f t="shared" si="6"/>
        <v>35.709190415274946</v>
      </c>
      <c r="P19">
        <v>85.154073083433985</v>
      </c>
      <c r="Q19">
        <v>35.709190415274946</v>
      </c>
      <c r="R19" s="2">
        <f t="shared" si="0"/>
        <v>7.2059870691943639E-2</v>
      </c>
    </row>
    <row r="20" spans="1:18" s="2" customFormat="1" x14ac:dyDescent="0.2">
      <c r="A20" s="2" t="s">
        <v>44</v>
      </c>
      <c r="B20" s="2" t="s">
        <v>36</v>
      </c>
      <c r="C20" s="2" t="s">
        <v>15</v>
      </c>
      <c r="D20" s="2" t="s">
        <v>34</v>
      </c>
      <c r="E20" s="2">
        <v>101.6666666666667</v>
      </c>
      <c r="F20" s="2">
        <v>5.6694670951384074</v>
      </c>
      <c r="G20" s="2">
        <v>6.1</v>
      </c>
      <c r="H20" s="2">
        <v>0.34016802570830451</v>
      </c>
      <c r="I20" s="2">
        <v>115</v>
      </c>
      <c r="L20" s="2">
        <v>0.88405797101449268</v>
      </c>
      <c r="M20" s="2">
        <v>101.6666666666667</v>
      </c>
      <c r="N20" s="2">
        <f>AVERAGE($E$20:$E$21)</f>
        <v>105.83333333333334</v>
      </c>
      <c r="O20" s="2">
        <f>_xlfn.STDEV.S($E$20:$E$21)</f>
        <v>5.8925565098878723</v>
      </c>
      <c r="P20" s="2">
        <v>105.83333333333334</v>
      </c>
      <c r="Q20" s="2">
        <v>5.8925565098878723</v>
      </c>
      <c r="R20" s="2">
        <f t="shared" si="0"/>
        <v>-0.70710678118654635</v>
      </c>
    </row>
    <row r="21" spans="1:18" x14ac:dyDescent="0.2">
      <c r="A21" t="s">
        <v>44</v>
      </c>
      <c r="B21" t="s">
        <v>36</v>
      </c>
      <c r="C21" t="s">
        <v>17</v>
      </c>
      <c r="D21" t="s">
        <v>34</v>
      </c>
      <c r="E21">
        <v>110</v>
      </c>
      <c r="F21">
        <v>3.7796447300922722</v>
      </c>
      <c r="G21">
        <v>6.6</v>
      </c>
      <c r="H21">
        <v>0.22677868380553631</v>
      </c>
      <c r="I21">
        <v>86</v>
      </c>
      <c r="L21">
        <v>1.279069767441861</v>
      </c>
      <c r="M21">
        <v>110</v>
      </c>
      <c r="N21" s="2">
        <f>AVERAGE($E$20:$E$21)</f>
        <v>105.83333333333334</v>
      </c>
      <c r="O21" s="2">
        <f>_xlfn.STDEV.S($E$20:$E$21)</f>
        <v>5.8925565098878723</v>
      </c>
      <c r="P21">
        <v>105.83333333333334</v>
      </c>
      <c r="Q21">
        <v>5.8925565098878723</v>
      </c>
      <c r="R21" s="2">
        <f t="shared" si="0"/>
        <v>0.70710678118654879</v>
      </c>
    </row>
    <row r="22" spans="1:18" s="2" customFormat="1" x14ac:dyDescent="0.2">
      <c r="A22" s="2" t="s">
        <v>22</v>
      </c>
      <c r="B22" s="2" t="s">
        <v>36</v>
      </c>
      <c r="C22" s="2" t="s">
        <v>15</v>
      </c>
      <c r="D22" s="2" t="s">
        <v>34</v>
      </c>
      <c r="E22" s="2">
        <v>108.148148148148</v>
      </c>
      <c r="F22" s="2">
        <v>4.4444444444444997</v>
      </c>
      <c r="G22" s="2">
        <v>6.48888888888888</v>
      </c>
      <c r="H22" s="2">
        <v>0.26666666666667022</v>
      </c>
      <c r="I22" s="2">
        <v>92.218060757386525</v>
      </c>
      <c r="K22" s="2">
        <v>63.630461922596702</v>
      </c>
      <c r="L22" s="2">
        <v>1.1727436823104691</v>
      </c>
      <c r="M22" s="2">
        <v>108.148148148148</v>
      </c>
      <c r="N22" s="2">
        <f>AVERAGE($E$22:$E$26)</f>
        <v>126.96296296296259</v>
      </c>
      <c r="O22" s="2">
        <f>_xlfn.STDEV.S($E$22:$E$26)</f>
        <v>24.593261927526385</v>
      </c>
      <c r="P22" s="2">
        <v>126.96296296296259</v>
      </c>
      <c r="Q22" s="2">
        <v>24.593261927526385</v>
      </c>
      <c r="R22" s="2">
        <f t="shared" si="0"/>
        <v>-0.7650394189375842</v>
      </c>
    </row>
    <row r="23" spans="1:18" x14ac:dyDescent="0.2">
      <c r="A23" t="s">
        <v>22</v>
      </c>
      <c r="B23" t="s">
        <v>36</v>
      </c>
      <c r="C23" t="s">
        <v>17</v>
      </c>
      <c r="D23" t="s">
        <v>34</v>
      </c>
      <c r="E23">
        <v>123.7037037037037</v>
      </c>
      <c r="F23">
        <v>10.370370370370351</v>
      </c>
      <c r="G23">
        <v>7.4222222222222198</v>
      </c>
      <c r="H23">
        <v>0.6222222222222209</v>
      </c>
      <c r="I23">
        <v>85.661039642475799</v>
      </c>
      <c r="K23">
        <v>59.106117353308299</v>
      </c>
      <c r="L23">
        <v>1.444106961811424</v>
      </c>
      <c r="M23">
        <v>123.7037037037037</v>
      </c>
      <c r="N23" s="2">
        <f t="shared" ref="N23:N26" si="7">AVERAGE($E$22:$E$26)</f>
        <v>126.96296296296259</v>
      </c>
      <c r="O23" s="2">
        <f t="shared" ref="O23:O26" si="8">_xlfn.STDEV.S($E$22:$E$26)</f>
        <v>24.593261927526385</v>
      </c>
      <c r="P23">
        <v>126.96296296296259</v>
      </c>
      <c r="Q23">
        <v>24.593261927526385</v>
      </c>
      <c r="R23" s="2">
        <f t="shared" si="0"/>
        <v>-0.13252651351673367</v>
      </c>
    </row>
    <row r="24" spans="1:18" x14ac:dyDescent="0.2">
      <c r="A24" t="s">
        <v>22</v>
      </c>
      <c r="B24" t="s">
        <v>36</v>
      </c>
      <c r="C24" t="s">
        <v>17</v>
      </c>
      <c r="D24" t="s">
        <v>34</v>
      </c>
      <c r="E24">
        <v>119.9999999999998</v>
      </c>
      <c r="F24">
        <v>23.70370370370383</v>
      </c>
      <c r="G24">
        <v>7.1999999999999904</v>
      </c>
      <c r="H24">
        <v>1.42222222222223</v>
      </c>
      <c r="I24">
        <v>68.204599323309552</v>
      </c>
      <c r="K24">
        <v>47.061173533083597</v>
      </c>
      <c r="L24">
        <v>1.759412139219015</v>
      </c>
      <c r="M24">
        <v>119.9999999999998</v>
      </c>
      <c r="N24" s="2">
        <f t="shared" si="7"/>
        <v>126.96296296296259</v>
      </c>
      <c r="O24" s="2">
        <f t="shared" si="8"/>
        <v>24.593261927526385</v>
      </c>
      <c r="P24">
        <v>126.96296296296259</v>
      </c>
      <c r="Q24">
        <v>24.593261927526385</v>
      </c>
      <c r="R24" s="2">
        <f t="shared" si="0"/>
        <v>-0.28312482433122826</v>
      </c>
    </row>
    <row r="25" spans="1:18" x14ac:dyDescent="0.2">
      <c r="A25" t="s">
        <v>22</v>
      </c>
      <c r="B25" t="s">
        <v>36</v>
      </c>
      <c r="C25" t="s">
        <v>17</v>
      </c>
      <c r="D25" t="s">
        <v>34</v>
      </c>
      <c r="E25">
        <v>113.3333333333332</v>
      </c>
      <c r="F25">
        <v>23.70370370370383</v>
      </c>
      <c r="G25">
        <v>6.7999999999999901</v>
      </c>
      <c r="H25">
        <v>1.42222222222223</v>
      </c>
      <c r="I25">
        <v>60.149450867574778</v>
      </c>
      <c r="K25">
        <v>41.5031210986266</v>
      </c>
      <c r="L25">
        <v>1.884195644326798</v>
      </c>
      <c r="M25">
        <v>113.3333333333332</v>
      </c>
      <c r="N25" s="2">
        <f t="shared" si="7"/>
        <v>126.96296296296259</v>
      </c>
      <c r="O25" s="2">
        <f t="shared" si="8"/>
        <v>24.593261927526385</v>
      </c>
      <c r="P25">
        <v>126.96296296296259</v>
      </c>
      <c r="Q25">
        <v>24.593261927526385</v>
      </c>
      <c r="R25" s="2">
        <f t="shared" si="0"/>
        <v>-0.55420178379730178</v>
      </c>
    </row>
    <row r="26" spans="1:18" x14ac:dyDescent="0.2">
      <c r="A26" t="s">
        <v>22</v>
      </c>
      <c r="B26" t="s">
        <v>36</v>
      </c>
      <c r="C26" t="s">
        <v>17</v>
      </c>
      <c r="D26" t="s">
        <v>34</v>
      </c>
      <c r="E26">
        <v>169.62962962962831</v>
      </c>
      <c r="F26">
        <v>20</v>
      </c>
      <c r="G26">
        <v>10.177777777777701</v>
      </c>
      <c r="H26">
        <v>1.1999999999999991</v>
      </c>
      <c r="I26">
        <v>46.984747326711023</v>
      </c>
      <c r="K26">
        <v>32.419475655430603</v>
      </c>
      <c r="L26">
        <v>3.6103126925446549</v>
      </c>
      <c r="M26">
        <v>169.62962962962831</v>
      </c>
      <c r="N26" s="2">
        <f t="shared" si="7"/>
        <v>126.96296296296259</v>
      </c>
      <c r="O26" s="2">
        <f t="shared" si="8"/>
        <v>24.593261927526385</v>
      </c>
      <c r="P26">
        <v>126.96296296296259</v>
      </c>
      <c r="Q26">
        <v>24.593261927526385</v>
      </c>
      <c r="R26" s="2">
        <f t="shared" si="0"/>
        <v>1.7348925405828497</v>
      </c>
    </row>
    <row r="27" spans="1:18" s="2" customFormat="1" x14ac:dyDescent="0.2">
      <c r="A27" s="2" t="s">
        <v>45</v>
      </c>
      <c r="B27" s="2" t="s">
        <v>36</v>
      </c>
      <c r="C27" s="2" t="s">
        <v>15</v>
      </c>
      <c r="D27" s="2" t="s">
        <v>34</v>
      </c>
      <c r="E27" s="2">
        <v>201.22</v>
      </c>
      <c r="F27" s="2">
        <v>10.97999999999999</v>
      </c>
      <c r="I27" s="2">
        <v>150</v>
      </c>
      <c r="L27" s="2">
        <v>1.341466666666667</v>
      </c>
      <c r="M27" s="2">
        <v>201.22</v>
      </c>
      <c r="N27" s="2">
        <f>AVERAGE($E$27:$E$32)</f>
        <v>209.14666666666665</v>
      </c>
      <c r="O27" s="2">
        <f>_xlfn.STDEV.S($E$27:$E$32)</f>
        <v>13.039048533795196</v>
      </c>
      <c r="P27" s="2">
        <v>209.14666666666665</v>
      </c>
      <c r="Q27" s="2">
        <v>13.039048533795196</v>
      </c>
      <c r="R27" s="2">
        <f t="shared" si="0"/>
        <v>-0.6079175674606897</v>
      </c>
    </row>
    <row r="28" spans="1:18" x14ac:dyDescent="0.2">
      <c r="A28" t="s">
        <v>45</v>
      </c>
      <c r="B28" t="s">
        <v>36</v>
      </c>
      <c r="C28" t="s">
        <v>15</v>
      </c>
      <c r="D28" t="s">
        <v>34</v>
      </c>
      <c r="E28">
        <v>219.51</v>
      </c>
      <c r="F28">
        <v>8.539999999999992</v>
      </c>
      <c r="I28">
        <v>150</v>
      </c>
      <c r="L28">
        <v>1.4634</v>
      </c>
      <c r="M28">
        <v>219.51</v>
      </c>
      <c r="N28" s="2">
        <f t="shared" ref="N28:N32" si="9">AVERAGE($E$27:$E$32)</f>
        <v>209.14666666666665</v>
      </c>
      <c r="O28" s="2">
        <f t="shared" ref="O28:O32" si="10">_xlfn.STDEV.S($E$27:$E$32)</f>
        <v>13.039048533795196</v>
      </c>
      <c r="P28">
        <v>209.14666666666665</v>
      </c>
      <c r="Q28">
        <v>13.039048533795196</v>
      </c>
      <c r="R28" s="2">
        <f t="shared" si="0"/>
        <v>0.79479214349675809</v>
      </c>
    </row>
    <row r="29" spans="1:18" x14ac:dyDescent="0.2">
      <c r="A29" t="s">
        <v>45</v>
      </c>
      <c r="B29" t="s">
        <v>36</v>
      </c>
      <c r="C29" t="s">
        <v>15</v>
      </c>
      <c r="D29" t="s">
        <v>34</v>
      </c>
      <c r="E29">
        <v>225.61</v>
      </c>
      <c r="F29">
        <v>12.19000000000001</v>
      </c>
      <c r="I29">
        <v>150</v>
      </c>
      <c r="L29">
        <v>1.5040666666666671</v>
      </c>
      <c r="M29">
        <v>219.51</v>
      </c>
      <c r="N29" s="2">
        <f t="shared" si="9"/>
        <v>209.14666666666665</v>
      </c>
      <c r="O29" s="2">
        <f t="shared" si="10"/>
        <v>13.039048533795196</v>
      </c>
      <c r="P29">
        <v>209.14666666666665</v>
      </c>
      <c r="Q29">
        <v>13.039048533795196</v>
      </c>
      <c r="R29" s="2">
        <f t="shared" si="0"/>
        <v>1.262617689524121</v>
      </c>
    </row>
    <row r="30" spans="1:18" x14ac:dyDescent="0.2">
      <c r="A30" t="s">
        <v>45</v>
      </c>
      <c r="B30" t="s">
        <v>36</v>
      </c>
      <c r="C30" t="s">
        <v>15</v>
      </c>
      <c r="D30" t="s">
        <v>34</v>
      </c>
      <c r="E30">
        <v>208.54</v>
      </c>
      <c r="F30">
        <v>17.080000000000009</v>
      </c>
      <c r="I30">
        <v>150</v>
      </c>
      <c r="L30">
        <v>1.390266666666667</v>
      </c>
      <c r="M30">
        <v>208.54</v>
      </c>
      <c r="N30" s="2">
        <f t="shared" si="9"/>
        <v>209.14666666666665</v>
      </c>
      <c r="O30" s="2">
        <f t="shared" si="10"/>
        <v>13.039048533795196</v>
      </c>
      <c r="P30">
        <v>209.14666666666665</v>
      </c>
      <c r="Q30">
        <v>13.039048533795196</v>
      </c>
      <c r="R30" s="2">
        <f t="shared" si="0"/>
        <v>-4.6526912227856876E-2</v>
      </c>
    </row>
    <row r="31" spans="1:18" x14ac:dyDescent="0.2">
      <c r="A31" t="s">
        <v>45</v>
      </c>
      <c r="B31" t="s">
        <v>36</v>
      </c>
      <c r="C31" t="s">
        <v>15</v>
      </c>
      <c r="D31" t="s">
        <v>34</v>
      </c>
      <c r="E31">
        <v>210.98</v>
      </c>
      <c r="F31">
        <v>23.169999999999991</v>
      </c>
      <c r="I31">
        <v>150</v>
      </c>
      <c r="L31">
        <v>1.406533333333333</v>
      </c>
      <c r="M31">
        <v>210.98</v>
      </c>
      <c r="N31" s="2">
        <f t="shared" si="9"/>
        <v>209.14666666666665</v>
      </c>
      <c r="O31" s="2">
        <f t="shared" si="10"/>
        <v>13.039048533795196</v>
      </c>
      <c r="P31">
        <v>209.14666666666665</v>
      </c>
      <c r="Q31">
        <v>13.039048533795196</v>
      </c>
      <c r="R31" s="2">
        <f t="shared" si="0"/>
        <v>0.14060330618308742</v>
      </c>
    </row>
    <row r="32" spans="1:18" x14ac:dyDescent="0.2">
      <c r="A32" t="s">
        <v>45</v>
      </c>
      <c r="B32" t="s">
        <v>36</v>
      </c>
      <c r="C32" t="s">
        <v>17</v>
      </c>
      <c r="D32" t="s">
        <v>34</v>
      </c>
      <c r="E32">
        <v>189.02</v>
      </c>
      <c r="F32">
        <v>8.5299999999999816</v>
      </c>
      <c r="I32">
        <v>150</v>
      </c>
      <c r="L32">
        <v>1.2601333333333331</v>
      </c>
      <c r="M32">
        <v>189.02</v>
      </c>
      <c r="N32" s="2">
        <f t="shared" si="9"/>
        <v>209.14666666666665</v>
      </c>
      <c r="O32" s="2">
        <f t="shared" si="10"/>
        <v>13.039048533795196</v>
      </c>
      <c r="P32">
        <v>209.14666666666665</v>
      </c>
      <c r="Q32">
        <v>13.039048533795196</v>
      </c>
      <c r="R32" s="2">
        <f t="shared" si="0"/>
        <v>-1.543568659515411</v>
      </c>
    </row>
    <row r="33" spans="1:18" s="2" customFormat="1" x14ac:dyDescent="0.2">
      <c r="A33" s="2" t="s">
        <v>46</v>
      </c>
      <c r="B33" s="2" t="s">
        <v>33</v>
      </c>
      <c r="C33" s="2" t="s">
        <v>15</v>
      </c>
      <c r="D33" s="2" t="s">
        <v>34</v>
      </c>
      <c r="E33" s="2">
        <v>139.41176470588201</v>
      </c>
      <c r="F33" s="2">
        <v>12.352941176469979</v>
      </c>
      <c r="I33" s="2">
        <v>20.88</v>
      </c>
      <c r="L33" s="2">
        <v>6.6768086544962646</v>
      </c>
      <c r="M33" s="2">
        <v>139.41176470588201</v>
      </c>
      <c r="N33" s="2">
        <f>AVERAGE($E$33:$E$35)</f>
        <v>126.47058823529368</v>
      </c>
      <c r="O33" s="2">
        <f>_xlfn.STDEV.S($E$33:$E$35)</f>
        <v>12.941176470588502</v>
      </c>
      <c r="P33" s="2">
        <v>126.47058823529368</v>
      </c>
      <c r="Q33" s="2">
        <v>12.941176470588502</v>
      </c>
      <c r="R33" s="2">
        <f t="shared" si="0"/>
        <v>0.99999999999998679</v>
      </c>
    </row>
    <row r="34" spans="1:18" x14ac:dyDescent="0.2">
      <c r="A34" t="s">
        <v>46</v>
      </c>
      <c r="B34" t="s">
        <v>33</v>
      </c>
      <c r="C34" t="s">
        <v>15</v>
      </c>
      <c r="D34" t="s">
        <v>34</v>
      </c>
      <c r="E34">
        <v>113.529411764705</v>
      </c>
      <c r="F34">
        <v>13.529411764705999</v>
      </c>
      <c r="I34">
        <v>20.88</v>
      </c>
      <c r="L34">
        <v>5.4372323642100104</v>
      </c>
      <c r="M34">
        <v>113.529411764705</v>
      </c>
      <c r="N34" s="2">
        <f t="shared" ref="N34:N35" si="11">AVERAGE($E$33:$E$35)</f>
        <v>126.47058823529368</v>
      </c>
      <c r="O34" s="2">
        <f t="shared" ref="O34:O35" si="12">_xlfn.STDEV.S($E$33:$E$35)</f>
        <v>12.941176470588502</v>
      </c>
      <c r="P34">
        <v>126.47058823529368</v>
      </c>
      <c r="Q34">
        <v>12.941176470588502</v>
      </c>
      <c r="R34" s="2">
        <f t="shared" si="0"/>
        <v>-1.0000000000000131</v>
      </c>
    </row>
    <row r="35" spans="1:18" x14ac:dyDescent="0.2">
      <c r="A35" t="s">
        <v>46</v>
      </c>
      <c r="B35" t="s">
        <v>33</v>
      </c>
      <c r="C35" t="s">
        <v>15</v>
      </c>
      <c r="D35" t="s">
        <v>34</v>
      </c>
      <c r="E35">
        <v>126.470588235294</v>
      </c>
      <c r="F35">
        <v>12.94117647058801</v>
      </c>
      <c r="I35">
        <v>20.88</v>
      </c>
      <c r="L35">
        <v>6.0570205093531611</v>
      </c>
      <c r="M35">
        <v>126.470588235294</v>
      </c>
      <c r="N35" s="2">
        <f t="shared" si="11"/>
        <v>126.47058823529368</v>
      </c>
      <c r="O35" s="2">
        <f t="shared" si="12"/>
        <v>12.941176470588502</v>
      </c>
      <c r="P35">
        <v>126.47058823529368</v>
      </c>
      <c r="Q35">
        <v>12.941176470588502</v>
      </c>
      <c r="R35" s="2">
        <f t="shared" si="0"/>
        <v>2.5256564516563041E-14</v>
      </c>
    </row>
    <row r="36" spans="1:18" s="2" customFormat="1" x14ac:dyDescent="0.2">
      <c r="A36" s="2" t="s">
        <v>47</v>
      </c>
      <c r="B36" s="2" t="s">
        <v>36</v>
      </c>
      <c r="C36" s="2" t="s">
        <v>15</v>
      </c>
      <c r="D36" s="2" t="s">
        <v>34</v>
      </c>
      <c r="E36" s="2">
        <v>75.997777914943498</v>
      </c>
      <c r="F36" s="2">
        <v>8.3328189617924977</v>
      </c>
      <c r="M36" s="2">
        <v>75.997777914943498</v>
      </c>
      <c r="N36" s="2">
        <f>AVERAGE(E36)</f>
        <v>75.997777914943498</v>
      </c>
      <c r="O36" s="2">
        <v>0</v>
      </c>
      <c r="P36" s="2">
        <v>75.997777914943498</v>
      </c>
      <c r="Q36" s="2">
        <v>0</v>
      </c>
      <c r="R36" s="2">
        <v>0</v>
      </c>
    </row>
    <row r="37" spans="1:18" s="2" customFormat="1" x14ac:dyDescent="0.2">
      <c r="A37" s="2" t="s">
        <v>48</v>
      </c>
      <c r="B37" s="2" t="s">
        <v>36</v>
      </c>
      <c r="C37" s="2" t="s">
        <v>17</v>
      </c>
      <c r="D37" s="2" t="s">
        <v>34</v>
      </c>
      <c r="E37" s="2">
        <v>102.89</v>
      </c>
      <c r="F37" s="2">
        <v>15.13</v>
      </c>
      <c r="M37" s="2">
        <v>102.89</v>
      </c>
      <c r="N37" s="2">
        <f t="shared" ref="N37:N42" si="13">AVERAGE(E37)</f>
        <v>102.89</v>
      </c>
      <c r="O37" s="2">
        <v>0</v>
      </c>
      <c r="P37" s="2">
        <v>102.89</v>
      </c>
      <c r="Q37" s="2">
        <v>0</v>
      </c>
      <c r="R37" s="2">
        <v>0</v>
      </c>
    </row>
    <row r="38" spans="1:18" s="2" customFormat="1" x14ac:dyDescent="0.2">
      <c r="A38" s="2" t="s">
        <v>49</v>
      </c>
      <c r="B38" s="2" t="s">
        <v>36</v>
      </c>
      <c r="C38" s="2" t="s">
        <v>15</v>
      </c>
      <c r="D38" s="2" t="s">
        <v>34</v>
      </c>
      <c r="E38" s="2">
        <v>110.8148148148146</v>
      </c>
      <c r="F38" s="2">
        <v>7.1111111111112297</v>
      </c>
      <c r="J38" s="2">
        <v>12.984848484848429</v>
      </c>
      <c r="M38" s="2">
        <v>110.8148148148146</v>
      </c>
      <c r="N38" s="2">
        <f t="shared" si="13"/>
        <v>110.8148148148146</v>
      </c>
      <c r="O38" s="2">
        <v>0</v>
      </c>
      <c r="P38" s="2">
        <v>110.8148148148146</v>
      </c>
      <c r="Q38" s="2">
        <v>0</v>
      </c>
      <c r="R38" s="2">
        <v>0</v>
      </c>
    </row>
    <row r="39" spans="1:18" s="2" customFormat="1" x14ac:dyDescent="0.2">
      <c r="A39" s="2" t="s">
        <v>50</v>
      </c>
      <c r="B39" s="2" t="s">
        <v>33</v>
      </c>
      <c r="C39" s="2" t="s">
        <v>15</v>
      </c>
      <c r="D39" s="2" t="s">
        <v>34</v>
      </c>
      <c r="E39" s="2">
        <v>116.398559423769</v>
      </c>
      <c r="F39" s="2">
        <v>9.0936374549819838</v>
      </c>
      <c r="M39" s="2">
        <v>116.398559423769</v>
      </c>
      <c r="N39" s="2">
        <f t="shared" si="13"/>
        <v>116.398559423769</v>
      </c>
      <c r="O39" s="2">
        <v>0</v>
      </c>
      <c r="P39" s="2">
        <v>116.398559423769</v>
      </c>
      <c r="Q39" s="2">
        <v>0</v>
      </c>
      <c r="R39" s="2">
        <v>0</v>
      </c>
    </row>
    <row r="40" spans="1:18" s="2" customFormat="1" x14ac:dyDescent="0.2">
      <c r="A40" s="2" t="s">
        <v>51</v>
      </c>
      <c r="B40" s="2" t="s">
        <v>33</v>
      </c>
      <c r="C40" s="2" t="s">
        <v>15</v>
      </c>
      <c r="D40" s="2" t="s">
        <v>34</v>
      </c>
      <c r="E40" s="2">
        <v>158.74194452227499</v>
      </c>
      <c r="F40" s="2">
        <v>22.89156626506</v>
      </c>
      <c r="M40" s="2">
        <v>158.74194452227499</v>
      </c>
      <c r="N40" s="2">
        <f t="shared" si="13"/>
        <v>158.74194452227499</v>
      </c>
      <c r="O40" s="2">
        <v>0</v>
      </c>
      <c r="P40" s="2">
        <v>158.74194452227499</v>
      </c>
      <c r="Q40" s="2">
        <v>0</v>
      </c>
      <c r="R40" s="2">
        <v>0</v>
      </c>
    </row>
    <row r="41" spans="1:18" s="2" customFormat="1" x14ac:dyDescent="0.2">
      <c r="A41" s="2" t="s">
        <v>30</v>
      </c>
      <c r="B41" s="2" t="s">
        <v>33</v>
      </c>
      <c r="C41" s="2" t="s">
        <v>17</v>
      </c>
      <c r="D41" s="2" t="s">
        <v>34</v>
      </c>
      <c r="E41" s="2">
        <v>50.204081632653001</v>
      </c>
      <c r="F41" s="2">
        <v>11.0204081632653</v>
      </c>
      <c r="M41" s="2">
        <v>50.204081632653001</v>
      </c>
      <c r="N41" s="2">
        <f t="shared" si="13"/>
        <v>50.204081632653001</v>
      </c>
      <c r="O41" s="2">
        <v>0</v>
      </c>
      <c r="P41" s="2">
        <v>50.204081632653001</v>
      </c>
      <c r="Q41" s="2">
        <v>0</v>
      </c>
      <c r="R41" s="2">
        <v>0</v>
      </c>
    </row>
    <row r="42" spans="1:18" s="2" customFormat="1" x14ac:dyDescent="0.2">
      <c r="A42" s="2" t="s">
        <v>52</v>
      </c>
      <c r="B42" s="2" t="s">
        <v>43</v>
      </c>
      <c r="C42" s="2" t="s">
        <v>15</v>
      </c>
      <c r="D42" s="2" t="s">
        <v>34</v>
      </c>
      <c r="E42" s="2">
        <v>275.29761904761909</v>
      </c>
      <c r="F42" s="2">
        <v>42.95486002770815</v>
      </c>
      <c r="G42" s="2">
        <v>0.37</v>
      </c>
      <c r="H42" s="2">
        <v>7.4399999999999994E-2</v>
      </c>
      <c r="M42" s="2">
        <v>219.51</v>
      </c>
      <c r="N42" s="2">
        <f t="shared" si="13"/>
        <v>275.29761904761909</v>
      </c>
      <c r="O42" s="2">
        <v>0</v>
      </c>
      <c r="P42" s="2">
        <v>275.29761904761909</v>
      </c>
      <c r="Q42" s="2">
        <v>0</v>
      </c>
      <c r="R4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broadcasting</vt:lpstr>
      <vt:lpstr>brooding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2020-05-20T08:49:56Z</dcterms:created>
  <dcterms:modified xsi:type="dcterms:W3CDTF">2020-05-20T15:45:25Z</dcterms:modified>
</cp:coreProperties>
</file>